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ED9137EA-D8E9-E148-9169-FF1C06A9AC39}" xr6:coauthVersionLast="47" xr6:coauthVersionMax="47" xr10:uidLastSave="{00000000-0000-0000-0000-000000000000}"/>
  <bookViews>
    <workbookView xWindow="0" yWindow="500" windowWidth="51200" windowHeight="27060" tabRatio="715"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3" hidden="1">Seguimiento!$A$1:$J$811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9" l="1"/>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5" i="9"/>
  <c r="AT56" i="9"/>
  <c r="AT57" i="9"/>
  <c r="AT58" i="9"/>
  <c r="AT59" i="9"/>
  <c r="AT60" i="9"/>
  <c r="AT61" i="9"/>
  <c r="AT62"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6" i="9"/>
  <c r="AT107" i="9"/>
  <c r="AT108" i="9"/>
  <c r="AT109" i="9"/>
  <c r="AT110" i="9"/>
  <c r="AT111"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09"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2"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1" i="9"/>
  <c r="AT362" i="9"/>
  <c r="AT363"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7" i="9"/>
  <c r="AT468" i="9"/>
  <c r="AT469" i="9"/>
  <c r="AT470" i="9"/>
  <c r="AT471" i="9"/>
  <c r="AT472" i="9"/>
  <c r="AT473" i="9"/>
  <c r="AT474" i="9"/>
  <c r="AT475" i="9"/>
  <c r="AT476" i="9"/>
  <c r="AT477" i="9"/>
  <c r="AT478" i="9"/>
  <c r="AT479" i="9"/>
  <c r="AT480" i="9"/>
  <c r="AT481" i="9"/>
  <c r="AT482" i="9"/>
  <c r="AT483" i="9"/>
  <c r="AT484" i="9"/>
  <c r="AT485" i="9"/>
  <c r="AT486" i="9"/>
  <c r="AT487" i="9"/>
  <c r="AT488" i="9"/>
  <c r="AT489" i="9"/>
  <c r="AT490" i="9"/>
  <c r="AT491" i="9"/>
  <c r="AT492" i="9"/>
  <c r="AT493" i="9"/>
  <c r="AT494" i="9"/>
  <c r="AT495" i="9"/>
  <c r="AT496" i="9"/>
  <c r="AT497" i="9"/>
  <c r="AT498" i="9"/>
  <c r="AT499" i="9"/>
  <c r="AT500" i="9"/>
  <c r="AT501" i="9"/>
  <c r="AT502" i="9"/>
  <c r="AT503" i="9"/>
  <c r="AT504" i="9"/>
  <c r="AT505" i="9"/>
  <c r="AT506" i="9"/>
  <c r="AT507" i="9"/>
  <c r="AT508" i="9"/>
  <c r="AT509" i="9"/>
  <c r="AT510" i="9"/>
  <c r="AT511" i="9"/>
  <c r="AT512" i="9"/>
  <c r="AT513" i="9"/>
  <c r="AT514" i="9"/>
  <c r="AT515" i="9"/>
  <c r="AT516" i="9"/>
  <c r="AT517" i="9"/>
  <c r="AT518" i="9"/>
  <c r="AT519" i="9"/>
  <c r="AT520" i="9"/>
  <c r="AT521" i="9"/>
  <c r="AT522" i="9"/>
  <c r="AT523" i="9"/>
  <c r="AT524" i="9"/>
  <c r="AT525" i="9"/>
  <c r="AT526" i="9"/>
  <c r="AT527" i="9"/>
  <c r="AT528" i="9"/>
  <c r="AT529" i="9"/>
  <c r="AT530" i="9"/>
  <c r="AT531" i="9"/>
  <c r="AT532" i="9"/>
  <c r="AT533" i="9"/>
  <c r="AT534" i="9"/>
  <c r="AT535"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1"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T2"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R2"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2"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6" i="9"/>
  <c r="AM107" i="9"/>
  <c r="AM108" i="9"/>
  <c r="AM109" i="9"/>
  <c r="AM110" i="9"/>
  <c r="AM111"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3"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<sst xmlns="http://schemas.openxmlformats.org/spreadsheetml/2006/main" count="13714" uniqueCount="2712">
  <si>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</si>
  <si>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</si>
  <si>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</si>
  <si>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</si>
  <si>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</si>
  <si>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</si>
  <si>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</si>
  <si>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</si>
  <si>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</si>
  <si>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</si>
  <si>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</si>
  <si>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</si>
  <si>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</si>
  <si>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</si>
  <si>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</si>
  <si>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</si>
  <si>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</si>
  <si>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</si>
  <si>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</si>
  <si>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</si>
  <si>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</si>
  <si>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</si>
  <si>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</si>
  <si>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</si>
  <si>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</si>
  <si>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</si>
  <si>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</si>
  <si>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</si>
  <si>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</si>
  <si>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</si>
  <si>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</si>
  <si>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</si>
  <si>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</si>
  <si>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</si>
  <si>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</si>
  <si>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</si>
  <si>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</si>
  <si>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</si>
  <si>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</si>
  <si>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</si>
  <si>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</si>
  <si>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</si>
  <si>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</si>
  <si>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</si>
  <si>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</si>
  <si>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</si>
  <si>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</si>
  <si>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</si>
  <si>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</si>
  <si>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</si>
  <si>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</si>
  <si>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</si>
  <si>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</si>
  <si>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</si>
  <si>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</si>
  <si>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</si>
  <si>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</si>
  <si>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</si>
  <si>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</si>
  <si>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</si>
  <si>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</si>
  <si>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</si>
  <si>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</si>
  <si>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</si>
  <si>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</si>
  <si>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</si>
  <si>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</si>
  <si>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</si>
  <si>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</si>
  <si>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</si>
  <si>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</si>
  <si>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</si>
  <si>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</si>
  <si>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</si>
  <si>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</si>
  <si>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</si>
  <si>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</si>
  <si>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</si>
  <si>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</si>
  <si>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</si>
  <si>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</si>
  <si>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</si>
  <si>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</si>
  <si>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</si>
  <si>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</si>
  <si>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</si>
  <si>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</si>
  <si>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</si>
  <si>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</si>
  <si>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</si>
  <si>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</si>
  <si>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</si>
  <si>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</si>
  <si>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</si>
  <si>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</si>
  <si>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</si>
  <si>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</si>
  <si>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</si>
  <si>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</si>
  <si>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</si>
  <si>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</si>
  <si>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</si>
  <si>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</si>
  <si>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</si>
  <si>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</si>
  <si>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</si>
  <si>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</si>
  <si>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</si>
  <si>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</si>
  <si>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</si>
  <si>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</si>
  <si>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</si>
  <si>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</si>
  <si>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</si>
  <si>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</si>
  <si>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</si>
  <si>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</si>
  <si>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</si>
  <si>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</si>
  <si>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</si>
  <si>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</si>
  <si>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</si>
  <si>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</si>
  <si>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</si>
  <si>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</si>
  <si>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</si>
  <si>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</si>
  <si>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</si>
  <si>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</si>
  <si>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</si>
  <si>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</si>
  <si>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</si>
  <si>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</si>
  <si>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</si>
  <si>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</si>
  <si>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</si>
  <si>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</si>
  <si>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</si>
  <si>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</si>
  <si>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</si>
  <si>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</si>
  <si>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</si>
  <si>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</si>
  <si>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</si>
  <si>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</si>
  <si>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</si>
  <si>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</si>
  <si>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</si>
  <si>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</si>
  <si>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</si>
  <si>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</si>
  <si>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</si>
  <si>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</si>
  <si>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</si>
  <si>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</si>
  <si>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</si>
  <si>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</si>
  <si>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</si>
  <si>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</si>
  <si>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</si>
  <si>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</si>
  <si>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</si>
  <si>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</si>
  <si>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</si>
  <si>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</si>
  <si>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</si>
  <si>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</si>
  <si>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</si>
  <si>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</si>
  <si>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</si>
  <si>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</si>
  <si>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</si>
  <si>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</si>
  <si>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</si>
  <si>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</si>
  <si>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</si>
  <si>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</si>
  <si>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</si>
  <si>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</si>
  <si>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</si>
  <si>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</si>
  <si>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</si>
  <si>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</si>
  <si>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</si>
  <si>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</si>
  <si>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</si>
  <si>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</si>
  <si>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</si>
  <si>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</si>
  <si>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</si>
  <si>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</si>
  <si>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</si>
  <si>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</si>
  <si>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</si>
  <si>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</si>
  <si>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</si>
  <si>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</si>
  <si>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</si>
  <si>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</si>
  <si>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</si>
  <si>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</si>
  <si>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</si>
  <si>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</si>
  <si>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</si>
  <si>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</si>
  <si>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</si>
  <si>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</si>
  <si>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</si>
  <si>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</si>
  <si>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</si>
  <si>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</si>
  <si>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</si>
  <si>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</si>
  <si>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</si>
  <si>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</si>
  <si>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</si>
  <si>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</si>
  <si>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</si>
  <si>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</si>
  <si>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</si>
  <si>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</si>
  <si>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</si>
  <si>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</si>
  <si>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</si>
  <si>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</si>
  <si>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</si>
  <si>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</si>
  <si>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</si>
  <si>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</si>
  <si>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</si>
  <si>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</si>
  <si>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</si>
  <si>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</si>
  <si>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</si>
  <si>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</si>
  <si>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</si>
  <si>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</si>
  <si>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</si>
  <si>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</si>
  <si>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</si>
  <si>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</si>
  <si>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</si>
  <si>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</si>
  <si>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</si>
  <si>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</si>
  <si>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</si>
  <si>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</si>
  <si>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</si>
  <si>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</si>
  <si>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</si>
  <si>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</si>
  <si>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</si>
  <si>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</si>
  <si>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</si>
  <si>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</si>
  <si>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</si>
  <si>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</si>
  <si>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</si>
  <si>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</si>
  <si>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</si>
  <si>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</si>
  <si>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</si>
  <si>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</si>
  <si>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</si>
  <si>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</si>
  <si>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</si>
  <si>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</si>
  <si>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</si>
  <si>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</si>
  <si>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</si>
  <si>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</si>
  <si>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</si>
  <si>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</si>
  <si>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</si>
  <si>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</si>
  <si>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</si>
  <si>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</si>
  <si>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</si>
  <si>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</si>
  <si>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</si>
  <si>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</si>
  <si>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</si>
  <si>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</si>
  <si>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</si>
  <si>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</si>
  <si>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</si>
  <si>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</si>
  <si>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</si>
  <si>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</si>
  <si>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</si>
  <si>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</si>
  <si>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</si>
  <si>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</si>
  <si>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</si>
  <si>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</si>
  <si>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</si>
  <si>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</si>
  <si>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</si>
  <si>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</si>
  <si>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</si>
  <si>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</si>
  <si>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</si>
  <si>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</si>
  <si>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</si>
  <si>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</si>
  <si>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</si>
  <si>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</si>
  <si>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</si>
  <si>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</si>
  <si>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</si>
  <si>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</si>
  <si>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</si>
  <si>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</si>
  <si>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</si>
  <si>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</si>
  <si>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</si>
  <si>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</si>
  <si>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</si>
  <si>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</si>
  <si>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</si>
  <si>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</si>
  <si>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</si>
  <si>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</si>
  <si>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</si>
  <si>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</si>
  <si>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</si>
  <si>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</si>
  <si>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</si>
  <si>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</si>
  <si>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</si>
  <si>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</si>
  <si>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</si>
  <si>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</si>
  <si>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</si>
  <si>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</si>
  <si>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</si>
  <si>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</si>
  <si>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</si>
  <si>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</si>
  <si>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</si>
  <si>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</si>
  <si>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</si>
  <si>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</si>
  <si>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</si>
  <si>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</si>
  <si>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</si>
  <si>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</si>
  <si>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</si>
  <si>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</si>
  <si>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</si>
  <si>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</si>
  <si>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</si>
  <si>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</si>
  <si>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</si>
  <si>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</si>
  <si>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</si>
  <si>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</si>
  <si>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</si>
  <si>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</si>
  <si>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</si>
  <si>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</si>
  <si>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</si>
  <si>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</si>
  <si>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</si>
  <si>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</si>
  <si>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</si>
  <si>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</si>
  <si>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</si>
  <si>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</si>
  <si>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</si>
  <si>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</si>
  <si>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</si>
  <si>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</si>
  <si>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</si>
  <si>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</si>
  <si>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</si>
  <si>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</si>
  <si>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</si>
  <si>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</si>
  <si>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</si>
  <si>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</si>
  <si>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</si>
  <si>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</si>
  <si>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</si>
  <si>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</si>
  <si>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</si>
  <si>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</si>
  <si>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</si>
  <si>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</si>
  <si>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</si>
  <si>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</si>
  <si>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</si>
  <si>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</si>
  <si>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</si>
  <si>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</si>
  <si>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</si>
  <si>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</si>
  <si>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</si>
  <si>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</si>
  <si>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</si>
  <si>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</si>
  <si>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</si>
  <si>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</si>
  <si>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</si>
  <si>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</si>
  <si>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</si>
  <si>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</si>
  <si>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</si>
  <si>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</si>
  <si>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</si>
  <si>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</si>
  <si>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</si>
  <si>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</si>
  <si>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</si>
  <si>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</si>
  <si>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</si>
  <si>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</si>
  <si>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</si>
  <si>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</si>
  <si>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</si>
  <si>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</si>
  <si>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</si>
  <si>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</si>
  <si>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</si>
  <si>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</si>
  <si>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</si>
  <si>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</si>
  <si>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</si>
  <si>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</si>
  <si>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</si>
  <si>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</si>
  <si>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</si>
  <si>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</si>
  <si>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</si>
  <si>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</si>
  <si>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</si>
  <si>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</si>
  <si>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</si>
  <si>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</si>
  <si>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</si>
  <si>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</si>
  <si>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</si>
  <si>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</si>
  <si>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</si>
  <si>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</si>
  <si>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</si>
  <si>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</si>
  <si>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</si>
  <si>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</si>
  <si>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</si>
  <si>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</si>
  <si>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</si>
  <si>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</si>
  <si>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</si>
  <si>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</si>
  <si>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</si>
  <si>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</si>
  <si>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</si>
  <si>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</si>
  <si>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</si>
  <si>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</si>
  <si>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</si>
  <si>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</si>
  <si>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</si>
  <si>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</si>
  <si>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</si>
  <si>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</si>
  <si>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</si>
  <si>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</si>
  <si>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</si>
  <si>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</si>
  <si>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</si>
  <si>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</si>
  <si>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</si>
  <si>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</si>
  <si>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</si>
  <si>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</si>
  <si>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</si>
  <si>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</si>
  <si>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</si>
  <si>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</si>
  <si>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</si>
  <si>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</si>
  <si>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</si>
  <si>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</si>
  <si>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</si>
  <si>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</si>
  <si>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</si>
  <si>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</si>
  <si>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</si>
  <si>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</si>
  <si>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</si>
  <si>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</si>
  <si>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</si>
  <si>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</si>
  <si>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</si>
  <si>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</si>
  <si>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</si>
  <si>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</si>
  <si>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</si>
  <si>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</si>
  <si>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</si>
  <si>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</si>
  <si>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</si>
  <si>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</si>
  <si>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</si>
  <si>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</si>
  <si>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</si>
  <si>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</si>
  <si>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</si>
  <si>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</si>
  <si>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</si>
  <si>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</si>
  <si>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</si>
  <si>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</si>
  <si>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</si>
  <si>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</si>
  <si>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</si>
  <si>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</si>
  <si>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</si>
  <si>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</si>
  <si>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</si>
  <si>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</si>
  <si>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</si>
  <si>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</si>
  <si>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</si>
  <si>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</si>
  <si>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</si>
  <si>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</si>
  <si>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</si>
  <si>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</si>
  <si>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</si>
  <si>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</si>
  <si>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</si>
  <si>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</si>
  <si>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</si>
  <si>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</si>
  <si>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</si>
  <si>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</si>
  <si>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</si>
  <si>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</si>
  <si>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</si>
  <si>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</si>
  <si>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</si>
  <si>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</si>
  <si>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</si>
  <si>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</si>
  <si>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</si>
  <si>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</si>
  <si>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</si>
  <si>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</si>
  <si>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</si>
  <si>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</si>
  <si>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</si>
  <si>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</si>
  <si>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</si>
  <si>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</si>
  <si>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</si>
  <si>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</si>
  <si>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</si>
  <si>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</si>
  <si>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</si>
  <si>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</si>
  <si>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</si>
  <si>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</si>
  <si>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</si>
  <si>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</si>
  <si>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</si>
  <si>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</si>
  <si>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</si>
  <si>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</si>
  <si>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</si>
  <si>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</si>
  <si>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</si>
  <si>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</si>
  <si>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</si>
  <si>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</si>
  <si>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</si>
  <si>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</si>
  <si>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</si>
  <si>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</si>
  <si>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</si>
  <si>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</si>
  <si>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</si>
  <si>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</si>
  <si>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</si>
  <si>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</si>
  <si>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</si>
  <si>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</si>
  <si>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</si>
  <si>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</si>
  <si>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</si>
  <si>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</si>
  <si>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</si>
  <si>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</si>
  <si>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</si>
  <si>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</si>
  <si>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</si>
  <si>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</si>
  <si>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</si>
  <si>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</si>
  <si>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</si>
  <si>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</si>
  <si>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</si>
  <si>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</si>
  <si>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</si>
  <si>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</si>
  <si>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</si>
  <si>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</si>
  <si>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</si>
  <si>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</si>
  <si>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</si>
  <si>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</si>
  <si>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</si>
  <si>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</si>
  <si>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</si>
  <si>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</si>
  <si>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</si>
  <si>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</si>
  <si>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</si>
  <si>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</si>
  <si>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</si>
  <si>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</si>
  <si>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</si>
  <si>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</si>
  <si>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</si>
  <si>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</si>
  <si>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</si>
  <si>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</si>
  <si>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</si>
  <si>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</si>
  <si>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</si>
  <si>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</si>
  <si>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</si>
  <si>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</si>
  <si>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</si>
  <si>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</si>
  <si>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</si>
  <si>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</si>
  <si>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</si>
  <si>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</si>
  <si>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</si>
  <si>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</si>
  <si>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</si>
  <si>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</si>
  <si>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</si>
  <si>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</si>
  <si>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</si>
  <si>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</si>
  <si>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</si>
  <si>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</si>
  <si>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</si>
  <si>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</si>
  <si>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</si>
  <si>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</si>
  <si>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</si>
  <si>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</si>
  <si>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</si>
  <si>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</si>
  <si>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</si>
  <si>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</si>
  <si>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</si>
  <si>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</si>
  <si>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</si>
  <si>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</si>
  <si>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</si>
  <si>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</si>
  <si>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</si>
  <si>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</si>
  <si>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</si>
  <si>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</si>
  <si>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</si>
  <si>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</si>
  <si>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</si>
  <si>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</si>
  <si>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</si>
  <si>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</si>
  <si>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</si>
  <si>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</si>
  <si>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</si>
  <si>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</si>
  <si>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</si>
  <si>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</si>
  <si>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</si>
  <si>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</si>
  <si>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</si>
  <si>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</si>
  <si>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</si>
  <si>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</si>
  <si>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</si>
  <si>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</si>
  <si>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</si>
  <si>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</si>
  <si>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</si>
  <si>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</si>
  <si>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</si>
  <si>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</si>
  <si>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</si>
  <si>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</si>
  <si>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</si>
  <si>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</si>
  <si>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</si>
  <si>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</si>
  <si>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</si>
  <si>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</si>
  <si>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</si>
  <si>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</si>
  <si>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</si>
  <si>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</si>
  <si>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</si>
  <si>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</si>
  <si>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</si>
  <si>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</si>
  <si>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</si>
  <si>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</si>
  <si>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</si>
  <si>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</si>
  <si>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</si>
  <si>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</si>
  <si>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</si>
  <si>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</si>
  <si>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</si>
  <si>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</si>
  <si>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</si>
  <si>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</si>
  <si>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</si>
  <si>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</si>
  <si>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</si>
  <si>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</si>
  <si>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</si>
  <si>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</si>
  <si>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</si>
  <si>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</si>
  <si>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</si>
  <si>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</si>
  <si>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</si>
  <si>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</si>
  <si>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</si>
  <si>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</si>
  <si>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</si>
  <si>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</si>
  <si>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</si>
  <si>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</si>
  <si>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</si>
  <si>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</si>
  <si>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</si>
  <si>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</si>
  <si>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</si>
  <si>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</si>
  <si>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</si>
  <si>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</si>
  <si>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</si>
  <si>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</si>
  <si>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</si>
  <si>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</si>
  <si>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</si>
  <si>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</si>
  <si>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</si>
  <si>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</si>
  <si>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</si>
  <si>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</si>
  <si>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</si>
  <si>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</si>
  <si>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</si>
  <si>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</si>
  <si>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</si>
  <si>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</si>
  <si>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</si>
  <si>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</si>
  <si>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</si>
  <si>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</si>
  <si>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</si>
  <si>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</si>
  <si>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</si>
  <si>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</si>
  <si>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</si>
  <si>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</si>
  <si>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</si>
  <si>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</si>
  <si>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</si>
  <si>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</si>
  <si>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</si>
  <si>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</si>
  <si>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</si>
  <si>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</si>
  <si>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</si>
  <si>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</si>
  <si>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</si>
  <si>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</si>
  <si>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</si>
  <si>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</si>
  <si>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</si>
  <si>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</si>
  <si>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</si>
  <si>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</si>
  <si>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</si>
  <si>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</si>
  <si>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</si>
  <si>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</si>
  <si>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</si>
  <si>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</si>
  <si>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</si>
  <si>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</si>
  <si>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</si>
  <si>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</si>
  <si>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</si>
  <si>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</si>
  <si>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</si>
  <si>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</si>
  <si>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</si>
  <si>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</si>
  <si>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</si>
  <si>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</si>
  <si>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</si>
  <si>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</si>
  <si>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</si>
  <si>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</si>
  <si>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</si>
  <si>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</si>
  <si>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</si>
  <si>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</si>
  <si>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</si>
  <si>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</si>
  <si>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</si>
  <si>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</si>
  <si>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</si>
  <si>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</si>
  <si>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</si>
  <si>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</si>
  <si>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</si>
  <si>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</si>
  <si>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</si>
  <si>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</si>
  <si>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</si>
  <si>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</si>
  <si>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</si>
  <si>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</si>
  <si>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</si>
  <si>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</si>
  <si>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</si>
  <si>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</si>
  <si>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</si>
  <si>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</si>
  <si>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</si>
  <si>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</si>
  <si>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</si>
  <si>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</si>
  <si>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</si>
  <si>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</si>
  <si>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</si>
  <si>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</si>
  <si>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</si>
  <si>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</si>
  <si>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</si>
  <si>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</si>
  <si>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</si>
  <si>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</si>
  <si>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</si>
  <si>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</si>
  <si>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</si>
  <si>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</si>
  <si>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</si>
  <si>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</si>
  <si>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</si>
  <si>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</si>
  <si>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</si>
  <si>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</si>
  <si>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</si>
  <si>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</si>
  <si>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</si>
  <si>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</si>
  <si>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</si>
  <si>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</si>
  <si>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</si>
  <si>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</si>
  <si>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</si>
  <si>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</si>
  <si>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</si>
  <si>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</si>
  <si>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</si>
  <si>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</si>
  <si>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</si>
  <si>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</si>
  <si>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</si>
  <si>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</si>
  <si>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</si>
  <si>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</si>
  <si>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</si>
  <si>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</si>
  <si>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</si>
  <si>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</si>
  <si>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</si>
  <si>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</si>
  <si>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</si>
  <si>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</si>
  <si>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</si>
  <si>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</si>
  <si>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</si>
  <si>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</si>
  <si>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</si>
  <si>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</si>
  <si>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</si>
  <si>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</si>
  <si>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</si>
  <si>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</si>
  <si>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</si>
  <si>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</si>
  <si>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</si>
  <si>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</si>
  <si>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</si>
  <si>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</si>
  <si>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</si>
  <si>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</si>
  <si>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</si>
  <si>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</si>
  <si>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</si>
  <si>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</si>
  <si>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</si>
  <si>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</si>
  <si>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</si>
  <si>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</si>
  <si>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</si>
  <si>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</si>
  <si>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</si>
  <si>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</si>
  <si>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</si>
  <si>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</si>
  <si>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</si>
  <si>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</si>
  <si>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</si>
  <si>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</si>
  <si>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</si>
  <si>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</si>
  <si>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</si>
  <si>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</si>
  <si>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</si>
  <si>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</si>
  <si>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</si>
  <si>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</si>
  <si>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</si>
  <si>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</si>
  <si>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</si>
  <si>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</si>
  <si>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</si>
  <si>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</si>
  <si>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</si>
  <si>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</si>
  <si>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</si>
  <si>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</si>
  <si>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</si>
  <si>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</si>
  <si>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</si>
  <si>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</si>
  <si>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</si>
  <si>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</si>
  <si>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</si>
  <si>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</si>
  <si>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</si>
  <si>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</si>
  <si>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</si>
  <si>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</si>
  <si>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</si>
  <si>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</si>
  <si>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</si>
  <si>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</si>
  <si>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</si>
  <si>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</si>
  <si>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</si>
  <si>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</si>
  <si>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</si>
  <si>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</si>
  <si>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</si>
  <si>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</si>
  <si>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</si>
  <si>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</si>
  <si>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</si>
  <si>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</si>
  <si>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</si>
  <si>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</si>
  <si>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</si>
  <si>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</si>
  <si>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</si>
  <si>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</si>
  <si>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</si>
  <si>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</si>
  <si>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</si>
  <si>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</si>
  <si>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</si>
  <si>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</si>
  <si>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</si>
  <si>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</si>
  <si>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</si>
  <si>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</si>
  <si>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</si>
  <si>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</si>
  <si>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</si>
  <si>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</si>
  <si>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</si>
  <si>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</si>
  <si>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</si>
  <si>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</si>
  <si>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</si>
  <si>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</si>
  <si>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</si>
  <si>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</si>
  <si>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</si>
  <si>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</si>
  <si>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</si>
  <si>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</si>
  <si>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</si>
  <si>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</si>
  <si>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</si>
  <si>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</si>
  <si>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</si>
  <si>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</si>
  <si>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</si>
  <si>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</si>
  <si>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</si>
  <si>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</si>
  <si>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</si>
  <si>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</si>
  <si>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</si>
  <si>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</si>
  <si>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</si>
  <si>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</si>
  <si>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</si>
  <si>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</si>
  <si>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</si>
  <si>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</si>
  <si>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</si>
  <si>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</si>
  <si>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</si>
  <si>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</si>
  <si>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</si>
  <si>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</si>
  <si>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</si>
  <si>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</si>
  <si>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</si>
  <si>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</si>
  <si>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</si>
  <si>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</si>
  <si>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</si>
  <si>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</si>
  <si>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</si>
  <si>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</si>
  <si>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</si>
  <si>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</si>
  <si>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</si>
  <si>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</si>
  <si>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</si>
  <si>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</si>
  <si>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</si>
  <si>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</si>
  <si>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</si>
  <si>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</si>
  <si>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</si>
  <si>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</si>
  <si>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</si>
  <si>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</si>
  <si>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</si>
  <si>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</si>
  <si>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</si>
  <si>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</si>
  <si>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</si>
  <si>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</si>
  <si>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</si>
  <si>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</si>
  <si>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</si>
  <si>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</si>
  <si>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</si>
  <si>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</si>
  <si>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</si>
  <si>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</si>
  <si>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</si>
  <si>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</si>
  <si>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</si>
  <si>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</si>
  <si>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</si>
  <si>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</si>
  <si>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</si>
  <si>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</si>
  <si>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</si>
  <si>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</si>
  <si>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</si>
  <si>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</si>
  <si>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</si>
  <si>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</si>
  <si>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</si>
  <si>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</si>
  <si>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</si>
  <si>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</si>
  <si>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</si>
  <si>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</si>
  <si>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</si>
  <si>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</si>
  <si>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</si>
  <si>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</si>
  <si>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</si>
  <si>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</si>
  <si>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</si>
  <si>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</si>
  <si>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</si>
  <si>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</si>
  <si>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</si>
  <si>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</si>
  <si>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</si>
  <si>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</si>
  <si>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</si>
  <si>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</si>
  <si>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</si>
  <si>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</si>
  <si>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</si>
  <si>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</si>
  <si>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</si>
  <si>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</si>
  <si>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</si>
  <si>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</si>
  <si>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</si>
  <si>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</si>
  <si>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</si>
  <si>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</si>
  <si>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</si>
  <si>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</si>
  <si>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</si>
  <si>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</si>
  <si>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</si>
  <si>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</si>
  <si>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</si>
  <si>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</si>
  <si>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</si>
  <si>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</si>
  <si>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</si>
  <si>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</si>
  <si>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</si>
  <si>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</si>
  <si>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</si>
  <si>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</si>
  <si>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</si>
  <si>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</si>
  <si>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</si>
  <si>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</si>
  <si>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</si>
  <si>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</si>
  <si>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</si>
  <si>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</si>
  <si>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</si>
  <si>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</si>
  <si>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</si>
  <si>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</si>
  <si>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</si>
  <si>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</si>
  <si>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</si>
  <si>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</si>
  <si>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</si>
  <si>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</si>
  <si>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</si>
  <si>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</si>
  <si>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</si>
  <si>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</si>
  <si>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</si>
  <si>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</si>
  <si>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</si>
  <si>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</si>
  <si>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</si>
  <si>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</si>
  <si>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</si>
  <si>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</si>
  <si>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</si>
  <si>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</si>
  <si>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</si>
  <si>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</si>
  <si>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</si>
  <si>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</si>
  <si>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</si>
  <si>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</si>
  <si>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</si>
  <si>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</si>
  <si>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</si>
  <si>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</si>
  <si>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</si>
  <si>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</si>
  <si>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</si>
  <si>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</si>
  <si>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</si>
  <si>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</si>
  <si>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</si>
  <si>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</si>
  <si>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</si>
  <si>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</si>
  <si>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</si>
  <si>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</si>
  <si>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</si>
  <si>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</si>
  <si>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</si>
  <si>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</si>
  <si>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</si>
  <si>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</si>
  <si>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</si>
  <si>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</si>
  <si>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</si>
  <si>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</si>
  <si>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</si>
  <si>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</si>
  <si>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</si>
  <si>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</si>
  <si>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</si>
  <si>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</si>
  <si>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</si>
  <si>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</si>
  <si>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</si>
  <si>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</si>
  <si>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</si>
  <si>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</si>
  <si>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</si>
  <si>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</si>
  <si>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</si>
  <si>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</si>
  <si>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</si>
  <si>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</si>
  <si>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</si>
  <si>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</si>
  <si>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</si>
  <si>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</si>
  <si>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</si>
  <si>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</si>
  <si>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</si>
  <si>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</si>
  <si>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</si>
  <si>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</si>
  <si>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</si>
  <si>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</si>
  <si>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</si>
  <si>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</si>
  <si>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</si>
  <si>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</si>
  <si>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</si>
  <si>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</si>
  <si>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</si>
  <si>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</si>
  <si>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</si>
  <si>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</si>
  <si>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</si>
  <si>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</si>
  <si>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</si>
  <si>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</si>
  <si>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</si>
  <si>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</si>
  <si>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</si>
  <si>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</si>
  <si>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</si>
  <si>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</si>
  <si>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</si>
  <si>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</si>
  <si>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</si>
  <si>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</si>
  <si>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</si>
  <si>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</si>
  <si>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</si>
  <si>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</si>
  <si>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</si>
  <si>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</si>
  <si>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</si>
  <si>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</si>
  <si>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</si>
  <si>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</si>
  <si>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</si>
  <si>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</si>
  <si>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</si>
  <si>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</si>
  <si>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</si>
  <si>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</si>
  <si>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</si>
  <si>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</si>
  <si>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</si>
  <si>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</si>
  <si>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</si>
  <si>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</si>
  <si>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</si>
  <si>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</si>
  <si>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</si>
  <si>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</si>
  <si>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</si>
  <si>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</si>
  <si>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</si>
  <si>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</si>
  <si>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</si>
  <si>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</si>
  <si>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</si>
  <si>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</si>
  <si>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</si>
  <si>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</si>
  <si>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</si>
  <si>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</si>
  <si>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</si>
  <si>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</si>
  <si>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</si>
  <si>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</si>
  <si>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</si>
  <si>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</si>
  <si>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</si>
  <si>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</si>
  <si>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</si>
  <si>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</si>
  <si>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</si>
  <si>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</si>
  <si>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</si>
  <si>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</si>
  <si>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</si>
  <si>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</si>
  <si>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</si>
  <si>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</si>
  <si>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</si>
  <si>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</si>
  <si>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</si>
  <si>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</si>
  <si>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</si>
  <si>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</si>
  <si>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</si>
  <si>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</si>
  <si>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</si>
  <si>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</si>
  <si>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</si>
  <si>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</si>
  <si>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</si>
  <si>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</si>
  <si>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</si>
  <si>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</si>
  <si>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</si>
  <si>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</si>
  <si>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</si>
  <si>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</si>
  <si>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</si>
  <si>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</si>
  <si>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</si>
  <si>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</si>
  <si>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</si>
  <si>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</si>
  <si>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</si>
  <si>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</si>
  <si>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</si>
  <si>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</si>
  <si>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</si>
  <si>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</si>
  <si>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</si>
  <si>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</si>
  <si>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</si>
  <si>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</si>
  <si>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</si>
  <si>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</si>
  <si>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</si>
  <si>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</si>
  <si>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</si>
  <si>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</si>
  <si>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</si>
  <si>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</si>
  <si>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</si>
  <si>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</si>
  <si>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</si>
  <si>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</si>
  <si>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</si>
  <si>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</si>
  <si>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</si>
  <si>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</si>
  <si>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</si>
  <si>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</si>
  <si>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</si>
  <si>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</si>
  <si>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</si>
  <si>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</si>
  <si>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</si>
  <si>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</si>
  <si>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</si>
  <si>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</si>
  <si>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</si>
  <si>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</si>
  <si>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</si>
  <si>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</si>
  <si>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</si>
  <si>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</si>
  <si>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</si>
  <si>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</si>
  <si>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</si>
  <si>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</si>
  <si>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</si>
  <si>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</si>
  <si>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</si>
  <si>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</si>
  <si>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</si>
  <si>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</si>
  <si>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</si>
  <si>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</si>
  <si>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</si>
  <si>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</si>
  <si>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</si>
  <si>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</si>
  <si>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</si>
  <si>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</si>
  <si>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</si>
  <si>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</si>
  <si>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</si>
  <si>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</si>
  <si>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</si>
  <si>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</si>
  <si>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</si>
  <si>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</si>
  <si>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</si>
  <si>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</si>
  <si>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</si>
  <si>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</si>
  <si>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</si>
  <si>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</si>
  <si>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</si>
  <si>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</si>
  <si>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</si>
  <si>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</si>
  <si>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</si>
  <si>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</si>
  <si>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</si>
  <si>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</si>
  <si>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</si>
  <si>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</si>
  <si>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</si>
  <si>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</si>
  <si>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</si>
  <si>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</si>
  <si>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</si>
  <si>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</si>
  <si>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</si>
  <si>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</si>
  <si>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</si>
  <si>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</si>
  <si>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</si>
  <si>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</si>
  <si>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</si>
  <si>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</si>
  <si>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</si>
  <si>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</si>
  <si>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</si>
  <si>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</si>
  <si>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</si>
  <si>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</si>
  <si>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</si>
  <si>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</si>
  <si>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</si>
  <si>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</si>
  <si>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</si>
  <si>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</si>
  <si>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</si>
  <si>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</si>
  <si>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</si>
  <si>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</si>
  <si>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</si>
  <si>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</si>
  <si>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</si>
  <si>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</si>
  <si>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</si>
  <si>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</si>
  <si>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</si>
  <si>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</si>
  <si>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</si>
  <si>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</si>
  <si>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</si>
  <si>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</si>
  <si>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</si>
  <si>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</si>
  <si>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</si>
  <si>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</si>
  <si>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</si>
  <si>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</si>
  <si>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</si>
  <si>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</si>
  <si>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</si>
  <si>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</si>
  <si>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</si>
  <si>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</si>
  <si>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</si>
  <si>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</si>
  <si>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</si>
  <si>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</si>
  <si>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</si>
  <si>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</si>
  <si>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</si>
  <si>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</si>
  <si>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</si>
  <si>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</si>
  <si>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</si>
  <si>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</si>
  <si>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</si>
  <si>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</si>
  <si>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</si>
  <si>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</si>
  <si>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</si>
  <si>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</si>
  <si>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</si>
  <si>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</si>
  <si>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</si>
  <si>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</si>
  <si>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</si>
  <si>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</si>
  <si>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</si>
  <si>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</si>
  <si>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</si>
  <si>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</si>
  <si>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</si>
  <si>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</si>
  <si>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</si>
  <si>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</si>
  <si>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</si>
  <si>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</si>
  <si>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</si>
  <si>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</si>
  <si>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</si>
  <si>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</si>
  <si>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</si>
  <si>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</si>
  <si>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</si>
  <si>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</si>
  <si>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</si>
  <si>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</si>
  <si>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</si>
  <si>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</si>
  <si>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</si>
  <si>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</si>
  <si>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</si>
  <si>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</si>
  <si>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</si>
  <si>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</si>
  <si>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</si>
  <si>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</si>
  <si>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</si>
  <si>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</si>
  <si>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</si>
  <si>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</si>
  <si>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</si>
  <si>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</si>
  <si>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</si>
  <si>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</si>
  <si>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</si>
  <si>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</si>
  <si>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</si>
  <si>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</si>
  <si>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</si>
  <si>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</si>
  <si>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</si>
  <si>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</si>
  <si>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</si>
  <si>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</si>
  <si>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</si>
  <si>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</si>
  <si>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</si>
  <si>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</si>
  <si>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</si>
  <si>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</si>
  <si>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</si>
  <si>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</si>
  <si>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</si>
  <si>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</si>
  <si>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</si>
  <si>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</si>
  <si>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</si>
  <si>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</si>
  <si>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</si>
  <si>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</si>
  <si>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</si>
  <si>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</si>
  <si>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</si>
  <si>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</si>
  <si>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</si>
  <si>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</si>
  <si>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</si>
  <si>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</si>
  <si>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</si>
  <si>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</si>
  <si>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</si>
  <si>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</si>
  <si>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</si>
  <si>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</si>
  <si>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</si>
  <si>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</si>
  <si>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</si>
  <si>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</si>
  <si>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</si>
  <si>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</si>
  <si>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</si>
  <si>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</si>
  <si>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</si>
  <si>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</si>
  <si>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</si>
  <si>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</si>
  <si>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</si>
  <si>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</si>
  <si>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</si>
  <si>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</si>
  <si>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</si>
  <si>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</si>
  <si>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</si>
  <si>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</si>
  <si>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</si>
  <si>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</si>
  <si>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</si>
  <si>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</si>
  <si>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</si>
  <si>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</si>
  <si>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</si>
  <si>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</si>
  <si>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</si>
  <si>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</si>
  <si>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</si>
  <si>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</si>
  <si>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</si>
  <si>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</si>
  <si>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</si>
  <si>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</si>
  <si>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</si>
  <si>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</si>
  <si>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</si>
  <si>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</si>
  <si>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</si>
  <si>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</si>
  <si>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</si>
  <si>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</si>
  <si>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</si>
  <si>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</si>
  <si>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</si>
  <si>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</si>
  <si>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</si>
  <si>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</si>
  <si>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</si>
  <si>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</si>
  <si>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</si>
  <si>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</si>
  <si>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</si>
  <si>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</si>
  <si>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</si>
  <si>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</si>
  <si>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</si>
  <si>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</si>
  <si>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</si>
  <si>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</si>
  <si>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</si>
  <si>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</si>
  <si>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</si>
  <si>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</si>
  <si>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</si>
  <si>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</si>
  <si>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</si>
  <si>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</si>
  <si>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</si>
  <si>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</si>
  <si>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</si>
  <si>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</si>
  <si>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</si>
  <si>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</si>
  <si>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</si>
  <si>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</si>
  <si>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</si>
  <si>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</si>
  <si>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</si>
  <si>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</si>
  <si>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</si>
  <si>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</si>
  <si>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</si>
  <si>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</si>
  <si>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</si>
  <si>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</si>
  <si>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</si>
  <si>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</si>
  <si>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</si>
  <si>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</si>
  <si>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</si>
  <si>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</si>
  <si>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</si>
  <si>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</si>
  <si>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</si>
  <si>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</si>
  <si>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</si>
  <si>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</si>
  <si>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</si>
  <si>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</si>
  <si>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</si>
  <si>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</si>
  <si>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</si>
  <si>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</si>
  <si>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</si>
  <si>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</si>
  <si>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</si>
  <si>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</si>
  <si>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</si>
  <si>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</si>
  <si>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</si>
  <si>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</si>
  <si>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</si>
  <si>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</si>
  <si>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</si>
  <si>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</si>
  <si>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</si>
  <si>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</si>
  <si>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</si>
  <si>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</si>
  <si>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</si>
  <si>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</si>
  <si>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</si>
  <si>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</si>
  <si>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</si>
  <si>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</si>
  <si>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</si>
  <si>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</si>
  <si>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</si>
  <si>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</si>
  <si>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</si>
  <si>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</si>
  <si>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</si>
  <si>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</si>
  <si>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</si>
  <si>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</si>
  <si>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</si>
  <si>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</si>
  <si>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</si>
  <si>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</si>
  <si>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</si>
  <si>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</si>
  <si>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</si>
  <si>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</si>
  <si>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</si>
  <si>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</si>
  <si>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</si>
  <si>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</si>
  <si>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</si>
  <si>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</si>
  <si>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</si>
  <si>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</si>
  <si>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</si>
  <si>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</si>
  <si>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</si>
  <si>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</si>
  <si>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</si>
  <si>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</si>
  <si>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</si>
  <si>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</si>
  <si>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</si>
  <si>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</si>
  <si>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</si>
  <si>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</si>
  <si>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</si>
  <si>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</si>
  <si>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</si>
  <si>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</si>
  <si>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</si>
  <si>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</si>
  <si>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</si>
  <si>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</si>
  <si>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</si>
  <si>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</si>
  <si>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</si>
  <si>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</si>
  <si>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</si>
  <si>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</si>
  <si>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</si>
  <si>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</si>
  <si>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</si>
  <si>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</si>
  <si>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</si>
  <si>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</si>
  <si>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</si>
  <si>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</si>
  <si>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</si>
  <si>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</si>
  <si>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</si>
  <si>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</si>
  <si>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</si>
  <si>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</si>
  <si>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</si>
  <si>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</si>
  <si>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</si>
  <si>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</si>
  <si>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</si>
  <si>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</si>
  <si>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</si>
  <si>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</si>
  <si>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</si>
  <si>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</si>
  <si>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</si>
  <si>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</si>
  <si>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</si>
  <si>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</si>
  <si>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</si>
  <si>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</si>
  <si>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</si>
  <si>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</si>
  <si>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</si>
  <si>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</si>
  <si>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</si>
  <si>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</si>
  <si>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</si>
  <si>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</si>
  <si>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</si>
  <si>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</si>
  <si>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</si>
  <si>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</si>
  <si>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</si>
  <si>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</si>
  <si>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</si>
  <si>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</si>
  <si>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</si>
  <si>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</si>
  <si>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</si>
  <si>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</si>
  <si>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</si>
  <si>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</si>
  <si>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</si>
  <si>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</si>
  <si>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</si>
  <si>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</si>
  <si>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</si>
  <si>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</si>
  <si>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</si>
  <si>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</si>
  <si>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</si>
  <si>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</si>
  <si>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</si>
  <si>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</si>
  <si>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</si>
  <si>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</si>
  <si>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</si>
  <si>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</si>
  <si>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</si>
  <si>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</si>
  <si>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</si>
  <si>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</si>
  <si>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</si>
  <si>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</si>
  <si>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</si>
  <si>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</si>
  <si>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</si>
  <si>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</si>
  <si>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</si>
  <si>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</si>
  <si>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</si>
  <si>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</si>
  <si>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</si>
  <si>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</si>
  <si>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</si>
  <si>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</si>
  <si>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</si>
  <si>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</si>
  <si>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</si>
  <si>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</si>
  <si>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</si>
  <si>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</si>
  <si>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</si>
  <si>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</si>
  <si>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</si>
  <si>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</si>
  <si>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</si>
  <si>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</si>
  <si>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</si>
  <si>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</si>
  <si>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</si>
  <si>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</si>
  <si>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</si>
  <si>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</si>
  <si>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</si>
  <si>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</si>
  <si>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</si>
  <si>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</si>
  <si>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</si>
  <si>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</si>
  <si>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</si>
  <si>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</si>
  <si>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</si>
  <si>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</si>
  <si>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</si>
  <si>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</si>
  <si>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</si>
  <si>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</si>
  <si>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</si>
  <si>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</si>
  <si>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</si>
  <si>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</si>
  <si>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</si>
  <si>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</si>
  <si>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</si>
  <si>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</si>
  <si>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</si>
  <si>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</si>
  <si>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</si>
  <si>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</si>
  <si>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</si>
  <si>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</si>
  <si>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</si>
  <si>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</si>
  <si>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</si>
  <si>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</si>
  <si>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</si>
  <si>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</si>
  <si>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</si>
  <si>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</si>
  <si>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</si>
  <si>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</si>
  <si>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</si>
  <si>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</si>
  <si>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</si>
  <si>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</si>
  <si>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</si>
  <si>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</si>
  <si>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</si>
  <si>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</si>
  <si>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</si>
  <si>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</si>
  <si>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</si>
  <si>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</si>
  <si>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</si>
  <si>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</si>
  <si>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</si>
  <si>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</si>
  <si>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</si>
  <si>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</si>
  <si>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</si>
  <si>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</si>
  <si>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</si>
  <si>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</si>
  <si>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</si>
  <si>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</si>
  <si>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</si>
  <si>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</si>
  <si>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</si>
  <si>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</si>
  <si>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</si>
  <si>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</si>
  <si>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</si>
  <si>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</si>
  <si>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</si>
  <si>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</si>
  <si>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</si>
  <si>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</si>
  <si>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</si>
  <si>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</si>
  <si>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</si>
  <si>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</si>
  <si>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</si>
  <si>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</si>
  <si>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</si>
  <si>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</si>
  <si>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</si>
  <si>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</si>
  <si>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</si>
  <si>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</si>
  <si>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</si>
  <si>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</si>
  <si>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</si>
  <si>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</si>
  <si>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</si>
  <si>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</si>
  <si>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</si>
  <si>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</si>
  <si>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</si>
  <si>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</si>
  <si>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</si>
  <si>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</si>
  <si>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</si>
  <si>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</si>
  <si>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</si>
  <si>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</si>
  <si>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hace el debido mantenimiento a los 2.115 puntos ya instalados</t>
  </si>
  <si>
    <t>ITM:12 CMA:4 PB:5</t>
  </si>
  <si>
    <t>Corresponde al conjunto de estrategias integrales de planeación, respuesta y recuperación del desastre.</t>
  </si>
  <si>
    <t>cod_responsable_reporte</t>
  </si>
  <si>
    <t>Observacion</t>
  </si>
  <si>
    <t>Se encuentra definida la estrategia, con su respectivo cronograma, presupuesto y especificaciones técnicas. Se realizó transferencia de aportes a la corporación Ruta N, para la ejecución de la estrategia de promoción de la formalización.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</si>
  <si>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</si>
  <si>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</si>
  <si>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</si>
  <si>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</si>
  <si>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La operación del Sistema de Emergencias Médicas para la atención de Urgencias, Emergencias y Desastres se ha desarrollado sin contratiempos las 24 horas del dia, durante lso 7 dias de la semana</t>
  </si>
  <si>
    <t>La transferencias al FONPET se realiza mes vencido, son 11 al año</t>
  </si>
  <si>
    <t>La base de datos del Sisbén, estaria disponible para diciembre de 2021.</t>
  </si>
  <si>
    <t>Se encuentra en proceso de análisis para definir alcances y requerimientos.</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</si>
  <si>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</si>
  <si>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</si>
  <si>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</si>
  <si>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</si>
  <si>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</si>
  <si>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El contrato que aporta a la meta aún no ha iniciado ejecución.</t>
  </si>
  <si>
    <t>Indicador que tuvo vigencia hasta el 2020 por convenio celebrado en ese año.</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</si>
  <si>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</si>
  <si>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Se implementaron las estrategias de virtualidad oportunas para continuar prestando el servicio educativo.</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</si>
  <si>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</si>
  <si>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</si>
  <si>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</si>
  <si>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</si>
  <si>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DRMI Divisoria Valle de Aburrá - Río Cauca, RFP Río Nare, PNR Cerro El Volador, ARPE Cerro Nutivara, ARU Cerro La Asomadera, Tres Cruces, Picacho, Jardín Circunvalar y RFP San Miguel.</t>
  </si>
  <si>
    <t>No se cuenta con contrato.</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</si>
  <si>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</si>
  <si>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Están vigentes los convenios para el intercambio de información con Policía, Consejo Superior de la Judicatura, Fiscalía, Migración Colombia, Medicina Legal y Ciencias Forenses, UNP y ARN.</t>
  </si>
  <si>
    <t>La implementación del PISCC, se realiza mediante la formulación y ejecución de un Plan de Acción anual, el cual se ejecuta de forma permanente a lo largo del año.</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</si>
  <si>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</si>
  <si>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</si>
  <si>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Esta medición es realizada por cámara de comercio, el reporte de avance hara en el mes de diciembre</t>
  </si>
  <si>
    <t>Se proyecta realizar el estudio de percepción de centro a partir del segundo semestre del presente año.</t>
  </si>
  <si>
    <t>Esta medición se realiza en el segundo semestre del año por medio de una encuesta de percepción</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</si>
  <si>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</si>
  <si>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</si>
  <si>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</si>
  <si>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</si>
  <si>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Este indicador se empezará a reportar en el segundo semestre, debido a que Emvarias se encuentra en un proceso de compra de unos lifters para adoptarlos en los vehículos y recoger lo residuos de los contenedores.</t>
  </si>
  <si>
    <t>Corresponde a la última medición realizada al 31 de diciembre de 2020. Para la presente vigencia la encuesta de medición de satisfacción se aplica finalizando la misma.</t>
  </si>
  <si>
    <t>El logro corresponde a los ciudadanos participantes en las diferentes fases de la ruta de Planeación del Desarrollo Local y Presupuesto Participativo en espacios como: Priorización participativa, Talleres participativos de recolección de insumos, entre otros.</t>
  </si>
  <si>
    <t>Los indicadores de Plan de Desarrollo se les dara cumplimiento y ejecución a tráves del convenio con FAO el cual está en proceso de validación para firma.</t>
  </si>
  <si>
    <t>Al finalizar el mes de marzo de 2021 se ejecutaron las estrategias de comercialización del programa Mercados de Campesinos: mercados tradicionales, plataforma digital y camión móvil.</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</si>
  <si>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</si>
  <si>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</si>
  <si>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</si>
  <si>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</si>
  <si>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</si>
  <si>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</si>
  <si>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</si>
  <si>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</si>
  <si>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</si>
  <si>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</si>
  <si>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</si>
  <si>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</si>
  <si>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</si>
  <si>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</si>
  <si>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</si>
  <si>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</si>
  <si>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</si>
  <si>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</si>
  <si>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</si>
  <si>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</si>
  <si>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</si>
  <si>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</si>
  <si>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</si>
  <si>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</si>
  <si>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</si>
  <si>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</si>
  <si>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</si>
  <si>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</si>
  <si>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</si>
  <si>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</si>
  <si>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</si>
  <si>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</si>
  <si>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</si>
  <si>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</si>
  <si>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</si>
  <si>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</si>
  <si>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</si>
  <si>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</si>
  <si>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</si>
  <si>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</si>
  <si>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</si>
  <si>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</si>
  <si>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</si>
  <si>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</si>
  <si>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</si>
  <si>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</si>
  <si>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</si>
  <si>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</si>
  <si>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</si>
  <si>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</si>
  <si>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</si>
  <si>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</si>
  <si>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</si>
  <si>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</si>
  <si>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</si>
  <si>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</si>
  <si>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</si>
  <si>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</si>
  <si>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</si>
  <si>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</si>
  <si>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</si>
  <si>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</si>
  <si>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</si>
  <si>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</si>
  <si>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</si>
  <si>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</si>
  <si>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</si>
  <si>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</si>
  <si>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</si>
  <si>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</si>
  <si>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</si>
  <si>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</si>
  <si>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</si>
  <si>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</si>
  <si>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</si>
  <si>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</si>
  <si>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</si>
  <si>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</si>
  <si>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</si>
  <si>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Semaforo</t>
  </si>
  <si>
    <t>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t>
  </si>
  <si>
    <t>Esta cifra podría variar, ya que se está consolidando la lista definitiva de los beneficiarios de la primera convocatoria de talento especializado.</t>
  </si>
  <si>
    <t>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t>
  </si>
  <si>
    <t>Se consolidó la estrategia de inserción de la población carcelaria femenina de la ciudad de medellín a los cursos del programa Talento Especializado de la Agencia de Educación Postsecundaria - Sapiencia.</t>
  </si>
  <si>
    <t>Cumplimiento del 21.56% de la meta 2021 que corresponde en su mayoría al sector de la construcción.</t>
  </si>
  <si>
    <t>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t>
  </si>
  <si>
    <t>El contrato dio inicio el  05 de junio y se encuentra en etapa de alistamiento y preparación.</t>
  </si>
  <si>
    <t>Cumplimiento del 60.41% de la meta 2021 que corresponde al sector de la construcción, gestión y servicio al cliente y algunos perfiles especializados.</t>
  </si>
  <si>
    <t>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t>
  </si>
  <si>
    <t>En el primer semestre se vincularon 109 practicantes por la modalidad de excelencia</t>
  </si>
  <si>
    <t>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t>
  </si>
  <si>
    <t>A la fecha se reportan 2050 empleos generados enfocados en CT+i</t>
  </si>
  <si>
    <t>Esta medición es realizada por el DANE  a través de la Gran Encuesta Integrada de Hogares, en el mes de mayo salió el reporte correspondiente al primer trimestre del año enero-marzo.</t>
  </si>
  <si>
    <t>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t>
  </si>
  <si>
    <t>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t>
  </si>
  <si>
    <t>Se reporta 50 empresas seleccionadas del Programa parque E y 50 empresas del programa de acelercion empresarial. La meta se reporta para el segundo semestre.</t>
  </si>
  <si>
    <t>Pendiente de definición traslados de recursos de este proyecto por emergencia covid-19.</t>
  </si>
  <si>
    <t>Se firmó contrato el 29 de junio y se está realizando la planeacion  y conformación del equipo de trabajo. La meta se reporta para el segundo semestre</t>
  </si>
  <si>
    <t>Este indicador no reporta avance  no le han sido incorporado los recursos  para iniciar su ejecución.</t>
  </si>
  <si>
    <t>Este indicador no cuenta con meta para el año 2021.</t>
  </si>
  <si>
    <t>A la fecha se está realizando el acompañamiento a 56 empresas seleccionadas</t>
  </si>
  <si>
    <t>Se avanza en el desarrollo de la propuesta inicial para la implementación del Laboratorio de innovación Audiovisual a través del aliado Parque Explora. La meta se reporta para el segundo semestre</t>
  </si>
  <si>
    <t>Se avanza en la construcción  por parte de la corporación Perpetuo Socorro, actor territorial, de la propuesta del Festival Perpetuo socorro para el mes de Noviembre 2021. La meta se reporta para el segundo semestre.</t>
  </si>
  <si>
    <t>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t>
  </si>
  <si>
    <t>Se encuentra en proceso de contratación.</t>
  </si>
  <si>
    <t>El proceso se encuentra en proceso de caracterización.</t>
  </si>
  <si>
    <t>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t>
  </si>
  <si>
    <t>Se tienen los insumos de los mapas de actores que fueron suministrados por Ruta N en el marco de la delegación, pero aún no se ha realizado el análisis y el documento final. Por lo anterior, las evidencias se encuentran en construcción.</t>
  </si>
  <si>
    <t>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t>
  </si>
  <si>
    <t>Se seleccionaron 4 emprendimientos sociales (Excombatientes) a acompañar los cuales son: 1. Panadería el Trigo del Amor 2. RPM1 Motos, 3. Confecciones huella de esperanza 4. Ruta en Medio de la Frondosidad - Trochas</t>
  </si>
  <si>
    <t>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t>
  </si>
  <si>
    <t>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t>
  </si>
  <si>
    <t>A la fecha se  han instalado 327 puntos de los 332 que se tienen planeados . Para el mes de mayo se instalaron 15 puntos.</t>
  </si>
  <si>
    <t>Se realiza el proceso de selección y curaduría del total de las 100 empresas que van hacer parte del marketplace</t>
  </si>
  <si>
    <t>Para el presente mes no se presentan avances,  debido a que en el mes de julio se habilitara la plataforma para que se realicen transacciones</t>
  </si>
  <si>
    <t>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t>
  </si>
  <si>
    <t>Se reportan conexiónes hasta la fecha realizadas por la ciudadania</t>
  </si>
  <si>
    <t>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t>
  </si>
  <si>
    <t>Este es un indicador de resultado que se reportara al finalizar el acompañamiento de los productores agroindustriales en el mes de diciembre</t>
  </si>
  <si>
    <t>Se adelanta el proceso de Convocatoria  y selección de empresas. La meta se reporta para el segundo semestre</t>
  </si>
  <si>
    <t>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t>
  </si>
  <si>
    <t>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t>
  </si>
  <si>
    <t>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</si>
  <si>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Con este resultado avanzamos en un 112,6% frente a la meta prevista para la vigencia, lo cual indica un posible avance en la reactivación del sector.</t>
  </si>
  <si>
    <t>Se reciben evidencias de la gestión de la ACI- Medellín con corte al mes de junio. Se supera la meta establecida de manera conservadora, dadas las restricciones propias de la pandemia Covid-19 que se pensó impedirían el contacto efectivo con nuevos inversionistas para la ciudad.</t>
  </si>
  <si>
    <t>Para este indicador no se establece meta en la vigencia 2021</t>
  </si>
  <si>
    <t>El acta de inicio se firmó  el 11 de junio, se esta planeando la convocatoria para el mes julio. La meta se  reporta para el segundo semestre</t>
  </si>
  <si>
    <t>El acta de inicio se firmó  el 11 de junio, se esta planeando la convocatoria para el mes julio. La meta se  reporta para el sgundo semestre</t>
  </si>
  <si>
    <t>Los resultados obtenidos están acordes con el cronograma y planificación definida por la ACI- Medellín para el segundo semestre del año 2021.</t>
  </si>
  <si>
    <t>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t>
  </si>
  <si>
    <t>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</si>
  <si>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</si>
  <si>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</si>
  <si>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El portal transaccional fue puesto en marcha con la gestión desarrollada en la vigencia anterior, se continuan haciendo acciones de vinculación y sostenimiento de las empresas que desean vincularse, estas acciones se reportan mediante el indicador 1.3.4.2.</t>
  </si>
  <si>
    <t>El proyecto se encuentra formulado y a la espera de la asignación de los recursos para ser ejecutado y así avanzar en las metas establecidas.</t>
  </si>
  <si>
    <t>Se tiene previsto que en los meses de noviembre y diciembre se alcance el número de personas beneficiadas, una vez cumplida la fase de selección de ganadores asociada al programa de fomento a la industria turistica.</t>
  </si>
  <si>
    <t>Se realizó evalución de propuestas para operar la creación de empresas</t>
  </si>
  <si>
    <t>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t>
  </si>
  <si>
    <t>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t>
  </si>
  <si>
    <t>Los días 24 y 25 del mes de junio se realizo la rueda de negocios StarTV.</t>
  </si>
  <si>
    <t>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t>
  </si>
  <si>
    <t>Se reforlulan los estudios previos en relación al alcance y marco normativo para la contratación de la viabilidad del Distrito</t>
  </si>
  <si>
    <t>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t>
  </si>
  <si>
    <t>En el año 2021 se logra establecer la ruta de trabajo para implementación del micrositio, se consolida el equipo de estrategia que logra aplicar acciones para la intervención a Venteros Informales y la aplicación de estrategias para cumplimiento de indicadores.</t>
  </si>
  <si>
    <t>Se realizan reuniones de articulación con EPM para establecer ruta de trabajo en la actualización de la política pública.</t>
  </si>
  <si>
    <t>Se firmó acta de inico el dia 06 de abril del  presente año,  se inició con el proceso de convocatoria el 31 de mayo, para la realizacion de la rueda de financiación en el mes de septiembre</t>
  </si>
  <si>
    <t>Debido a los tiempos estipulados dentro la contratacion por convocatoria publica, se estima que la nueva linea de credito sea implementada en el mes de Agosto. El avance reportado corresponde a la implementacion de la linea de credito Medellin Responde en la vigencia 2020.</t>
  </si>
  <si>
    <t>En el mes de Abril se observa un pico en la colocacion por cuenta de los creditos colocados a traves del convenio con el Fondo Nacional de Garantias.</t>
  </si>
  <si>
    <t>Indicador que depende de "Créditos otorgados por el Banco de los Pobres a micro y pequeñas empresas"</t>
  </si>
  <si>
    <t>Para el año 2021 de acuerdo al plan de desarrollo no se tiene meta estipulada ni recursos asignados</t>
  </si>
  <si>
    <t>Para el mes  de junio se reportan: 70 empresas de encadenamiento productivo 102 de enplanta 14 de desarrollo de proveedores 22 de gestion  de innovacion</t>
  </si>
  <si>
    <t>Se reporta 55 empresas  de epica. En capital semilla se esta realizando la convocatoria</t>
  </si>
  <si>
    <t>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</si>
  <si>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t>
  </si>
  <si>
    <t>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t>
  </si>
  <si>
    <t>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t>
  </si>
  <si>
    <t>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t>
  </si>
  <si>
    <t>Se iniciaron la actividades de planeación requeridas para concretar el Censo Mapping, Modelo de Negocio de la Entidad Neutra y estudio de comportamiento del mercado de la zona a impactar.</t>
  </si>
  <si>
    <t>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t>
  </si>
  <si>
    <t>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t>
  </si>
  <si>
    <t>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</si>
  <si>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</si>
  <si>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</si>
  <si>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</si>
  <si>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El 11 de junio se certificaron 61 personas en formación academica en inglés del contrato con Pascual Bravo y se han matriculado 3,312 personas para la formación en cursos digital de inglés a traves del convenio de cooperación internacional con la OIT.</t>
  </si>
  <si>
    <t>Estos estudiantes se encuentran en nivel alto o superior según la escala de calificación.</t>
  </si>
  <si>
    <t>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</si>
  <si>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Fuente: Sistema de Información Buen comienzo corte mayo de 2021</t>
  </si>
  <si>
    <t>Fuente: Sistema de Información Buen Comienzo y Cuentame ICBF corte Junio 2021.</t>
  </si>
  <si>
    <t>Se calcula al final de la vigencia</t>
  </si>
  <si>
    <t>Se calcula al final de la vigencia.</t>
  </si>
  <si>
    <t>Logro a 2020. Al final de la vigencia se calcula el avance de 2021</t>
  </si>
  <si>
    <t>Se realiza el debido acompañamiento a los niños y niñas de 0-5 años del Programa Buen Comienzo con riesgo de malnutrición por déficit. Fuente: Sistema de Información Buen Comienzo corte 31 de mayo y Cuéntame ICBF 7 mayo. Datos preliminares</t>
  </si>
  <si>
    <t>Fuente: Sistema de Información Buen Comienzo, población con tamizajes antropométricos mayo de 2021</t>
  </si>
  <si>
    <t>184 IEO con formación en media técnica y articulación con la educación superior y la educación para el trabajo y el desarrollo humano</t>
  </si>
  <si>
    <t>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t>
  </si>
  <si>
    <t>La autoevaluación institucional 2020 se realizó entre mediados de noviembre de 2020 y 30 de  marzo de 2021.</t>
  </si>
  <si>
    <t>A la fecha, se construye la propuesta para la creación del Comité consultivo para la Política Pública de Educación Postsecundaria. Este Comité se implementará con la adopción de la PPEP.</t>
  </si>
  <si>
    <t>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t>
  </si>
  <si>
    <t>ITM:21 CMA:4 PB:6</t>
  </si>
  <si>
    <t>ITM:83 CMA:398</t>
  </si>
  <si>
    <t>A la fecha, se han beneficiado 1.431 estudiantes por las estrategias de permanencia enfocadas en el acompañamiento a beneficiarios de becas tecnologías.</t>
  </si>
  <si>
    <t>Se tiene un total de 8.335 matrículas en la oferta @Medellín.</t>
  </si>
  <si>
    <t>Se tienen construidos los documentos técnicos consistentes con el avance en el diseño de la Politica Pública de Educación Postsecundaria (PPEP); la adopción tendrá lugar una vez se den los debates en el Concejo de Medellín.</t>
  </si>
  <si>
    <t>Se calcula y reporta el dato de 2020. Fuente: ICFES, resultados por institución educativa en pruebas Saber 11</t>
  </si>
  <si>
    <t>Fuente: Gran Encuesta Integrada de Hogares - GEIH del DANE</t>
  </si>
  <si>
    <t>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t>
  </si>
  <si>
    <t>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t>
  </si>
  <si>
    <t>El logro definitivo de este indicador estará disponible una vez culmine el proceso de cierre, matrícula y legalización de becas y créditos condonables.</t>
  </si>
  <si>
    <t>CMA:5 PB:2</t>
  </si>
  <si>
    <t>ITM:5 CMA:6 PB:1</t>
  </si>
  <si>
    <t>CMA:5 PB:5</t>
  </si>
  <si>
    <t>Se llevó a cabo la estrategia de comunicaciones que incorpora el enfoque de género, poblacional y diferencial.</t>
  </si>
  <si>
    <t>A pesar de que los cupos están dispuestos, a la fecha no están siendo utilizados en su totalidad debido a la activación parcial de las actividades académicas presenciales, por la emergencia sanitaria generada por el COVID-19</t>
  </si>
  <si>
    <t>Fuente: SIMAT, Matrícula acumulada preliminar validada para el 2020</t>
  </si>
  <si>
    <t>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t>
  </si>
  <si>
    <t>7.193 estudiantes corresponde a las beneficiadas por el programa UAI, 100 estudiantes  atendidos por la Fundación Óyeme, se han atendido 190 estudiantes con Educación virtual FUNC y 1.535 estudiantes matrícula discapacidad con Docente apoyo Municipio</t>
  </si>
  <si>
    <t>Del total de instituciones con estrategias de atención a población con discapacidad  son acompañadas  por la UAI Y  I.E de matrícula discapacidad con docente apoyo municipio, La UAI y Docentes de apoyo se cruzan en  instituciones educativas o alguna de sus sedes.</t>
  </si>
  <si>
    <t>A través del acompañamiento constante a las IE y a los Núcleos Educativos se ha venido fortaleciendo el proceso de implementación de estrategias etnoeducativas, proceso que ha permitido que a la fecha (junio 30) se tengan 186 IE con sus estrategias implementadas.</t>
  </si>
  <si>
    <t>Este indicador es calculado a partir de la realización del estudio de "Continuidad a la educación postsecundaria" que será finalizado en el cuarto trimestre del año.</t>
  </si>
  <si>
    <t>Los líderes estudiantiles fueron electos el 26 de marzo 2021. Entre el segundo y tercer trimestre del año los las IEO realizan las actividades necesarias para la construcción e implementación de los Planes de Transformación Sostenible</t>
  </si>
  <si>
    <t>Se avanza en la elaboración de guías temáticas y metodológicas, para iniciar y el trabajo de socialización inició a partir de mayo</t>
  </si>
  <si>
    <t>Dato de 2020 Fuente: Encuesta de Percepción de Ambiente Escolar, Secretaría de Educación de Medellín</t>
  </si>
  <si>
    <t>El dato reportado corresponde a 2019. Se está a la espera el valor definitivo para 2020 que es reportado por el MEN</t>
  </si>
  <si>
    <t>En 2020, el 75% de las Instituciones educativas oficiales obtuvieron el reconocimiento, en el segundo semestre inicia el proceso de selección para el reconocimiento 2021</t>
  </si>
  <si>
    <t>355 nuevos docentes formados en la experiencia "Ruta de Formación en Herramientas Microsoft 365". 88 en la experiencia "Desarrollo competencias TIC". Y 25 En la experiencia formativa "Robótica Educativa". Reporte a 31 de mayo de 2021</t>
  </si>
  <si>
    <t>Bajo el actual contexto se considera la opción de realizar las actividades de manera virtual. Se adelantó desde Mova la definición de intercambio y sus diferentes modalidades (misión de conocimiento, feria de conocimiento y muestra de conocimiento).</t>
  </si>
  <si>
    <t>Se formalizaron alianzas entre la Secretaría de Educación y: El Jardín Botánico, Fac. Educación UdeA, Fundación Varkey, Intel, Fundación Glot, Comité de Rehabilitación de Antioquia, Cátedra SAS, Google Education e Illinois University.</t>
  </si>
  <si>
    <t>Teniendo en cuenta que la  infraestructura de la Ciudadela Universitaria Occidente no ha sido  entregada por la SEM a Sapiencia, no se tienen avances en este indicador.</t>
  </si>
  <si>
    <t>Este indicador es calculado a partir de la realización del estudio "Satisfacción de la comunidad académica con la ciudad como destino universitario" que será finalizado en el tercer trimestre del año.</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</si>
  <si>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</si>
  <si>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</si>
  <si>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ITM:84 CMA:27 PB:19</t>
  </si>
  <si>
    <t>El logro del indicador estará disponible toda vez que, culmine el proceso de cierre de semestre académico.</t>
  </si>
  <si>
    <t>CMA: Fue concedida patente de invención mediante la Resolución N° 3539 del 3 de febrero de 2021 por parte de la SIC, para el "BLOQUE IMPERMEABLE DE ASFALTO RECICLADO COMPRIMIDO".</t>
  </si>
  <si>
    <t>Para el periodo aún no se registran proyectos apoyados, este proceso está en la evaluación y/o articulación para financiar proyectos de las IES adscritas al Municipio de Medellín.</t>
  </si>
  <si>
    <t>Se encuentra en etapa de diseño de la estrategia de intervención.</t>
  </si>
  <si>
    <t>Los cierres de los espacios por la pandemía del COVID-19 estuvieron durante la primera parte del año, para el corte se estaba reiniciando actividades de encuentro.</t>
  </si>
  <si>
    <t>Durante la primera parte del año las actividades que implicaran aglomeración de públicos estuvieron restringidas por causa de la pandemia.</t>
  </si>
  <si>
    <t>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t>
  </si>
  <si>
    <t>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t>
  </si>
  <si>
    <t>Se tienen programados 8 ejercicios de identificación durante el segundo semestre de 2021; Se viene consolidando convenio con la Universidad San Buena Ventura para proyecto de inventario y cualificación de LICBIC</t>
  </si>
  <si>
    <t>Se encuentra en diseño.</t>
  </si>
  <si>
    <t>Corte Junio 30  de 2021: No se presenta avance físico</t>
  </si>
  <si>
    <t>En etapa de contratación.</t>
  </si>
  <si>
    <t>La semana del 5 al 10 de julio se empezarán actividades en territorio con NNAJ. El avance de indicador corresponde al proceso de formador de formadores adelantado durante el mes de Junio.</t>
  </si>
  <si>
    <t>Videos del Salón Málaga y en la revista Panorama se reservó un especial sobre la apuesta de Centro ConSentido, abordando las apuestas principales del actual Plan de Desarrollo 2020-2023.</t>
  </si>
  <si>
    <t>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t>
  </si>
  <si>
    <t>Cifra preliminar con corte al 31 de mayo de 2021. La consolidación de la información es mes vencido.</t>
  </si>
  <si>
    <t>Información  con corte a 30 de junio de 2021.</t>
  </si>
  <si>
    <t>Informacion sobre el seguimiento a la implementacion del plan de accion de la PPSB de Medellin, con corte a 30 de junio de 2021.</t>
  </si>
  <si>
    <t>Información preliminar con corte a 30 de Junio de 2021. La información se reporta mes vencido, actualmente se esta procesandon los datos de Junio de 2021.</t>
  </si>
  <si>
    <t>Esta pendiente la aprobacion del plan estrategico en la mesa municipal de salud mental</t>
  </si>
  <si>
    <t>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t>
  </si>
  <si>
    <t>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t>
  </si>
  <si>
    <t>Logro año 2020 Fuente DANE, cifras preliminares. Serán ajustados al cierre de bases de datos DANE, se espera para la segunda semana de diciembre de 2021.</t>
  </si>
  <si>
    <t>Logro año 2020 Fuente DANE, cifras preliminares. Indicador "No disponible" dado que su periodicidad es anual debido a que para su cálculo se debe contar tanto con la morbilidad como la mortalidad del evento y está última es generada por DANE en forma anual.</t>
  </si>
  <si>
    <t>Cobertura de afiliación al SGSSS con corte al 30 de junio de 2021. Afiliados al régimen contributivo y subsidiado con relación a proyección de población DANE</t>
  </si>
  <si>
    <t>Cifra preliminar con corte al mes de mayo de 2021. La consolidación de la información es mes vencido.</t>
  </si>
  <si>
    <t>no hay avances sobre lo reportado. Para 2021 no se programo meta</t>
  </si>
  <si>
    <t>Corresponde al avance en telesalud que se soporta en la ejecucion de 2 contratos y el desarrollo del evento del webinar en transformación digital.</t>
  </si>
  <si>
    <t>El porcentaje corresponde a la operación de la unidad de gestión de la información y el conocimiento con corte a junio de 2021.</t>
  </si>
  <si>
    <t>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t>
  </si>
  <si>
    <t>El cumplimiento es bajo, ya que no ha iniciado el contrato de Tomarnos el mundo,   que aporta mas a la implementacion de las acciones de la estrategia del primer consumo</t>
  </si>
  <si>
    <t>No existe disponibilidad presupuestal hasta el momento</t>
  </si>
  <si>
    <t>se realizan visitas a las 102 ips programadas inicialmente con el recurso disponible</t>
  </si>
  <si>
    <t>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t>
  </si>
  <si>
    <t>Cifras preliminares año 2021 fuente RUAF.</t>
  </si>
  <si>
    <t>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t>
  </si>
  <si>
    <t>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t>
  </si>
  <si>
    <t>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t>
  </si>
  <si>
    <t>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t>
  </si>
  <si>
    <t>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t>
  </si>
  <si>
    <t>se fortalecio finacieramente a metrosalud con 5.000.000.000</t>
  </si>
  <si>
    <t>El aumento se presenta debido a la buena convocatoria para la participación de los usuarios</t>
  </si>
  <si>
    <t>Aún no se han desarrollado los diferentes eventos deportivos los cuales permiten mayor avance en el cumplimiento de la meta</t>
  </si>
  <si>
    <t>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t>
  </si>
  <si>
    <t>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t>
  </si>
  <si>
    <t>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t>
  </si>
  <si>
    <t>A la fecha no se registra avance del indicador, no obstante, se identifica el marco de la Semana de la Juventud como uno de los espacios para la realización de los encuentros de ciudad para la mitigación del riesgo y el daño por conducta de consumo de sustancias psicoactivas.</t>
  </si>
  <si>
    <t>Se realizaron diferentes activaciones territoriales y espacios grupales para el abordaje y atención de consumidores habituales en mitigación de riesgo y daño por conducta de consumo.</t>
  </si>
  <si>
    <t>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t>
  </si>
  <si>
    <t>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t>
  </si>
  <si>
    <t>Durante el período comprendido entre el 01/01/2021 y el 30/06/2021 se han registrado 58 alertas correspondientes a jóvenes entre los 14 y 28 años en el SATMED; de estas, 12 han logrado ser cerradas, lo que corresponde a una atención efectiva del 20,7%.</t>
  </si>
  <si>
    <t>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t>
  </si>
  <si>
    <t>se tiene fecha estimada de comienzo de ejecución física el 10 de julio. El esquipo se encuentra en preparación, planeación e identificación de beneficiarios</t>
  </si>
  <si>
    <t>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t>
  </si>
  <si>
    <t>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t>
  </si>
  <si>
    <t>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t>
  </si>
  <si>
    <t>A la fecha 4811 jóvenes reportan acceso efectivo a la oferta.</t>
  </si>
  <si>
    <t>El proceso se  encuentra  en alistamiento previo a la implementación de convocatoria a jóvenes de la primera estrategia metodológica del Seminario de comunicación juvenil. Se reafirma que en el  presente año, se definió el concepto de MEMORIAS – MEDIOS SOBRE LOS MEDIOS.</t>
  </si>
  <si>
    <t>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t>
  </si>
  <si>
    <t>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t>
  </si>
  <si>
    <t>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t>
  </si>
  <si>
    <t>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t>
  </si>
  <si>
    <t>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t>
  </si>
  <si>
    <t>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t>
  </si>
  <si>
    <t>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t>
  </si>
  <si>
    <t>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</si>
  <si>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t>
  </si>
  <si>
    <t>Entre el 01/01/2021 y el 30/06/2021 se ha registrado 1 alerta de jóvenes con necesidades en vulnerabilidad económica, la cual se encuentra con la gestión finalizada, lo que corresponde a una atención efectiva del 100%.</t>
  </si>
  <si>
    <t>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t>
  </si>
  <si>
    <t>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t>
  </si>
  <si>
    <t>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t>
  </si>
  <si>
    <t>La operación del Subsistema Institucional del Sistema Municipal de Juventud durante el 2021, se ha materializado a través del desarrollo de dos de las cinco sesiones del Comité Técnico Municipal de Juventud programadas así: 19 de marzo y 21 de mayo.</t>
  </si>
  <si>
    <t>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t>
  </si>
  <si>
    <t>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t>
  </si>
  <si>
    <t>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t>
  </si>
  <si>
    <t>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t>
  </si>
  <si>
    <t>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t>
  </si>
  <si>
    <t>Se reportan 59 microsesiones en el tema de masculinidades corresponsables y no violentas, en las cuales han participado 611 hombres.</t>
  </si>
  <si>
    <t>Se suscribó convenio de asociación el 4 de junio de 2021.</t>
  </si>
  <si>
    <t>El proceso contempla  4 asseorías a cada institución educativa y a la fecha no se han culminado, para poder reportar.  Por el paro nacional al que se sumaron las/os docentes se han tenido que  reprogramar algunas asesorias, retrasando el proceso</t>
  </si>
  <si>
    <t>Se reporta el número de mujeres asesoradas mediante acciones de orientación, consejería, sensibilización y acceso a servicios de salud y derechos sexuales y reproductivos.</t>
  </si>
  <si>
    <t>El porcentaje es inferior al 30% porque aún está en proceso la adquisición de insumos de gestión/higiene mesntrual para más de 3000 mujeres. Con corte al siguiente reporte del Plan de Acción aumentará la meta.</t>
  </si>
  <si>
    <t>El proceso contempla  4 asesorías a cada institución educativa y a la fecha no se han culminado, para poder reportar.  Por el paro nacional al que se sumaron las/os docentes se han tenido que  reprogramar algunas asesorias, retrasando el proceso</t>
  </si>
  <si>
    <t>El contrato esta en la etapa precontractual</t>
  </si>
  <si>
    <t>Los talleres se iniciaron el 1  de junio del 2021</t>
  </si>
  <si>
    <t>La ejecución del contrato inició en  junio del 2021</t>
  </si>
  <si>
    <t>Se ha entregado el estímulo a 2238 madres</t>
  </si>
  <si>
    <t>El contrato esta en la etapa contractual</t>
  </si>
  <si>
    <t>El proceso se publica en en el mes de  julio 2021</t>
  </si>
  <si>
    <t>El convenio inicia en el mes de julio 2021.</t>
  </si>
  <si>
    <t>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t>
  </si>
  <si>
    <t>Aún no comienzan las atenciones de este proyecto. Debido al desabastecimiento y aumento en los costos por el paro nacional, el operador no ha empezado con la distribución de paquetes alimentarios. Se espera comenzar con las atenciones a mediados del mes de julio.</t>
  </si>
  <si>
    <t>Durante el mes de junio se atendieron 796 personas nuevas con paquetes alimentarios de emergencia, para un total de 221.383 personas atendidas con complementación alimentaria durante el primer semestre del año 2021.</t>
  </si>
  <si>
    <t>A junio se han entregado 2973 paquetes alimentarios a personas víctimas del conflicto armado incluidas, atendas en emergencia humanitaria</t>
  </si>
  <si>
    <t>Durante el mes de junio no se atienden escolares nuevos con complementación alimentaria.  Se continúan atendiendo los 220.587 niños, niñas y adolescentes con paquetes alimentarios de ración para preparar en casa, por motivo de la pandemia.</t>
  </si>
  <si>
    <t>En etapa de planeación y gestión de recursos que permitan la operativización de acciones que aporten a este indicador.</t>
  </si>
  <si>
    <t>A junio se han beneficiado 203 victimas mediante la entrega de temporalidad por Banco de Bogota</t>
  </si>
  <si>
    <t>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t>
  </si>
  <si>
    <t>Durante el mes de junio continúan las capacitaciones en hábitos alimentarios y estilos de vida saludables, con la participación de 10.362 nuevas personas capacitadas, para un total de 33.423 en lo que va corrido del año.</t>
  </si>
  <si>
    <t>Información preliminar con corte a abril de 2021. La información se reporta mes vencido, actualmente se esta procesando los datos de mayo de 2021.</t>
  </si>
  <si>
    <t>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t>
  </si>
  <si>
    <t>Logro corresponde a última medición dispobible.</t>
  </si>
  <si>
    <t>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t>
  </si>
  <si>
    <t>Logro corresponde al último dato disponible (2018)</t>
  </si>
  <si>
    <t>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t>
  </si>
  <si>
    <t>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t>
  </si>
  <si>
    <t>Continuamos con el fortalecimiento de las organizaciones y Colectivos LGBTI, 21 de ellas inciaron proceso en el año 2020 y dos más en febrero de este año.</t>
  </si>
  <si>
    <t>En lo corrido del año hemos atendido 202 personas LGBTI con acciones afirmativas, brindando asesorías jurídicas, talleres de fortaleciento LGBTI, talleres de sensibilización, feria de servicios y encuentros barriales.</t>
  </si>
  <si>
    <t>El proyecto que movilizará este indicador no ha iniciado ejecución de actividades en el 2021.  Se avanza en un segundo proceso precontractual, ya que en una primera convocatoria se declaró desierta.</t>
  </si>
  <si>
    <t>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t>
  </si>
  <si>
    <t>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t>
  </si>
  <si>
    <t>Los encuentros académicos intergeneracionales en Colonia Belencito, se proyectan para el mes de julio de 2021.</t>
  </si>
  <si>
    <t>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t>
  </si>
  <si>
    <t>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t>
  </si>
  <si>
    <t>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t>
  </si>
  <si>
    <t>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t>
  </si>
  <si>
    <t>*Brigada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t>
  </si>
  <si>
    <t>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t>
  </si>
  <si>
    <t>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t>
  </si>
  <si>
    <t>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t>
  </si>
  <si>
    <t>En lo corrido del año se registran la atención básica de 5.221 ciudadanos habitantes de y en calle, de estas 3.087 con recursos de 2021. Con recusos del 2020 se registra la atención básica de  2.134 ciudadanos habitantes de y en calle.</t>
  </si>
  <si>
    <t>En el año se registran  285 personas atendidas con discapacidad fisica y/o trastorno mental; de estas, 17 fueron atendidas  con recursos del 2021  y 268 personas  con recursos del 2020. Además se continúa con la atención de 270 cupos permanentes.</t>
  </si>
  <si>
    <t>Hemos atendido con acompañamiento familiar 46.978 hogares, de estos, 4.287 inician por primera vez proceso de acompañamiento en el año 2021.</t>
  </si>
  <si>
    <t>A través de los Centros Integrales de Familia (CIF) se han beneficiado con atención psicosocial individual, familias y grupal y acercamiento de oportunidades a 5964 personas.</t>
  </si>
  <si>
    <t>Con corte al 30 de junio, a través de la Escuela para la Inclusión se han beneficiado 64 personas con formación para el fortalecimiento de competencias básicas, ciudadanas y laborales.</t>
  </si>
  <si>
    <t>El plan de transversalización para la atención de la población afro, con discapacidad y personas mayores, avanza en su construcción y consolidación a través de un trabajo articulado con las diferentes dependencias.</t>
  </si>
  <si>
    <t>A través de la estrategia Centros Integrales de Familia, se beneficia la población víctima con el acercamiento de oportunidades y atención psicosocial individual, familiar y grupal.</t>
  </si>
  <si>
    <t>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t>
  </si>
  <si>
    <t>En lo corrido del año se registra un total de 3.131  personas atendidas; de estas, 2.935 personas se atendieron con recursos del 2021. Así mismo 196 personas fueron atendidas  con recursos del 2020.</t>
  </si>
  <si>
    <t>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t>
  </si>
  <si>
    <t>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t>
  </si>
  <si>
    <t>Para lo corrido del año se registran 28 personas resocializadas en el 2020, que mantienen su condición de vida digna en 2021 después de superar su situación de calle.</t>
  </si>
  <si>
    <t>A la fecha se tiene un avance del 10,3% de las actividades totales programadas para el año 2021 y un acumulado del 35,3% en la meta del cuatrienio.</t>
  </si>
  <si>
    <t>A junio se posee un avance del 50% del total de acciones de seguimiento que contemplan el monitoreo a la implementación de acciones de política publica, tendientes a la evaluación final del proceso</t>
  </si>
  <si>
    <t>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t>
  </si>
  <si>
    <t>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t>
  </si>
  <si>
    <t>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t>
  </si>
  <si>
    <t>Se avanzó en la implementación de política pública de inquilinatos, liderando la mesa de trabajo y las comisiones de control y seguimiento y la comisión de garantía de derechos de la población de inquilinatos.</t>
  </si>
  <si>
    <t>Se reportan 12 comunas y 1 corregimiento con la estrategia de acompañamiento psicosocial a cuidadores de personas con discapacidad implementada, mediante la cual se han beneficiado 60 personas.</t>
  </si>
  <si>
    <t>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t>
  </si>
  <si>
    <t>Se avanza en el proceso precontractual y se definen lineamientos para la aplicación de la consulta previa para la  formulación de la Política pública, de acuerdo a las disposiciones del Ministerio del Interior.</t>
  </si>
  <si>
    <t>Se avanza en la planificación de la etapa precontractual y se definen lineamientos para la aplicación de la consulta previa para la formulación de la Política pública de acuerdo a las disposiciones del Ministerio del Interior.</t>
  </si>
  <si>
    <t>En el mes de febrero se consolida el seguimiento realizado al plan estratégico de la política correspondiente al  2020 con los siguientes resultados: cumplimiento 2020: 14.47%. 54 actividades ejecutadas: 51 actividades al 100%. 1 actividad al 71%.  2 actividades al 50%.</t>
  </si>
  <si>
    <t>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t>
  </si>
  <si>
    <t>El logro total 28,5% corresponde al avance en el  plan  trabajo: socialización, difusión, reuniones articulación entes corresponsables públicos y privados y seguimiento  al plan estratégico.</t>
  </si>
  <si>
    <t>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t>
  </si>
  <si>
    <t>Este proyecto se encuentra en un segundo proceso precontractual, ya que una primera convocatoria se declaró desierta.</t>
  </si>
  <si>
    <t>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t>
  </si>
  <si>
    <t>De enero a junio de 2021, 188 hogares superaron las condiciones de pobreza monetaria y multidimensional, gracias al acompañamiento familiar y el acercamiento de oportunidades para movilizar logros.</t>
  </si>
  <si>
    <t>En el primer semestre del año identificamos 1.508 personas que han mejorado sus condiciones de vida individual, familiar y social a través del acceso a oportunidades.</t>
  </si>
  <si>
    <t>En el año 2021 no se programó el ingreso de buses eléctricos, el resultado de las emisiones evitadas de CO2 corresponden a los 4 buses que ingresaron en el  año 2020. Por lo tanto se conserva el dato reportado.</t>
  </si>
  <si>
    <t>Corte Junio 30 de 2021: No se presenta avance físico</t>
  </si>
  <si>
    <t>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t>
  </si>
  <si>
    <t>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t>
  </si>
  <si>
    <t>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t>
  </si>
  <si>
    <t>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t>
  </si>
  <si>
    <t>A junio de 2021 continúa la espera de la respuesta a solicitud enviada al Ministerio de Transporte para la utilización de buses eléctricos en una empresa de transporte público colectivo.</t>
  </si>
  <si>
    <t>En el mes de junio de 2021, los estudios previos del proceso creado en SAP con el número 31567 surtieron su trámite de revisión y ajuste ante la Unidad de Contratación. En el mes de julio de 2021 se espera realizar la publicación del proceso de selección.</t>
  </si>
  <si>
    <t>Se avanzó en la consolidación  de la fase preparatoria e implementación de los Hitos y el marco normativo en la calidad del aire y movilidad sostenible para la política pública a partir del Marco Normativo con alcance Nacional, Metropolitano y Municipal.</t>
  </si>
  <si>
    <t>En el año 2021 no se programó el ingreso de buses eléctricos, el resultado de las emisiones evitadas de PM2.5 corresponden a los 4 buses que ingresaron en el  año 2020. Por lo tanto se conserva el dato reportado.</t>
  </si>
  <si>
    <t>Durante el mes de junio se continúa con los detalles constructivos de los corredores y se está a la espera de las firmas respectivas para iniciar estudios de movilidad de 11 corredores adicionales que sumaran aproximadamente a la meta cerca de 15 kilómetros.</t>
  </si>
  <si>
    <t>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t>
  </si>
  <si>
    <t>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t>
  </si>
  <si>
    <t>A Junio se terminó de estructurar el documento técnico para la operación del sistema de micromovilidad compartida de patinetas y bicicletas eléctricas en la ciudad de Medellín.</t>
  </si>
  <si>
    <t>A junio, se conformó una mesa interinstitucional con el Área Metropolitana para abordar el proyecto. Se presentó información técnica sobre las dimensiones a contemplar en el piloto y se establecieron 3 escenarios de posibles soluciones.</t>
  </si>
  <si>
    <t>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t>
  </si>
  <si>
    <t>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t>
  </si>
  <si>
    <t>Al mes de junio se reanudaron las reuniones con CAS MOBILIARIO y la Agencia para las Alianzas Público Privadas – APP, con el propósito de gestionar la aprobación de una nueva ubicación en la implementación de Econodos.</t>
  </si>
  <si>
    <t>A junio a través del contrato con la APP  se  ejecutó  el proceso de Idea Básica buscando llegar en el mes de julio a la certeza de gestión predial, se deberá definir esquema de contratación de obra</t>
  </si>
  <si>
    <t>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t>
  </si>
  <si>
    <t>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t>
  </si>
  <si>
    <t>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t>
  </si>
  <si>
    <t>Se adelantó la obtención y análisis de información sobre vía libre para hacer la declaratoria de utilidad pública, con el fin de adquirir el predio de la Universidad Nacional de Colombia Sede el Volador.</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</si>
  <si>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</si>
  <si>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t>
  </si>
  <si>
    <t>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t>
  </si>
  <si>
    <t>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t>
  </si>
  <si>
    <t>El indicador se encuentra en proceso de planeación, el cumplimiento e implementación de la meta se estableció para la vigencia 2022. A junio se  continúa  avanzando en el desarrollo de una APP para autogestión de pago por uso de las ZER.</t>
  </si>
  <si>
    <t>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t>
  </si>
  <si>
    <t>Se están realizando los diferentes análisis técnicos en la estructuración de la ruta piloto Distrito F, la cual se le socializara inicialmente a las agremiaciones del TPC.</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</si>
  <si>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</si>
  <si>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t>
  </si>
  <si>
    <t>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t>
  </si>
  <si>
    <t>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</si>
  <si>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Corte a diciembre 31 de 2020 - Altos del Rodeo - Segunda Calzada Av. 34 entre Balsos y Aguacatala  Corte a marzo 31 de 2021: No se presenta avance  Corte a junio 30 de 2021: No se presenta avance</t>
  </si>
  <si>
    <t>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t>
  </si>
  <si>
    <t>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t>
  </si>
  <si>
    <t>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t>
  </si>
  <si>
    <t>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</si>
  <si>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</si>
  <si>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Al corte del mes de junio, se avanza de manera articulada con la Secretaría de  Comunicaciones y la Subsecretaría de Ciudadanía Cultural para el desarrollo de la campaña.</t>
  </si>
  <si>
    <t>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t>
  </si>
  <si>
    <t>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t>
  </si>
  <si>
    <t>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t>
  </si>
  <si>
    <t>La información proviene del informe de Calidad del Aire realizado por el AMVA, los resultados se generan entre enero-febrero de 2022</t>
  </si>
  <si>
    <t>Se cargará nuevamente la información al SUI, a fin de contar con datos confiables de cobertura.</t>
  </si>
  <si>
    <t>De enero a mayo de 2020 6.742 nuevas viviendas se han conectado al servicio de gas natural domiciliario (fuente EPM)</t>
  </si>
  <si>
    <t>Pendiente mesa técnica con la Secretaría de Infraestructur Física para definir los escenarios que serán objeto de intervención</t>
  </si>
  <si>
    <t>La actividad se encuentra en etapa de planificación y orientaciones por parte de la Secretaría de Innovación Digital.</t>
  </si>
  <si>
    <t>Al cierre de mayo 2021 se logró instalar 3 soluciones solares integrales en hogares y 1 en empresas del municipio de Medellín (Mujer Latina). EPM no reporta avance en el mes de junio</t>
  </si>
  <si>
    <t>Se conectan nuevos suscriptores a los servicios, producto de las obras terminadas en las vigencias anteriores.</t>
  </si>
  <si>
    <t>Está en proceso de entrega del alcantarillado vereda La Palma para ser operado por EPM. En el segundo semestre se inicia la instalación de los pozos sépticos.</t>
  </si>
  <si>
    <t>Beneficiarios atendidos por EPM 251.184 y por acueductos veredales 17.125. La diferencia se presenta principalmente por suscriptores que se encuentran en mora en el pago de la facturación.</t>
  </si>
  <si>
    <t>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t>
  </si>
  <si>
    <t>Fuente: Fondo de Solidaridad y Redistribución de Ingresos.</t>
  </si>
  <si>
    <t>"Se culminó con la actividad del seminario el cual se certificadará en el mes de julio. Se encuentra en etapa de planeación actividades formativas para el segundo semestre 2021 A corte del presente informe, no se ha registrado ningún nuevo CDCS. "</t>
  </si>
  <si>
    <t>Se realizaron 6700 visitas en el segundo trimestre, quedando únicamente pendientes de 300.</t>
  </si>
  <si>
    <t>Hasta el mes de junio no se desarrollaron actividades del proyecto de diagnóstico, educación y gestión de RCD, puesto que no se contaba con el personal de apoyo técnico para la ejecución del proyecto.</t>
  </si>
  <si>
    <t>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t>
  </si>
  <si>
    <t>En el año 2021 se ha recuperado 4 puntos críticos de residuos sólidos.</t>
  </si>
  <si>
    <t>Del total de 772,398 viviendas anilladas, 692,403  se encuentran conectadas al servicio (fuente EPM)</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</si>
  <si>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t>
  </si>
  <si>
    <t>EPM reporta la informacion mes vencido, aun no se tiene reporte del mes de junio, por lo tanto se presentan las cifras consolidadas a mayo 31</t>
  </si>
  <si>
    <t>El reporte deberá continuarse con una periodicidad anual debido a que el proceso de solicitud de información a gestores de las diferentes corrientes de residuos se hace año a año y no es posible de forma mensual.</t>
  </si>
  <si>
    <t>El plan de acción, se encuentra en verificación por parte del despacho de la Secretaría.</t>
  </si>
  <si>
    <t>Pendiente validacion por parte del despacho.</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</si>
  <si>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t>
  </si>
  <si>
    <t>"En el mes de Junio se adoptaron 116 animales y se rescataron  un total de 344 animales. A junio se tiene un acumulado de 530 animales adoptados y 1947 animales rescatados."</t>
  </si>
  <si>
    <t>En Junio se tuvo un avance de 11,67 %  con respecto a la meta anual.</t>
  </si>
  <si>
    <t>En Junio se tuvo un avance de 2,54 %  con respecto a la meta anual.</t>
  </si>
  <si>
    <t>Para el cumplimiento de este indicador se encuentra  en realizacion el proceso de contratación  para atender los casos de abejas y avispas.</t>
  </si>
  <si>
    <t>En Mayo se tuvo un avance de 1,27 %  con respecto a la meta anual.</t>
  </si>
  <si>
    <t>Del total de 4.217 quebradas, desde inicio del cuatrienio se han intervenido 85 quebradas diferentes, con atención al cauce hídrico (57 en 2020, 28 en 2021). Aún está pendiente el reporte de las otras dependencias que intervienen ambientalmente las quebradas.</t>
  </si>
  <si>
    <t>Se continúa con el  trabajo de las 11 comites y del grupo lider del SIGAM. Además se realizó la primer sesión  ordinaria  del Consejo Ambienatl Muniicapl (CAM.</t>
  </si>
  <si>
    <t>Se  realizó la primera entrega por parte de HyG del mecanismo de seguimiento a los compromisos, se está trabajando en algunos ajustes solicitados y se espera que para el mes de julio ya se cuente con el mecanismo funcionando correctamente.</t>
  </si>
  <si>
    <t>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t>
  </si>
  <si>
    <t>Aún falta que se consolide el trabajo con los equipos de trabajo y se logre cargar información relevante al portal.</t>
  </si>
  <si>
    <t>En lo corrido del año 2021 se han sensibilizado 184 hogares en buenas prácticas de producción y consumo sostenible.</t>
  </si>
  <si>
    <t>Entre enero y marzo se vinculó a 1 nuevo firmante, por lo que el acumulado es 176.</t>
  </si>
  <si>
    <t>En el primero semestre del año 2021 se implementaron 206 ecohuertas, con acompañamiento y seguimiento.</t>
  </si>
  <si>
    <t>Desde el mes de mayo se inició la compaña comunicacional Ecociudadanos en la que se comparten   "Econsejos" relacionados con las buenas prácticas ambientales.</t>
  </si>
  <si>
    <t>Se terminó la elaboración del diágnostico. Se inició la etapa de planeación.</t>
  </si>
  <si>
    <t>A la fecha se han implementado 3 acciones  "Campañas de comunicación realizadas para la transformación cultural hacia la movilidad sostenible" e "Implementación de las medidas del POECA".Tmbién se está implementando la primera fase de la ZUAP.</t>
  </si>
  <si>
    <t>Durante el año 2021 se han sensibilizado 6.571 personas en procesos pedagógicos y culturales ambientales.</t>
  </si>
  <si>
    <t>"Se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t>
  </si>
  <si>
    <t>Se avanzó en un 2%, de la validación de información secundaria de la red hidrográfica urbana del Municipio de Medellín.</t>
  </si>
  <si>
    <t>Cantidades acumuladas 2021 (1929ml): Contratos 2020 (proyecto 160131) ha recibido: 958 ml (278obra +680mant). Contratos 2020 PP (proyecto 190107) ha recibido  mantenmto: 580ml. Cuadrilla interna (proyecto 200343) ha recibido mantenmto: 391ml.</t>
  </si>
  <si>
    <t>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</si>
  <si>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t>
  </si>
  <si>
    <t> Con corte al 30 de junio se cuenta con un documento borrador del decreto reglamentario de la PPPMAEP estructurado, el cual fue enviado a las distintas dependencias interesadas para recibir observaciones y recomendaciones de ajuste.</t>
  </si>
  <si>
    <t>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t>
  </si>
  <si>
    <t>Por tratarse de un indicador compartido entre las unidades de Aplicación normativa y proyectos estratégicos el cálculo del mismoobedece a los siguientes tramites atendidos: UAANU: 1047  trámites</t>
  </si>
  <si>
    <t>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t>
  </si>
  <si>
    <t>La obras iniciadas se encuentran en ejecución (Avenida 34 con las lomas de los Balsos y Parra).</t>
  </si>
  <si>
    <t>Se presentó y validó la estrategía de concertación formulada con la subdirectora y el director del DAP y el Concejal Daniel Carvhalo (quien propuso la meta en el PDM) para comenzar la fase implementación.</t>
  </si>
  <si>
    <t>Durante el periodo se regularon 423 metros cuadrados mediante 188 actos administrativos de autorización o negación en el espacio público</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</si>
  <si>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t>
  </si>
  <si>
    <t>Durante el periodo se han impactado 721 venteros informales beneficiados con oferta social, como VIH, Manipulación de alimentos</t>
  </si>
  <si>
    <t>Se contrato operador de arte urbano con el que se espera cualificar mas de 3000 m2 de muros con arte urbano.</t>
  </si>
  <si>
    <t>Se elaboró esquema preliminar de gestión urbana y de instrumentos del POT, para socializar con SIF, DAP y EP_AEOH.</t>
  </si>
  <si>
    <t>Se ha realizado seguimiento a los 15 planes estratégicos con sus respectivos planes de acción, aún no suma en el avance del indicador ya que estos planes se entregan anualmente pero se le realizó su seguimiento semestral</t>
  </si>
  <si>
    <t>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t>
  </si>
  <si>
    <t>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t>
  </si>
  <si>
    <t>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t>
  </si>
  <si>
    <t>Durante el mes de junio se realizó una acción empresarial con 122 participantes en compañía de la Secretaria de Desarrollo Económico</t>
  </si>
  <si>
    <t>Durante la vigencia 2020se realizó el diagnóstico y actualización. Se tiene un borrador de la normativa con la que se pretende descentralizar el trabajo de la subsecretaría, estableciendo una relación cercana y directa con la ciudadanía</t>
  </si>
  <si>
    <t>En la vigencia 2020 se realizó la actualización de los módulos del sistema según modelo de gestión (20%)  Durante este periodo no se ha adelantado el sistema de registros, ya que hay que esperar que la Subsecretaría de TI programe reunión oficial para continuar con el proceso</t>
  </si>
  <si>
    <t>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t>
  </si>
  <si>
    <t>Corte Diciembre 31 de 2020, se tiene el siguiente avance:  - PUI Centroriental - Zonas verdes Circuito Vial Las Mirlas: 152,86 m² - PUI Iguaná - Fuente Clara Fase I: 784,78 m²  Corte Marzo 31 de 2021: No se presenta avance físico  Corte Junio 30  de 2021: No se presenta avance físico</t>
  </si>
  <si>
    <t>Corte Diciembre 31 de 2020, se tiene el siguiente avance:  - PUI Centroriental - Zonas verdes Circuito Vial Las Mirlas: 0,33 Km - PUI Iguaná - Fuente Clara Fase I: 0,17 Km  Corte Marzo 31 de 2021: No se presenta avance físico  Corte Junio 30  de 2021: No se presenta avance físico</t>
  </si>
  <si>
    <t>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t>
  </si>
  <si>
    <t>El avance al 30 de Junio de 2021 corresponde a la política pública territorial de gestión del riesgo de desastres, con formulación del Acuerdo de implementación y socialización en escenarios internos y externos.</t>
  </si>
  <si>
    <t>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t>
  </si>
  <si>
    <t>Se ha avanzado en el proceso pre-contractual, de acuerdo a los lineamientos del Comité de Direccionamiento Estratégico de la Alcaldía de Medellín.</t>
  </si>
  <si>
    <t>Asignación de subsidio de mejoramiento de vivienda para jovenes en las comunas 1,2,3,4,5,6,7,8,9 y las comunas 12,13,15,16,60,80. Según resolución 10 de 2021.</t>
  </si>
  <si>
    <t>Se presentaron cambios normativos para la aplicación de los requisitos en el programa de titulación, lo que ha generado retraso en la ejecución.</t>
  </si>
  <si>
    <t>Se recibieron 31 cbml, 66 unidades de vivienda por parte de la Curaduría segunda. Por condiciones de la pandemia, no se ha logrado avanzar en los procesos de campo y en los trámites en las curadurías.</t>
  </si>
  <si>
    <t>Se convocaron las entidades para la conformación de las comisiones técnicas del consejo consultivo municipal de la política pública habitacional.</t>
  </si>
  <si>
    <t>576 asignaciones de subsidio para mejoramiento de vivienda. La resolución 5 de 2021 con 203, la resolución 6 de 2021 tiene 159, la resolución 7 de 2021 con 64, la resolución 8 de 2021 con 16 y la resolución 9 de 2021 con 134 asignaciones de subsidio.</t>
  </si>
  <si>
    <t>Se adelantan gestión con camacol para la información del número de familias beneficiadas con el subsidio de vivienda nueva o usada, según radicado interno del ISVIMED S6104.</t>
  </si>
  <si>
    <t>Se encuentran proyectadas las minutas de cinco actos administrativos de asignación de subsidio municipal de vivienda, en diferentes proyectos habitacionales.</t>
  </si>
  <si>
    <t>Asignación de subsidios para mejoramiento de vivienda para población con discapacidad o sin barreras ubicadas en las comunas 1,2,3,4,5,6,7,8,910 y las comunas 12,13,15y 16, correspondiente a la resolución 11 de 2021.</t>
  </si>
  <si>
    <t>El Avance al 30 de Junio de 2021 corresponde a acciones realizadas en la Implementación de medidas prospectivas las cuales están enfocadas en la reducción del riesgo de desastres en la planificación y gestión del desarrollo territorial.</t>
  </si>
  <si>
    <t>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t>
  </si>
  <si>
    <t>Corte Marzo 31 de 2021: - Equivalen a los muros verdes instalados en el CAM: 684 m²  Corte a junio 30 de 2021 - Metroplús: 297,43 m²</t>
  </si>
  <si>
    <t>Se ha realizado el sostenimiento y mantenimiento de 46.495 m2 de las áreas verdes, jardineras y parcelas sembradas al interior del Morro de Moravia en procesos anteriores.</t>
  </si>
  <si>
    <t>Se realizó la siembra de 1050 árboles en el cerro de las Tres Cruces por parte de la Secretaría de Medio Ambiente.</t>
  </si>
  <si>
    <t>En el primer semestre, se realizó 30 entregas efectivas de vivienda, donde 22 corresponden a vivienda nueva y 8 en modalidad de vivienda usada. Estas viviendas son las que presentaban viabilidad jurídica y viabilidad técnica para ser entregadas.</t>
  </si>
  <si>
    <t>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t>
  </si>
  <si>
    <t>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t>
  </si>
  <si>
    <t>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t>
  </si>
  <si>
    <t>Se reporta con las estrategias de comercialización del programa Mercados Campesinos vigentes como: mercados tradicionales, vitrina campesina, canal digital y camión móvil.</t>
  </si>
  <si>
    <t>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t>
  </si>
  <si>
    <t>Durante el primer semestre establecimos 236 huertas.  Se están construyendo especificaciones técnicas para un nuevo contrato de insumos agrícolas, continúando con capacitación y asistencia técnica a las 236 huertas actuales.</t>
  </si>
  <si>
    <t>Se continua trabajando en la parcela demostrativa, con la producción de plántulas y conservación de semillas nativas. No se presentan avances en la implementación del centro zonal, pues se están gestionando los recursos para su adecuación física y atención de usuarios.</t>
  </si>
  <si>
    <t>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t>
  </si>
  <si>
    <t>A la fecha se han adjudicado 289 (Acta 28 de junio)</t>
  </si>
  <si>
    <t>*Se reporta el número de servidores y niños y niñas beneficiados en los meses de febrero hasta mayo  del Programa Estimulo para la Primera Infancia.  *Del programa Apoyo Estudiantil se reportan los que cumplieron el 100% de requisitos.</t>
  </si>
  <si>
    <t>Se han intervenido 3474 servidores publicos</t>
  </si>
  <si>
    <t>En el Documento PDM (p. 535) este indicador  quedó sin el ajuste enviado al DAP: LB debe ser 87.7 y la Meta: 93.</t>
  </si>
  <si>
    <t>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t>
  </si>
  <si>
    <t>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t>
  </si>
  <si>
    <t>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t>
  </si>
  <si>
    <t>Se definió la estrategia de Rendición Pública de Cuentas. Desde julio se iniciarán los procesos de implementación de las mismas de parte de las dependencias.</t>
  </si>
  <si>
    <t>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t>
  </si>
  <si>
    <t>Se dio cumplimiento con la implementación del Centro de Estudios de Gobierno Corporativo (CEGC) a través de la resolución No 2020500078403 de 2020</t>
  </si>
  <si>
    <t>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t>
  </si>
  <si>
    <t>Se han realizado dos jornadas de articulación en las que se han tratado temáticas claves que impactan al Conglomerado Público de Medellín, entre ellas se encuentran las alianzas con entidades internacionales y ley de garantías.</t>
  </si>
  <si>
    <t>Con corte a 30 de junio de 2021 se presenta un porcentaje de favorabilidad en las sentencias ejecutoriadas de 85,16%, manteniendo un porcentaje  superior 78%, de acuerdo a la meta anual.</t>
  </si>
  <si>
    <t>Para el período comprendido entre el 01 de enero y el 30 de Junio de 2021,  los ahorros suman $11.780.881.468 correspondiendo este valor al 0,804% del total contratado para el período, $1.464.743.961.825.</t>
  </si>
  <si>
    <t>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t>
  </si>
  <si>
    <t>Para el período comprendido entre el 01 de enero y el 30 de junio de 2021,  se realizaron 184 contratos que incluian criterios de sostenibilidad, innovadores o sociales, de los 507, procesos contractuales que se habían planeado, para una medición del 36%</t>
  </si>
  <si>
    <t>Para el periodo comprendido entre el 01 al 30 de junio de 2021, se han realizaron 154 contratos entre arrendamientos, disposición y saneamientos, equivalente a una medición del 12,59 % respecto de la meta anual.</t>
  </si>
  <si>
    <t>Para el período comprendido entre el 01 de enero y el 30 de junio de 2021,  el valor de los procesos realizados bajo causales de convocatoria pública o proceso competitivo es de 25%, que corresponde a $501.871 millones, frente al total contratado de $2.009.577 millones.</t>
  </si>
  <si>
    <t>Se continúa en el proceso de revisión de la metodología y la consolidación del instrumento a ser aplicado para determinar el avance en la implementación de los lineamientos estratégicos aprobados por el Comité de Gestión del Conglomerado.</t>
  </si>
  <si>
    <t>Estructuración a nivel de pre factibilidad en fase 1B, de los proyectos Hotel y Centro de Negocios Plaza Mayor y Hotel Deportivo Villa Olímpica; además a nivel de Factibilidad en Fase 2A el proyecto UHBA Buenos Aires Etapa 3 y Casa Prado.</t>
  </si>
  <si>
    <t>Ejecución de ingresos corte junio 30 de 2021</t>
  </si>
  <si>
    <t>Se han optimizado las estrategias y mecanismos de cobro de la cartera de vigencias anteriores, lo cual ha permitido cumplir anticipadamente la meta establecida.</t>
  </si>
  <si>
    <t>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</si>
  <si>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t>
  </si>
  <si>
    <t>Se realizan las revisiones y ajustes al instrumento mediante el cual se determinará el avance en la implementación de los lineamientos emitidos por el Gobierno Corporativo.</t>
  </si>
  <si>
    <t>Con corte al 30 de junio se han impartido 11  directrices y capacitaciones en prevención del daño antijurídico y en defensa y protección de lo público orientadas al direccionamiento jurídico público de la Secretaría General y el conglomerado público durante 2021.</t>
  </si>
  <si>
    <t>Con corte a 30 de junio se presenta una actualización del 50% de las herramientas de información jurídicas implementadas: Helena, Hermes y Biblioteca jurídica Astrea.</t>
  </si>
  <si>
    <t>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t>
  </si>
  <si>
    <t>Actualmente hay 24 Comisarías de Familia operando 1 en cada una de las 16 comunas y 5 corregimientos, 1 de emergencia, 1 nocturna. Además, inició operaciones la nueva comisaría de permanencia.</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</si>
  <si>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</si>
  <si>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t>
  </si>
  <si>
    <t>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t>
  </si>
  <si>
    <t>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t>
  </si>
  <si>
    <t>Se encuentra en proceso la creación y entrada en funcionamiento de 2 comisarías de familia con enfoque de género.</t>
  </si>
  <si>
    <t>A JUNIO un total del 2170 victimas del conflicto armado, han sido beneficiadas mediante el acceso a medidas de asistencia, atención y reparación en la ciudad de Medellin</t>
  </si>
  <si>
    <t>Al mes de junio el 100% de acciones efectuadas en el marco del Sistema Integral de verdad, Justicia, reparación y no repetición, corresponde a un total de 13 acciones pedagógicas desarrolladas tanto con población, como con funcionarios adscritos a la Administración Municipal.</t>
  </si>
  <si>
    <t>En el mes de JUNIO un total de 384 personas victimas del conflicto armado han sido beneficiadas con medidas de rehabilitación, satisfacción y garantías de no repetición.</t>
  </si>
  <si>
    <t>A junio se ha emitido un total de 6 informes correspondientes al monitoreo, identificación y atención de un total de 41 riesgos de violación de derechos humanos en el marco del conflicto armado en diferentes zonas de la ciudad.</t>
  </si>
  <si>
    <t>Antioquia fue el principal departamento receptor con un total de  91,9% del total de los acompañamientos seguido por el Córdoba con  4,8%, posteriormente está Sucre con (3,2%).</t>
  </si>
  <si>
    <t>A junio se avanza en la identificaciones de las alcaldías  a fotalecer</t>
  </si>
  <si>
    <t>Indicador sin meta 2021.</t>
  </si>
  <si>
    <t>Se espera que con la reactivación económica se pueda avanzar con mayor celeridad en el cumplimiento</t>
  </si>
  <si>
    <t>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t>
  </si>
  <si>
    <t>Durante el primer semestre 598 personas han interactuado con los contenidos del Museo a través del servicio CRAM, las sesiones  del semillero de investigación, agendas académicas, convocatoria pública de estímulos, entre otros</t>
  </si>
  <si>
    <t>Se elaboró marco conceptual para el fortalecimiento de iniciativas basado en los enfoques pedagogía y reconciliación, memoria y resistencia, y actuación política. Se definió la ruta operativa del fortalecimiento, criterios, requisitos habilitantes y descripción y análisis del subsistema de Paz en la ciudad, en particular, de las iniciativas que lo componen.</t>
  </si>
  <si>
    <t>La actividad no ha iniciado, se tiene proyectado iniciar en el mes de agosto</t>
  </si>
  <si>
    <t>Se encuentra en la fase de construcción del problema público</t>
  </si>
  <si>
    <t>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t>
  </si>
  <si>
    <t>En el mes de junio comienza la implementacion de las actividades con NNA, las escuelas del Perdón siguen a la espera de que se inicie el proceso de contratacion para su implementación.</t>
  </si>
  <si>
    <t>La encuesta de percepción de seguridad no ha iniciado la fase de ejecución, razón por la cual los resultados de 2021 estarán disponibles a principios de 2022.</t>
  </si>
  <si>
    <t>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t>
  </si>
  <si>
    <t>Los Organismos apoyados financieramente son: Policía, Ejército, Fiscalía, Medicina Legal, Inpec, Migración Colombia, UNP y Fuerza Aérea Colombiana - FAC.</t>
  </si>
  <si>
    <t>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t>
  </si>
  <si>
    <t>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t>
  </si>
  <si>
    <t>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t>
  </si>
  <si>
    <t>Casos ocurridos: 25.700 (30/06/2021), Casos proyectados: 51.826 (31/12/2021). Se proyecta una reducción del 9.36% respecto a 2020. Fuente: Línea única de seguridad y emergencias NUSE 123. Sistema SECAD. Consultado el 30/06/2021.</t>
  </si>
  <si>
    <t>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t>
  </si>
  <si>
    <t>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t>
  </si>
  <si>
    <t>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t>
  </si>
  <si>
    <t>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t>
  </si>
  <si>
    <t>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t>
  </si>
  <si>
    <t>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t>
  </si>
  <si>
    <t>Durante el periodo se han realizado 134 Comités Locales de Gobierno, este es el espacio para coordinar y articular los planes, programas y proyectos que desarrolla la Administración Municipal, en materia de orden público, seguridad y convivencia, en cada comuna y corregimiento.</t>
  </si>
  <si>
    <t>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t>
  </si>
  <si>
    <t>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t>
  </si>
  <si>
    <t>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</si>
  <si>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t>
  </si>
  <si>
    <t>Casos ocurridos (30/06/2021): 134. Casos proyectados (31/12/2021): 270. La comuna con mayor afectación es La Candelaria con el 25.37% de los casos. Fuente: SIJIN de la Policía Nacional. Sistema SIEDCO consultado el 06/07/2021.</t>
  </si>
  <si>
    <t>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t>
  </si>
  <si>
    <t>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t>
  </si>
  <si>
    <t>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t>
  </si>
  <si>
    <t>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t>
  </si>
  <si>
    <t>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t>
  </si>
  <si>
    <t>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</si>
  <si>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t>
  </si>
  <si>
    <t>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t>
  </si>
  <si>
    <t>Se realizaron ajustes en el proceso de contratación del sistema de geolocalización de llamadas lo cual impacto los tiempo de contratación</t>
  </si>
  <si>
    <t>Corresponde a la URI de la fiscalía terminado en marzo 2021 y avance del proyecto Sijin</t>
  </si>
  <si>
    <t>Corresponde a la Estación de Policía de Guayabal, la cual se encuentra a corte junio 30 en su quinto mes de ejecución. Tuvo acta de inicio el 4 de enero 2021 con un plazo de 14 meses.</t>
  </si>
  <si>
    <t>Proyecto Establecimiento Carcelario: su avance es de 12%  en total: 5/10 en adquisisción  de predios, el cual se encuentra en etapa de adquisicón (certificado de usos y normas, declaratoria de interés público) y un 7/10 en avance de anteproyecto.</t>
  </si>
  <si>
    <t>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t>
  </si>
  <si>
    <t>En el mes de abril se suscribió contrato con la Universidad de Antioquia para desarrollar, además de la actualización de la política pública de seguridad y convivencia de Medellín, dos estudios sobre segundas oportunidades y medidas de protección de violencia intrafamiliar.</t>
  </si>
  <si>
    <t>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t>
  </si>
  <si>
    <t>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t>
  </si>
  <si>
    <t>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t>
  </si>
  <si>
    <t>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t>
  </si>
  <si>
    <t>A  la fecha se están desarrollando acciones enmarcadas dentro de la estrategia de potenciamiento a los Organismos comunales y las organizaciones sociales. El proceso de trasformación se mide a final de año.</t>
  </si>
  <si>
    <t>Se registra el avance del número de personas formadas,a través de la aplicación del instrumento de categorización.</t>
  </si>
  <si>
    <t>Corresponde a las diferentes acciones de promoción realizado a los organismos comunales en términos de asesorías, acompañamientos y procesos formativos, entre otras, desarrollado en el marco del diagnóstico comunal.</t>
  </si>
  <si>
    <t>A la fecha se  promociona la creación de redes y se desarrollan procesos de capacitación y asesoría a las organizaciones, la asistencia Integral se compone de una estrategia que vincula caracterización, encuesta, diagnóstico, capacitación, asesoría , evento y seguimiento.</t>
  </si>
  <si>
    <t>Se cuenta con la propuesta borrador de la estrategia del Centro Zonal pendiente de aprobación para iniciar la implementación.</t>
  </si>
  <si>
    <t>Se solicita realizar la medición de este indicador de manera semestral para que el equipo de equipamentos sociales pueda tener el cumplimiento dela meta en cuanto  a la gestión y administración de la totalidad de las sedes abscritas a la SPC-</t>
  </si>
  <si>
    <t>Corresponde a la caracterización de Entidades Basadas en la fe de las comunas 1, 2, 3, 5, 6, 7, 8, 9, 10, 11, 13, 14, 15, 16, 60, 70 y 80</t>
  </si>
  <si>
    <t>Corresponde a la reglamentación del Decreto y su socialización con el sector religioso.</t>
  </si>
  <si>
    <t>El avance corresponde a la fase diagnóstica y de identificación de los sectores religiosos para la estructuración del documento preliminar de formulación de la política pública.</t>
  </si>
  <si>
    <t>El avance registrado corresponde a las actuaciones de VIC realizadas a los OAC, relacionados a respuesta de trámites y procesos.</t>
  </si>
  <si>
    <t>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t>
  </si>
  <si>
    <t>Corresponde al apoyo material brindado a las JAL,  como telefoniá, transporte, pago servicios, dotación, seguro de vida entre otros, y asistencia técnica a través de   asesoría, acompañamientos, capacitaciones, para el adecuado cumplimiento de sus funciones.</t>
  </si>
  <si>
    <t>Se avanza en la reglamentación del acuerdo para respectivo pago.</t>
  </si>
  <si>
    <t>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t>
  </si>
  <si>
    <t>Durante los primeros seis meses de 2021, se logra avanzar en un porcentaje del 12% adicional en el diseño y aprobación del Protocolo de prevención y atención para la violencia política y discriminación en razón del género.</t>
  </si>
  <si>
    <t>El avance corresponde al número de Organizaciones, instancias e iniciativas ciudadanas atendidos al 30 de junio</t>
  </si>
  <si>
    <t>A la fecha se ha tenido avances completos  en los talleres de recolección de insumos; en el segundo semestre se realizará la elección de representantes y  la formulación de proyectos para contabilizar las activdades al 100 por ciento una vez se terminen de ejecutar</t>
  </si>
  <si>
    <t>"Para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t>
  </si>
  <si>
    <t>Durante los primeros cinco meses del 2021, se han realizado ejercicios que han permitido la movilización o vinculación de 27 nuevas expresiones ciudadanas (NEC), se espera continuar con más reportes de NEC vinculadas.</t>
  </si>
  <si>
    <t>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t>
  </si>
  <si>
    <t>Se han concertado activado prcesos de alianza con: 1. Universidad Nacional Abierta y a Distancia - Unad 2. Colegio Mayor de Antioquia 3. Tecnológico de Antioquia 4. Universidad de Antioquia 5. Veedurias 6. Red de Bibliotecas populares de Antioquia - Rebipoa</t>
  </si>
  <si>
    <t>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t>
  </si>
  <si>
    <t>El proceso se encuentra en la fase precontractual, se proyecta la elaboración de los planes para el ultimo trimestre</t>
  </si>
  <si>
    <t>El proceso para cumplir con este indicador se encuentra en la fase precontractual, se espera dar inicio los primero días de agosto</t>
  </si>
  <si>
    <t>A la fecha no se presenta avance en los proceso de orientación virtual orientados a la ciudadanía dado que se esta concertando con los posibles beneficiarios las actividades y/o procesos que se llevarán a cabo</t>
  </si>
  <si>
    <t>Corresponde a 5 procesos y acciones pedagógicas orientadas y acompañadas bajo los lineamientos del sistema de formación para la participación ciudadana culminados y al 7,9 correspondiente al avance parcial de los 18 procesos que se han realizado a la fecha</t>
  </si>
  <si>
    <t>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t>
  </si>
  <si>
    <t>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t>
  </si>
  <si>
    <t>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t>
  </si>
  <si>
    <t>Aun se encuentra en ejecución la el estudio de prefactibilidad del proyecto de la Longitudinal Occidental, hasta no tener el estudio completo no se puede contar como estudio elaborado.</t>
  </si>
  <si>
    <t>Se entrega fachada edificio la naviera, se esta en licitación de cualificación de fachadas en Parque Olano</t>
  </si>
  <si>
    <t>Se cuenta con documentos de conceptualización y lineamientos de marco de pobreza</t>
  </si>
  <si>
    <t>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t>
  </si>
  <si>
    <t>Los indicadores de Plan de Desarrollo se les dará cumplimiento y ejecución a tráves del convenio con FAO el cual está en proceso de validación para firma.</t>
  </si>
  <si>
    <t>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t>
  </si>
  <si>
    <t>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t>
  </si>
  <si>
    <t>Proceso precontractual ECV año 2021, Proceso precontractual GEIH año 2021.</t>
  </si>
  <si>
    <t>Ya se encuentra contratado el recurso por medio del cual se realizará la caracterización; los resultados se obtendrán a partir del segundo semestre de la presente vigencia.</t>
  </si>
  <si>
    <t>En la actualidad se continua con el proceso de revisión de especificaciones tecnicas para solicitud de estudio de mercado y posteriormente construcción de estudios previos del aplicativo del PEM. Proceso precontractual  de prestación de servicios.</t>
  </si>
  <si>
    <t>Se avanzo en los acuerdos  con  municipios del valle de  Aburrá, oriente cercano y entidades de la región, al momento se encuentra en trámite la suscripción de los mismos y se realizo Documento de seguimiento y evaluación del POT en el componente Supramunicipal.</t>
  </si>
  <si>
    <t>Avance en la investigación y conceptualización de las variables y dimensiones que fundamentan la visión 2030 - 2050 Plan Estratégico Medellín Región.</t>
  </si>
  <si>
    <t>Corte Junio 30  de 2021: No se presenta avance</t>
  </si>
  <si>
    <t>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t>
  </si>
  <si>
    <t>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t>
  </si>
  <si>
    <t>Actualmente el proyecto que aportará a este indicador se encuentra en etapa de Planeación, a fin de establecer inicio de acciones para el diseño y presentación de la Política Pública para Migrantes.</t>
  </si>
  <si>
    <t>En lo corrido del año se registran 1.315 personas migrantes atendidas y orientadas sobre acceso a rutas de derechos.</t>
  </si>
  <si>
    <t>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t>
  </si>
  <si>
    <t>De los cinco indicadores de producto que componen la agenda de desarrollo regional , se avanzo en dos,  Alianzas en instrumentos para la gestión del desarrollo articulado con la región generados y el Plan Estratégico Medellín Región.</t>
  </si>
  <si>
    <t>Se continúa con las acciones de divulgación de los programas y proyectos institucionales del Plan de Desarrollo.</t>
  </si>
  <si>
    <t>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t>
  </si>
  <si>
    <t>Al 30 de junio de 2021 se realizan 6 +Saberes, estrategia de formación diseñada para fortalecer el conocimiento y las capacidades de los procesos y medios de comunicación alternativos, independientes, comunitarios y ciudadanos.</t>
  </si>
  <si>
    <t>A junio 30 de 2021 se avanza en la propuesta temática para el encuentro académico que se articula al Premio de Periodismo; se planea para el mes de octubre.</t>
  </si>
  <si>
    <t>Al 30 de junio se cierra el proceso de evaluación de la convocatoria Medellín Palpita con nuevos medios ganadores con relación al 2020. Los gestores realizan acompañamiento permanente a los medios.</t>
  </si>
  <si>
    <t>Se asesoran y acompañan a las dependencias de la Administracion para adelantar estrategias de divulgación y comunicación de los planes, programas y proyectos del Conglomerado Público a través de procesos y medios alternativos, independientes, comunitarios y ciudadanos.</t>
  </si>
  <si>
    <t>Con corte al 30 de junio se  revisa la propuesta de formulario que se aplicará a la ciudadanía por parte de la firma consultora que realizará la encuesta.</t>
  </si>
  <si>
    <t>El porcentaje de dependencias asesoradas es directamente proporcional a las solicitudes hechas por las secretarías y departamentos administrativos con relación a la formulación, acompañamiento y revisión de elementos, planes y medios de las estrategias para divulgación.</t>
  </si>
  <si>
    <t>Los productos de comunicación mantienen los incrementos esperados en relación con las demandas de las dependencias y en función de la ejecución de programas y proyectos del Plan de Desarrollo.</t>
  </si>
  <si>
    <t>Da cuenta de la cantidad de ejecuciones de las dependencias asociadas a programas y proyectos y la necesidad de operación de estrategias de comunicación.</t>
  </si>
  <si>
    <t>El cumplimiento de este indicador se da a través de base de datos de las redes ciudadanas identificadas en la ciudad, instrumentos para diagnósticar a las redes ciudadanas en cuanto a temas de comunicaciones y el diligenciamiento del mismo y un documento diagnóstico.</t>
  </si>
  <si>
    <t>En el mes de junio las redes ciudadanas continuan enviando la información sobre sus necesidades en temas comunicacionales. Se realiza análisis de los datos recopilados.</t>
  </si>
  <si>
    <t>Se avanza el la definición del operador que dictará los procesos de formación.</t>
  </si>
  <si>
    <t>Se continua con el acompañamiento a las dependencias de la Administración.</t>
  </si>
  <si>
    <t>Se realiza reunión de relacionamiento para iniciar proceso de charlas con gestores territoriales de las secretarías de Desarrollo Económico, DAP Y Gestión Humana.</t>
  </si>
  <si>
    <t>A la fecha se continua realizando la encuesta a las redes ciudadanas, mediante la cual se les caracteriza en temas comunicacionales.</t>
  </si>
  <si>
    <t>Responsable Reporte</t>
  </si>
  <si>
    <t>Se consigna logro de la vigencia 2020. Se calcula con la información definitiva de embarazos de la ciudad 2020, entregada a inicios de 2021</t>
  </si>
  <si>
    <t>Se consigna logro de la vigencia 2020. Se calcula con la información del SISBEN definitivo 2020, se realiza el cálculo en enero de 2021.</t>
  </si>
  <si>
    <t>Se consigna logro de la vigencia 2020. Se realizan cálculos con la base de matrícula definitiva del 2020, suministrada por el MEN en marzo de 2021.</t>
  </si>
  <si>
    <t>Se destaca dentro de sus logros, el diseño y presentación del Índice de riesgo de deserción escolar por brechas en el acceso a dispositivos tecnológicos y conexión a internet</t>
  </si>
  <si>
    <t>176 Instituciones Educativas Oficiales cuentan con resolución para ofertar jornada única.</t>
  </si>
  <si>
    <t>ITM: 26.645 CMA:5.759 PB:7.747</t>
  </si>
  <si>
    <t>Participaron en los programas de: Redes Educativas Mova y "Administra tu salón de clases con Classroom"</t>
  </si>
  <si>
    <t>Representa el porcentaje de  los docentes y directivos docentes participantes en las actividades realizadas por el equipo de bienestar docente hasta junio 2021</t>
  </si>
  <si>
    <t>La celebración del día del maestro se realizó el viernes 14 de mayo de manera virtual, además los docentes y directivos docentes participaron en otras actividades programadas en el mes del maestro</t>
  </si>
  <si>
    <t>Se han presentado las producciones en las áreas de: Robótica Educativa, Microsoft 365, Desarrollo de Competencias TIC producciones académicas, Ciencias naturales, Educador Certificado Google, Intel y Redes educativas MOVA</t>
  </si>
  <si>
    <t>ITM:Cobertura del 100% CMA:Cobertura del 95% PB: Cobertura del 100%</t>
  </si>
  <si>
    <t>ITM:32 CMA:2 PB: Meta no programada para la vigencia 2021.</t>
  </si>
  <si>
    <t>ITM: No se programó meta para vigencia 2021. CMA: Propuesta de Spin Off Bioteduk pendiente de formalización y registro. PB: Capacitación para creación y formalización de Spin Off ¡Bravo Lab!</t>
  </si>
  <si>
    <t>El Departamento Administrativo de Planeación es responsable de la medición de este indicador.</t>
  </si>
  <si>
    <t>El indicador a junio es ND dado a que la medición del indicador es anual; la fuente  es la base de datos de estadísticas vitales dispuesta por el DANE. Se reporta logro de la vigencia 2020 Cifras Preliminares.</t>
  </si>
  <si>
    <t>Indicador a Junio es ND se tiene proyectado calcular el indice dos veces, uno al terminar el primer semestre y otro al terminar el año. Se reporta logro de la vigencia 2020.</t>
  </si>
  <si>
    <t>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t>
  </si>
  <si>
    <t>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t>
  </si>
  <si>
    <t>Se esta en la etapa contractual, para 2021 se tiene proyectado implementar los protocolos en un 80  %. Se reporta logro de la vigencia 2020 Cifras Preliminares.</t>
  </si>
  <si>
    <t>Se esta en la etapa contractual, para 2021 se tiene proyectado su formulación e implementación en un 40  %.  Se reporta logro de la vigencia 2020.</t>
  </si>
  <si>
    <t>No se tiene presupuesto definido. Se tiene proyectado para el año avanzar en un 20% con personal propio.  Se reporta logro de la vigencia 2020.</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</si>
  <si>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t>
  </si>
  <si>
    <t>El indicador a junio es ND dado a que la medición del indicador es anual; con corte a 30 de junio  de 2021 se presentan 84 casos de mortalidad por suicidio, fuente RUAF preliminar. Se reporta logro de la vigencia 2020 Cifras Preliminares.</t>
  </si>
  <si>
    <t>El indicador a junio es ND dado a que la medición del indicador es anual. La fuente del indicador es el convenio de vigilancia epidemiológica NACER. Se reporta logro de la vigencia 2020 Cifras Preliminares.</t>
  </si>
  <si>
    <t>Se reporta 41,7, teniendo en cuenta la medición reportada en mayo 30, por la Secretaría de Gestión Humana y servicio a la Ciudadanía responsable del dato.</t>
  </si>
  <si>
    <t>El resultado será evidenciado al final del cuatrienio, una vez se cumpla con el indicador 3.3.4.4.</t>
  </si>
  <si>
    <t>En lo corrido del año, 66.485 personas se han beneficiado de transferencias monetarias no condicionadas. En la actualidad está en curso los trámites para la realización del segundo ciclo de pagos, en el que se proyecta beneficiar a 73.139 familias con renta básica.</t>
  </si>
  <si>
    <t>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t>
  </si>
  <si>
    <t>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</si>
  <si>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t>
  </si>
  <si>
    <t>Durante el primer semestre del año 2021, beneficiamos 552 familias y sus integrantes con procesos de sensibilización y restablecimiento de vínculos en los contextos familiares, sociales y comunitarios.</t>
  </si>
  <si>
    <t>En lo corrido del año se registran 31.118  personas atendidas desde la línea 123, de éstas, 28.960 personas se atendieron con recursos de la vigencia 2021. Así mismo 2.158 personas fueron atendidas  con recursos del 2020.</t>
  </si>
  <si>
    <t>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t>
  </si>
  <si>
    <t>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t>
  </si>
  <si>
    <t>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t>
  </si>
  <si>
    <t>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t>
  </si>
  <si>
    <t>Se cuenta con un avance de diagnóstico de intervención del espacio público y una propuesta técnica económica de cuatro sectores de intervención en los barrios Carpinelo 1, Carpinelo 2, Popular, la Esperanza y la Avanzada.</t>
  </si>
  <si>
    <t>Se realizó la asignación de 45 subsidios de vivienda usada de reposición y para adquisición de vivienda nueva. 36 corresponden a vivienda nueva y 9 vivienda usada.</t>
  </si>
  <si>
    <t>No tiene meta en 2021, este indicador se desarrollará en los años 2022 y 2024.</t>
  </si>
  <si>
    <t>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t>
  </si>
  <si>
    <t>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t>
  </si>
  <si>
    <t>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t>
  </si>
  <si>
    <t>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t>
  </si>
  <si>
    <t>Sin Observación</t>
  </si>
  <si>
    <t>Unidad Administrativa Especial Buen Comienzo</t>
  </si>
  <si>
    <t>Centro de Innovación y Negocios de Medellín</t>
  </si>
  <si>
    <t>ACI</t>
  </si>
  <si>
    <t>IES</t>
  </si>
  <si>
    <t>Gerencia Etnias</t>
  </si>
  <si>
    <t>Etnias</t>
  </si>
  <si>
    <t>Gerencia de proyectos</t>
  </si>
  <si>
    <t>Gerencia Diversidad Sexual</t>
  </si>
  <si>
    <t>Diversidad Sexual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</si>
</sst>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b/>
      <sz val="9"/>
      <color indexed="81"/>
      <name val="Tahoma"/>
      <family val="2"/>
    </font>
    <font>
      <sz val="9"/>
      <color indexed="81"/>
      <name val="Tahoma"/>
      <family val="2"/>
    </font>
    <font>
      <i/>
      <sz val="12"/>
      <color theme="1"/>
      <name val="Calibri"/>
      <family val="2"/>
      <scheme val="minor"/>
    </font>
    <font>
      <sz val="12"/>
      <color rgb="FF9C0006"/>
      <name val="Calibri"/>
      <family val="2"/>
      <scheme val="minor"/>
    </font>
    <font>
      <sz val="11"/>
      <name val="Calibri"/>
      <family val="2"/>
      <scheme val="minor"/>
    </font>
    <font>
      <sz val="11"/>
      <color rgb="FF000000"/>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rgb="FFB7DEE8"/>
        <bgColor rgb="FF000000"/>
      </patternFill>
    </fill>
    <fill>
      <patternFill patternType="solid">
        <fgColor theme="5"/>
        <bgColor indexed="0"/>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11" fillId="14" borderId="0" applyNumberFormat="0" applyBorder="0" applyAlignment="0" applyProtection="0"/>
  </cellStyleXfs>
  <cellXfs count="49">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10" fillId="0" borderId="0" xfId="0" applyFont="1"/>
    <xf numFmtId="0" fontId="0" fillId="5" borderId="0" xfId="0" applyFill="1" applyAlignment="1">
      <alignment horizontal="center" vertical="center"/>
    </xf>
    <xf numFmtId="0" fontId="0" fillId="15" borderId="0" xfId="0" applyFill="1"/>
    <xf numFmtId="0" fontId="12" fillId="0" borderId="0" xfId="0" applyFont="1"/>
    <xf numFmtId="0" fontId="0" fillId="15" borderId="1" xfId="0" applyFill="1" applyBorder="1"/>
    <xf numFmtId="167" fontId="0" fillId="0" borderId="0" xfId="0" applyNumberFormat="1"/>
    <xf numFmtId="168" fontId="13" fillId="16" borderId="1" xfId="0" applyNumberFormat="1" applyFont="1" applyFill="1" applyBorder="1"/>
    <xf numFmtId="0" fontId="13" fillId="16" borderId="8" xfId="0" applyFont="1" applyFill="1" applyBorder="1"/>
    <xf numFmtId="168" fontId="13" fillId="0" borderId="0" xfId="0" applyNumberFormat="1" applyFont="1"/>
    <xf numFmtId="1" fontId="5" fillId="0" borderId="1" xfId="0" applyNumberFormat="1" applyFont="1" applyBorder="1"/>
    <xf numFmtId="167" fontId="5" fillId="0" borderId="1" xfId="0" applyNumberFormat="1" applyFont="1" applyBorder="1"/>
    <xf numFmtId="0" fontId="14" fillId="2"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15" fillId="13" borderId="1" xfId="9" applyFont="1" applyBorder="1" applyAlignment="1">
      <alignment horizontal="center" vertical="center" wrapText="1"/>
    </xf>
    <xf numFmtId="165" fontId="14" fillId="3" borderId="1" xfId="1" applyNumberFormat="1" applyFont="1" applyFill="1" applyBorder="1" applyAlignment="1">
      <alignment horizontal="center" vertical="center" wrapText="1"/>
    </xf>
    <xf numFmtId="2" fontId="16" fillId="14" borderId="1" xfId="12" applyNumberFormat="1" applyFont="1" applyBorder="1" applyAlignment="1">
      <alignment horizontal="center" vertical="center" wrapText="1"/>
    </xf>
    <xf numFmtId="167" fontId="15" fillId="13" borderId="1" xfId="9" applyNumberFormat="1" applyFont="1" applyBorder="1" applyAlignment="1">
      <alignment horizontal="center" vertical="center" wrapText="1"/>
    </xf>
    <xf numFmtId="164" fontId="15" fillId="13" borderId="1" xfId="9" applyNumberFormat="1" applyFont="1" applyBorder="1" applyAlignment="1">
      <alignment horizontal="right" vertical="center" wrapText="1"/>
    </xf>
    <xf numFmtId="164" fontId="15" fillId="13" borderId="1" xfId="9" applyNumberFormat="1" applyFont="1" applyBorder="1" applyAlignment="1">
      <alignment horizontal="center" vertical="center" wrapText="1"/>
    </xf>
    <xf numFmtId="0" fontId="1" fillId="0" borderId="0" xfId="0" applyFont="1"/>
    <xf numFmtId="0" fontId="0" fillId="18" borderId="0" xfId="0" applyFill="1"/>
    <xf numFmtId="0" fontId="0" fillId="18" borderId="0" xfId="0" applyFill="1" applyAlignment="1">
      <alignment horizontal="right"/>
    </xf>
    <xf numFmtId="167" fontId="0" fillId="18" borderId="0" xfId="0" applyNumberFormat="1" applyFill="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abSelected="1" topLeftCell="T1" zoomScale="120" zoomScaleNormal="120" workbookViewId="0">
      <selection activeCell="AG13" sqref="AG13"/>
    </sheetView>
  </sheetViews>
  <sheetFormatPr baseColWidth="10" defaultRowHeight="16" x14ac:dyDescent="0.2"/>
  <cols>
    <col min="16" max="16" width="22.5" customWidth="1"/>
    <col min="17" max="17" width="24.5" customWidth="1"/>
    <col min="18" max="18" width="34.1640625" customWidth="1"/>
    <col min="33" max="33" width="19.5" customWidth="1"/>
    <col min="34" max="34" width="19.33203125" customWidth="1"/>
    <col min="35" max="35" width="16" customWidth="1"/>
    <col min="36" max="36" width="14.6640625" customWidth="1"/>
    <col min="38" max="38" width="39" customWidth="1"/>
    <col min="39" max="39" width="29" customWidth="1"/>
    <col min="43" max="43" width="23.6640625" customWidth="1"/>
    <col min="44" max="44" width="14" style="25" bestFit="1" customWidth="1"/>
    <col min="45" max="45" width="13.83203125" customWidth="1"/>
    <col min="46" max="46" width="15.33203125" bestFit="1" customWidth="1"/>
  </cols>
  <sheetData>
    <row r="1" spans="1:48" s="45" customFormat="1" ht="48" x14ac:dyDescent="0.2">
      <c r="A1" s="37"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8" t="s">
        <v>1966</v>
      </c>
      <c r="R1" s="38" t="s">
        <v>16</v>
      </c>
      <c r="S1" s="37" t="s">
        <v>17</v>
      </c>
      <c r="T1" s="37" t="s">
        <v>18</v>
      </c>
      <c r="U1" s="39" t="s">
        <v>19</v>
      </c>
      <c r="V1" s="39" t="s">
        <v>20</v>
      </c>
      <c r="W1" s="39" t="s">
        <v>21</v>
      </c>
      <c r="X1" s="39" t="s">
        <v>22</v>
      </c>
      <c r="Y1" s="39" t="s">
        <v>24</v>
      </c>
      <c r="Z1" s="39" t="s">
        <v>30</v>
      </c>
      <c r="AA1" s="39" t="s">
        <v>31</v>
      </c>
      <c r="AB1" s="39" t="s">
        <v>32</v>
      </c>
      <c r="AC1" s="39" t="s">
        <v>33</v>
      </c>
      <c r="AD1" s="39" t="s">
        <v>34</v>
      </c>
      <c r="AE1" s="39" t="s">
        <v>35</v>
      </c>
      <c r="AF1" s="39" t="s">
        <v>36</v>
      </c>
      <c r="AG1" s="39" t="s">
        <v>1912</v>
      </c>
      <c r="AH1" s="39" t="s">
        <v>1913</v>
      </c>
      <c r="AI1" s="39" t="s">
        <v>1914</v>
      </c>
      <c r="AJ1" s="39" t="s">
        <v>1915</v>
      </c>
      <c r="AK1" s="37" t="s">
        <v>23</v>
      </c>
      <c r="AL1" s="39" t="s">
        <v>1967</v>
      </c>
      <c r="AM1" s="39" t="s">
        <v>2074</v>
      </c>
      <c r="AN1" s="40" t="s">
        <v>29</v>
      </c>
      <c r="AO1" s="41" t="s">
        <v>25</v>
      </c>
      <c r="AP1" s="41" t="s">
        <v>26</v>
      </c>
      <c r="AQ1" s="42" t="s">
        <v>27</v>
      </c>
      <c r="AR1" s="43" t="s">
        <v>28</v>
      </c>
      <c r="AS1" s="44" t="s">
        <v>1916</v>
      </c>
      <c r="AT1" s="39" t="s">
        <v>1917</v>
      </c>
      <c r="AU1" s="39" t="s">
        <v>1918</v>
      </c>
      <c r="AV1" s="39" t="s">
        <v>1919</v>
      </c>
    </row>
    <row r="2" spans="1:48" x14ac:dyDescent="0.2">
      <c r="A2" s="20">
        <v>1</v>
      </c>
      <c r="B2" s="20" t="s">
        <v>37</v>
      </c>
      <c r="C2" s="20">
        <v>1</v>
      </c>
      <c r="D2" s="20" t="s">
        <v>38</v>
      </c>
      <c r="E2" s="20" t="s">
        <v>39</v>
      </c>
      <c r="F2" s="20">
        <v>1</v>
      </c>
      <c r="G2" s="20" t="s">
        <v>65</v>
      </c>
      <c r="H2" s="20" t="s">
        <v>66</v>
      </c>
      <c r="I2" s="20">
        <v>5</v>
      </c>
      <c r="J2" s="20" t="s">
        <v>1959</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50</v>
      </c>
      <c r="AA2" s="21">
        <v>0</v>
      </c>
      <c r="AB2" s="22">
        <v>0</v>
      </c>
      <c r="AC2" s="20">
        <v>0.25</v>
      </c>
      <c r="AD2" s="20">
        <f>+VLOOKUP(K2,Seguimiento!$A:$J,5,FALSE)</f>
        <v>0.3125</v>
      </c>
      <c r="AE2" s="22">
        <v>0</v>
      </c>
      <c r="AF2" s="22">
        <v>0</v>
      </c>
      <c r="AG2" s="20">
        <v>1</v>
      </c>
      <c r="AH2" s="20">
        <f>+VLOOKUP(K2,Seguimiento!$A:$J,6,FALSE)</f>
        <v>0.25</v>
      </c>
      <c r="AI2" s="21">
        <v>0</v>
      </c>
      <c r="AJ2" s="21">
        <v>0</v>
      </c>
      <c r="AK2" s="21">
        <v>0</v>
      </c>
      <c r="AL2" s="20" t="str">
        <f>+VLOOKUP(K2,Seguimiento!$A:$J,7,FALSE)</f>
        <v>Se consolidó la estrategia de inserción de la población carcelaria femenina de la ciudad de medellín a los cursos del programa Talento Especializado de la Agencia de Educación Postsecundaria - Sapiencia.</v>
      </c>
      <c r="AM2" s="20">
        <f>+AD2</f>
        <v>0.3125</v>
      </c>
      <c r="AN2" s="22">
        <v>3.2442985503907675E-4</v>
      </c>
      <c r="AO2" s="22">
        <v>0</v>
      </c>
      <c r="AP2" s="22">
        <v>0</v>
      </c>
      <c r="AQ2" s="36">
        <f>+VLOOKUP(K2,Seguimiento!$A:$J,9,FALSE)</f>
        <v>1.0138432969971148E-4</v>
      </c>
      <c r="AR2" s="35">
        <f>+VLOOKUP(K2,Seguimiento!$A:$J,10,FALSE)</f>
        <v>2</v>
      </c>
      <c r="AS2" s="20">
        <v>100</v>
      </c>
      <c r="AT2" s="35">
        <f>+VLOOKUP(K2,Seguimiento!$A:$J,4,FALSE)</f>
        <v>50</v>
      </c>
      <c r="AU2" s="22">
        <v>0</v>
      </c>
      <c r="AV2" s="22">
        <v>0</v>
      </c>
    </row>
    <row r="3" spans="1:48" x14ac:dyDescent="0.2">
      <c r="A3" s="20">
        <v>1</v>
      </c>
      <c r="B3" s="20" t="s">
        <v>37</v>
      </c>
      <c r="C3" s="20">
        <v>1</v>
      </c>
      <c r="D3" s="20" t="s">
        <v>38</v>
      </c>
      <c r="E3" s="20" t="s">
        <v>39</v>
      </c>
      <c r="F3" s="20">
        <v>2</v>
      </c>
      <c r="G3" s="20" t="s">
        <v>40</v>
      </c>
      <c r="H3" s="20" t="s">
        <v>41</v>
      </c>
      <c r="I3" s="20">
        <v>8</v>
      </c>
      <c r="J3" s="20" t="s">
        <v>1959</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330</v>
      </c>
      <c r="AA3" s="23">
        <v>0</v>
      </c>
      <c r="AB3" s="22">
        <v>0</v>
      </c>
      <c r="AC3" s="20">
        <v>0.221</v>
      </c>
      <c r="AD3" s="20">
        <f>+VLOOKUP(K3,Seguimiento!$A:$J,5,FALSE)</f>
        <v>0.33</v>
      </c>
      <c r="AE3" s="22">
        <v>0</v>
      </c>
      <c r="AF3" s="22">
        <v>0</v>
      </c>
      <c r="AG3" s="20">
        <v>1.00454545454545</v>
      </c>
      <c r="AH3" s="20">
        <f>+VLOOKUP(K3,Seguimiento!$A:$J,6,FALSE)</f>
        <v>0.6875</v>
      </c>
      <c r="AI3" s="23">
        <v>0</v>
      </c>
      <c r="AJ3" s="23">
        <v>0</v>
      </c>
      <c r="AK3" s="23">
        <v>0</v>
      </c>
      <c r="AL3" s="20" t="str">
        <f>+VLOOKUP(K3,Seguimiento!$A:$J,7,FALSE)</f>
        <v>En el primer semestre se vincularon 109 practicantes por la modalidad de excelencia</v>
      </c>
      <c r="AM3" s="20">
        <f t="shared" ref="AM3:AM66" si="0">+AD3</f>
        <v>0.33</v>
      </c>
      <c r="AN3" s="22">
        <v>1.2208968896709549E-3</v>
      </c>
      <c r="AO3" s="22">
        <v>0</v>
      </c>
      <c r="AP3" s="22">
        <v>0</v>
      </c>
      <c r="AQ3" s="36">
        <f>+VLOOKUP(K3,Seguimiento!$A:$J,9,FALSE)</f>
        <v>4.0289597359141513E-4</v>
      </c>
      <c r="AR3" s="35">
        <f>+VLOOKUP(K3,Seguimiento!$A:$J,10,FALSE)</f>
        <v>2</v>
      </c>
      <c r="AS3" s="20">
        <v>221</v>
      </c>
      <c r="AT3" s="35">
        <f>+VLOOKUP(K3,Seguimiento!$A:$J,4,FALSE)</f>
        <v>330</v>
      </c>
      <c r="AU3" s="22">
        <v>0</v>
      </c>
      <c r="AV3" s="22">
        <v>0</v>
      </c>
    </row>
    <row r="4" spans="1:48" x14ac:dyDescent="0.2">
      <c r="A4" s="20">
        <v>1</v>
      </c>
      <c r="B4" s="20" t="s">
        <v>37</v>
      </c>
      <c r="C4" s="20">
        <v>1</v>
      </c>
      <c r="D4" s="20" t="s">
        <v>38</v>
      </c>
      <c r="E4" s="20" t="s">
        <v>39</v>
      </c>
      <c r="F4" s="20">
        <v>1</v>
      </c>
      <c r="G4" s="20" t="s">
        <v>65</v>
      </c>
      <c r="H4" s="20" t="s">
        <v>66</v>
      </c>
      <c r="I4" s="20">
        <v>2</v>
      </c>
      <c r="J4" s="20" t="s">
        <v>1959</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1.80571428571429E-2</v>
      </c>
      <c r="AE4" s="22">
        <v>0</v>
      </c>
      <c r="AF4" s="22">
        <v>0</v>
      </c>
      <c r="AG4" s="20">
        <v>0.840425531914894</v>
      </c>
      <c r="AH4" s="20">
        <f>+VLOOKUP(K4,Seguimiento!$A:$J,6,FALSE)</f>
        <v>0</v>
      </c>
      <c r="AI4" s="23">
        <v>0</v>
      </c>
      <c r="AJ4" s="23">
        <v>0</v>
      </c>
      <c r="AK4" s="23">
        <v>0</v>
      </c>
      <c r="AL4" s="20" t="str">
        <f>+VLOOKUP(K4,Seguimiento!$A:$J,7,FALSE)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4" s="20">
        <f t="shared" si="0"/>
        <v>1.80571428571429E-2</v>
      </c>
      <c r="AN4" s="22">
        <v>4.7506352467505111E-3</v>
      </c>
      <c r="AO4" s="22">
        <v>0</v>
      </c>
      <c r="AP4" s="22">
        <v>0</v>
      </c>
      <c r="AQ4" s="36">
        <f>+VLOOKUP(K4,Seguimiento!$A:$J,9,FALSE)</f>
        <v>8.5782899312752291E-5</v>
      </c>
      <c r="AR4" s="35">
        <f>+VLOOKUP(K4,Seguimiento!$A:$J,10,FALSE)</f>
        <v>1</v>
      </c>
      <c r="AS4" s="20">
        <v>316</v>
      </c>
      <c r="AT4" s="35">
        <f>+VLOOKUP(K4,Seguimiento!$A:$J,4,FALSE)</f>
        <v>316</v>
      </c>
      <c r="AU4" s="22">
        <v>0</v>
      </c>
      <c r="AV4" s="22">
        <v>0</v>
      </c>
    </row>
    <row r="5" spans="1:48" x14ac:dyDescent="0.2">
      <c r="A5" s="20">
        <v>1</v>
      </c>
      <c r="B5" s="20" t="s">
        <v>37</v>
      </c>
      <c r="C5" s="20">
        <v>1</v>
      </c>
      <c r="D5" s="20" t="s">
        <v>38</v>
      </c>
      <c r="E5" s="20" t="s">
        <v>39</v>
      </c>
      <c r="F5" s="20">
        <v>2</v>
      </c>
      <c r="G5" s="20" t="s">
        <v>40</v>
      </c>
      <c r="H5" s="20" t="s">
        <v>41</v>
      </c>
      <c r="I5" s="20">
        <v>4</v>
      </c>
      <c r="J5" s="20" t="s">
        <v>1959</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0.117407407407407</v>
      </c>
      <c r="AE5" s="22">
        <v>0</v>
      </c>
      <c r="AF5" s="22">
        <v>0</v>
      </c>
      <c r="AG5" s="20">
        <v>1.05666666666667</v>
      </c>
      <c r="AH5" s="20">
        <f>+VLOOKUP(K5,Seguimiento!$A:$J,6,FALSE)</f>
        <v>0</v>
      </c>
      <c r="AI5" s="23">
        <v>0</v>
      </c>
      <c r="AJ5" s="23">
        <v>0</v>
      </c>
      <c r="AK5" s="23">
        <v>0</v>
      </c>
      <c r="AL5" s="20" t="str">
        <f>+VLOOKUP(K5,Seguimiento!$A:$J,7,FALSE)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5" s="20">
        <f t="shared" si="0"/>
        <v>0.117407407407407</v>
      </c>
      <c r="AN5" s="22">
        <v>1.1503146135070997E-3</v>
      </c>
      <c r="AO5" s="22">
        <v>0</v>
      </c>
      <c r="AP5" s="22">
        <v>0</v>
      </c>
      <c r="AQ5" s="36">
        <f>+VLOOKUP(K5,Seguimiento!$A:$J,9,FALSE)</f>
        <v>1.3505545647472198E-4</v>
      </c>
      <c r="AR5" s="35">
        <f>+VLOOKUP(K5,Seguimiento!$A:$J,10,FALSE)</f>
        <v>1</v>
      </c>
      <c r="AS5" s="20">
        <v>317</v>
      </c>
      <c r="AT5" s="35">
        <f>+VLOOKUP(K5,Seguimiento!$A:$J,4,FALSE)</f>
        <v>317</v>
      </c>
      <c r="AU5" s="22">
        <v>0</v>
      </c>
      <c r="AV5" s="22">
        <v>0</v>
      </c>
    </row>
    <row r="6" spans="1:48" x14ac:dyDescent="0.2">
      <c r="A6" s="20">
        <v>1</v>
      </c>
      <c r="B6" s="20" t="s">
        <v>37</v>
      </c>
      <c r="C6" s="20">
        <v>1</v>
      </c>
      <c r="D6" s="20" t="s">
        <v>38</v>
      </c>
      <c r="E6" s="20" t="s">
        <v>39</v>
      </c>
      <c r="F6" s="20"/>
      <c r="G6" s="20"/>
      <c r="H6" s="20"/>
      <c r="I6" s="20">
        <v>6</v>
      </c>
      <c r="J6" s="20" t="s">
        <v>1958</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6">
        <f>+VLOOKUP(K6,Seguimiento!$A:$J,9,FALSE)</f>
        <v>0</v>
      </c>
      <c r="AR6" s="35">
        <f>+VLOOKUP(K6,Seguimiento!$A:$J,10,FALSE)</f>
        <v>3</v>
      </c>
      <c r="AS6" s="20">
        <v>43.75</v>
      </c>
      <c r="AT6" s="35">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1959</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827</v>
      </c>
      <c r="AA7" s="23">
        <v>0</v>
      </c>
      <c r="AB7" s="22">
        <v>0</v>
      </c>
      <c r="AC7" s="20">
        <v>0.119326241134752</v>
      </c>
      <c r="AD7" s="20">
        <f>+VLOOKUP(K7,Seguimiento!$A:$J,5,FALSE)</f>
        <v>0.26595744680851102</v>
      </c>
      <c r="AE7" s="22">
        <v>0</v>
      </c>
      <c r="AF7" s="22">
        <v>0</v>
      </c>
      <c r="AG7" s="20">
        <v>1.4319148936170201</v>
      </c>
      <c r="AH7" s="20">
        <f>+VLOOKUP(K7,Seguimiento!$A:$J,6,FALSE)</f>
        <v>0.49909474954737498</v>
      </c>
      <c r="AI7" s="23">
        <v>0</v>
      </c>
      <c r="AJ7" s="23">
        <v>0</v>
      </c>
      <c r="AK7" s="23">
        <v>0</v>
      </c>
      <c r="AL7" s="20" t="str">
        <f>+VLOOKUP(K7,Seguimiento!$A:$J,7,FALSE)</f>
        <v>Cumplimiento del 60.41% de la meta 2021 que corresponde al sector de la construcción, gestión y servicio al cliente y algunos perfiles especializados.</v>
      </c>
      <c r="AM7" s="20">
        <f t="shared" si="0"/>
        <v>0.26595744680851102</v>
      </c>
      <c r="AN7" s="22">
        <v>1.1192321199945615E-3</v>
      </c>
      <c r="AO7" s="22">
        <v>0</v>
      </c>
      <c r="AP7" s="22">
        <v>0</v>
      </c>
      <c r="AQ7" s="36">
        <f>+VLOOKUP(K7,Seguimiento!$A:$J,9,FALSE)</f>
        <v>2.9766811701983063E-4</v>
      </c>
      <c r="AR7" s="35">
        <f>+VLOOKUP(K7,Seguimiento!$A:$J,10,FALSE)</f>
        <v>2</v>
      </c>
      <c r="AS7" s="20">
        <v>673</v>
      </c>
      <c r="AT7" s="35">
        <f>+VLOOKUP(K7,Seguimiento!$A:$J,4,FALSE)</f>
        <v>1500</v>
      </c>
      <c r="AU7" s="22">
        <v>0</v>
      </c>
      <c r="AV7" s="22">
        <v>0</v>
      </c>
    </row>
    <row r="8" spans="1:48" x14ac:dyDescent="0.2">
      <c r="A8" s="20">
        <v>1</v>
      </c>
      <c r="B8" s="20" t="s">
        <v>37</v>
      </c>
      <c r="C8" s="20">
        <v>1</v>
      </c>
      <c r="D8" s="20" t="s">
        <v>38</v>
      </c>
      <c r="E8" s="20" t="s">
        <v>39</v>
      </c>
      <c r="F8" s="20">
        <v>2</v>
      </c>
      <c r="G8" s="20" t="s">
        <v>40</v>
      </c>
      <c r="H8" s="20" t="s">
        <v>41</v>
      </c>
      <c r="I8" s="20">
        <v>1</v>
      </c>
      <c r="J8" s="20" t="s">
        <v>1959</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359</v>
      </c>
      <c r="AA8" s="23">
        <v>0</v>
      </c>
      <c r="AB8" s="22">
        <v>0</v>
      </c>
      <c r="AC8" s="20">
        <v>6.1635220125786198E-2</v>
      </c>
      <c r="AD8" s="20">
        <f>+VLOOKUP(K8,Seguimiento!$A:$J,5,FALSE)</f>
        <v>0.118081761006289</v>
      </c>
      <c r="AE8" s="22">
        <v>0</v>
      </c>
      <c r="AF8" s="22">
        <v>0</v>
      </c>
      <c r="AG8" s="20">
        <v>0.73962264150943402</v>
      </c>
      <c r="AH8" s="20">
        <f>+VLOOKUP(K8,Seguimiento!$A:$J,6,FALSE)</f>
        <v>0.180402010050251</v>
      </c>
      <c r="AI8" s="23">
        <v>0</v>
      </c>
      <c r="AJ8" s="23">
        <v>0</v>
      </c>
      <c r="AK8" s="23">
        <v>0</v>
      </c>
      <c r="AL8" s="20" t="str">
        <f>+VLOOKUP(K8,Seguimiento!$A:$J,7,FALSE)</f>
        <v>Cumplimiento del 21.56% de la meta 2021 que corresponde en su mayoría al sector de la construcción.</v>
      </c>
      <c r="AM8" s="20">
        <f t="shared" si="0"/>
        <v>0.118081761006289</v>
      </c>
      <c r="AN8" s="22">
        <v>1.1192321199945615E-3</v>
      </c>
      <c r="AO8" s="22">
        <v>0</v>
      </c>
      <c r="AP8" s="22">
        <v>0</v>
      </c>
      <c r="AQ8" s="36">
        <f>+VLOOKUP(K8,Seguimiento!$A:$J,9,FALSE)</f>
        <v>1.3216089970375999E-4</v>
      </c>
      <c r="AR8" s="35">
        <f>+VLOOKUP(K8,Seguimiento!$A:$J,10,FALSE)</f>
        <v>1</v>
      </c>
      <c r="AS8" s="20">
        <v>392</v>
      </c>
      <c r="AT8" s="35">
        <f>+VLOOKUP(K8,Seguimiento!$A:$J,4,FALSE)</f>
        <v>751</v>
      </c>
      <c r="AU8" s="22">
        <v>0</v>
      </c>
      <c r="AV8" s="22">
        <v>0</v>
      </c>
    </row>
    <row r="9" spans="1:48" x14ac:dyDescent="0.2">
      <c r="A9" s="20">
        <v>1</v>
      </c>
      <c r="B9" s="20" t="s">
        <v>37</v>
      </c>
      <c r="C9" s="20">
        <v>1</v>
      </c>
      <c r="D9" s="20" t="s">
        <v>38</v>
      </c>
      <c r="E9" s="20" t="s">
        <v>39</v>
      </c>
      <c r="F9" s="20">
        <v>1</v>
      </c>
      <c r="G9" s="20" t="s">
        <v>65</v>
      </c>
      <c r="H9" s="20" t="s">
        <v>66</v>
      </c>
      <c r="I9" s="20">
        <v>4</v>
      </c>
      <c r="J9" s="20" t="s">
        <v>1959</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3.7428571428571401E-2</v>
      </c>
      <c r="AE9" s="22">
        <v>0</v>
      </c>
      <c r="AF9" s="22">
        <v>0</v>
      </c>
      <c r="AG9" s="20">
        <v>0.65500000000000003</v>
      </c>
      <c r="AH9" s="20">
        <f>+VLOOKUP(K9,Seguimiento!$A:$J,6,FALSE)</f>
        <v>0</v>
      </c>
      <c r="AI9" s="23">
        <v>0</v>
      </c>
      <c r="AJ9" s="23">
        <v>0</v>
      </c>
      <c r="AK9" s="23">
        <v>0</v>
      </c>
      <c r="AL9" s="20" t="str">
        <f>+VLOOKUP(K9,Seguimiento!$A:$J,7,FALSE)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9" s="20">
        <f t="shared" si="0"/>
        <v>3.7428571428571401E-2</v>
      </c>
      <c r="AN9" s="22">
        <v>4.6825462262926202E-3</v>
      </c>
      <c r="AO9" s="22">
        <v>0</v>
      </c>
      <c r="AP9" s="22">
        <v>0</v>
      </c>
      <c r="AQ9" s="36">
        <f>+VLOOKUP(K9,Seguimiento!$A:$J,9,FALSE)</f>
        <v>1.752610158983808E-4</v>
      </c>
      <c r="AR9" s="35">
        <f>+VLOOKUP(K9,Seguimiento!$A:$J,10,FALSE)</f>
        <v>1</v>
      </c>
      <c r="AS9" s="20">
        <v>1.31</v>
      </c>
      <c r="AT9" s="35">
        <f>+VLOOKUP(K9,Seguimiento!$A:$J,4,FALSE)</f>
        <v>1.31</v>
      </c>
      <c r="AU9" s="22">
        <v>0</v>
      </c>
      <c r="AV9" s="22">
        <v>0</v>
      </c>
    </row>
    <row r="10" spans="1:48" x14ac:dyDescent="0.2">
      <c r="A10" s="20">
        <v>1</v>
      </c>
      <c r="B10" s="20" t="s">
        <v>37</v>
      </c>
      <c r="C10" s="20">
        <v>1</v>
      </c>
      <c r="D10" s="20" t="s">
        <v>38</v>
      </c>
      <c r="E10" s="20" t="s">
        <v>39</v>
      </c>
      <c r="F10" s="20">
        <v>1</v>
      </c>
      <c r="G10" s="20" t="s">
        <v>65</v>
      </c>
      <c r="H10" s="20" t="s">
        <v>66</v>
      </c>
      <c r="I10" s="20">
        <v>1</v>
      </c>
      <c r="J10" s="20" t="s">
        <v>1959</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8906</v>
      </c>
      <c r="AA10" s="23">
        <v>0</v>
      </c>
      <c r="AB10" s="22">
        <v>0</v>
      </c>
      <c r="AC10" s="20">
        <v>9.7000000000000003E-2</v>
      </c>
      <c r="AD10" s="20">
        <f>+VLOOKUP(K10,Seguimiento!$A:$J,5,FALSE)</f>
        <v>0.45323999999999998</v>
      </c>
      <c r="AE10" s="22">
        <v>0</v>
      </c>
      <c r="AF10" s="22">
        <v>0</v>
      </c>
      <c r="AG10" s="20">
        <v>1.2124999999999999</v>
      </c>
      <c r="AH10" s="20">
        <f>+VLOOKUP(K10,Seguimiento!$A:$J,6,FALSE)</f>
        <v>0.71672300016095303</v>
      </c>
      <c r="AI10" s="23">
        <v>0</v>
      </c>
      <c r="AJ10" s="23">
        <v>0</v>
      </c>
      <c r="AK10" s="23">
        <v>0</v>
      </c>
      <c r="AL10" s="20" t="str">
        <f>+VLOOKUP(K10,Seguimiento!$A:$J,7,FALSE)</f>
        <v>Esta cifra podría variar, ya que se está consolidando la lista definitiva de los beneficiarios de la primera convocatoria de talento especializado.</v>
      </c>
      <c r="AM10" s="20">
        <f t="shared" si="0"/>
        <v>0.45323999999999998</v>
      </c>
      <c r="AN10" s="22">
        <v>6.6401574024709514E-3</v>
      </c>
      <c r="AO10" s="22">
        <v>0</v>
      </c>
      <c r="AP10" s="22">
        <v>0</v>
      </c>
      <c r="AQ10" s="36">
        <f>+VLOOKUP(K10,Seguimiento!$A:$J,9,FALSE)</f>
        <v>3.0095849410959339E-3</v>
      </c>
      <c r="AR10" s="35">
        <f>+VLOOKUP(K10,Seguimiento!$A:$J,10,FALSE)</f>
        <v>3</v>
      </c>
      <c r="AS10" s="20">
        <v>2425</v>
      </c>
      <c r="AT10" s="35">
        <f>+VLOOKUP(K10,Seguimiento!$A:$J,4,FALSE)</f>
        <v>11331</v>
      </c>
      <c r="AU10" s="22">
        <v>0</v>
      </c>
      <c r="AV10" s="22">
        <v>0</v>
      </c>
    </row>
    <row r="11" spans="1:48" x14ac:dyDescent="0.2">
      <c r="A11" s="20">
        <v>1</v>
      </c>
      <c r="B11" s="20" t="s">
        <v>37</v>
      </c>
      <c r="C11" s="20">
        <v>1</v>
      </c>
      <c r="D11" s="20" t="s">
        <v>38</v>
      </c>
      <c r="E11" s="20" t="s">
        <v>39</v>
      </c>
      <c r="F11" s="20">
        <v>2</v>
      </c>
      <c r="G11" s="20" t="s">
        <v>40</v>
      </c>
      <c r="H11" s="20" t="s">
        <v>41</v>
      </c>
      <c r="I11" s="20">
        <v>2</v>
      </c>
      <c r="J11" s="20" t="s">
        <v>1959</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9.4920634920634905E-2</v>
      </c>
      <c r="AE11" s="22">
        <v>0</v>
      </c>
      <c r="AF11" s="22">
        <v>0</v>
      </c>
      <c r="AG11" s="20">
        <v>1.04912280701754</v>
      </c>
      <c r="AH11" s="20">
        <f>+VLOOKUP(K11,Seguimiento!$A:$J,6,FALSE)</f>
        <v>0</v>
      </c>
      <c r="AI11" s="23">
        <v>0</v>
      </c>
      <c r="AJ11" s="23">
        <v>0</v>
      </c>
      <c r="AK11" s="23">
        <v>0</v>
      </c>
      <c r="AL11" s="20" t="str">
        <f>+VLOOKUP(K11,Seguimiento!$A:$J,7,FALSE)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1" s="20">
        <f t="shared" si="0"/>
        <v>9.4920634920634905E-2</v>
      </c>
      <c r="AN11" s="22">
        <v>1.1858374632357147E-3</v>
      </c>
      <c r="AO11" s="22">
        <v>0</v>
      </c>
      <c r="AP11" s="22">
        <v>0</v>
      </c>
      <c r="AQ11" s="36">
        <f>+VLOOKUP(K11,Seguimiento!$A:$J,9,FALSE)</f>
        <v>1.1256044492300909E-4</v>
      </c>
      <c r="AR11" s="35">
        <f>+VLOOKUP(K11,Seguimiento!$A:$J,10,FALSE)</f>
        <v>1</v>
      </c>
      <c r="AS11" s="20">
        <v>598</v>
      </c>
      <c r="AT11" s="35">
        <f>+VLOOKUP(K11,Seguimiento!$A:$J,4,FALSE)</f>
        <v>598</v>
      </c>
      <c r="AU11" s="22">
        <v>0</v>
      </c>
      <c r="AV11" s="22">
        <v>0</v>
      </c>
    </row>
    <row r="12" spans="1:48" x14ac:dyDescent="0.2">
      <c r="A12" s="20">
        <v>1</v>
      </c>
      <c r="B12" s="20" t="s">
        <v>37</v>
      </c>
      <c r="C12" s="20">
        <v>1</v>
      </c>
      <c r="D12" s="20" t="s">
        <v>38</v>
      </c>
      <c r="E12" s="20" t="s">
        <v>39</v>
      </c>
      <c r="F12" s="20"/>
      <c r="G12" s="20"/>
      <c r="H12" s="20"/>
      <c r="I12" s="20">
        <v>1</v>
      </c>
      <c r="J12" s="20" t="s">
        <v>1958</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53</v>
      </c>
      <c r="AA12" s="23">
        <v>0</v>
      </c>
      <c r="AB12" s="22">
        <v>0</v>
      </c>
      <c r="AC12" s="20">
        <v>6.2025120173670302E-4</v>
      </c>
      <c r="AD12" s="20">
        <f>+VLOOKUP(K12,Seguimiento!$A:$J,5,FALSE)</f>
        <v>8.8385796247480199E-3</v>
      </c>
      <c r="AE12" s="24">
        <v>0</v>
      </c>
      <c r="AF12" s="22">
        <v>0</v>
      </c>
      <c r="AG12" s="20">
        <v>1</v>
      </c>
      <c r="AH12" s="20">
        <f>+VLOOKUP(K12,Seguimiento!$A:$J,6,FALSE)</f>
        <v>4.4166666666666701E-2</v>
      </c>
      <c r="AI12" s="23">
        <v>0</v>
      </c>
      <c r="AJ12" s="23">
        <v>0</v>
      </c>
      <c r="AK12" s="23">
        <v>0</v>
      </c>
      <c r="AL12" s="20" t="str">
        <f>+VLOOKUP(K12,Seguimiento!$A:$J,7,FALSE)</f>
        <v>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v>
      </c>
      <c r="AM12" s="20">
        <f t="shared" si="0"/>
        <v>8.8385796247480199E-3</v>
      </c>
      <c r="AN12" s="22">
        <v>0</v>
      </c>
      <c r="AO12" s="22">
        <v>0</v>
      </c>
      <c r="AP12" s="22">
        <v>0</v>
      </c>
      <c r="AQ12" s="36">
        <f>+VLOOKUP(K12,Seguimiento!$A:$J,9,FALSE)</f>
        <v>0</v>
      </c>
      <c r="AR12" s="35">
        <f>+VLOOKUP(K12,Seguimiento!$A:$J,10,FALSE)</f>
        <v>1</v>
      </c>
      <c r="AS12" s="20">
        <v>4</v>
      </c>
      <c r="AT12" s="35">
        <f>+VLOOKUP(K12,Seguimiento!$A:$J,4,FALSE)</f>
        <v>57</v>
      </c>
      <c r="AU12" s="22">
        <v>0</v>
      </c>
      <c r="AV12" s="22">
        <v>0</v>
      </c>
    </row>
    <row r="13" spans="1:48" x14ac:dyDescent="0.2">
      <c r="A13" s="20">
        <v>1</v>
      </c>
      <c r="B13" s="20" t="s">
        <v>37</v>
      </c>
      <c r="C13" s="20">
        <v>1</v>
      </c>
      <c r="D13" s="20" t="s">
        <v>38</v>
      </c>
      <c r="E13" s="20" t="s">
        <v>39</v>
      </c>
      <c r="F13" s="20"/>
      <c r="G13" s="20"/>
      <c r="H13" s="20"/>
      <c r="I13" s="20">
        <v>2</v>
      </c>
      <c r="J13" s="20" t="s">
        <v>1958</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3.1506849315068503E-2</v>
      </c>
      <c r="AE13" s="24">
        <v>0</v>
      </c>
      <c r="AF13" s="22">
        <v>0</v>
      </c>
      <c r="AG13" s="20">
        <v>1.1499999999999999</v>
      </c>
      <c r="AH13" s="20">
        <f>+VLOOKUP(K13,Seguimiento!$A:$J,6,FALSE)</f>
        <v>0</v>
      </c>
      <c r="AI13" s="23">
        <v>0</v>
      </c>
      <c r="AJ13" s="23">
        <v>0</v>
      </c>
      <c r="AK13" s="23">
        <v>0</v>
      </c>
      <c r="AL13" s="20" t="str">
        <f>+VLOOKUP(K13,Seguimiento!$A:$J,7,FALSE)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3" s="20">
        <f t="shared" si="0"/>
        <v>3.1506849315068503E-2</v>
      </c>
      <c r="AN13" s="22">
        <v>0</v>
      </c>
      <c r="AO13" s="22">
        <v>0</v>
      </c>
      <c r="AP13" s="22">
        <v>0</v>
      </c>
      <c r="AQ13" s="36">
        <f>+VLOOKUP(K13,Seguimiento!$A:$J,9,FALSE)</f>
        <v>0</v>
      </c>
      <c r="AR13" s="35">
        <f>+VLOOKUP(K13,Seguimiento!$A:$J,10,FALSE)</f>
        <v>1</v>
      </c>
      <c r="AS13" s="20">
        <v>2.2999999999999998</v>
      </c>
      <c r="AT13" s="35">
        <f>+VLOOKUP(K13,Seguimiento!$A:$J,4,FALSE)</f>
        <v>2.2999999999999998</v>
      </c>
      <c r="AU13" s="22">
        <v>0</v>
      </c>
      <c r="AV13" s="22">
        <v>0</v>
      </c>
    </row>
    <row r="14" spans="1:48" x14ac:dyDescent="0.2">
      <c r="A14" s="20">
        <v>1</v>
      </c>
      <c r="B14" s="20" t="s">
        <v>37</v>
      </c>
      <c r="C14" s="20">
        <v>1</v>
      </c>
      <c r="D14" s="20" t="s">
        <v>38</v>
      </c>
      <c r="E14" s="20" t="s">
        <v>39</v>
      </c>
      <c r="F14" s="20">
        <v>2</v>
      </c>
      <c r="G14" s="20" t="s">
        <v>40</v>
      </c>
      <c r="H14" s="20" t="s">
        <v>41</v>
      </c>
      <c r="I14" s="20">
        <v>5</v>
      </c>
      <c r="J14" s="20" t="s">
        <v>1959</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0.116216216216216</v>
      </c>
      <c r="AE14" s="22">
        <v>0</v>
      </c>
      <c r="AF14" s="22">
        <v>0</v>
      </c>
      <c r="AG14" s="20">
        <v>1.22857142857143</v>
      </c>
      <c r="AH14" s="20">
        <f>+VLOOKUP(K14,Seguimiento!$A:$J,6,FALSE)</f>
        <v>0</v>
      </c>
      <c r="AI14" s="23">
        <v>0</v>
      </c>
      <c r="AJ14" s="23">
        <v>0</v>
      </c>
      <c r="AK14" s="23">
        <v>0</v>
      </c>
      <c r="AL14" s="20" t="str">
        <f>+VLOOKUP(K14,Seguimiento!$A:$J,7,FALSE)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4" s="20">
        <f t="shared" si="0"/>
        <v>0.116216216216216</v>
      </c>
      <c r="AN14" s="22">
        <v>1.390093849175251E-3</v>
      </c>
      <c r="AO14" s="22">
        <v>0</v>
      </c>
      <c r="AP14" s="22">
        <v>0</v>
      </c>
      <c r="AQ14" s="36">
        <f>+VLOOKUP(K14,Seguimiento!$A:$J,9,FALSE)</f>
        <v>1.6155144733658291E-4</v>
      </c>
      <c r="AR14" s="35">
        <f>+VLOOKUP(K14,Seguimiento!$A:$J,10,FALSE)</f>
        <v>1</v>
      </c>
      <c r="AS14" s="20">
        <v>8.6</v>
      </c>
      <c r="AT14" s="35">
        <f>+VLOOKUP(K14,Seguimiento!$A:$J,4,FALSE)</f>
        <v>8.6</v>
      </c>
      <c r="AU14" s="22">
        <v>0</v>
      </c>
      <c r="AV14" s="22">
        <v>0</v>
      </c>
    </row>
    <row r="15" spans="1:48" x14ac:dyDescent="0.2">
      <c r="A15" s="20">
        <v>1</v>
      </c>
      <c r="B15" s="20" t="s">
        <v>37</v>
      </c>
      <c r="C15" s="20">
        <v>1</v>
      </c>
      <c r="D15" s="20" t="s">
        <v>38</v>
      </c>
      <c r="E15" s="20" t="s">
        <v>39</v>
      </c>
      <c r="F15" s="20"/>
      <c r="G15" s="20"/>
      <c r="H15" s="20"/>
      <c r="I15" s="20">
        <v>4</v>
      </c>
      <c r="J15" s="20" t="s">
        <v>1958</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2050</v>
      </c>
      <c r="AA15" s="23">
        <v>0</v>
      </c>
      <c r="AB15" s="22">
        <v>0</v>
      </c>
      <c r="AC15" s="20">
        <v>7.5700000000000003E-2</v>
      </c>
      <c r="AD15" s="20">
        <f>+VLOOKUP(K15,Seguimiento!$A:$J,5,FALSE)</f>
        <v>0.1782</v>
      </c>
      <c r="AE15" s="24">
        <v>0</v>
      </c>
      <c r="AF15" s="22">
        <v>0</v>
      </c>
      <c r="AG15" s="20">
        <v>1.26166666666667</v>
      </c>
      <c r="AH15" s="20">
        <f>+VLOOKUP(K15,Seguimiento!$A:$J,6,FALSE)</f>
        <v>0.51249999999999996</v>
      </c>
      <c r="AI15" s="23">
        <v>0</v>
      </c>
      <c r="AJ15" s="23">
        <v>0</v>
      </c>
      <c r="AK15" s="23">
        <v>0</v>
      </c>
      <c r="AL15" s="20" t="str">
        <f>+VLOOKUP(K15,Seguimiento!$A:$J,7,FALSE)</f>
        <v>A la fecha se reportan 2050 empleos generados enfocados en CT+i</v>
      </c>
      <c r="AM15" s="20">
        <f t="shared" si="0"/>
        <v>0.1782</v>
      </c>
      <c r="AN15" s="22">
        <v>0</v>
      </c>
      <c r="AO15" s="22">
        <v>0</v>
      </c>
      <c r="AP15" s="22">
        <v>0</v>
      </c>
      <c r="AQ15" s="36">
        <f>+VLOOKUP(K15,Seguimiento!$A:$J,9,FALSE)</f>
        <v>0</v>
      </c>
      <c r="AR15" s="35">
        <f>+VLOOKUP(K15,Seguimiento!$A:$J,10,FALSE)</f>
        <v>1</v>
      </c>
      <c r="AS15" s="20">
        <v>1514</v>
      </c>
      <c r="AT15" s="35">
        <f>+VLOOKUP(K15,Seguimiento!$A:$J,4,FALSE)</f>
        <v>3564</v>
      </c>
      <c r="AU15" s="22">
        <v>0</v>
      </c>
      <c r="AV15" s="22">
        <v>0</v>
      </c>
    </row>
    <row r="16" spans="1:48" x14ac:dyDescent="0.2">
      <c r="A16" s="20">
        <v>1</v>
      </c>
      <c r="B16" s="20" t="s">
        <v>37</v>
      </c>
      <c r="C16" s="20">
        <v>1</v>
      </c>
      <c r="D16" s="20" t="s">
        <v>38</v>
      </c>
      <c r="E16" s="20" t="s">
        <v>39</v>
      </c>
      <c r="F16" s="20">
        <v>2</v>
      </c>
      <c r="G16" s="20" t="s">
        <v>40</v>
      </c>
      <c r="H16" s="20" t="s">
        <v>41</v>
      </c>
      <c r="I16" s="20">
        <v>9</v>
      </c>
      <c r="J16" s="20" t="s">
        <v>1959</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14.27</v>
      </c>
      <c r="AA16" s="23">
        <v>0</v>
      </c>
      <c r="AB16" s="22">
        <v>0</v>
      </c>
      <c r="AC16" s="20">
        <v>0.71818181818181803</v>
      </c>
      <c r="AD16" s="20">
        <f>+VLOOKUP(K16,Seguimiento!$A:$J,5,FALSE)</f>
        <v>1.29727272727273</v>
      </c>
      <c r="AE16" s="22">
        <v>0</v>
      </c>
      <c r="AF16" s="22">
        <v>0</v>
      </c>
      <c r="AG16" s="20">
        <v>5.2666666666666702</v>
      </c>
      <c r="AH16" s="20">
        <f>+VLOOKUP(K16,Seguimiento!$A:$J,6,FALSE)</f>
        <v>3.5674999999999999</v>
      </c>
      <c r="AI16" s="23">
        <v>0</v>
      </c>
      <c r="AJ16" s="23">
        <v>0</v>
      </c>
      <c r="AK16" s="23">
        <v>0</v>
      </c>
      <c r="AL16" s="20" t="str">
        <f>+VLOOKUP(K16,Seguimiento!$A:$J,7,FALSE)</f>
        <v>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v>
      </c>
      <c r="AM16" s="20">
        <f t="shared" si="0"/>
        <v>1.29727272727273</v>
      </c>
      <c r="AN16" s="22">
        <v>1.1192321199945615E-3</v>
      </c>
      <c r="AO16" s="22">
        <v>0</v>
      </c>
      <c r="AP16" s="22">
        <v>0</v>
      </c>
      <c r="AQ16" s="36">
        <f>+VLOOKUP(K16,Seguimiento!$A:$J,9,FALSE)</f>
        <v>4.0699349817984056E-4</v>
      </c>
      <c r="AR16" s="35">
        <f>+VLOOKUP(K16,Seguimiento!$A:$J,10,FALSE)</f>
        <v>3</v>
      </c>
      <c r="AS16" s="20">
        <v>7.9</v>
      </c>
      <c r="AT16" s="35">
        <f>+VLOOKUP(K16,Seguimiento!$A:$J,4,FALSE)</f>
        <v>14.27</v>
      </c>
      <c r="AU16" s="22">
        <v>0</v>
      </c>
      <c r="AV16" s="22">
        <v>0</v>
      </c>
    </row>
    <row r="17" spans="1:48" x14ac:dyDescent="0.2">
      <c r="A17" s="20">
        <v>1</v>
      </c>
      <c r="B17" s="20" t="s">
        <v>37</v>
      </c>
      <c r="C17" s="20">
        <v>1</v>
      </c>
      <c r="D17" s="20" t="s">
        <v>38</v>
      </c>
      <c r="E17" s="20" t="s">
        <v>39</v>
      </c>
      <c r="F17" s="20">
        <v>2</v>
      </c>
      <c r="G17" s="20" t="s">
        <v>40</v>
      </c>
      <c r="H17" s="20" t="s">
        <v>41</v>
      </c>
      <c r="I17" s="20">
        <v>3</v>
      </c>
      <c r="J17" s="20" t="s">
        <v>1959</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El contrato dio inicio el  05 de junio y se encuentra en etapa de alistamiento y preparación.</v>
      </c>
      <c r="AM17" s="20">
        <f t="shared" si="0"/>
        <v>0</v>
      </c>
      <c r="AN17" s="22">
        <v>1.1947181756678685E-3</v>
      </c>
      <c r="AO17" s="22">
        <v>0</v>
      </c>
      <c r="AP17" s="22">
        <v>0</v>
      </c>
      <c r="AQ17" s="36">
        <f>+VLOOKUP(K17,Seguimiento!$A:$J,9,FALSE)</f>
        <v>0</v>
      </c>
      <c r="AR17" s="35">
        <f>+VLOOKUP(K17,Seguimiento!$A:$J,10,FALSE)</f>
        <v>1</v>
      </c>
      <c r="AS17" s="20">
        <v>-1</v>
      </c>
      <c r="AT17" s="35">
        <f>+VLOOKUP(K17,Seguimiento!$A:$J,4,FALSE)</f>
        <v>0</v>
      </c>
      <c r="AU17" s="22">
        <v>0</v>
      </c>
      <c r="AV17" s="22">
        <v>0</v>
      </c>
    </row>
    <row r="18" spans="1:48" x14ac:dyDescent="0.2">
      <c r="A18" s="20">
        <v>1</v>
      </c>
      <c r="B18" s="20" t="s">
        <v>37</v>
      </c>
      <c r="C18" s="20">
        <v>1</v>
      </c>
      <c r="D18" s="20" t="s">
        <v>38</v>
      </c>
      <c r="E18" s="20" t="s">
        <v>39</v>
      </c>
      <c r="F18" s="20">
        <v>1</v>
      </c>
      <c r="G18" s="20" t="s">
        <v>65</v>
      </c>
      <c r="H18" s="20" t="s">
        <v>66</v>
      </c>
      <c r="I18" s="20">
        <v>3</v>
      </c>
      <c r="J18" s="20" t="s">
        <v>1959</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8" s="20">
        <f t="shared" si="0"/>
        <v>6.1600000000000002E-2</v>
      </c>
      <c r="AN18" s="22">
        <v>4.5820338627595436E-3</v>
      </c>
      <c r="AO18" s="22">
        <v>0</v>
      </c>
      <c r="AP18" s="22">
        <v>0</v>
      </c>
      <c r="AQ18" s="36">
        <f>+VLOOKUP(K18,Seguimiento!$A:$J,9,FALSE)</f>
        <v>2.8225328594598791E-4</v>
      </c>
      <c r="AR18" s="35">
        <f>+VLOOKUP(K18,Seguimiento!$A:$J,10,FALSE)</f>
        <v>1</v>
      </c>
      <c r="AS18" s="20">
        <v>462</v>
      </c>
      <c r="AT18" s="35">
        <f>+VLOOKUP(K18,Seguimiento!$A:$J,4,FALSE)</f>
        <v>462</v>
      </c>
      <c r="AU18" s="22">
        <v>0</v>
      </c>
      <c r="AV18" s="22">
        <v>0</v>
      </c>
    </row>
    <row r="19" spans="1:48" x14ac:dyDescent="0.2">
      <c r="A19" s="20">
        <v>1</v>
      </c>
      <c r="B19" s="20" t="s">
        <v>37</v>
      </c>
      <c r="C19" s="20">
        <v>1</v>
      </c>
      <c r="D19" s="20" t="s">
        <v>38</v>
      </c>
      <c r="E19" s="20" t="s">
        <v>39</v>
      </c>
      <c r="F19" s="20">
        <v>2</v>
      </c>
      <c r="G19" s="20" t="s">
        <v>40</v>
      </c>
      <c r="H19" s="20" t="s">
        <v>41</v>
      </c>
      <c r="I19" s="20">
        <v>7</v>
      </c>
      <c r="J19" s="20" t="s">
        <v>1959</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29.62</v>
      </c>
      <c r="AA19" s="23">
        <v>0</v>
      </c>
      <c r="AB19" s="22">
        <v>0</v>
      </c>
      <c r="AC19" s="20">
        <v>1.0869565217391299</v>
      </c>
      <c r="AD19" s="20">
        <f>+VLOOKUP(K19,Seguimiento!$A:$J,5,FALSE)</f>
        <v>0.64391304347826095</v>
      </c>
      <c r="AE19" s="22">
        <v>0</v>
      </c>
      <c r="AF19" s="22">
        <v>0</v>
      </c>
      <c r="AG19" s="20">
        <v>1.13122171945701</v>
      </c>
      <c r="AH19" s="20">
        <f>+VLOOKUP(K19,Seguimiento!$A:$J,6,FALSE)</f>
        <v>0.66561797752809004</v>
      </c>
      <c r="AI19" s="23">
        <v>0</v>
      </c>
      <c r="AJ19" s="23">
        <v>0</v>
      </c>
      <c r="AK19" s="23">
        <v>0</v>
      </c>
      <c r="AL19" s="20" t="str">
        <f>+VLOOKUP(K19,Seguimiento!$A:$J,7,FALSE)</f>
        <v>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v>
      </c>
      <c r="AM19" s="20">
        <f t="shared" si="0"/>
        <v>0.64391304347826095</v>
      </c>
      <c r="AN19" s="22">
        <v>1.1192321199945615E-3</v>
      </c>
      <c r="AO19" s="22">
        <v>0</v>
      </c>
      <c r="AP19" s="22">
        <v>0</v>
      </c>
      <c r="AQ19" s="36">
        <f>+VLOOKUP(K19,Seguimiento!$A:$J,9,FALSE)</f>
        <v>7.2068816074432425E-4</v>
      </c>
      <c r="AR19" s="35">
        <f>+VLOOKUP(K19,Seguimiento!$A:$J,10,FALSE)</f>
        <v>3</v>
      </c>
      <c r="AS19" s="20">
        <v>50</v>
      </c>
      <c r="AT19" s="35">
        <f>+VLOOKUP(K19,Seguimiento!$A:$J,4,FALSE)</f>
        <v>29.62</v>
      </c>
      <c r="AU19" s="22">
        <v>0</v>
      </c>
      <c r="AV19" s="22">
        <v>0</v>
      </c>
    </row>
    <row r="20" spans="1:48" x14ac:dyDescent="0.2">
      <c r="A20" s="20">
        <v>1</v>
      </c>
      <c r="B20" s="20" t="s">
        <v>37</v>
      </c>
      <c r="C20" s="20">
        <v>1</v>
      </c>
      <c r="D20" s="20" t="s">
        <v>38</v>
      </c>
      <c r="E20" s="20" t="s">
        <v>39</v>
      </c>
      <c r="F20" s="20"/>
      <c r="G20" s="20"/>
      <c r="H20" s="20"/>
      <c r="I20" s="20">
        <v>3</v>
      </c>
      <c r="J20" s="20" t="s">
        <v>1958</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1133</v>
      </c>
      <c r="AA20" s="23">
        <v>0</v>
      </c>
      <c r="AB20" s="22">
        <v>0</v>
      </c>
      <c r="AC20" s="20">
        <v>0.17167630057803501</v>
      </c>
      <c r="AD20" s="20">
        <f>+VLOOKUP(K20,Seguimiento!$A:$J,5,FALSE)</f>
        <v>0.26523534269199001</v>
      </c>
      <c r="AE20" s="24">
        <v>0</v>
      </c>
      <c r="AF20" s="22">
        <v>0</v>
      </c>
      <c r="AG20" s="20">
        <v>2.05231984205331</v>
      </c>
      <c r="AH20" s="20">
        <f>+VLOOKUP(K20,Seguimiento!$A:$J,6,FALSE)</f>
        <v>0.33891714029315001</v>
      </c>
      <c r="AI20" s="23">
        <v>0</v>
      </c>
      <c r="AJ20" s="23">
        <v>0</v>
      </c>
      <c r="AK20" s="23">
        <v>0</v>
      </c>
      <c r="AL20" s="20" t="str">
        <f>+VLOOKUP(K20,Seguimiento!$A:$J,7,FALSE)</f>
        <v>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v>
      </c>
      <c r="AM20" s="20">
        <f t="shared" si="0"/>
        <v>0.26523534269199001</v>
      </c>
      <c r="AN20" s="22">
        <v>0</v>
      </c>
      <c r="AO20" s="22">
        <v>0</v>
      </c>
      <c r="AP20" s="22">
        <v>0</v>
      </c>
      <c r="AQ20" s="36">
        <f>+VLOOKUP(K20,Seguimiento!$A:$J,9,FALSE)</f>
        <v>0</v>
      </c>
      <c r="AR20" s="35">
        <f>+VLOOKUP(K20,Seguimiento!$A:$J,10,FALSE)</f>
        <v>2</v>
      </c>
      <c r="AS20" s="20">
        <v>2079</v>
      </c>
      <c r="AT20" s="35">
        <f>+VLOOKUP(K20,Seguimiento!$A:$J,4,FALSE)</f>
        <v>3212</v>
      </c>
      <c r="AU20" s="22">
        <v>0</v>
      </c>
      <c r="AV20" s="22">
        <v>0</v>
      </c>
    </row>
    <row r="21" spans="1:48" x14ac:dyDescent="0.2">
      <c r="A21" s="20">
        <v>1</v>
      </c>
      <c r="B21" s="20" t="s">
        <v>37</v>
      </c>
      <c r="C21" s="20">
        <v>1</v>
      </c>
      <c r="D21" s="20" t="s">
        <v>38</v>
      </c>
      <c r="E21" s="20" t="s">
        <v>39</v>
      </c>
      <c r="F21" s="20"/>
      <c r="G21" s="20"/>
      <c r="H21" s="20"/>
      <c r="I21" s="20">
        <v>5</v>
      </c>
      <c r="J21" s="20" t="s">
        <v>1958</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6">
        <f>+VLOOKUP(K21,Seguimiento!$A:$J,9,FALSE)</f>
        <v>0</v>
      </c>
      <c r="AR21" s="35">
        <f>+VLOOKUP(K21,Seguimiento!$A:$J,10,FALSE)</f>
        <v>3</v>
      </c>
      <c r="AS21" s="20">
        <v>57.25</v>
      </c>
      <c r="AT21" s="35">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1959</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v>
      </c>
      <c r="AM22" s="20">
        <f t="shared" si="0"/>
        <v>0.36551724137931002</v>
      </c>
      <c r="AN22" s="22">
        <v>1.1363747365290076E-3</v>
      </c>
      <c r="AO22" s="22">
        <v>0</v>
      </c>
      <c r="AP22" s="22">
        <v>0</v>
      </c>
      <c r="AQ22" s="36">
        <f>+VLOOKUP(K22,Seguimiento!$A:$J,9,FALSE)</f>
        <v>4.1536455886922308E-4</v>
      </c>
      <c r="AR22" s="35">
        <f>+VLOOKUP(K22,Seguimiento!$A:$J,10,FALSE)</f>
        <v>3</v>
      </c>
      <c r="AS22" s="20">
        <v>50</v>
      </c>
      <c r="AT22" s="35">
        <f>+VLOOKUP(K22,Seguimiento!$A:$J,4,FALSE)</f>
        <v>106</v>
      </c>
      <c r="AU22" s="22">
        <v>0</v>
      </c>
      <c r="AV22" s="22">
        <v>0</v>
      </c>
    </row>
    <row r="23" spans="1:48" x14ac:dyDescent="0.2">
      <c r="A23" s="20">
        <v>1</v>
      </c>
      <c r="B23" s="20" t="s">
        <v>37</v>
      </c>
      <c r="C23" s="20">
        <v>2</v>
      </c>
      <c r="D23" s="20" t="s">
        <v>92</v>
      </c>
      <c r="E23" s="20" t="s">
        <v>93</v>
      </c>
      <c r="F23" s="20"/>
      <c r="G23" s="20"/>
      <c r="H23" s="20"/>
      <c r="I23" s="20">
        <v>7</v>
      </c>
      <c r="J23" s="20" t="s">
        <v>1958</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20170369</v>
      </c>
      <c r="AA23" s="23">
        <v>0</v>
      </c>
      <c r="AB23" s="22">
        <v>0</v>
      </c>
      <c r="AC23" s="20">
        <v>0.12906308999999999</v>
      </c>
      <c r="AD23" s="20">
        <f>+VLOOKUP(K23,Seguimiento!$A:$J,5,FALSE)</f>
        <v>0.20170368999999999</v>
      </c>
      <c r="AE23" s="24">
        <v>0</v>
      </c>
      <c r="AF23" s="22">
        <v>0</v>
      </c>
      <c r="AG23" s="20">
        <v>1.0755257499999999</v>
      </c>
      <c r="AH23" s="20">
        <f>+VLOOKUP(K23,Seguimiento!$A:$J,6,FALSE)</f>
        <v>1.00851845</v>
      </c>
      <c r="AI23" s="23">
        <v>0</v>
      </c>
      <c r="AJ23" s="23">
        <v>0</v>
      </c>
      <c r="AK23" s="23">
        <v>0</v>
      </c>
      <c r="AL23" s="20" t="str">
        <f>+VLOOKUP(K23,Seguimiento!$A:$J,7,FALSE)</f>
        <v>Se reportan conexiónes hasta la fecha realizadas por la ciudadania</v>
      </c>
      <c r="AM23" s="20">
        <f t="shared" si="0"/>
        <v>0.20170368999999999</v>
      </c>
      <c r="AN23" s="22">
        <v>0</v>
      </c>
      <c r="AO23" s="22">
        <v>0</v>
      </c>
      <c r="AP23" s="22">
        <v>0</v>
      </c>
      <c r="AQ23" s="36">
        <f>+VLOOKUP(K23,Seguimiento!$A:$J,9,FALSE)</f>
        <v>0</v>
      </c>
      <c r="AR23" s="35">
        <f>+VLOOKUP(K23,Seguimiento!$A:$J,10,FALSE)</f>
        <v>1</v>
      </c>
      <c r="AS23" s="20">
        <v>12906309</v>
      </c>
      <c r="AT23" s="35">
        <f>+VLOOKUP(K23,Seguimiento!$A:$J,4,FALSE)</f>
        <v>20170369</v>
      </c>
      <c r="AU23" s="22">
        <v>0</v>
      </c>
      <c r="AV23" s="22">
        <v>0</v>
      </c>
    </row>
    <row r="24" spans="1:48" x14ac:dyDescent="0.2">
      <c r="A24" s="20">
        <v>1</v>
      </c>
      <c r="B24" s="20" t="s">
        <v>37</v>
      </c>
      <c r="C24" s="20">
        <v>2</v>
      </c>
      <c r="D24" s="20" t="s">
        <v>92</v>
      </c>
      <c r="E24" s="20" t="s">
        <v>93</v>
      </c>
      <c r="F24" s="20">
        <v>3</v>
      </c>
      <c r="G24" s="20" t="s">
        <v>108</v>
      </c>
      <c r="H24" s="20" t="s">
        <v>109</v>
      </c>
      <c r="I24" s="20">
        <v>1</v>
      </c>
      <c r="J24" s="20" t="s">
        <v>1959</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v>
      </c>
      <c r="AM24" s="20">
        <f t="shared" si="0"/>
        <v>0</v>
      </c>
      <c r="AN24" s="22">
        <v>4.7420756109279559E-3</v>
      </c>
      <c r="AO24" s="22">
        <v>0</v>
      </c>
      <c r="AP24" s="22">
        <v>0</v>
      </c>
      <c r="AQ24" s="36">
        <f>+VLOOKUP(K24,Seguimiento!$A:$J,9,FALSE)</f>
        <v>0</v>
      </c>
      <c r="AR24" s="35">
        <f>+VLOOKUP(K24,Seguimiento!$A:$J,10,FALSE)</f>
        <v>1</v>
      </c>
      <c r="AS24" s="20">
        <v>-1</v>
      </c>
      <c r="AT24" s="35">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1959</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realiza el proceso de selección y curaduría del total de las 100 empresas que van hacer parte del marketplace</v>
      </c>
      <c r="AM25" s="20">
        <f t="shared" si="0"/>
        <v>0.7</v>
      </c>
      <c r="AN25" s="22">
        <v>1.1630710943788941E-3</v>
      </c>
      <c r="AO25" s="22">
        <v>0</v>
      </c>
      <c r="AP25" s="22">
        <v>0</v>
      </c>
      <c r="AQ25" s="36">
        <f>+VLOOKUP(K25,Seguimiento!$A:$J,9,FALSE)</f>
        <v>8.1414976606522581E-4</v>
      </c>
      <c r="AR25" s="35">
        <f>+VLOOKUP(K25,Seguimiento!$A:$J,10,FALSE)</f>
        <v>3</v>
      </c>
      <c r="AS25" s="20">
        <v>70</v>
      </c>
      <c r="AT25" s="35">
        <f>+VLOOKUP(K25,Seguimiento!$A:$J,4,FALSE)</f>
        <v>70</v>
      </c>
      <c r="AU25" s="22">
        <v>0</v>
      </c>
      <c r="AV25" s="22">
        <v>0</v>
      </c>
    </row>
    <row r="26" spans="1:48" x14ac:dyDescent="0.2">
      <c r="A26" s="20">
        <v>1</v>
      </c>
      <c r="B26" s="20" t="s">
        <v>37</v>
      </c>
      <c r="C26" s="20">
        <v>2</v>
      </c>
      <c r="D26" s="20" t="s">
        <v>92</v>
      </c>
      <c r="E26" s="20" t="s">
        <v>93</v>
      </c>
      <c r="F26" s="20">
        <v>2</v>
      </c>
      <c r="G26" s="20" t="s">
        <v>94</v>
      </c>
      <c r="H26" s="20" t="s">
        <v>95</v>
      </c>
      <c r="I26" s="20">
        <v>4</v>
      </c>
      <c r="J26" s="20" t="s">
        <v>1959</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v>
      </c>
      <c r="AM26" s="20">
        <f t="shared" si="0"/>
        <v>0</v>
      </c>
      <c r="AN26" s="22">
        <v>1.1220120037569042E-3</v>
      </c>
      <c r="AO26" s="22">
        <v>0</v>
      </c>
      <c r="AP26" s="22">
        <v>0</v>
      </c>
      <c r="AQ26" s="36">
        <f>+VLOOKUP(K26,Seguimiento!$A:$J,9,FALSE)</f>
        <v>0</v>
      </c>
      <c r="AR26" s="35">
        <f>+VLOOKUP(K26,Seguimiento!$A:$J,10,FALSE)</f>
        <v>1</v>
      </c>
      <c r="AS26" s="20">
        <v>-1</v>
      </c>
      <c r="AT26" s="35">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1959</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Los indicadores de Plan de Desarrollo se les dara cumplimiento y ejecución a tráves del convenio con FAO el cual está en proceso de validación para firma.</v>
      </c>
      <c r="AM27" s="20">
        <f t="shared" si="0"/>
        <v>0.2</v>
      </c>
      <c r="AN27" s="22">
        <v>1.1331315388062744E-3</v>
      </c>
      <c r="AO27" s="22">
        <v>0</v>
      </c>
      <c r="AP27" s="22">
        <v>0</v>
      </c>
      <c r="AQ27" s="36">
        <f>+VLOOKUP(K27,Seguimiento!$A:$J,9,FALSE)</f>
        <v>2.2662630776125491E-4</v>
      </c>
      <c r="AR27" s="35">
        <f>+VLOOKUP(K27,Seguimiento!$A:$J,10,FALSE)</f>
        <v>1</v>
      </c>
      <c r="AS27" s="20">
        <v>2</v>
      </c>
      <c r="AT27" s="35">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1959</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6">
        <f>+VLOOKUP(K28,Seguimiento!$A:$J,9,FALSE)</f>
        <v>0</v>
      </c>
      <c r="AR28" s="35">
        <f>+VLOOKUP(K28,Seguimiento!$A:$J,10,FALSE)</f>
        <v>0</v>
      </c>
      <c r="AS28" s="20">
        <v>-1</v>
      </c>
      <c r="AT28" s="35">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1959</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v>
      </c>
      <c r="AM29" s="20">
        <f t="shared" si="0"/>
        <v>4.7619047619047603E-2</v>
      </c>
      <c r="AN29" s="22">
        <v>4.7766053870112483E-3</v>
      </c>
      <c r="AO29" s="22">
        <v>0</v>
      </c>
      <c r="AP29" s="22">
        <v>0</v>
      </c>
      <c r="AQ29" s="36">
        <f>+VLOOKUP(K29,Seguimiento!$A:$J,9,FALSE)</f>
        <v>2.2745739938148792E-4</v>
      </c>
      <c r="AR29" s="35">
        <f>+VLOOKUP(K29,Seguimiento!$A:$J,10,FALSE)</f>
        <v>1</v>
      </c>
      <c r="AS29" s="20">
        <v>0</v>
      </c>
      <c r="AT29" s="35">
        <f>+VLOOKUP(K29,Seguimiento!$A:$J,4,FALSE)</f>
        <v>1</v>
      </c>
      <c r="AU29" s="22">
        <v>0</v>
      </c>
      <c r="AV29" s="22">
        <v>0</v>
      </c>
    </row>
    <row r="30" spans="1:48" x14ac:dyDescent="0.2">
      <c r="A30" s="20">
        <v>1</v>
      </c>
      <c r="B30" s="20" t="s">
        <v>37</v>
      </c>
      <c r="C30" s="20">
        <v>2</v>
      </c>
      <c r="D30" s="20" t="s">
        <v>92</v>
      </c>
      <c r="E30" s="20" t="s">
        <v>93</v>
      </c>
      <c r="F30" s="20"/>
      <c r="G30" s="20"/>
      <c r="H30" s="20"/>
      <c r="I30" s="20">
        <v>1</v>
      </c>
      <c r="J30" s="20" t="s">
        <v>1958</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35935</v>
      </c>
      <c r="AA30" s="23">
        <v>0</v>
      </c>
      <c r="AB30" s="22">
        <v>0</v>
      </c>
      <c r="AC30" s="20">
        <v>0.121915</v>
      </c>
      <c r="AD30" s="20">
        <f>+VLOOKUP(K30,Seguimiento!$A:$J,5,FALSE)</f>
        <v>0.179675</v>
      </c>
      <c r="AE30" s="24">
        <v>0</v>
      </c>
      <c r="AF30" s="22">
        <v>0</v>
      </c>
      <c r="AG30" s="20">
        <v>4.8765999999999998</v>
      </c>
      <c r="AH30" s="20">
        <f>+VLOOKUP(K30,Seguimiento!$A:$J,6,FALSE)</f>
        <v>0.81670454545454496</v>
      </c>
      <c r="AI30" s="23">
        <v>0</v>
      </c>
      <c r="AJ30" s="23">
        <v>0</v>
      </c>
      <c r="AK30" s="23">
        <v>0</v>
      </c>
      <c r="AL30" s="20" t="str">
        <f>+VLOOKUP(K30,Seguimiento!$A:$J,7,FALSE)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30" s="20">
        <f t="shared" si="0"/>
        <v>0.179675</v>
      </c>
      <c r="AN30" s="22">
        <v>0</v>
      </c>
      <c r="AO30" s="22">
        <v>0</v>
      </c>
      <c r="AP30" s="22">
        <v>0</v>
      </c>
      <c r="AQ30" s="36">
        <f>+VLOOKUP(K30,Seguimiento!$A:$J,9,FALSE)</f>
        <v>0</v>
      </c>
      <c r="AR30" s="35">
        <f>+VLOOKUP(K30,Seguimiento!$A:$J,10,FALSE)</f>
        <v>1</v>
      </c>
      <c r="AS30" s="20">
        <v>24383</v>
      </c>
      <c r="AT30" s="35">
        <f>+VLOOKUP(K30,Seguimiento!$A:$J,4,FALSE)</f>
        <v>35935</v>
      </c>
      <c r="AU30" s="22">
        <v>0</v>
      </c>
      <c r="AV30" s="22">
        <v>0</v>
      </c>
    </row>
    <row r="31" spans="1:48" x14ac:dyDescent="0.2">
      <c r="A31" s="20">
        <v>1</v>
      </c>
      <c r="B31" s="20" t="s">
        <v>37</v>
      </c>
      <c r="C31" s="20">
        <v>2</v>
      </c>
      <c r="D31" s="20" t="s">
        <v>92</v>
      </c>
      <c r="E31" s="20" t="s">
        <v>93</v>
      </c>
      <c r="F31" s="20"/>
      <c r="G31" s="20"/>
      <c r="H31" s="20"/>
      <c r="I31" s="20">
        <v>3</v>
      </c>
      <c r="J31" s="20" t="s">
        <v>1958</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10</v>
      </c>
      <c r="AA31" s="23">
        <v>0</v>
      </c>
      <c r="AB31" s="22">
        <v>0</v>
      </c>
      <c r="AC31" s="20">
        <v>0.1</v>
      </c>
      <c r="AD31" s="20">
        <f>+VLOOKUP(K31,Seguimiento!$A:$J,5,FALSE)</f>
        <v>0.1</v>
      </c>
      <c r="AE31" s="24">
        <v>0</v>
      </c>
      <c r="AF31" s="22">
        <v>0</v>
      </c>
      <c r="AG31" s="20">
        <v>1</v>
      </c>
      <c r="AH31" s="20">
        <f>+VLOOKUP(K31,Seguimiento!$A:$J,6,FALSE)</f>
        <v>0.25</v>
      </c>
      <c r="AI31" s="23">
        <v>0</v>
      </c>
      <c r="AJ31" s="23">
        <v>0</v>
      </c>
      <c r="AK31" s="23">
        <v>0</v>
      </c>
      <c r="AL31" s="20" t="str">
        <f>+VLOOKUP(K31,Seguimiento!$A:$J,7,FALSE)</f>
        <v>El proceso se encuentra en proceso de caracterización.</v>
      </c>
      <c r="AM31" s="20">
        <f t="shared" si="0"/>
        <v>0.1</v>
      </c>
      <c r="AN31" s="22">
        <v>0</v>
      </c>
      <c r="AO31" s="22">
        <v>0</v>
      </c>
      <c r="AP31" s="22">
        <v>0</v>
      </c>
      <c r="AQ31" s="36">
        <f>+VLOOKUP(K31,Seguimiento!$A:$J,9,FALSE)</f>
        <v>0</v>
      </c>
      <c r="AR31" s="35">
        <f>+VLOOKUP(K31,Seguimiento!$A:$J,10,FALSE)</f>
        <v>1</v>
      </c>
      <c r="AS31" s="20">
        <v>10</v>
      </c>
      <c r="AT31" s="35">
        <f>+VLOOKUP(K31,Seguimiento!$A:$J,4,FALSE)</f>
        <v>10</v>
      </c>
      <c r="AU31" s="22">
        <v>0</v>
      </c>
      <c r="AV31" s="22">
        <v>0</v>
      </c>
    </row>
    <row r="32" spans="1:48" x14ac:dyDescent="0.2">
      <c r="A32" s="20">
        <v>1</v>
      </c>
      <c r="B32" s="20" t="s">
        <v>37</v>
      </c>
      <c r="C32" s="20">
        <v>2</v>
      </c>
      <c r="D32" s="20" t="s">
        <v>92</v>
      </c>
      <c r="E32" s="20" t="s">
        <v>93</v>
      </c>
      <c r="F32" s="20">
        <v>2</v>
      </c>
      <c r="G32" s="20" t="s">
        <v>94</v>
      </c>
      <c r="H32" s="20" t="s">
        <v>95</v>
      </c>
      <c r="I32" s="20">
        <v>8</v>
      </c>
      <c r="J32" s="20" t="s">
        <v>1959</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0</v>
      </c>
      <c r="AA32" s="23">
        <v>0</v>
      </c>
      <c r="AB32" s="22">
        <v>0</v>
      </c>
      <c r="AC32" s="20">
        <v>0</v>
      </c>
      <c r="AD32" s="20">
        <f>+VLOOKUP(K32,Seguimiento!$A:$J,5,FALSE)</f>
        <v>0</v>
      </c>
      <c r="AE32" s="22">
        <v>0</v>
      </c>
      <c r="AF32" s="22">
        <v>0</v>
      </c>
      <c r="AG32" s="20">
        <v>-1</v>
      </c>
      <c r="AH32" s="20">
        <f>+VLOOKUP(K32,Seguimiento!$A:$J,6,FALSE)</f>
        <v>0</v>
      </c>
      <c r="AI32" s="23">
        <v>0</v>
      </c>
      <c r="AJ32" s="23">
        <v>0</v>
      </c>
      <c r="AK32" s="23">
        <v>0</v>
      </c>
      <c r="AL32" s="20" t="str">
        <f>+VLOOKUP(K32,Seguimiento!$A:$J,7,FALSE)</f>
        <v>Se encuentra en proceso de contratación.</v>
      </c>
      <c r="AM32" s="20">
        <f t="shared" si="0"/>
        <v>0</v>
      </c>
      <c r="AN32" s="22">
        <v>1.6591968775235496E-3</v>
      </c>
      <c r="AO32" s="22">
        <v>0</v>
      </c>
      <c r="AP32" s="22">
        <v>0</v>
      </c>
      <c r="AQ32" s="36">
        <f>+VLOOKUP(K32,Seguimiento!$A:$J,9,FALSE)</f>
        <v>0</v>
      </c>
      <c r="AR32" s="35">
        <f>+VLOOKUP(K32,Seguimiento!$A:$J,10,FALSE)</f>
        <v>1</v>
      </c>
      <c r="AS32" s="20">
        <v>0</v>
      </c>
      <c r="AT32" s="35">
        <f>+VLOOKUP(K32,Seguimiento!$A:$J,4,FALSE)</f>
        <v>0</v>
      </c>
      <c r="AU32" s="22">
        <v>0</v>
      </c>
      <c r="AV32" s="22">
        <v>0</v>
      </c>
    </row>
    <row r="33" spans="1:48" x14ac:dyDescent="0.2">
      <c r="A33" s="20">
        <v>1</v>
      </c>
      <c r="B33" s="20" t="s">
        <v>37</v>
      </c>
      <c r="C33" s="20">
        <v>2</v>
      </c>
      <c r="D33" s="20" t="s">
        <v>92</v>
      </c>
      <c r="E33" s="20" t="s">
        <v>93</v>
      </c>
      <c r="F33" s="20">
        <v>1</v>
      </c>
      <c r="G33" s="20" t="s">
        <v>134</v>
      </c>
      <c r="H33" s="20" t="s">
        <v>135</v>
      </c>
      <c r="I33" s="20">
        <v>6</v>
      </c>
      <c r="J33" s="20" t="s">
        <v>1959</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20</v>
      </c>
      <c r="AA33" s="21">
        <v>0</v>
      </c>
      <c r="AB33" s="22">
        <v>0</v>
      </c>
      <c r="AC33" s="20">
        <v>0.2</v>
      </c>
      <c r="AD33" s="20">
        <f>+VLOOKUP(K33,Seguimiento!$A:$J,5,FALSE)</f>
        <v>0.2</v>
      </c>
      <c r="AE33" s="22">
        <v>0</v>
      </c>
      <c r="AF33" s="22">
        <v>0</v>
      </c>
      <c r="AG33" s="20">
        <v>1</v>
      </c>
      <c r="AH33" s="20">
        <f>+VLOOKUP(K33,Seguimiento!$A:$J,6,FALSE)</f>
        <v>0.28571428571428598</v>
      </c>
      <c r="AI33" s="21">
        <v>0</v>
      </c>
      <c r="AJ33" s="21">
        <v>0</v>
      </c>
      <c r="AK33" s="21">
        <v>0</v>
      </c>
      <c r="AL33" s="20" t="str">
        <f>+VLOOKUP(K33,Seguimiento!$A:$J,7,FALSE)</f>
        <v>Se encuentra definida la estrategia, con su respectivo cronograma, presupuesto y especificaciones técnicas. Se realizó transferencia de aportes a la corporación Ruta N, para la ejecución de la estrategia de promoción de la formalización.</v>
      </c>
      <c r="AM33" s="20">
        <f t="shared" si="0"/>
        <v>0.2</v>
      </c>
      <c r="AN33" s="22">
        <v>4.0842811781487414E-4</v>
      </c>
      <c r="AO33" s="22">
        <v>0</v>
      </c>
      <c r="AP33" s="22">
        <v>0</v>
      </c>
      <c r="AQ33" s="36">
        <f>+VLOOKUP(K33,Seguimiento!$A:$J,9,FALSE)</f>
        <v>8.168562356297483E-5</v>
      </c>
      <c r="AR33" s="35">
        <f>+VLOOKUP(K33,Seguimiento!$A:$J,10,FALSE)</f>
        <v>1</v>
      </c>
      <c r="AS33" s="20">
        <v>20</v>
      </c>
      <c r="AT33" s="35">
        <f>+VLOOKUP(K33,Seguimiento!$A:$J,4,FALSE)</f>
        <v>20</v>
      </c>
      <c r="AU33" s="22">
        <v>0</v>
      </c>
      <c r="AV33" s="22">
        <v>0</v>
      </c>
    </row>
    <row r="34" spans="1:48" x14ac:dyDescent="0.2">
      <c r="A34" s="20">
        <v>1</v>
      </c>
      <c r="B34" s="20" t="s">
        <v>37</v>
      </c>
      <c r="C34" s="20">
        <v>2</v>
      </c>
      <c r="D34" s="20" t="s">
        <v>92</v>
      </c>
      <c r="E34" s="20" t="s">
        <v>93</v>
      </c>
      <c r="F34" s="20">
        <v>1</v>
      </c>
      <c r="G34" s="20" t="s">
        <v>134</v>
      </c>
      <c r="H34" s="20" t="s">
        <v>135</v>
      </c>
      <c r="I34" s="20">
        <v>7</v>
      </c>
      <c r="J34" s="20" t="s">
        <v>1959</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para iniciar su ejecución.</v>
      </c>
      <c r="AM34" s="20">
        <f t="shared" si="0"/>
        <v>0</v>
      </c>
      <c r="AN34" s="22">
        <v>4.4555828247663191E-3</v>
      </c>
      <c r="AO34" s="22">
        <v>0</v>
      </c>
      <c r="AP34" s="22">
        <v>0</v>
      </c>
      <c r="AQ34" s="36">
        <f>+VLOOKUP(K34,Seguimiento!$A:$J,9,FALSE)</f>
        <v>0</v>
      </c>
      <c r="AR34" s="35">
        <f>+VLOOKUP(K34,Seguimiento!$A:$J,10,FALSE)</f>
        <v>1</v>
      </c>
      <c r="AS34" s="20">
        <v>0</v>
      </c>
      <c r="AT34" s="35">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1959</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v>
      </c>
      <c r="AM35" s="20">
        <f t="shared" si="0"/>
        <v>0.37</v>
      </c>
      <c r="AN35" s="22">
        <v>1.1636924242360137E-3</v>
      </c>
      <c r="AO35" s="22">
        <v>0</v>
      </c>
      <c r="AP35" s="22">
        <v>0</v>
      </c>
      <c r="AQ35" s="36">
        <f>+VLOOKUP(K35,Seguimiento!$A:$J,9,FALSE)</f>
        <v>4.3056619696732506E-4</v>
      </c>
      <c r="AR35" s="35">
        <f>+VLOOKUP(K35,Seguimiento!$A:$J,10,FALSE)</f>
        <v>3</v>
      </c>
      <c r="AS35" s="20">
        <v>15</v>
      </c>
      <c r="AT35" s="35">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1959</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327</v>
      </c>
      <c r="AA36" s="23">
        <v>0</v>
      </c>
      <c r="AB36" s="22">
        <v>0</v>
      </c>
      <c r="AC36" s="20">
        <v>0.75124378109452705</v>
      </c>
      <c r="AD36" s="20">
        <f>+VLOOKUP(K36,Seguimiento!$A:$J,5,FALSE)</f>
        <v>0.81343283582089598</v>
      </c>
      <c r="AE36" s="22">
        <v>0</v>
      </c>
      <c r="AF36" s="22">
        <v>0</v>
      </c>
      <c r="AG36" s="20">
        <v>1</v>
      </c>
      <c r="AH36" s="20">
        <f>+VLOOKUP(K36,Seguimiento!$A:$J,6,FALSE)</f>
        <v>0.98493975903614495</v>
      </c>
      <c r="AI36" s="23">
        <v>0</v>
      </c>
      <c r="AJ36" s="23">
        <v>0</v>
      </c>
      <c r="AK36" s="23">
        <v>0</v>
      </c>
      <c r="AL36" s="20" t="str">
        <f>+VLOOKUP(K36,Seguimiento!$A:$J,7,FALSE)</f>
        <v>A la fecha se  han instalado 327 puntos de los 332 que se tienen planeados . Para el mes de mayo se instalaron 15 puntos.</v>
      </c>
      <c r="AM36" s="20">
        <f t="shared" si="0"/>
        <v>0.81343283582089598</v>
      </c>
      <c r="AN36" s="22">
        <v>1.5193748581676322E-3</v>
      </c>
      <c r="AO36" s="22">
        <v>0</v>
      </c>
      <c r="AP36" s="22">
        <v>0</v>
      </c>
      <c r="AQ36" s="36">
        <f>+VLOOKUP(K36,Seguimiento!$A:$J,9,FALSE)</f>
        <v>1.2359093995542687E-3</v>
      </c>
      <c r="AR36" s="35">
        <f>+VLOOKUP(K36,Seguimiento!$A:$J,10,FALSE)</f>
        <v>3</v>
      </c>
      <c r="AS36" s="20">
        <v>302</v>
      </c>
      <c r="AT36" s="35">
        <f>+VLOOKUP(K36,Seguimiento!$A:$J,4,FALSE)</f>
        <v>327</v>
      </c>
      <c r="AU36" s="22">
        <v>0</v>
      </c>
      <c r="AV36" s="22">
        <v>0</v>
      </c>
    </row>
    <row r="37" spans="1:48" x14ac:dyDescent="0.2">
      <c r="A37" s="20">
        <v>1</v>
      </c>
      <c r="B37" s="20" t="s">
        <v>37</v>
      </c>
      <c r="C37" s="20">
        <v>2</v>
      </c>
      <c r="D37" s="20" t="s">
        <v>92</v>
      </c>
      <c r="E37" s="20" t="s">
        <v>93</v>
      </c>
      <c r="F37" s="20">
        <v>4</v>
      </c>
      <c r="G37" s="20" t="s">
        <v>122</v>
      </c>
      <c r="H37" s="20" t="s">
        <v>123</v>
      </c>
      <c r="I37" s="20">
        <v>5</v>
      </c>
      <c r="J37" s="20" t="s">
        <v>1959</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10</v>
      </c>
      <c r="AA37" s="23">
        <v>0</v>
      </c>
      <c r="AB37" s="22">
        <v>0</v>
      </c>
      <c r="AC37" s="20">
        <v>0</v>
      </c>
      <c r="AD37" s="20">
        <f>+VLOOKUP(K37,Seguimiento!$A:$J,5,FALSE)</f>
        <v>0.14285714285714299</v>
      </c>
      <c r="AE37" s="22">
        <v>0</v>
      </c>
      <c r="AF37" s="22">
        <v>0</v>
      </c>
      <c r="AG37" s="20">
        <v>-1</v>
      </c>
      <c r="AH37" s="20">
        <f>+VLOOKUP(K37,Seguimiento!$A:$J,6,FALSE)</f>
        <v>0.434782608695652</v>
      </c>
      <c r="AI37" s="23">
        <v>0</v>
      </c>
      <c r="AJ37" s="23">
        <v>0</v>
      </c>
      <c r="AK37" s="23">
        <v>0</v>
      </c>
      <c r="AL37" s="20" t="str">
        <f>+VLOOKUP(K37,Seguimiento!$A:$J,7,FALSE)</f>
        <v>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v>
      </c>
      <c r="AM37" s="20">
        <f t="shared" si="0"/>
        <v>0.14285714285714299</v>
      </c>
      <c r="AN37" s="22">
        <v>1.358252139972097E-3</v>
      </c>
      <c r="AO37" s="22">
        <v>0</v>
      </c>
      <c r="AP37" s="22">
        <v>0</v>
      </c>
      <c r="AQ37" s="36">
        <f>+VLOOKUP(K37,Seguimiento!$A:$J,9,FALSE)</f>
        <v>1.9403601999601404E-4</v>
      </c>
      <c r="AR37" s="35">
        <f>+VLOOKUP(K37,Seguimiento!$A:$J,10,FALSE)</f>
        <v>1</v>
      </c>
      <c r="AS37" s="20">
        <v>0</v>
      </c>
      <c r="AT37" s="35">
        <f>+VLOOKUP(K37,Seguimiento!$A:$J,4,FALSE)</f>
        <v>10</v>
      </c>
      <c r="AU37" s="22">
        <v>0</v>
      </c>
      <c r="AV37" s="22">
        <v>0</v>
      </c>
    </row>
    <row r="38" spans="1:48" x14ac:dyDescent="0.2">
      <c r="A38" s="20">
        <v>1</v>
      </c>
      <c r="B38" s="20" t="s">
        <v>37</v>
      </c>
      <c r="C38" s="20">
        <v>2</v>
      </c>
      <c r="D38" s="20" t="s">
        <v>92</v>
      </c>
      <c r="E38" s="20" t="s">
        <v>93</v>
      </c>
      <c r="F38" s="20">
        <v>1</v>
      </c>
      <c r="G38" s="20" t="s">
        <v>134</v>
      </c>
      <c r="H38" s="20" t="s">
        <v>135</v>
      </c>
      <c r="I38" s="20">
        <v>3</v>
      </c>
      <c r="J38" s="20" t="s">
        <v>1959</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100</v>
      </c>
      <c r="AA38" s="23">
        <v>0</v>
      </c>
      <c r="AB38" s="22">
        <v>0</v>
      </c>
      <c r="AC38" s="20">
        <v>3.4603174603174601E-2</v>
      </c>
      <c r="AD38" s="20">
        <f>+VLOOKUP(K38,Seguimiento!$A:$J,5,FALSE)</f>
        <v>6.6349206349206394E-2</v>
      </c>
      <c r="AE38" s="22">
        <v>0</v>
      </c>
      <c r="AF38" s="22">
        <v>0</v>
      </c>
      <c r="AG38" s="20">
        <v>1.1010101010101001</v>
      </c>
      <c r="AH38" s="20">
        <f>+VLOOKUP(K38,Seguimiento!$A:$J,6,FALSE)</f>
        <v>0.14556040756914099</v>
      </c>
      <c r="AI38" s="23">
        <v>0</v>
      </c>
      <c r="AJ38" s="23">
        <v>0</v>
      </c>
      <c r="AK38" s="23">
        <v>0</v>
      </c>
      <c r="AL38" s="20" t="str">
        <f>+VLOOKUP(K38,Seguimiento!$A:$J,7,FALSE)</f>
        <v>Se reporta 50 empresas seleccionadas del Programa parque E y 50 empresas del programa de acelercion empresarial. La meta se reporta para el segundo semestre.</v>
      </c>
      <c r="AM38" s="20">
        <f t="shared" si="0"/>
        <v>6.6349206349206394E-2</v>
      </c>
      <c r="AN38" s="22">
        <v>8.6840282074535542E-3</v>
      </c>
      <c r="AO38" s="22">
        <v>0</v>
      </c>
      <c r="AP38" s="22">
        <v>0</v>
      </c>
      <c r="AQ38" s="36">
        <f>+VLOOKUP(K38,Seguimiento!$A:$J,9,FALSE)</f>
        <v>5.7617837947866474E-4</v>
      </c>
      <c r="AR38" s="35">
        <f>+VLOOKUP(K38,Seguimiento!$A:$J,10,FALSE)</f>
        <v>1</v>
      </c>
      <c r="AS38" s="20">
        <v>109</v>
      </c>
      <c r="AT38" s="35">
        <f>+VLOOKUP(K38,Seguimiento!$A:$J,4,FALSE)</f>
        <v>209</v>
      </c>
      <c r="AU38" s="22">
        <v>0</v>
      </c>
      <c r="AV38" s="22">
        <v>0</v>
      </c>
    </row>
    <row r="39" spans="1:48" x14ac:dyDescent="0.2">
      <c r="A39" s="20">
        <v>1</v>
      </c>
      <c r="B39" s="20" t="s">
        <v>37</v>
      </c>
      <c r="C39" s="20">
        <v>2</v>
      </c>
      <c r="D39" s="20" t="s">
        <v>92</v>
      </c>
      <c r="E39" s="20" t="s">
        <v>93</v>
      </c>
      <c r="F39" s="20"/>
      <c r="G39" s="20"/>
      <c r="H39" s="20"/>
      <c r="I39" s="20">
        <v>4</v>
      </c>
      <c r="J39" s="20" t="s">
        <v>1958</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v>
      </c>
      <c r="AM39" s="20">
        <f t="shared" si="0"/>
        <v>0</v>
      </c>
      <c r="AN39" s="22">
        <v>0</v>
      </c>
      <c r="AO39" s="22">
        <v>0</v>
      </c>
      <c r="AP39" s="22">
        <v>0</v>
      </c>
      <c r="AQ39" s="36">
        <f>+VLOOKUP(K39,Seguimiento!$A:$J,9,FALSE)</f>
        <v>0</v>
      </c>
      <c r="AR39" s="35">
        <f>+VLOOKUP(K39,Seguimiento!$A:$J,10,FALSE)</f>
        <v>1</v>
      </c>
      <c r="AS39" s="20">
        <v>-1</v>
      </c>
      <c r="AT39" s="35">
        <f>+VLOOKUP(K39,Seguimiento!$A:$J,4,FALSE)</f>
        <v>0</v>
      </c>
      <c r="AU39" s="22">
        <v>0</v>
      </c>
      <c r="AV39" s="22">
        <v>0</v>
      </c>
    </row>
    <row r="40" spans="1:48" x14ac:dyDescent="0.2">
      <c r="A40" s="20">
        <v>1</v>
      </c>
      <c r="B40" s="20" t="s">
        <v>37</v>
      </c>
      <c r="C40" s="20">
        <v>2</v>
      </c>
      <c r="D40" s="20" t="s">
        <v>92</v>
      </c>
      <c r="E40" s="20" t="s">
        <v>93</v>
      </c>
      <c r="F40" s="20"/>
      <c r="G40" s="20"/>
      <c r="H40" s="20"/>
      <c r="I40" s="20">
        <v>2</v>
      </c>
      <c r="J40" s="20" t="s">
        <v>1958</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0.24562500000000001</v>
      </c>
      <c r="AE40" s="24">
        <v>0</v>
      </c>
      <c r="AF40" s="22">
        <v>0</v>
      </c>
      <c r="AG40" s="20">
        <v>0.9</v>
      </c>
      <c r="AH40" s="20">
        <f>+VLOOKUP(K40,Seguimiento!$A:$J,6,FALSE)</f>
        <v>8.2500000000000004E-2</v>
      </c>
      <c r="AI40" s="23">
        <v>0</v>
      </c>
      <c r="AJ40" s="23">
        <v>0</v>
      </c>
      <c r="AK40" s="23">
        <v>0</v>
      </c>
      <c r="AL40" s="20" t="str">
        <f>+VLOOKUP(K40,Seguimiento!$A:$J,7,FALSE)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40" s="20">
        <f t="shared" si="0"/>
        <v>0.24562500000000001</v>
      </c>
      <c r="AN40" s="22">
        <v>0</v>
      </c>
      <c r="AO40" s="22">
        <v>0</v>
      </c>
      <c r="AP40" s="22">
        <v>0</v>
      </c>
      <c r="AQ40" s="36">
        <f>+VLOOKUP(K40,Seguimiento!$A:$J,9,FALSE)</f>
        <v>0</v>
      </c>
      <c r="AR40" s="35">
        <f>+VLOOKUP(K40,Seguimiento!$A:$J,10,FALSE)</f>
        <v>2</v>
      </c>
      <c r="AS40" s="20">
        <v>45</v>
      </c>
      <c r="AT40" s="35">
        <f>+VLOOKUP(K40,Seguimiento!$A:$J,4,FALSE)</f>
        <v>8.25</v>
      </c>
      <c r="AU40" s="22">
        <v>0</v>
      </c>
      <c r="AV40" s="22">
        <v>0</v>
      </c>
    </row>
    <row r="41" spans="1:48" x14ac:dyDescent="0.2">
      <c r="A41" s="20">
        <v>1</v>
      </c>
      <c r="B41" s="20" t="s">
        <v>37</v>
      </c>
      <c r="C41" s="20">
        <v>2</v>
      </c>
      <c r="D41" s="20" t="s">
        <v>92</v>
      </c>
      <c r="E41" s="20" t="s">
        <v>93</v>
      </c>
      <c r="F41" s="20">
        <v>1</v>
      </c>
      <c r="G41" s="20" t="s">
        <v>134</v>
      </c>
      <c r="H41" s="20" t="s">
        <v>135</v>
      </c>
      <c r="I41" s="20">
        <v>2</v>
      </c>
      <c r="J41" s="20" t="s">
        <v>1959</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20</v>
      </c>
      <c r="AA41" s="23">
        <v>0</v>
      </c>
      <c r="AB41" s="22">
        <v>0</v>
      </c>
      <c r="AC41" s="20">
        <v>0.2</v>
      </c>
      <c r="AD41" s="20">
        <f>+VLOOKUP(K41,Seguimiento!$A:$J,5,FALSE)</f>
        <v>0.2</v>
      </c>
      <c r="AE41" s="22">
        <v>0</v>
      </c>
      <c r="AF41" s="22">
        <v>0</v>
      </c>
      <c r="AG41" s="20">
        <v>1</v>
      </c>
      <c r="AH41" s="20">
        <f>+VLOOKUP(K41,Seguimiento!$A:$J,6,FALSE)</f>
        <v>0.28571428571428598</v>
      </c>
      <c r="AI41" s="23">
        <v>0</v>
      </c>
      <c r="AJ41" s="23">
        <v>0</v>
      </c>
      <c r="AK41" s="23">
        <v>0</v>
      </c>
      <c r="AL41" s="20" t="str">
        <f>+VLOOKUP(K41,Seguimiento!$A:$J,7,FALSE)</f>
        <v>Se encuentra definida la estrategia, con su respectivo cronograma, presupuesto y especificaciones técnicas. Se realizó transferencia de aportes a la corporación Ruta N , para la implementación del plan para la creación de mecanismos asociativos creados a través del modelo BPO.</v>
      </c>
      <c r="AM41" s="20">
        <f t="shared" si="0"/>
        <v>0.2</v>
      </c>
      <c r="AN41" s="22">
        <v>4.1573330886469548E-4</v>
      </c>
      <c r="AO41" s="22">
        <v>0</v>
      </c>
      <c r="AP41" s="22">
        <v>0</v>
      </c>
      <c r="AQ41" s="36">
        <f>+VLOOKUP(K41,Seguimiento!$A:$J,9,FALSE)</f>
        <v>8.3146661772939107E-5</v>
      </c>
      <c r="AR41" s="35">
        <f>+VLOOKUP(K41,Seguimiento!$A:$J,10,FALSE)</f>
        <v>1</v>
      </c>
      <c r="AS41" s="20">
        <v>20</v>
      </c>
      <c r="AT41" s="35">
        <f>+VLOOKUP(K41,Seguimiento!$A:$J,4,FALSE)</f>
        <v>20</v>
      </c>
      <c r="AU41" s="22">
        <v>0</v>
      </c>
      <c r="AV41" s="22">
        <v>0</v>
      </c>
    </row>
    <row r="42" spans="1:48" x14ac:dyDescent="0.2">
      <c r="A42" s="20">
        <v>1</v>
      </c>
      <c r="B42" s="20" t="s">
        <v>37</v>
      </c>
      <c r="C42" s="20">
        <v>2</v>
      </c>
      <c r="D42" s="20" t="s">
        <v>92</v>
      </c>
      <c r="E42" s="20" t="s">
        <v>93</v>
      </c>
      <c r="F42" s="20">
        <v>3</v>
      </c>
      <c r="G42" s="20" t="s">
        <v>108</v>
      </c>
      <c r="H42" s="20" t="s">
        <v>109</v>
      </c>
      <c r="I42" s="20">
        <v>3</v>
      </c>
      <c r="J42" s="20" t="s">
        <v>1959</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v>
      </c>
      <c r="AM42" s="20">
        <f t="shared" si="0"/>
        <v>0.25</v>
      </c>
      <c r="AN42" s="22">
        <v>4.0152877071226501E-4</v>
      </c>
      <c r="AO42" s="22">
        <v>0</v>
      </c>
      <c r="AP42" s="22">
        <v>0</v>
      </c>
      <c r="AQ42" s="36">
        <f>+VLOOKUP(K42,Seguimiento!$A:$J,9,FALSE)</f>
        <v>1.0038219267806625E-4</v>
      </c>
      <c r="AR42" s="35">
        <f>+VLOOKUP(K42,Seguimiento!$A:$J,10,FALSE)</f>
        <v>2</v>
      </c>
      <c r="AS42" s="20">
        <v>7</v>
      </c>
      <c r="AT42" s="35">
        <f>+VLOOKUP(K42,Seguimiento!$A:$J,4,FALSE)</f>
        <v>0</v>
      </c>
      <c r="AU42" s="22">
        <v>0</v>
      </c>
      <c r="AV42" s="22">
        <v>0</v>
      </c>
    </row>
    <row r="43" spans="1:48" x14ac:dyDescent="0.2">
      <c r="A43" s="20">
        <v>1</v>
      </c>
      <c r="B43" s="20" t="s">
        <v>37</v>
      </c>
      <c r="C43" s="20">
        <v>2</v>
      </c>
      <c r="D43" s="20" t="s">
        <v>92</v>
      </c>
      <c r="E43" s="20" t="s">
        <v>93</v>
      </c>
      <c r="F43" s="20">
        <v>2</v>
      </c>
      <c r="G43" s="20" t="s">
        <v>94</v>
      </c>
      <c r="H43" s="20" t="s">
        <v>95</v>
      </c>
      <c r="I43" s="20">
        <v>7</v>
      </c>
      <c r="J43" s="20" t="s">
        <v>1959</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6</v>
      </c>
      <c r="AA43" s="23">
        <v>0</v>
      </c>
      <c r="AB43" s="22">
        <v>0</v>
      </c>
      <c r="AC43" s="20">
        <v>0.30909090909090903</v>
      </c>
      <c r="AD43" s="20">
        <f>+VLOOKUP(K43,Seguimiento!$A:$J,5,FALSE)</f>
        <v>0.41818181818181799</v>
      </c>
      <c r="AE43" s="22">
        <v>0</v>
      </c>
      <c r="AF43" s="22">
        <v>0</v>
      </c>
      <c r="AG43" s="20">
        <v>1.21428571428571</v>
      </c>
      <c r="AH43" s="20">
        <f>+VLOOKUP(K43,Seguimiento!$A:$J,6,FALSE)</f>
        <v>0.46153846153846201</v>
      </c>
      <c r="AI43" s="23">
        <v>0</v>
      </c>
      <c r="AJ43" s="23">
        <v>0</v>
      </c>
      <c r="AK43" s="23">
        <v>0</v>
      </c>
      <c r="AL43" s="20" t="str">
        <f>+VLOOKUP(K43,Seguimiento!$A:$J,7,FALSE)</f>
        <v>Sin Observación</v>
      </c>
      <c r="AM43" s="20">
        <f t="shared" si="0"/>
        <v>0.41818181818181799</v>
      </c>
      <c r="AN43" s="22">
        <v>1.1192321199945615E-3</v>
      </c>
      <c r="AO43" s="22">
        <v>0</v>
      </c>
      <c r="AP43" s="22">
        <v>0</v>
      </c>
      <c r="AQ43" s="36">
        <f>+VLOOKUP(K43,Seguimiento!$A:$J,9,FALSE)</f>
        <v>4.6804252290681643E-4</v>
      </c>
      <c r="AR43" s="35">
        <f>+VLOOKUP(K43,Seguimiento!$A:$J,10,FALSE)</f>
        <v>3</v>
      </c>
      <c r="AS43" s="20">
        <v>17</v>
      </c>
      <c r="AT43" s="35">
        <f>+VLOOKUP(K43,Seguimiento!$A:$J,4,FALSE)</f>
        <v>23</v>
      </c>
      <c r="AU43" s="22">
        <v>0</v>
      </c>
      <c r="AV43" s="22">
        <v>0</v>
      </c>
    </row>
    <row r="44" spans="1:48" x14ac:dyDescent="0.2">
      <c r="A44" s="20">
        <v>1</v>
      </c>
      <c r="B44" s="20" t="s">
        <v>37</v>
      </c>
      <c r="C44" s="20">
        <v>2</v>
      </c>
      <c r="D44" s="20" t="s">
        <v>92</v>
      </c>
      <c r="E44" s="20" t="s">
        <v>93</v>
      </c>
      <c r="F44" s="20">
        <v>3</v>
      </c>
      <c r="G44" s="20" t="s">
        <v>108</v>
      </c>
      <c r="H44" s="20" t="s">
        <v>109</v>
      </c>
      <c r="I44" s="20">
        <v>4</v>
      </c>
      <c r="J44" s="20" t="s">
        <v>1959</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36">
        <f>+VLOOKUP(K44,Seguimiento!$A:$J,9,FALSE)</f>
        <v>5.0191096339033127E-5</v>
      </c>
      <c r="AR44" s="35">
        <f>+VLOOKUP(K44,Seguimiento!$A:$J,10,FALSE)</f>
        <v>1</v>
      </c>
      <c r="AS44" s="20">
        <v>5</v>
      </c>
      <c r="AT44" s="35">
        <f>+VLOOKUP(K44,Seguimiento!$A:$J,4,FALSE)</f>
        <v>5</v>
      </c>
      <c r="AU44" s="22">
        <v>0</v>
      </c>
      <c r="AV44" s="22">
        <v>0</v>
      </c>
    </row>
    <row r="45" spans="1:48" x14ac:dyDescent="0.2">
      <c r="A45" s="20">
        <v>1</v>
      </c>
      <c r="B45" s="20" t="s">
        <v>37</v>
      </c>
      <c r="C45" s="20">
        <v>2</v>
      </c>
      <c r="D45" s="20" t="s">
        <v>92</v>
      </c>
      <c r="E45" s="20" t="s">
        <v>93</v>
      </c>
      <c r="F45" s="20">
        <v>2</v>
      </c>
      <c r="G45" s="20" t="s">
        <v>94</v>
      </c>
      <c r="H45" s="20" t="s">
        <v>95</v>
      </c>
      <c r="I45" s="20">
        <v>2</v>
      </c>
      <c r="J45" s="20" t="s">
        <v>1959</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avanza en el desarrollo de la propuesta inicial para la implementación del Laboratorio de innovación Audiovisual a través del aliado Parque Explora. La meta se reporta para el segundo semestre</v>
      </c>
      <c r="AM45" s="20">
        <f t="shared" si="0"/>
        <v>0</v>
      </c>
      <c r="AN45" s="22">
        <v>1.1308149690043223E-3</v>
      </c>
      <c r="AO45" s="22">
        <v>0</v>
      </c>
      <c r="AP45" s="22">
        <v>0</v>
      </c>
      <c r="AQ45" s="36">
        <f>+VLOOKUP(K45,Seguimiento!$A:$J,9,FALSE)</f>
        <v>0</v>
      </c>
      <c r="AR45" s="35">
        <f>+VLOOKUP(K45,Seguimiento!$A:$J,10,FALSE)</f>
        <v>1</v>
      </c>
      <c r="AS45" s="20">
        <v>-1</v>
      </c>
      <c r="AT45" s="35">
        <f>+VLOOKUP(K45,Seguimiento!$A:$J,4,FALSE)</f>
        <v>0</v>
      </c>
      <c r="AU45" s="22">
        <v>0</v>
      </c>
      <c r="AV45" s="22">
        <v>0</v>
      </c>
    </row>
    <row r="46" spans="1:48" x14ac:dyDescent="0.2">
      <c r="A46" s="20">
        <v>1</v>
      </c>
      <c r="B46" s="20" t="s">
        <v>37</v>
      </c>
      <c r="C46" s="20">
        <v>2</v>
      </c>
      <c r="D46" s="20" t="s">
        <v>92</v>
      </c>
      <c r="E46" s="20" t="s">
        <v>93</v>
      </c>
      <c r="F46" s="20">
        <v>2</v>
      </c>
      <c r="G46" s="20" t="s">
        <v>94</v>
      </c>
      <c r="H46" s="20" t="s">
        <v>95</v>
      </c>
      <c r="I46" s="20">
        <v>6</v>
      </c>
      <c r="J46" s="20" t="s">
        <v>1959</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10</v>
      </c>
      <c r="AA46" s="23">
        <v>0</v>
      </c>
      <c r="AB46" s="22">
        <v>0</v>
      </c>
      <c r="AC46" s="20">
        <v>0.1</v>
      </c>
      <c r="AD46" s="20">
        <f>+VLOOKUP(K46,Seguimiento!$A:$J,5,FALSE)</f>
        <v>0.1</v>
      </c>
      <c r="AE46" s="22">
        <v>0</v>
      </c>
      <c r="AF46" s="22">
        <v>0</v>
      </c>
      <c r="AG46" s="20">
        <v>1</v>
      </c>
      <c r="AH46" s="20">
        <f>+VLOOKUP(K46,Seguimiento!$A:$J,6,FALSE)</f>
        <v>0.25</v>
      </c>
      <c r="AI46" s="23">
        <v>0</v>
      </c>
      <c r="AJ46" s="23">
        <v>0</v>
      </c>
      <c r="AK46" s="23">
        <v>0</v>
      </c>
      <c r="AL46" s="20" t="str">
        <f>+VLOOKUP(K46,Seguimiento!$A:$J,7,FALSE)</f>
        <v>Sin Observación</v>
      </c>
      <c r="AM46" s="20">
        <f t="shared" si="0"/>
        <v>0.1</v>
      </c>
      <c r="AN46" s="22">
        <v>7.9940269568752544E-4</v>
      </c>
      <c r="AO46" s="22">
        <v>0</v>
      </c>
      <c r="AP46" s="22">
        <v>0</v>
      </c>
      <c r="AQ46" s="36">
        <f>+VLOOKUP(K46,Seguimiento!$A:$J,9,FALSE)</f>
        <v>7.9940269568752544E-5</v>
      </c>
      <c r="AR46" s="35">
        <f>+VLOOKUP(K46,Seguimiento!$A:$J,10,FALSE)</f>
        <v>1</v>
      </c>
      <c r="AS46" s="20">
        <v>10</v>
      </c>
      <c r="AT46" s="35">
        <f>+VLOOKUP(K46,Seguimiento!$A:$J,4,FALSE)</f>
        <v>10</v>
      </c>
      <c r="AU46" s="22">
        <v>0</v>
      </c>
      <c r="AV46" s="22">
        <v>0</v>
      </c>
    </row>
    <row r="47" spans="1:48" x14ac:dyDescent="0.2">
      <c r="A47" s="20">
        <v>1</v>
      </c>
      <c r="B47" s="20" t="s">
        <v>37</v>
      </c>
      <c r="C47" s="20">
        <v>2</v>
      </c>
      <c r="D47" s="20" t="s">
        <v>92</v>
      </c>
      <c r="E47" s="20" t="s">
        <v>93</v>
      </c>
      <c r="F47" s="20">
        <v>2</v>
      </c>
      <c r="G47" s="20" t="s">
        <v>94</v>
      </c>
      <c r="H47" s="20" t="s">
        <v>95</v>
      </c>
      <c r="I47" s="20">
        <v>3</v>
      </c>
      <c r="J47" s="20" t="s">
        <v>1959</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Se avanza en la construcción  por parte de la corporación Perpetuo Socorro, actor territorial, de la propuesta del Festival Perpetuo socorro para el mes de Noviembre 2021. La meta se reporta para el segundo semestre.</v>
      </c>
      <c r="AM47" s="20">
        <f t="shared" si="0"/>
        <v>0</v>
      </c>
      <c r="AN47" s="22">
        <v>1.1201587479153423E-3</v>
      </c>
      <c r="AO47" s="22">
        <v>0</v>
      </c>
      <c r="AP47" s="22">
        <v>0</v>
      </c>
      <c r="AQ47" s="36">
        <f>+VLOOKUP(K47,Seguimiento!$A:$J,9,FALSE)</f>
        <v>0</v>
      </c>
      <c r="AR47" s="35">
        <f>+VLOOKUP(K47,Seguimiento!$A:$J,10,FALSE)</f>
        <v>1</v>
      </c>
      <c r="AS47" s="20">
        <v>-1</v>
      </c>
      <c r="AT47" s="35">
        <f>+VLOOKUP(K47,Seguimiento!$A:$J,4,FALSE)</f>
        <v>0</v>
      </c>
      <c r="AU47" s="22">
        <v>0</v>
      </c>
      <c r="AV47" s="22">
        <v>0</v>
      </c>
    </row>
    <row r="48" spans="1:48" x14ac:dyDescent="0.2">
      <c r="A48" s="20">
        <v>1</v>
      </c>
      <c r="B48" s="20" t="s">
        <v>37</v>
      </c>
      <c r="C48" s="20">
        <v>2</v>
      </c>
      <c r="D48" s="20" t="s">
        <v>92</v>
      </c>
      <c r="E48" s="20" t="s">
        <v>93</v>
      </c>
      <c r="F48" s="20"/>
      <c r="G48" s="20"/>
      <c r="H48" s="20"/>
      <c r="I48" s="20">
        <v>8</v>
      </c>
      <c r="J48" s="20" t="s">
        <v>1958</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0</v>
      </c>
      <c r="AA48" s="23">
        <v>0</v>
      </c>
      <c r="AB48" s="22">
        <v>0</v>
      </c>
      <c r="AC48" s="20">
        <v>0</v>
      </c>
      <c r="AD48" s="20">
        <f>+VLOOKUP(K48,Seguimiento!$A:$J,5,FALSE)</f>
        <v>0</v>
      </c>
      <c r="AE48" s="24">
        <v>0</v>
      </c>
      <c r="AF48" s="22">
        <v>0</v>
      </c>
      <c r="AG48" s="20">
        <v>-1</v>
      </c>
      <c r="AH48" s="20">
        <f>+VLOOKUP(K48,Seguimiento!$A:$J,6,FALSE)</f>
        <v>0</v>
      </c>
      <c r="AI48" s="23">
        <v>0</v>
      </c>
      <c r="AJ48" s="23">
        <v>0</v>
      </c>
      <c r="AK48" s="23">
        <v>0</v>
      </c>
      <c r="AL48" s="20" t="str">
        <f>+VLOOKUP(K48,Seguimiento!$A:$J,7,FALSE)</f>
        <v>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v>
      </c>
      <c r="AM48" s="20">
        <f t="shared" si="0"/>
        <v>0</v>
      </c>
      <c r="AN48" s="22">
        <v>0</v>
      </c>
      <c r="AO48" s="22">
        <v>0</v>
      </c>
      <c r="AP48" s="22">
        <v>0</v>
      </c>
      <c r="AQ48" s="36">
        <f>+VLOOKUP(K48,Seguimiento!$A:$J,9,FALSE)</f>
        <v>0</v>
      </c>
      <c r="AR48" s="35">
        <f>+VLOOKUP(K48,Seguimiento!$A:$J,10,FALSE)</f>
        <v>1</v>
      </c>
      <c r="AS48" s="20">
        <v>0</v>
      </c>
      <c r="AT48" s="35">
        <f>+VLOOKUP(K48,Seguimiento!$A:$J,4,FALSE)</f>
        <v>0</v>
      </c>
      <c r="AU48" s="22">
        <v>0</v>
      </c>
      <c r="AV48" s="22">
        <v>0</v>
      </c>
    </row>
    <row r="49" spans="1:48" x14ac:dyDescent="0.2">
      <c r="A49" s="20">
        <v>1</v>
      </c>
      <c r="B49" s="20" t="s">
        <v>37</v>
      </c>
      <c r="C49" s="20">
        <v>2</v>
      </c>
      <c r="D49" s="20" t="s">
        <v>92</v>
      </c>
      <c r="E49" s="20" t="s">
        <v>93</v>
      </c>
      <c r="F49" s="20">
        <v>4</v>
      </c>
      <c r="G49" s="20" t="s">
        <v>122</v>
      </c>
      <c r="H49" s="20" t="s">
        <v>123</v>
      </c>
      <c r="I49" s="20">
        <v>4</v>
      </c>
      <c r="J49" s="20" t="s">
        <v>1959</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v>
      </c>
      <c r="AA49" s="23">
        <v>0</v>
      </c>
      <c r="AB49" s="22">
        <v>0</v>
      </c>
      <c r="AC49" s="20">
        <v>0.133333333333333</v>
      </c>
      <c r="AD49" s="20">
        <f>+VLOOKUP(K49,Seguimiento!$A:$J,5,FALSE)</f>
        <v>0.133333333333333</v>
      </c>
      <c r="AE49" s="22">
        <v>0</v>
      </c>
      <c r="AF49" s="22">
        <v>0</v>
      </c>
      <c r="AG49" s="20">
        <v>1.8</v>
      </c>
      <c r="AH49" s="20">
        <f>+VLOOKUP(K49,Seguimiento!$A:$J,6,FALSE)</f>
        <v>0</v>
      </c>
      <c r="AI49" s="23">
        <v>0</v>
      </c>
      <c r="AJ49" s="23">
        <v>0</v>
      </c>
      <c r="AK49" s="23">
        <v>0</v>
      </c>
      <c r="AL49" s="20" t="str">
        <f>+VLOOKUP(K49,Seguimiento!$A:$J,7,FALSE)</f>
        <v>Para el presente mes no se presentan avances,  debido a que en el mes de julio se habilitara la plataforma para que se realicen transacciones</v>
      </c>
      <c r="AM49" s="20">
        <f t="shared" si="0"/>
        <v>0.133333333333333</v>
      </c>
      <c r="AN49" s="22">
        <v>1.1408244506614716E-3</v>
      </c>
      <c r="AO49" s="22">
        <v>0</v>
      </c>
      <c r="AP49" s="22">
        <v>0</v>
      </c>
      <c r="AQ49" s="36">
        <f>+VLOOKUP(K49,Seguimiento!$A:$J,9,FALSE)</f>
        <v>1.5210992675486251E-4</v>
      </c>
      <c r="AR49" s="35">
        <f>+VLOOKUP(K49,Seguimiento!$A:$J,10,FALSE)</f>
        <v>1</v>
      </c>
      <c r="AS49" s="20">
        <v>144</v>
      </c>
      <c r="AT49" s="35">
        <f>+VLOOKUP(K49,Seguimiento!$A:$J,4,FALSE)</f>
        <v>144</v>
      </c>
      <c r="AU49" s="22">
        <v>0</v>
      </c>
      <c r="AV49" s="22">
        <v>0</v>
      </c>
    </row>
    <row r="50" spans="1:48" x14ac:dyDescent="0.2">
      <c r="A50" s="20">
        <v>1</v>
      </c>
      <c r="B50" s="20" t="s">
        <v>37</v>
      </c>
      <c r="C50" s="20">
        <v>2</v>
      </c>
      <c r="D50" s="20" t="s">
        <v>92</v>
      </c>
      <c r="E50" s="20" t="s">
        <v>93</v>
      </c>
      <c r="F50" s="20">
        <v>1</v>
      </c>
      <c r="G50" s="20" t="s">
        <v>134</v>
      </c>
      <c r="H50" s="20" t="s">
        <v>135</v>
      </c>
      <c r="I50" s="20">
        <v>8</v>
      </c>
      <c r="J50" s="20" t="s">
        <v>1959</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-1</v>
      </c>
      <c r="AE50" s="22">
        <v>0</v>
      </c>
      <c r="AF50" s="22">
        <v>0</v>
      </c>
      <c r="AG50" s="20">
        <v>-1</v>
      </c>
      <c r="AH50" s="20">
        <v>-1</v>
      </c>
      <c r="AI50" s="23">
        <v>0</v>
      </c>
      <c r="AJ50" s="23">
        <v>0</v>
      </c>
      <c r="AK50" s="23">
        <v>0</v>
      </c>
      <c r="AL50" s="20" t="str">
        <f>+VLOOKUP(K50,Seguimiento!$A:$J,7,FALSE)</f>
        <v>Este indicador no cuenta con meta para el año 2021.</v>
      </c>
      <c r="AM50" s="20">
        <f t="shared" si="0"/>
        <v>-1</v>
      </c>
      <c r="AN50" s="22">
        <v>4.6524627042459612E-4</v>
      </c>
      <c r="AO50" s="22">
        <v>0</v>
      </c>
      <c r="AP50" s="22">
        <v>0</v>
      </c>
      <c r="AQ50" s="36">
        <f>+VLOOKUP(K50,Seguimiento!$A:$J,9,FALSE)</f>
        <v>0</v>
      </c>
      <c r="AR50" s="35">
        <f>+VLOOKUP(K50,Seguimiento!$A:$J,10,FALSE)</f>
        <v>0</v>
      </c>
      <c r="AS50" s="20">
        <v>-1</v>
      </c>
      <c r="AT50" s="35">
        <f>+VLOOKUP(K50,Seguimiento!$A:$J,4,FALSE)</f>
        <v>-1</v>
      </c>
      <c r="AU50" s="22">
        <v>0</v>
      </c>
      <c r="AV50" s="22">
        <v>0</v>
      </c>
    </row>
    <row r="51" spans="1:48" x14ac:dyDescent="0.2">
      <c r="A51" s="20">
        <v>1</v>
      </c>
      <c r="B51" s="20" t="s">
        <v>37</v>
      </c>
      <c r="C51" s="20">
        <v>2</v>
      </c>
      <c r="D51" s="20" t="s">
        <v>92</v>
      </c>
      <c r="E51" s="20" t="s">
        <v>93</v>
      </c>
      <c r="F51" s="20"/>
      <c r="G51" s="20"/>
      <c r="H51" s="20"/>
      <c r="I51" s="20">
        <v>5</v>
      </c>
      <c r="J51" s="20" t="s">
        <v>1958</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v>
      </c>
      <c r="AM51" s="20">
        <f t="shared" si="0"/>
        <v>0.765625</v>
      </c>
      <c r="AN51" s="22">
        <v>0</v>
      </c>
      <c r="AO51" s="22">
        <v>0</v>
      </c>
      <c r="AP51" s="22">
        <v>0</v>
      </c>
      <c r="AQ51" s="36">
        <f>+VLOOKUP(K51,Seguimiento!$A:$J,9,FALSE)</f>
        <v>0</v>
      </c>
      <c r="AR51" s="35">
        <f>+VLOOKUP(K51,Seguimiento!$A:$J,10,FALSE)</f>
        <v>3</v>
      </c>
      <c r="AS51" s="20">
        <v>2.4500000000000002</v>
      </c>
      <c r="AT51" s="35">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1958</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v>
      </c>
      <c r="AM52" s="20">
        <f t="shared" si="0"/>
        <v>0.78749999999999998</v>
      </c>
      <c r="AN52" s="22">
        <v>0</v>
      </c>
      <c r="AO52" s="22">
        <v>0</v>
      </c>
      <c r="AP52" s="22">
        <v>0</v>
      </c>
      <c r="AQ52" s="36">
        <f>+VLOOKUP(K52,Seguimiento!$A:$J,9,FALSE)</f>
        <v>0</v>
      </c>
      <c r="AR52" s="35">
        <f>+VLOOKUP(K52,Seguimiento!$A:$J,10,FALSE)</f>
        <v>3</v>
      </c>
      <c r="AS52" s="20">
        <v>1.26</v>
      </c>
      <c r="AT52" s="35">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1959</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la planeacion  y conformación del equipo de trabajo. La meta se reporta para el segundo semestre</v>
      </c>
      <c r="AM53" s="20">
        <f t="shared" si="0"/>
        <v>0</v>
      </c>
      <c r="AN53" s="22">
        <v>4.5867324676518058E-3</v>
      </c>
      <c r="AO53" s="22">
        <v>0</v>
      </c>
      <c r="AP53" s="22">
        <v>0</v>
      </c>
      <c r="AQ53" s="36">
        <f>+VLOOKUP(K53,Seguimiento!$A:$J,9,FALSE)</f>
        <v>0</v>
      </c>
      <c r="AR53" s="35">
        <f>+VLOOKUP(K53,Seguimiento!$A:$J,10,FALSE)</f>
        <v>0</v>
      </c>
      <c r="AS53" s="20">
        <v>-1</v>
      </c>
      <c r="AT53" s="35">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1959</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16</v>
      </c>
      <c r="AA54" s="23">
        <v>0</v>
      </c>
      <c r="AB54" s="22">
        <v>0</v>
      </c>
      <c r="AC54" s="20">
        <v>0.15</v>
      </c>
      <c r="AD54" s="20">
        <f>+VLOOKUP(K54,Seguimiento!$A:$J,5,FALSE)</f>
        <v>0.16</v>
      </c>
      <c r="AE54" s="22">
        <v>0</v>
      </c>
      <c r="AF54" s="22">
        <v>0</v>
      </c>
      <c r="AG54" s="20">
        <v>1</v>
      </c>
      <c r="AH54" s="20">
        <f>+VLOOKUP(K54,Seguimiento!$A:$J,6,FALSE)</f>
        <v>0.64</v>
      </c>
      <c r="AI54" s="23">
        <v>0</v>
      </c>
      <c r="AJ54" s="23">
        <v>0</v>
      </c>
      <c r="AK54" s="23">
        <v>0</v>
      </c>
      <c r="AL54" s="20" t="str">
        <f>+VLOOKUP(K54,Seguimiento!$A:$J,7,FALSE)</f>
        <v>Se tienen los insumos de los mapas de actores que fueron suministrados por Ruta N en el marco de la delegación, pero aún no se ha realizado el análisis y el documento final. Por lo anterior, las evidencias se encuentran en construcción.</v>
      </c>
      <c r="AM54" s="20">
        <f t="shared" si="0"/>
        <v>0.16</v>
      </c>
      <c r="AN54" s="22">
        <v>4.5060224950069705E-4</v>
      </c>
      <c r="AO54" s="22">
        <v>0</v>
      </c>
      <c r="AP54" s="22">
        <v>0</v>
      </c>
      <c r="AQ54" s="36">
        <f>+VLOOKUP(K54,Seguimiento!$A:$J,9,FALSE)</f>
        <v>7.2096359920111532E-5</v>
      </c>
      <c r="AR54" s="35">
        <f>+VLOOKUP(K54,Seguimiento!$A:$J,10,FALSE)</f>
        <v>1</v>
      </c>
      <c r="AS54" s="20">
        <v>15</v>
      </c>
      <c r="AT54" s="35">
        <f>+VLOOKUP(K54,Seguimiento!$A:$J,4,FALSE)</f>
        <v>16</v>
      </c>
      <c r="AU54" s="22">
        <v>0</v>
      </c>
      <c r="AV54" s="22">
        <v>0</v>
      </c>
    </row>
    <row r="55" spans="1:48" x14ac:dyDescent="0.2">
      <c r="A55" s="20">
        <v>1</v>
      </c>
      <c r="B55" s="20" t="s">
        <v>37</v>
      </c>
      <c r="C55" s="20">
        <v>3</v>
      </c>
      <c r="D55" s="20" t="s">
        <v>169</v>
      </c>
      <c r="E55" s="20" t="s">
        <v>170</v>
      </c>
      <c r="F55" s="20">
        <v>6</v>
      </c>
      <c r="G55" s="20" t="s">
        <v>201</v>
      </c>
      <c r="H55" s="20" t="s">
        <v>202</v>
      </c>
      <c r="I55" s="20">
        <v>5</v>
      </c>
      <c r="J55" s="20" t="s">
        <v>1959</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6">
        <f>+VLOOKUP(K55,Seguimiento!$A:$J,9,FALSE)</f>
        <v>0</v>
      </c>
      <c r="AR55" s="35">
        <f>+VLOOKUP(K55,Seguimiento!$A:$J,10,FALSE)</f>
        <v>0</v>
      </c>
      <c r="AS55" s="20">
        <v>-1</v>
      </c>
      <c r="AT55" s="35">
        <f>+VLOOKUP(K55,Seguimiento!$A:$J,4,FALSE)</f>
        <v>-1</v>
      </c>
      <c r="AU55" s="22">
        <v>0</v>
      </c>
      <c r="AV55" s="22">
        <v>0</v>
      </c>
    </row>
    <row r="56" spans="1:48" x14ac:dyDescent="0.2">
      <c r="A56" s="20">
        <v>1</v>
      </c>
      <c r="B56" s="20" t="s">
        <v>37</v>
      </c>
      <c r="C56" s="20">
        <v>3</v>
      </c>
      <c r="D56" s="20" t="s">
        <v>169</v>
      </c>
      <c r="E56" s="20" t="s">
        <v>170</v>
      </c>
      <c r="F56" s="20"/>
      <c r="G56" s="20"/>
      <c r="H56" s="20"/>
      <c r="I56" s="20">
        <v>1</v>
      </c>
      <c r="J56" s="20" t="s">
        <v>1958</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6">
        <f>+VLOOKUP(K56,Seguimiento!$A:$J,9,FALSE)</f>
        <v>0</v>
      </c>
      <c r="AR56" s="35">
        <f>+VLOOKUP(K56,Seguimiento!$A:$J,10,FALSE)</f>
        <v>2</v>
      </c>
      <c r="AS56" s="20">
        <v>12</v>
      </c>
      <c r="AT56" s="35">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1959</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6">
        <f>+VLOOKUP(K57,Seguimiento!$A:$J,9,FALSE)</f>
        <v>3.043447693928564E-4</v>
      </c>
      <c r="AR57" s="35">
        <f>+VLOOKUP(K57,Seguimiento!$A:$J,10,FALSE)</f>
        <v>2</v>
      </c>
      <c r="AS57" s="20">
        <v>3</v>
      </c>
      <c r="AT57" s="35">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1959</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8</v>
      </c>
      <c r="AA58" s="23">
        <v>0</v>
      </c>
      <c r="AB58" s="22">
        <v>0</v>
      </c>
      <c r="AC58" s="20">
        <v>-1</v>
      </c>
      <c r="AD58" s="20">
        <f>+VLOOKUP(K58,Seguimiento!$A:$J,5,FALSE)</f>
        <v>0.08</v>
      </c>
      <c r="AE58" s="22">
        <v>0</v>
      </c>
      <c r="AF58" s="22">
        <v>0</v>
      </c>
      <c r="AG58" s="20">
        <v>-1</v>
      </c>
      <c r="AH58" s="20">
        <f>+VLOOKUP(K58,Seguimiento!$A:$J,6,FALSE)</f>
        <v>0.4</v>
      </c>
      <c r="AI58" s="23">
        <v>0</v>
      </c>
      <c r="AJ58" s="23">
        <v>0</v>
      </c>
      <c r="AK58" s="23">
        <v>0</v>
      </c>
      <c r="AL58" s="20" t="str">
        <f>+VLOOKUP(K58,Seguimiento!$A:$J,7,FALSE)</f>
        <v>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v>
      </c>
      <c r="AM58" s="20">
        <f t="shared" si="0"/>
        <v>0.08</v>
      </c>
      <c r="AN58" s="22">
        <v>1.4713065145647154E-4</v>
      </c>
      <c r="AO58" s="22">
        <v>0</v>
      </c>
      <c r="AP58" s="22">
        <v>0</v>
      </c>
      <c r="AQ58" s="36">
        <f>+VLOOKUP(K58,Seguimiento!$A:$J,9,FALSE)</f>
        <v>1.1770452116517724E-5</v>
      </c>
      <c r="AR58" s="35">
        <f>+VLOOKUP(K58,Seguimiento!$A:$J,10,FALSE)</f>
        <v>1</v>
      </c>
      <c r="AS58" s="20">
        <v>-1</v>
      </c>
      <c r="AT58" s="35">
        <f>+VLOOKUP(K58,Seguimiento!$A:$J,4,FALSE)</f>
        <v>8</v>
      </c>
      <c r="AU58" s="22">
        <v>0</v>
      </c>
      <c r="AV58" s="22">
        <v>0</v>
      </c>
    </row>
    <row r="59" spans="1:48" x14ac:dyDescent="0.2">
      <c r="A59" s="20">
        <v>1</v>
      </c>
      <c r="B59" s="20" t="s">
        <v>37</v>
      </c>
      <c r="C59" s="20">
        <v>3</v>
      </c>
      <c r="D59" s="20" t="s">
        <v>169</v>
      </c>
      <c r="E59" s="20" t="s">
        <v>170</v>
      </c>
      <c r="F59" s="20">
        <v>4</v>
      </c>
      <c r="G59" s="20" t="s">
        <v>180</v>
      </c>
      <c r="H59" s="20" t="s">
        <v>181</v>
      </c>
      <c r="I59" s="20">
        <v>5</v>
      </c>
      <c r="J59" s="20" t="s">
        <v>1959</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6">
        <f>+VLOOKUP(K59,Seguimiento!$A:$J,9,FALSE)</f>
        <v>6.7036802591113347E-5</v>
      </c>
      <c r="AR59" s="35">
        <f>+VLOOKUP(K59,Seguimiento!$A:$J,10,FALSE)</f>
        <v>1</v>
      </c>
      <c r="AS59" s="20">
        <v>662</v>
      </c>
      <c r="AT59" s="35">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1958</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f>+VLOOKUP(K60,Seguimiento!$A:$J,5,FALSE)</f>
        <v>-1</v>
      </c>
      <c r="AE60" s="24">
        <v>0</v>
      </c>
      <c r="AF60" s="22">
        <v>0</v>
      </c>
      <c r="AG60" s="20">
        <v>-1</v>
      </c>
      <c r="AH60" s="20">
        <v>-1</v>
      </c>
      <c r="AI60" s="23">
        <v>0</v>
      </c>
      <c r="AJ60" s="23">
        <v>0</v>
      </c>
      <c r="AK60" s="23">
        <v>0</v>
      </c>
      <c r="AL60" s="20" t="str">
        <f>+VLOOKUP(K60,Seguimiento!$A:$J,7,FALSE)</f>
        <v>Para este indicador no se establece meta en la vigencia 2021</v>
      </c>
      <c r="AM60" s="20">
        <f t="shared" si="0"/>
        <v>-1</v>
      </c>
      <c r="AN60" s="22">
        <v>0</v>
      </c>
      <c r="AO60" s="22">
        <v>0</v>
      </c>
      <c r="AP60" s="22">
        <v>0</v>
      </c>
      <c r="AQ60" s="36">
        <f>+VLOOKUP(K60,Seguimiento!$A:$J,9,FALSE)</f>
        <v>0</v>
      </c>
      <c r="AR60" s="35">
        <f>+VLOOKUP(K60,Seguimiento!$A:$J,10,FALSE)</f>
        <v>0</v>
      </c>
      <c r="AS60" s="20">
        <v>-1</v>
      </c>
      <c r="AT60" s="35">
        <f>+VLOOKUP(K60,Seguimiento!$A:$J,4,FALSE)</f>
        <v>-1</v>
      </c>
      <c r="AU60" s="22">
        <v>0</v>
      </c>
      <c r="AV60" s="22">
        <v>0</v>
      </c>
    </row>
    <row r="61" spans="1:48" x14ac:dyDescent="0.2">
      <c r="A61" s="20">
        <v>1</v>
      </c>
      <c r="B61" s="20" t="s">
        <v>37</v>
      </c>
      <c r="C61" s="20">
        <v>3</v>
      </c>
      <c r="D61" s="20" t="s">
        <v>169</v>
      </c>
      <c r="E61" s="20" t="s">
        <v>170</v>
      </c>
      <c r="F61" s="20">
        <v>6</v>
      </c>
      <c r="G61" s="20" t="s">
        <v>201</v>
      </c>
      <c r="H61" s="20" t="s">
        <v>202</v>
      </c>
      <c r="I61" s="20">
        <v>2</v>
      </c>
      <c r="J61" s="20" t="s">
        <v>1959</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1</v>
      </c>
      <c r="AA61" s="23">
        <v>0</v>
      </c>
      <c r="AB61" s="22">
        <v>0</v>
      </c>
      <c r="AC61" s="20">
        <v>0.25</v>
      </c>
      <c r="AD61" s="20">
        <f>+VLOOKUP(K61,Seguimiento!$A:$J,5,FALSE)</f>
        <v>0.25</v>
      </c>
      <c r="AE61" s="22">
        <v>0</v>
      </c>
      <c r="AF61" s="22">
        <v>0</v>
      </c>
      <c r="AG61" s="20">
        <v>1</v>
      </c>
      <c r="AH61" s="20">
        <f>+VLOOKUP(K61,Seguimiento!$A:$J,6,FALSE)</f>
        <v>0.5</v>
      </c>
      <c r="AI61" s="23">
        <v>0</v>
      </c>
      <c r="AJ61" s="23">
        <v>0</v>
      </c>
      <c r="AK61" s="23">
        <v>0</v>
      </c>
      <c r="AL61" s="20" t="str">
        <f>+VLOOKUP(K61,Seguimiento!$A:$J,7,FALSE)</f>
        <v>Debido a los tiempos estipulados dentro la contratacion por convocatoria publica, se estima que la nueva linea de credito sea implementada en el mes de Agosto. El avance reportado corresponde a la implementacion de la linea de credito Medellin Responde en la vigencia 2020.</v>
      </c>
      <c r="AM61" s="20">
        <f t="shared" si="0"/>
        <v>0.25</v>
      </c>
      <c r="AN61" s="22">
        <v>8.4532749657069515E-4</v>
      </c>
      <c r="AO61" s="22">
        <v>0</v>
      </c>
      <c r="AP61" s="22">
        <v>0</v>
      </c>
      <c r="AQ61" s="36">
        <f>+VLOOKUP(K61,Seguimiento!$A:$J,9,FALSE)</f>
        <v>2.1133187414267379E-4</v>
      </c>
      <c r="AR61" s="35">
        <f>+VLOOKUP(K61,Seguimiento!$A:$J,10,FALSE)</f>
        <v>2</v>
      </c>
      <c r="AS61" s="20">
        <v>1</v>
      </c>
      <c r="AT61" s="35">
        <f>+VLOOKUP(K61,Seguimiento!$A:$J,4,FALSE)</f>
        <v>1</v>
      </c>
      <c r="AU61" s="22">
        <v>0</v>
      </c>
      <c r="AV61" s="22">
        <v>0</v>
      </c>
    </row>
    <row r="62" spans="1:48" x14ac:dyDescent="0.2">
      <c r="A62" s="20">
        <v>1</v>
      </c>
      <c r="B62" s="20" t="s">
        <v>37</v>
      </c>
      <c r="C62" s="20">
        <v>3</v>
      </c>
      <c r="D62" s="20" t="s">
        <v>169</v>
      </c>
      <c r="E62" s="20" t="s">
        <v>170</v>
      </c>
      <c r="F62" s="20">
        <v>4</v>
      </c>
      <c r="G62" s="20" t="s">
        <v>180</v>
      </c>
      <c r="H62" s="20" t="s">
        <v>181</v>
      </c>
      <c r="I62" s="20">
        <v>4</v>
      </c>
      <c r="J62" s="20" t="s">
        <v>1959</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0</v>
      </c>
      <c r="AA62" s="23">
        <v>0</v>
      </c>
      <c r="AB62" s="22">
        <v>0</v>
      </c>
      <c r="AC62" s="20">
        <v>-1</v>
      </c>
      <c r="AD62" s="20">
        <f>+VLOOKUP(K62,Seguimiento!$A:$J,5,FALSE)</f>
        <v>0</v>
      </c>
      <c r="AE62" s="22">
        <v>0</v>
      </c>
      <c r="AF62" s="22">
        <v>0</v>
      </c>
      <c r="AG62" s="20">
        <v>-1</v>
      </c>
      <c r="AH62" s="20">
        <f>+VLOOKUP(K62,Seguimiento!$A:$J,6,FALSE)</f>
        <v>0</v>
      </c>
      <c r="AI62" s="23">
        <v>0</v>
      </c>
      <c r="AJ62" s="23">
        <v>0</v>
      </c>
      <c r="AK62" s="23">
        <v>0</v>
      </c>
      <c r="AL62" s="20" t="str">
        <f>+VLOOKUP(K62,Seguimiento!$A:$J,7,FALSE)</f>
        <v>El proyecto se encuentra formulado y a la espera de la asignación de los recursos para ser ejecutado y así avanzar en las metas establecidas.</v>
      </c>
      <c r="AM62" s="20">
        <f t="shared" si="0"/>
        <v>0</v>
      </c>
      <c r="AN62" s="22">
        <v>8.1699346405228766E-5</v>
      </c>
      <c r="AO62" s="22">
        <v>0</v>
      </c>
      <c r="AP62" s="22">
        <v>0</v>
      </c>
      <c r="AQ62" s="36">
        <f>+VLOOKUP(K62,Seguimiento!$A:$J,9,FALSE)</f>
        <v>0</v>
      </c>
      <c r="AR62" s="35">
        <f>+VLOOKUP(K62,Seguimiento!$A:$J,10,FALSE)</f>
        <v>1</v>
      </c>
      <c r="AS62" s="20">
        <v>-1</v>
      </c>
      <c r="AT62" s="35">
        <f>+VLOOKUP(K62,Seguimiento!$A:$J,4,FALSE)</f>
        <v>0</v>
      </c>
      <c r="AU62" s="22">
        <v>0</v>
      </c>
      <c r="AV62" s="22">
        <v>0</v>
      </c>
    </row>
    <row r="63" spans="1:48" x14ac:dyDescent="0.2">
      <c r="A63" s="20">
        <v>1</v>
      </c>
      <c r="B63" s="20" t="s">
        <v>37</v>
      </c>
      <c r="C63" s="20">
        <v>3</v>
      </c>
      <c r="D63" s="20" t="s">
        <v>169</v>
      </c>
      <c r="E63" s="20" t="s">
        <v>170</v>
      </c>
      <c r="F63" s="20">
        <v>4</v>
      </c>
      <c r="G63" s="20" t="s">
        <v>180</v>
      </c>
      <c r="H63" s="20" t="s">
        <v>181</v>
      </c>
      <c r="I63" s="20">
        <v>2</v>
      </c>
      <c r="J63" s="20" t="s">
        <v>1959</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46</v>
      </c>
      <c r="AA63" s="23">
        <v>0</v>
      </c>
      <c r="AB63" s="22">
        <v>0</v>
      </c>
      <c r="AC63" s="20">
        <v>0.14699999999999999</v>
      </c>
      <c r="AD63" s="20">
        <f>+VLOOKUP(K63,Seguimiento!$A:$J,5,FALSE)</f>
        <v>0.193</v>
      </c>
      <c r="AE63" s="22">
        <v>0</v>
      </c>
      <c r="AF63" s="22">
        <v>0</v>
      </c>
      <c r="AG63" s="20">
        <v>14.7</v>
      </c>
      <c r="AH63" s="20">
        <f>+VLOOKUP(K63,Seguimiento!$A:$J,6,FALSE)</f>
        <v>0.23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0.193</v>
      </c>
      <c r="AN63" s="22">
        <v>5.5776258017566972E-4</v>
      </c>
      <c r="AO63" s="22">
        <v>0</v>
      </c>
      <c r="AP63" s="22">
        <v>0</v>
      </c>
      <c r="AQ63" s="36">
        <f>+VLOOKUP(K63,Seguimiento!$A:$J,9,FALSE)</f>
        <v>1.0764817797390426E-4</v>
      </c>
      <c r="AR63" s="35">
        <f>+VLOOKUP(K63,Seguimiento!$A:$J,10,FALSE)</f>
        <v>1</v>
      </c>
      <c r="AS63" s="20">
        <v>147</v>
      </c>
      <c r="AT63" s="35">
        <f>+VLOOKUP(K63,Seguimiento!$A:$J,4,FALSE)</f>
        <v>193</v>
      </c>
      <c r="AU63" s="22">
        <v>0</v>
      </c>
      <c r="AV63" s="22">
        <v>0</v>
      </c>
    </row>
    <row r="64" spans="1:48" x14ac:dyDescent="0.2">
      <c r="A64" s="20">
        <v>1</v>
      </c>
      <c r="B64" s="20" t="s">
        <v>37</v>
      </c>
      <c r="C64" s="20">
        <v>3</v>
      </c>
      <c r="D64" s="20" t="s">
        <v>169</v>
      </c>
      <c r="E64" s="20" t="s">
        <v>170</v>
      </c>
      <c r="F64" s="20">
        <v>4</v>
      </c>
      <c r="G64" s="20" t="s">
        <v>180</v>
      </c>
      <c r="H64" s="20" t="s">
        <v>181</v>
      </c>
      <c r="I64" s="20">
        <v>6</v>
      </c>
      <c r="J64" s="20" t="s">
        <v>1959</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6">
        <f>+VLOOKUP(K64,Seguimiento!$A:$J,9,FALSE)</f>
        <v>2.7339954042549667E-5</v>
      </c>
      <c r="AR64" s="35">
        <f>+VLOOKUP(K64,Seguimiento!$A:$J,10,FALSE)</f>
        <v>1</v>
      </c>
      <c r="AS64" s="20">
        <v>14</v>
      </c>
      <c r="AT64" s="35">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1958</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11.25</v>
      </c>
      <c r="AA65" s="23">
        <v>0</v>
      </c>
      <c r="AB65" s="22">
        <v>0</v>
      </c>
      <c r="AC65" s="20">
        <v>0.24242424242424199</v>
      </c>
      <c r="AD65" s="20">
        <f>+VLOOKUP(K65,Seguimiento!$A:$J,5,FALSE)</f>
        <v>0.28503787878787901</v>
      </c>
      <c r="AE65" s="24">
        <v>0</v>
      </c>
      <c r="AF65" s="22">
        <v>0</v>
      </c>
      <c r="AG65" s="20">
        <v>0.96969696969696995</v>
      </c>
      <c r="AH65" s="20">
        <f>+VLOOKUP(K65,Seguimiento!$A:$J,6,FALSE)</f>
        <v>0.170454545454545</v>
      </c>
      <c r="AI65" s="23">
        <v>0</v>
      </c>
      <c r="AJ65" s="23">
        <v>0</v>
      </c>
      <c r="AK65" s="23">
        <v>0</v>
      </c>
      <c r="AL65" s="20" t="str">
        <f>+VLOOKUP(K65,Seguimiento!$A:$J,7,FALSE)</f>
        <v>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65" s="20">
        <f t="shared" si="0"/>
        <v>0.28503787878787901</v>
      </c>
      <c r="AN65" s="22">
        <v>0</v>
      </c>
      <c r="AO65" s="22">
        <v>0</v>
      </c>
      <c r="AP65" s="22">
        <v>0</v>
      </c>
      <c r="AQ65" s="36">
        <f>+VLOOKUP(K65,Seguimiento!$A:$J,9,FALSE)</f>
        <v>0</v>
      </c>
      <c r="AR65" s="35">
        <f>+VLOOKUP(K65,Seguimiento!$A:$J,10,FALSE)</f>
        <v>2</v>
      </c>
      <c r="AS65" s="20">
        <v>32</v>
      </c>
      <c r="AT65" s="35">
        <f>+VLOOKUP(K65,Seguimiento!$A:$J,4,FALSE)</f>
        <v>11.25</v>
      </c>
      <c r="AU65" s="22">
        <v>0</v>
      </c>
      <c r="AV65" s="22">
        <v>0</v>
      </c>
    </row>
    <row r="66" spans="1:48" x14ac:dyDescent="0.2">
      <c r="A66" s="20">
        <v>1</v>
      </c>
      <c r="B66" s="20" t="s">
        <v>37</v>
      </c>
      <c r="C66" s="20">
        <v>3</v>
      </c>
      <c r="D66" s="20" t="s">
        <v>169</v>
      </c>
      <c r="E66" s="20" t="s">
        <v>170</v>
      </c>
      <c r="F66" s="20">
        <v>5</v>
      </c>
      <c r="G66" s="20" t="s">
        <v>176</v>
      </c>
      <c r="H66" s="20" t="s">
        <v>177</v>
      </c>
      <c r="I66" s="20">
        <v>9</v>
      </c>
      <c r="J66" s="20" t="s">
        <v>1959</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0</v>
      </c>
      <c r="AA66" s="23">
        <v>0</v>
      </c>
      <c r="AB66" s="22">
        <v>0</v>
      </c>
      <c r="AC66" s="20">
        <v>0</v>
      </c>
      <c r="AD66" s="20">
        <f>+VLOOKUP(K66,Seguimiento!$A:$J,5,FALSE)</f>
        <v>0</v>
      </c>
      <c r="AE66" s="22">
        <v>0</v>
      </c>
      <c r="AF66" s="22">
        <v>0</v>
      </c>
      <c r="AG66" s="20">
        <v>-1</v>
      </c>
      <c r="AH66" s="20">
        <v>-1</v>
      </c>
      <c r="AI66" s="23">
        <v>0</v>
      </c>
      <c r="AJ66" s="23">
        <v>0</v>
      </c>
      <c r="AK66" s="23">
        <v>0</v>
      </c>
      <c r="AL66" s="20" t="str">
        <f>+VLOOKUP(K66,Seguimiento!$A:$J,7,FALSE)</f>
        <v>Se encuentra en proceso de análisis para definir alcances y requerimientos.</v>
      </c>
      <c r="AM66" s="20">
        <f t="shared" si="0"/>
        <v>0</v>
      </c>
      <c r="AN66" s="22">
        <v>8.1699346405228766E-5</v>
      </c>
      <c r="AO66" s="22">
        <v>0</v>
      </c>
      <c r="AP66" s="22">
        <v>0</v>
      </c>
      <c r="AQ66" s="36">
        <f>+VLOOKUP(K66,Seguimiento!$A:$J,9,FALSE)</f>
        <v>0</v>
      </c>
      <c r="AR66" s="35">
        <f>+VLOOKUP(K66,Seguimiento!$A:$J,10,FALSE)</f>
        <v>0</v>
      </c>
      <c r="AS66" s="20">
        <v>0</v>
      </c>
      <c r="AT66" s="35">
        <f>+VLOOKUP(K66,Seguimiento!$A:$J,4,FALSE)</f>
        <v>0</v>
      </c>
      <c r="AU66" s="22">
        <v>0</v>
      </c>
      <c r="AV66" s="22">
        <v>0</v>
      </c>
    </row>
    <row r="67" spans="1:48" x14ac:dyDescent="0.2">
      <c r="A67" s="20">
        <v>1</v>
      </c>
      <c r="B67" s="20" t="s">
        <v>37</v>
      </c>
      <c r="C67" s="20">
        <v>3</v>
      </c>
      <c r="D67" s="20" t="s">
        <v>169</v>
      </c>
      <c r="E67" s="20" t="s">
        <v>170</v>
      </c>
      <c r="F67" s="20">
        <v>2</v>
      </c>
      <c r="G67" s="20" t="s">
        <v>242</v>
      </c>
      <c r="H67" s="20" t="s">
        <v>243</v>
      </c>
      <c r="I67" s="20">
        <v>3</v>
      </c>
      <c r="J67" s="20" t="s">
        <v>1959</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18</v>
      </c>
      <c r="AA67" s="23">
        <v>0</v>
      </c>
      <c r="AB67" s="22">
        <v>0</v>
      </c>
      <c r="AC67" s="20">
        <v>0.1</v>
      </c>
      <c r="AD67" s="20">
        <f>+VLOOKUP(K67,Seguimiento!$A:$J,5,FALSE)</f>
        <v>0.28000000000000003</v>
      </c>
      <c r="AE67" s="22">
        <v>0</v>
      </c>
      <c r="AF67" s="22">
        <v>0</v>
      </c>
      <c r="AG67" s="20">
        <v>1</v>
      </c>
      <c r="AH67" s="20">
        <f>+VLOOKUP(K67,Seguimiento!$A:$J,6,FALSE)</f>
        <v>0.51428571428571401</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0.28000000000000003</v>
      </c>
      <c r="AN67" s="22">
        <v>4.2606551010648103E-4</v>
      </c>
      <c r="AO67" s="22">
        <v>0</v>
      </c>
      <c r="AP67" s="22">
        <v>0</v>
      </c>
      <c r="AQ67" s="36">
        <f>+VLOOKUP(K67,Seguimiento!$A:$J,9,FALSE)</f>
        <v>1.192983428298147E-4</v>
      </c>
      <c r="AR67" s="35">
        <f>+VLOOKUP(K67,Seguimiento!$A:$J,10,FALSE)</f>
        <v>2</v>
      </c>
      <c r="AS67" s="20">
        <v>10</v>
      </c>
      <c r="AT67" s="35">
        <f>+VLOOKUP(K67,Seguimiento!$A:$J,4,FALSE)</f>
        <v>28</v>
      </c>
      <c r="AU67" s="22">
        <v>0</v>
      </c>
      <c r="AV67" s="22">
        <v>0</v>
      </c>
    </row>
    <row r="68" spans="1:48" x14ac:dyDescent="0.2">
      <c r="A68" s="20">
        <v>1</v>
      </c>
      <c r="B68" s="20" t="s">
        <v>37</v>
      </c>
      <c r="C68" s="20">
        <v>3</v>
      </c>
      <c r="D68" s="20" t="s">
        <v>169</v>
      </c>
      <c r="E68" s="20" t="s">
        <v>170</v>
      </c>
      <c r="F68" s="20"/>
      <c r="G68" s="20"/>
      <c r="H68" s="20"/>
      <c r="I68" s="20">
        <v>7</v>
      </c>
      <c r="J68" s="20" t="s">
        <v>1958</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36">
        <f>+VLOOKUP(K68,Seguimiento!$A:$J,9,FALSE)</f>
        <v>0</v>
      </c>
      <c r="AR68" s="35">
        <f>+VLOOKUP(K68,Seguimiento!$A:$J,10,FALSE)</f>
        <v>3</v>
      </c>
      <c r="AS68" s="20">
        <v>420</v>
      </c>
      <c r="AT68" s="35">
        <f>+VLOOKUP(K68,Seguimiento!$A:$J,4,FALSE)</f>
        <v>675</v>
      </c>
      <c r="AU68" s="22">
        <v>0</v>
      </c>
      <c r="AV68" s="22">
        <v>0</v>
      </c>
    </row>
    <row r="69" spans="1:48" x14ac:dyDescent="0.2">
      <c r="A69" s="20">
        <v>1</v>
      </c>
      <c r="B69" s="20" t="s">
        <v>37</v>
      </c>
      <c r="C69" s="20">
        <v>3</v>
      </c>
      <c r="D69" s="20" t="s">
        <v>169</v>
      </c>
      <c r="E69" s="20" t="s">
        <v>170</v>
      </c>
      <c r="F69" s="20"/>
      <c r="G69" s="20"/>
      <c r="H69" s="20"/>
      <c r="I69" s="20">
        <v>11</v>
      </c>
      <c r="J69" s="20" t="s">
        <v>1958</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39.4</v>
      </c>
      <c r="AA69" s="23">
        <v>0</v>
      </c>
      <c r="AB69" s="22">
        <v>0</v>
      </c>
      <c r="AC69" s="20">
        <v>0.41841269841269801</v>
      </c>
      <c r="AD69" s="20">
        <f>+VLOOKUP(K69,Seguimiento!$A:$J,5,FALSE)</f>
        <v>0.62539682539682495</v>
      </c>
      <c r="AE69" s="24">
        <v>0</v>
      </c>
      <c r="AF69" s="22">
        <v>0</v>
      </c>
      <c r="AG69" s="20">
        <v>2.6360000000000001</v>
      </c>
      <c r="AH69" s="20">
        <f>+VLOOKUP(K69,Seguimiento!$A:$J,6,FALSE)</f>
        <v>1.1257142857142901</v>
      </c>
      <c r="AI69" s="23">
        <v>0</v>
      </c>
      <c r="AJ69" s="23">
        <v>0</v>
      </c>
      <c r="AK69" s="23">
        <v>0</v>
      </c>
      <c r="AL69" s="20" t="str">
        <f>+VLOOKUP(K69,Seguimiento!$A:$J,7,FALSE)</f>
        <v>Con este resultado avanzamos en un 112,6% frente a la meta prevista para la vigencia, lo cual indica un posible avance en la reactivación del sector.</v>
      </c>
      <c r="AM69" s="20">
        <f t="shared" si="1"/>
        <v>0.62539682539682495</v>
      </c>
      <c r="AN69" s="22">
        <v>0</v>
      </c>
      <c r="AO69" s="22">
        <v>0</v>
      </c>
      <c r="AP69" s="22">
        <v>0</v>
      </c>
      <c r="AQ69" s="36">
        <f>+VLOOKUP(K69,Seguimiento!$A:$J,9,FALSE)</f>
        <v>0</v>
      </c>
      <c r="AR69" s="35">
        <f>+VLOOKUP(K69,Seguimiento!$A:$J,10,FALSE)</f>
        <v>3</v>
      </c>
      <c r="AS69" s="20">
        <v>26.36</v>
      </c>
      <c r="AT69" s="35">
        <f>+VLOOKUP(K69,Seguimiento!$A:$J,4,FALSE)</f>
        <v>39.4</v>
      </c>
      <c r="AU69" s="22">
        <v>0</v>
      </c>
      <c r="AV69" s="22">
        <v>0</v>
      </c>
    </row>
    <row r="70" spans="1:48" x14ac:dyDescent="0.2">
      <c r="A70" s="20">
        <v>1</v>
      </c>
      <c r="B70" s="20" t="s">
        <v>37</v>
      </c>
      <c r="C70" s="20">
        <v>3</v>
      </c>
      <c r="D70" s="20" t="s">
        <v>169</v>
      </c>
      <c r="E70" s="20" t="s">
        <v>170</v>
      </c>
      <c r="F70" s="20"/>
      <c r="G70" s="20"/>
      <c r="H70" s="20"/>
      <c r="I70" s="20">
        <v>4</v>
      </c>
      <c r="J70" s="20" t="s">
        <v>1958</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3.2069999999999999</v>
      </c>
      <c r="AA70" s="23">
        <v>0</v>
      </c>
      <c r="AB70" s="22">
        <v>0</v>
      </c>
      <c r="AC70" s="20">
        <v>0.166333333333333</v>
      </c>
      <c r="AD70" s="20">
        <f>+VLOOKUP(K70,Seguimiento!$A:$J,5,FALSE)</f>
        <v>0.27323333333333299</v>
      </c>
      <c r="AE70" s="24">
        <v>0</v>
      </c>
      <c r="AF70" s="22">
        <v>0</v>
      </c>
      <c r="AG70" s="20">
        <v>1.03958333333333</v>
      </c>
      <c r="AH70" s="20">
        <f>+VLOOKUP(K70,Seguimiento!$A:$J,6,FALSE)</f>
        <v>0.49338461538461498</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0.27323333333333299</v>
      </c>
      <c r="AN70" s="22">
        <v>0</v>
      </c>
      <c r="AO70" s="22">
        <v>0</v>
      </c>
      <c r="AP70" s="22">
        <v>0</v>
      </c>
      <c r="AQ70" s="36">
        <f>+VLOOKUP(K70,Seguimiento!$A:$J,9,FALSE)</f>
        <v>0</v>
      </c>
      <c r="AR70" s="35">
        <f>+VLOOKUP(K70,Seguimiento!$A:$J,10,FALSE)</f>
        <v>2</v>
      </c>
      <c r="AS70" s="20">
        <v>4.99</v>
      </c>
      <c r="AT70" s="35">
        <f>+VLOOKUP(K70,Seguimiento!$A:$J,4,FALSE)</f>
        <v>8.1969999999999992</v>
      </c>
      <c r="AU70" s="22">
        <v>0</v>
      </c>
      <c r="AV70" s="22">
        <v>0</v>
      </c>
    </row>
    <row r="71" spans="1:48" x14ac:dyDescent="0.2">
      <c r="A71" s="20">
        <v>1</v>
      </c>
      <c r="B71" s="20" t="s">
        <v>37</v>
      </c>
      <c r="C71" s="20">
        <v>3</v>
      </c>
      <c r="D71" s="20" t="s">
        <v>169</v>
      </c>
      <c r="E71" s="20" t="s">
        <v>170</v>
      </c>
      <c r="F71" s="20">
        <v>1</v>
      </c>
      <c r="G71" s="20" t="s">
        <v>246</v>
      </c>
      <c r="H71" s="20" t="s">
        <v>257</v>
      </c>
      <c r="I71" s="20">
        <v>1</v>
      </c>
      <c r="J71" s="20" t="s">
        <v>1959</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adelanta el proceso de Convocatoria  y selección de empresas. La meta se reporta para el segundo semestre</v>
      </c>
      <c r="AM71" s="20">
        <f t="shared" si="1"/>
        <v>0.156128024980484</v>
      </c>
      <c r="AN71" s="22">
        <v>4.5522845053119843E-3</v>
      </c>
      <c r="AO71" s="22">
        <v>0</v>
      </c>
      <c r="AP71" s="22">
        <v>0</v>
      </c>
      <c r="AQ71" s="36">
        <f>+VLOOKUP(K71,Seguimiento!$A:$J,9,FALSE)</f>
        <v>7.1073918896361976E-4</v>
      </c>
      <c r="AR71" s="35">
        <f>+VLOOKUP(K71,Seguimiento!$A:$J,10,FALSE)</f>
        <v>1</v>
      </c>
      <c r="AS71" s="20">
        <v>200</v>
      </c>
      <c r="AT71" s="35">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1959</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6">
        <f>+VLOOKUP(K72,Seguimiento!$A:$J,9,FALSE)</f>
        <v>2.3787459198457346E-4</v>
      </c>
      <c r="AR72" s="35">
        <f>+VLOOKUP(K72,Seguimiento!$A:$J,10,FALSE)</f>
        <v>2</v>
      </c>
      <c r="AS72" s="20">
        <v>4</v>
      </c>
      <c r="AT72" s="35">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1959</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4</v>
      </c>
      <c r="AA73" s="23">
        <v>0</v>
      </c>
      <c r="AB73" s="22">
        <v>0</v>
      </c>
      <c r="AC73" s="20">
        <v>0.15</v>
      </c>
      <c r="AD73" s="20">
        <f>+VLOOKUP(K73,Seguimiento!$A:$J,5,FALSE)</f>
        <v>0.25</v>
      </c>
      <c r="AE73" s="22">
        <v>0</v>
      </c>
      <c r="AF73" s="22">
        <v>0</v>
      </c>
      <c r="AG73" s="20">
        <v>1.2</v>
      </c>
      <c r="AH73" s="20">
        <f>+VLOOKUP(K73,Seguimiento!$A:$J,6,FALSE)</f>
        <v>0.36363636363636398</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0.25</v>
      </c>
      <c r="AN73" s="22">
        <v>8.2569379041012533E-4</v>
      </c>
      <c r="AO73" s="22">
        <v>0</v>
      </c>
      <c r="AP73" s="22">
        <v>0</v>
      </c>
      <c r="AQ73" s="36">
        <f>+VLOOKUP(K73,Seguimiento!$A:$J,9,FALSE)</f>
        <v>2.0642344760253133E-4</v>
      </c>
      <c r="AR73" s="35">
        <f>+VLOOKUP(K73,Seguimiento!$A:$J,10,FALSE)</f>
        <v>2</v>
      </c>
      <c r="AS73" s="20">
        <v>6</v>
      </c>
      <c r="AT73" s="35">
        <f>+VLOOKUP(K73,Seguimiento!$A:$J,4,FALSE)</f>
        <v>10</v>
      </c>
      <c r="AU73" s="22">
        <v>0</v>
      </c>
      <c r="AV73" s="22">
        <v>0</v>
      </c>
    </row>
    <row r="74" spans="1:48" x14ac:dyDescent="0.2">
      <c r="A74" s="20">
        <v>1</v>
      </c>
      <c r="B74" s="20" t="s">
        <v>37</v>
      </c>
      <c r="C74" s="20">
        <v>3</v>
      </c>
      <c r="D74" s="20" t="s">
        <v>169</v>
      </c>
      <c r="E74" s="20" t="s">
        <v>170</v>
      </c>
      <c r="F74" s="20">
        <v>3</v>
      </c>
      <c r="G74" s="20" t="s">
        <v>171</v>
      </c>
      <c r="H74" s="20" t="s">
        <v>172</v>
      </c>
      <c r="I74" s="20">
        <v>1</v>
      </c>
      <c r="J74" s="20" t="s">
        <v>1959</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12</v>
      </c>
      <c r="AA74" s="23">
        <v>0</v>
      </c>
      <c r="AB74" s="22">
        <v>0</v>
      </c>
      <c r="AC74" s="20">
        <v>0.211111111111111</v>
      </c>
      <c r="AD74" s="20">
        <f>+VLOOKUP(K74,Seguimiento!$A:$J,5,FALSE)</f>
        <v>0.344444444444444</v>
      </c>
      <c r="AE74" s="22">
        <v>0</v>
      </c>
      <c r="AF74" s="22">
        <v>0</v>
      </c>
      <c r="AG74" s="20">
        <v>1.2666666666666699</v>
      </c>
      <c r="AH74" s="20">
        <f>+VLOOKUP(K74,Seguimiento!$A:$J,6,FALSE)</f>
        <v>0.66666666666666696</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0.344444444444444</v>
      </c>
      <c r="AN74" s="22">
        <v>1.2173790775714256E-3</v>
      </c>
      <c r="AO74" s="22">
        <v>0</v>
      </c>
      <c r="AP74" s="22">
        <v>0</v>
      </c>
      <c r="AQ74" s="36">
        <f>+VLOOKUP(K74,Seguimiento!$A:$J,9,FALSE)</f>
        <v>4.1931946005237941E-4</v>
      </c>
      <c r="AR74" s="35">
        <f>+VLOOKUP(K74,Seguimiento!$A:$J,10,FALSE)</f>
        <v>3</v>
      </c>
      <c r="AS74" s="20">
        <v>19</v>
      </c>
      <c r="AT74" s="35">
        <f>+VLOOKUP(K74,Seguimiento!$A:$J,4,FALSE)</f>
        <v>31</v>
      </c>
      <c r="AU74" s="22">
        <v>0</v>
      </c>
      <c r="AV74" s="22">
        <v>0</v>
      </c>
    </row>
    <row r="75" spans="1:48" x14ac:dyDescent="0.2">
      <c r="A75" s="20">
        <v>1</v>
      </c>
      <c r="B75" s="20" t="s">
        <v>37</v>
      </c>
      <c r="C75" s="20">
        <v>3</v>
      </c>
      <c r="D75" s="20" t="s">
        <v>169</v>
      </c>
      <c r="E75" s="20" t="s">
        <v>170</v>
      </c>
      <c r="F75" s="20"/>
      <c r="G75" s="20"/>
      <c r="H75" s="20"/>
      <c r="I75" s="20">
        <v>9</v>
      </c>
      <c r="J75" s="20" t="s">
        <v>1958</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638042</v>
      </c>
      <c r="AA75" s="23">
        <v>0</v>
      </c>
      <c r="AB75" s="22">
        <v>0</v>
      </c>
      <c r="AC75" s="20">
        <v>0.68276118349667902</v>
      </c>
      <c r="AD75" s="20">
        <f>+VLOOKUP(K75,Seguimiento!$A:$J,5,FALSE)</f>
        <v>0.70356345768752404</v>
      </c>
      <c r="AE75" s="24">
        <v>0</v>
      </c>
      <c r="AF75" s="22">
        <v>0</v>
      </c>
      <c r="AG75" s="20">
        <v>1.0004928321203701</v>
      </c>
      <c r="AH75" s="20">
        <f>+VLOOKUP(K75,Seguimiento!$A:$J,6,FALSE)</f>
        <v>1.0304678629858699</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75" s="20">
        <f t="shared" si="1"/>
        <v>0.70356345768752404</v>
      </c>
      <c r="AN75" s="22">
        <v>0</v>
      </c>
      <c r="AO75" s="22">
        <v>0</v>
      </c>
      <c r="AP75" s="22">
        <v>0</v>
      </c>
      <c r="AQ75" s="36">
        <f>+VLOOKUP(K75,Seguimiento!$A:$J,9,FALSE)</f>
        <v>0</v>
      </c>
      <c r="AR75" s="35">
        <f>+VLOOKUP(K75,Seguimiento!$A:$J,10,FALSE)</f>
        <v>3</v>
      </c>
      <c r="AS75" s="20">
        <v>619177</v>
      </c>
      <c r="AT75" s="35">
        <f>+VLOOKUP(K75,Seguimiento!$A:$J,4,FALSE)</f>
        <v>638042</v>
      </c>
      <c r="AU75" s="22">
        <v>0</v>
      </c>
      <c r="AV75" s="22">
        <v>0</v>
      </c>
    </row>
    <row r="76" spans="1:48" x14ac:dyDescent="0.2">
      <c r="A76" s="20">
        <v>1</v>
      </c>
      <c r="B76" s="20" t="s">
        <v>37</v>
      </c>
      <c r="C76" s="20">
        <v>3</v>
      </c>
      <c r="D76" s="20" t="s">
        <v>169</v>
      </c>
      <c r="E76" s="20" t="s">
        <v>170</v>
      </c>
      <c r="F76" s="20"/>
      <c r="G76" s="20"/>
      <c r="H76" s="20"/>
      <c r="I76" s="20">
        <v>12</v>
      </c>
      <c r="J76" s="20" t="s">
        <v>1958</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161.69999999999999</v>
      </c>
      <c r="AA76" s="23">
        <v>0</v>
      </c>
      <c r="AB76" s="22">
        <v>0</v>
      </c>
      <c r="AC76" s="20">
        <v>0.336836628511967</v>
      </c>
      <c r="AD76" s="20">
        <f>+VLOOKUP(K76,Seguimiento!$A:$J,5,FALSE)</f>
        <v>0.40694588969823098</v>
      </c>
      <c r="AE76" s="24">
        <v>0</v>
      </c>
      <c r="AF76" s="22">
        <v>0</v>
      </c>
      <c r="AG76" s="20">
        <v>1.34734651404787</v>
      </c>
      <c r="AH76" s="20">
        <f>+VLOOKUP(K76,Seguimiento!$A:$J,6,FALSE)</f>
        <v>0.28043704474505698</v>
      </c>
      <c r="AI76" s="23">
        <v>0</v>
      </c>
      <c r="AJ76" s="23">
        <v>0</v>
      </c>
      <c r="AK76" s="23">
        <v>0</v>
      </c>
      <c r="AL76" s="20" t="str">
        <f>+VLOOKUP(K76,Seguimiento!$A:$J,7,FALSE)</f>
        <v>Se reciben evidencias de la gestión de la ACI- Medellín con corte al mes de junio. Se supera la meta establecida de manera conservadora, dadas las restricciones propias de la pandemia Covid-19 que se pensó impedirían el contacto efectivo con nuevos inversionistas para la ciudad.</v>
      </c>
      <c r="AM76" s="20">
        <f t="shared" si="1"/>
        <v>0.40694588969823098</v>
      </c>
      <c r="AN76" s="22">
        <v>0</v>
      </c>
      <c r="AO76" s="22">
        <v>0</v>
      </c>
      <c r="AP76" s="22">
        <v>0</v>
      </c>
      <c r="AQ76" s="36">
        <f>+VLOOKUP(K76,Seguimiento!$A:$J,9,FALSE)</f>
        <v>0</v>
      </c>
      <c r="AR76" s="35">
        <f>+VLOOKUP(K76,Seguimiento!$A:$J,10,FALSE)</f>
        <v>3</v>
      </c>
      <c r="AS76" s="20">
        <v>388.44</v>
      </c>
      <c r="AT76" s="35">
        <f>+VLOOKUP(K76,Seguimiento!$A:$J,4,FALSE)</f>
        <v>161.69999999999999</v>
      </c>
      <c r="AU76" s="22">
        <v>0</v>
      </c>
      <c r="AV76" s="22">
        <v>0</v>
      </c>
    </row>
    <row r="77" spans="1:48" x14ac:dyDescent="0.2">
      <c r="A77" s="20">
        <v>1</v>
      </c>
      <c r="B77" s="20" t="s">
        <v>37</v>
      </c>
      <c r="C77" s="20">
        <v>3</v>
      </c>
      <c r="D77" s="20" t="s">
        <v>169</v>
      </c>
      <c r="E77" s="20" t="s">
        <v>170</v>
      </c>
      <c r="F77" s="20"/>
      <c r="G77" s="20"/>
      <c r="H77" s="20"/>
      <c r="I77" s="20">
        <v>13</v>
      </c>
      <c r="J77" s="20" t="s">
        <v>1958</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adelanta el proceso de Convocatoria  y selección de empresas. La meta se reporta para el segundo semestre</v>
      </c>
      <c r="AM77" s="20">
        <f t="shared" si="1"/>
        <v>0.25</v>
      </c>
      <c r="AN77" s="22">
        <v>0</v>
      </c>
      <c r="AO77" s="22">
        <v>0</v>
      </c>
      <c r="AP77" s="22">
        <v>0</v>
      </c>
      <c r="AQ77" s="36">
        <f>+VLOOKUP(K77,Seguimiento!$A:$J,9,FALSE)</f>
        <v>0</v>
      </c>
      <c r="AR77" s="35">
        <f>+VLOOKUP(K77,Seguimiento!$A:$J,10,FALSE)</f>
        <v>2</v>
      </c>
      <c r="AS77" s="20">
        <v>50</v>
      </c>
      <c r="AT77" s="35">
        <f>+VLOOKUP(K77,Seguimiento!$A:$J,4,FALSE)</f>
        <v>0</v>
      </c>
      <c r="AU77" s="22">
        <v>0</v>
      </c>
      <c r="AV77" s="22">
        <v>0</v>
      </c>
    </row>
    <row r="78" spans="1:48" x14ac:dyDescent="0.2">
      <c r="A78" s="20">
        <v>1</v>
      </c>
      <c r="B78" s="20" t="s">
        <v>37</v>
      </c>
      <c r="C78" s="20">
        <v>3</v>
      </c>
      <c r="D78" s="20" t="s">
        <v>169</v>
      </c>
      <c r="E78" s="20" t="s">
        <v>170</v>
      </c>
      <c r="F78" s="20"/>
      <c r="G78" s="20"/>
      <c r="H78" s="20"/>
      <c r="I78" s="20">
        <v>6</v>
      </c>
      <c r="J78" s="20" t="s">
        <v>1958</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6">
        <f>+VLOOKUP(K78,Seguimiento!$A:$J,9,FALSE)</f>
        <v>0</v>
      </c>
      <c r="AR78" s="35">
        <f>+VLOOKUP(K78,Seguimiento!$A:$J,10,FALSE)</f>
        <v>3</v>
      </c>
      <c r="AS78" s="20">
        <v>-2</v>
      </c>
      <c r="AT78" s="35">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1959</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0</v>
      </c>
      <c r="AA79" s="23">
        <v>0</v>
      </c>
      <c r="AB79" s="22">
        <v>0</v>
      </c>
      <c r="AC79" s="20">
        <v>0</v>
      </c>
      <c r="AD79" s="20">
        <f>+VLOOKUP(K79,Seguimiento!$A:$J,5,FALSE)</f>
        <v>0</v>
      </c>
      <c r="AE79" s="22">
        <v>0</v>
      </c>
      <c r="AF79" s="22">
        <v>0</v>
      </c>
      <c r="AG79" s="20">
        <v>-1</v>
      </c>
      <c r="AH79" s="20">
        <v>-1</v>
      </c>
      <c r="AI79" s="23">
        <v>0</v>
      </c>
      <c r="AJ79" s="23">
        <v>0</v>
      </c>
      <c r="AK79" s="23">
        <v>0</v>
      </c>
      <c r="AL79" s="20" t="str">
        <f>+VLOOKUP(K79,Seguimiento!$A:$J,7,FALSE)</f>
        <v>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v>
      </c>
      <c r="AM79" s="20">
        <f t="shared" si="1"/>
        <v>0</v>
      </c>
      <c r="AN79" s="22">
        <v>8.1699346405228766E-5</v>
      </c>
      <c r="AO79" s="22">
        <v>0</v>
      </c>
      <c r="AP79" s="22">
        <v>0</v>
      </c>
      <c r="AQ79" s="36">
        <f>+VLOOKUP(K79,Seguimiento!$A:$J,9,FALSE)</f>
        <v>0</v>
      </c>
      <c r="AR79" s="35">
        <f>+VLOOKUP(K79,Seguimiento!$A:$J,10,FALSE)</f>
        <v>0</v>
      </c>
      <c r="AS79" s="20">
        <v>0</v>
      </c>
      <c r="AT79" s="35">
        <f>+VLOOKUP(K79,Seguimiento!$A:$J,4,FALSE)</f>
        <v>0</v>
      </c>
      <c r="AU79" s="22">
        <v>0</v>
      </c>
      <c r="AV79" s="22">
        <v>0</v>
      </c>
    </row>
    <row r="80" spans="1:48" x14ac:dyDescent="0.2">
      <c r="A80" s="20">
        <v>1</v>
      </c>
      <c r="B80" s="20" t="s">
        <v>37</v>
      </c>
      <c r="C80" s="20">
        <v>3</v>
      </c>
      <c r="D80" s="20" t="s">
        <v>169</v>
      </c>
      <c r="E80" s="20" t="s">
        <v>170</v>
      </c>
      <c r="F80" s="20">
        <v>2</v>
      </c>
      <c r="G80" s="20" t="s">
        <v>242</v>
      </c>
      <c r="H80" s="20" t="s">
        <v>243</v>
      </c>
      <c r="I80" s="20">
        <v>2</v>
      </c>
      <c r="J80" s="20" t="s">
        <v>1959</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planeando la convocatoria para el mes julio. La meta se  reporta para el segundo semestre</v>
      </c>
      <c r="AM80" s="20">
        <f t="shared" si="1"/>
        <v>7.4999999999999997E-2</v>
      </c>
      <c r="AN80" s="22">
        <v>4.2999351211092619E-4</v>
      </c>
      <c r="AO80" s="22">
        <v>0</v>
      </c>
      <c r="AP80" s="22">
        <v>0</v>
      </c>
      <c r="AQ80" s="36">
        <f>+VLOOKUP(K80,Seguimiento!$A:$J,9,FALSE)</f>
        <v>3.2249513408319462E-5</v>
      </c>
      <c r="AR80" s="35">
        <f>+VLOOKUP(K80,Seguimiento!$A:$J,10,FALSE)</f>
        <v>1</v>
      </c>
      <c r="AS80" s="20">
        <v>6</v>
      </c>
      <c r="AT80" s="35">
        <f>+VLOOKUP(K80,Seguimiento!$A:$J,4,FALSE)</f>
        <v>0</v>
      </c>
      <c r="AU80" s="22">
        <v>0</v>
      </c>
      <c r="AV80" s="22">
        <v>0</v>
      </c>
    </row>
    <row r="81" spans="1:48" x14ac:dyDescent="0.2">
      <c r="A81" s="20">
        <v>1</v>
      </c>
      <c r="B81" s="20" t="s">
        <v>37</v>
      </c>
      <c r="C81" s="20">
        <v>3</v>
      </c>
      <c r="D81" s="20" t="s">
        <v>169</v>
      </c>
      <c r="E81" s="20" t="s">
        <v>170</v>
      </c>
      <c r="F81" s="20"/>
      <c r="G81" s="20"/>
      <c r="H81" s="20"/>
      <c r="I81" s="20">
        <v>2</v>
      </c>
      <c r="J81" s="20" t="s">
        <v>1958</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esta planeando la convocatoria para el mes julio. La meta se  reporta para el segundo semestre</v>
      </c>
      <c r="AM81" s="20">
        <f t="shared" si="1"/>
        <v>9.3333333333333296E-2</v>
      </c>
      <c r="AN81" s="22">
        <v>0</v>
      </c>
      <c r="AO81" s="22">
        <v>0</v>
      </c>
      <c r="AP81" s="22">
        <v>0</v>
      </c>
      <c r="AQ81" s="36">
        <f>+VLOOKUP(K81,Seguimiento!$A:$J,9,FALSE)</f>
        <v>0</v>
      </c>
      <c r="AR81" s="35">
        <f>+VLOOKUP(K81,Seguimiento!$A:$J,10,FALSE)</f>
        <v>1</v>
      </c>
      <c r="AS81" s="20">
        <v>14</v>
      </c>
      <c r="AT81" s="35">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1959</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90</v>
      </c>
      <c r="AA82" s="23">
        <v>0</v>
      </c>
      <c r="AB82" s="22">
        <v>0</v>
      </c>
      <c r="AC82" s="20">
        <v>0.28999999999999998</v>
      </c>
      <c r="AD82" s="20">
        <f>+VLOOKUP(K82,Seguimiento!$A:$J,5,FALSE)</f>
        <v>0.74</v>
      </c>
      <c r="AE82" s="22">
        <v>0</v>
      </c>
      <c r="AF82" s="22">
        <v>0</v>
      </c>
      <c r="AG82" s="20">
        <v>1.1599999999999999</v>
      </c>
      <c r="AH82" s="20">
        <f>+VLOOKUP(K82,Seguimiento!$A:$J,6,FALSE)</f>
        <v>1.8</v>
      </c>
      <c r="AI82" s="23">
        <v>0</v>
      </c>
      <c r="AJ82" s="23">
        <v>0</v>
      </c>
      <c r="AK82" s="23">
        <v>0</v>
      </c>
      <c r="AL82" s="20" t="str">
        <f>+VLOOKUP(K82,Seguimiento!$A:$J,7,FALSE)</f>
        <v>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v>
      </c>
      <c r="AM82" s="20">
        <f t="shared" si="1"/>
        <v>0.74</v>
      </c>
      <c r="AN82" s="22">
        <v>1.7017861513162746E-4</v>
      </c>
      <c r="AO82" s="22">
        <v>0</v>
      </c>
      <c r="AP82" s="22">
        <v>0</v>
      </c>
      <c r="AQ82" s="36">
        <f>+VLOOKUP(K82,Seguimiento!$A:$J,9,FALSE)</f>
        <v>9.1896452171078835E-5</v>
      </c>
      <c r="AR82" s="35">
        <f>+VLOOKUP(K82,Seguimiento!$A:$J,10,FALSE)</f>
        <v>3</v>
      </c>
      <c r="AS82" s="20">
        <v>58</v>
      </c>
      <c r="AT82" s="35">
        <f>+VLOOKUP(K82,Seguimiento!$A:$J,4,FALSE)</f>
        <v>148</v>
      </c>
      <c r="AU82" s="22">
        <v>0</v>
      </c>
      <c r="AV82" s="22">
        <v>0</v>
      </c>
    </row>
    <row r="83" spans="1:48" x14ac:dyDescent="0.2">
      <c r="A83" s="20">
        <v>1</v>
      </c>
      <c r="B83" s="20" t="s">
        <v>37</v>
      </c>
      <c r="C83" s="20">
        <v>3</v>
      </c>
      <c r="D83" s="20" t="s">
        <v>169</v>
      </c>
      <c r="E83" s="20" t="s">
        <v>170</v>
      </c>
      <c r="F83" s="20"/>
      <c r="G83" s="20"/>
      <c r="H83" s="20"/>
      <c r="I83" s="20">
        <v>5</v>
      </c>
      <c r="J83" s="20" t="s">
        <v>1958</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se esta planeando la convocatoria para el mes julio. La meta se  reporta para el segundo semestre</v>
      </c>
      <c r="AM83" s="20">
        <f t="shared" si="1"/>
        <v>0.25</v>
      </c>
      <c r="AN83" s="22">
        <v>0</v>
      </c>
      <c r="AO83" s="22">
        <v>0</v>
      </c>
      <c r="AP83" s="22">
        <v>0</v>
      </c>
      <c r="AQ83" s="36">
        <f>+VLOOKUP(K83,Seguimiento!$A:$J,9,FALSE)</f>
        <v>0</v>
      </c>
      <c r="AR83" s="35">
        <f>+VLOOKUP(K83,Seguimiento!$A:$J,10,FALSE)</f>
        <v>2</v>
      </c>
      <c r="AS83" s="20">
        <v>80</v>
      </c>
      <c r="AT83" s="35">
        <f>+VLOOKUP(K83,Seguimiento!$A:$J,4,FALSE)</f>
        <v>0</v>
      </c>
      <c r="AU83" s="22">
        <v>0</v>
      </c>
      <c r="AV83" s="22">
        <v>0</v>
      </c>
    </row>
    <row r="84" spans="1:48" x14ac:dyDescent="0.2">
      <c r="A84" s="20">
        <v>1</v>
      </c>
      <c r="B84" s="20" t="s">
        <v>37</v>
      </c>
      <c r="C84" s="20">
        <v>3</v>
      </c>
      <c r="D84" s="20" t="s">
        <v>169</v>
      </c>
      <c r="E84" s="20" t="s">
        <v>170</v>
      </c>
      <c r="F84" s="20"/>
      <c r="G84" s="20"/>
      <c r="H84" s="20"/>
      <c r="I84" s="20">
        <v>3</v>
      </c>
      <c r="J84" s="20" t="s">
        <v>1958</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158.49</v>
      </c>
      <c r="AA84" s="23">
        <v>0</v>
      </c>
      <c r="AB84" s="22">
        <v>0</v>
      </c>
      <c r="AC84" s="20">
        <v>0.45135294117647101</v>
      </c>
      <c r="AD84" s="20">
        <f>+VLOOKUP(K84,Seguimiento!$A:$J,5,FALSE)</f>
        <v>0.63781176470588197</v>
      </c>
      <c r="AE84" s="24">
        <v>0</v>
      </c>
      <c r="AF84" s="22">
        <v>0</v>
      </c>
      <c r="AG84" s="20">
        <v>1.09614285714286</v>
      </c>
      <c r="AH84" s="20">
        <f>+VLOOKUP(K84,Seguimiento!$A:$J,6,FALSE)</f>
        <v>1.1320714285714299</v>
      </c>
      <c r="AI84" s="23">
        <v>0</v>
      </c>
      <c r="AJ84" s="23">
        <v>0</v>
      </c>
      <c r="AK84" s="23">
        <v>0</v>
      </c>
      <c r="AL84" s="20" t="str">
        <f>+VLOOKUP(K84,Seguimiento!$A:$J,7,FALSE)</f>
        <v>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v>
      </c>
      <c r="AM84" s="20">
        <f t="shared" si="1"/>
        <v>0.63781176470588197</v>
      </c>
      <c r="AN84" s="22">
        <v>0</v>
      </c>
      <c r="AO84" s="22">
        <v>0</v>
      </c>
      <c r="AP84" s="22">
        <v>0</v>
      </c>
      <c r="AQ84" s="36">
        <f>+VLOOKUP(K84,Seguimiento!$A:$J,9,FALSE)</f>
        <v>0</v>
      </c>
      <c r="AR84" s="35">
        <f>+VLOOKUP(K84,Seguimiento!$A:$J,10,FALSE)</f>
        <v>3</v>
      </c>
      <c r="AS84" s="20">
        <v>383.65</v>
      </c>
      <c r="AT84" s="35">
        <f>+VLOOKUP(K84,Seguimiento!$A:$J,4,FALSE)</f>
        <v>542.14</v>
      </c>
      <c r="AU84" s="22">
        <v>0</v>
      </c>
      <c r="AV84" s="22">
        <v>0</v>
      </c>
    </row>
    <row r="85" spans="1:48" x14ac:dyDescent="0.2">
      <c r="A85" s="20">
        <v>1</v>
      </c>
      <c r="B85" s="20" t="s">
        <v>37</v>
      </c>
      <c r="C85" s="20">
        <v>3</v>
      </c>
      <c r="D85" s="20" t="s">
        <v>169</v>
      </c>
      <c r="E85" s="20" t="s">
        <v>170</v>
      </c>
      <c r="F85" s="20">
        <v>5</v>
      </c>
      <c r="G85" s="20" t="s">
        <v>176</v>
      </c>
      <c r="H85" s="20" t="s">
        <v>177</v>
      </c>
      <c r="I85" s="20">
        <v>7</v>
      </c>
      <c r="J85" s="20" t="s">
        <v>1959</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30</v>
      </c>
      <c r="AA85" s="23">
        <v>0</v>
      </c>
      <c r="AB85" s="22">
        <v>0</v>
      </c>
      <c r="AC85" s="20">
        <v>0.1</v>
      </c>
      <c r="AD85" s="20">
        <f>+VLOOKUP(K85,Seguimiento!$A:$J,5,FALSE)</f>
        <v>0.3</v>
      </c>
      <c r="AE85" s="22">
        <v>0</v>
      </c>
      <c r="AF85" s="22">
        <v>0</v>
      </c>
      <c r="AG85" s="20">
        <v>1</v>
      </c>
      <c r="AH85" s="20">
        <f>+VLOOKUP(K85,Seguimiento!$A:$J,6,FALSE)</f>
        <v>0.6</v>
      </c>
      <c r="AI85" s="23">
        <v>0</v>
      </c>
      <c r="AJ85" s="23">
        <v>0</v>
      </c>
      <c r="AK85" s="23">
        <v>0</v>
      </c>
      <c r="AL85" s="20" t="str">
        <f>+VLOOKUP(K85,Seguimiento!$A:$J,7,FALSE)</f>
        <v>En el año 2021 se logra establecer la ruta de trabajo para implementación del micrositio, se consolida el equipo de estrategia que logra aplicar acciones para la intervención a Venteros Informales y la aplicación de estrategias para cumplimiento de indicadores.</v>
      </c>
      <c r="AM85" s="20">
        <f t="shared" si="1"/>
        <v>0.3</v>
      </c>
      <c r="AN85" s="22">
        <v>9.1336973435886531E-4</v>
      </c>
      <c r="AO85" s="22">
        <v>0</v>
      </c>
      <c r="AP85" s="22">
        <v>0</v>
      </c>
      <c r="AQ85" s="36">
        <f>+VLOOKUP(K85,Seguimiento!$A:$J,9,FALSE)</f>
        <v>2.740109203076596E-4</v>
      </c>
      <c r="AR85" s="35">
        <f>+VLOOKUP(K85,Seguimiento!$A:$J,10,FALSE)</f>
        <v>2</v>
      </c>
      <c r="AS85" s="20">
        <v>10</v>
      </c>
      <c r="AT85" s="35">
        <f>+VLOOKUP(K85,Seguimiento!$A:$J,4,FALSE)</f>
        <v>30</v>
      </c>
      <c r="AU85" s="22">
        <v>0</v>
      </c>
      <c r="AV85" s="22">
        <v>0</v>
      </c>
    </row>
    <row r="86" spans="1:48" x14ac:dyDescent="0.2">
      <c r="A86" s="20">
        <v>1</v>
      </c>
      <c r="B86" s="20" t="s">
        <v>37</v>
      </c>
      <c r="C86" s="20">
        <v>3</v>
      </c>
      <c r="D86" s="20" t="s">
        <v>169</v>
      </c>
      <c r="E86" s="20" t="s">
        <v>170</v>
      </c>
      <c r="F86" s="20">
        <v>5</v>
      </c>
      <c r="G86" s="20" t="s">
        <v>176</v>
      </c>
      <c r="H86" s="20" t="s">
        <v>177</v>
      </c>
      <c r="I86" s="20">
        <v>2</v>
      </c>
      <c r="J86" s="20" t="s">
        <v>1959</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769</v>
      </c>
      <c r="AA86" s="23">
        <v>0</v>
      </c>
      <c r="AB86" s="22">
        <v>0</v>
      </c>
      <c r="AC86" s="20">
        <v>0.1555</v>
      </c>
      <c r="AD86" s="20">
        <f>+VLOOKUP(K86,Seguimiento!$A:$J,5,FALSE)</f>
        <v>0.34775</v>
      </c>
      <c r="AE86" s="22">
        <v>0</v>
      </c>
      <c r="AF86" s="22">
        <v>0</v>
      </c>
      <c r="AG86" s="20">
        <v>1.03666666666667</v>
      </c>
      <c r="AH86" s="20">
        <f>+VLOOKUP(K86,Seguimiento!$A:$J,6,FALSE)</f>
        <v>0.54928571428571404</v>
      </c>
      <c r="AI86" s="23">
        <v>0</v>
      </c>
      <c r="AJ86" s="23">
        <v>0</v>
      </c>
      <c r="AK86" s="23">
        <v>0</v>
      </c>
      <c r="AL86" s="20" t="str">
        <f>+VLOOKUP(K86,Seguimiento!$A:$J,7,FALSE)</f>
        <v>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v>
      </c>
      <c r="AM86" s="20">
        <f t="shared" si="1"/>
        <v>0.34775</v>
      </c>
      <c r="AN86" s="22">
        <v>6.1080279707086431E-4</v>
      </c>
      <c r="AO86" s="22">
        <v>0</v>
      </c>
      <c r="AP86" s="22">
        <v>0</v>
      </c>
      <c r="AQ86" s="36">
        <f>+VLOOKUP(K86,Seguimiento!$A:$J,9,FALSE)</f>
        <v>2.1240667268139306E-4</v>
      </c>
      <c r="AR86" s="35">
        <f>+VLOOKUP(K86,Seguimiento!$A:$J,10,FALSE)</f>
        <v>3</v>
      </c>
      <c r="AS86" s="20">
        <v>622</v>
      </c>
      <c r="AT86" s="35">
        <f>+VLOOKUP(K86,Seguimiento!$A:$J,4,FALSE)</f>
        <v>1391</v>
      </c>
      <c r="AU86" s="22">
        <v>0</v>
      </c>
      <c r="AV86" s="22">
        <v>0</v>
      </c>
    </row>
    <row r="87" spans="1:48" x14ac:dyDescent="0.2">
      <c r="A87" s="20">
        <v>1</v>
      </c>
      <c r="B87" s="20" t="s">
        <v>37</v>
      </c>
      <c r="C87" s="20">
        <v>3</v>
      </c>
      <c r="D87" s="20" t="s">
        <v>169</v>
      </c>
      <c r="E87" s="20" t="s">
        <v>170</v>
      </c>
      <c r="F87" s="20">
        <v>4</v>
      </c>
      <c r="G87" s="20" t="s">
        <v>180</v>
      </c>
      <c r="H87" s="20" t="s">
        <v>181</v>
      </c>
      <c r="I87" s="20">
        <v>3</v>
      </c>
      <c r="J87" s="20" t="s">
        <v>1959</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6">
        <f>+VLOOKUP(K87,Seguimiento!$A:$J,9,FALSE)</f>
        <v>2.6981434842755168E-4</v>
      </c>
      <c r="AR87" s="35">
        <f>+VLOOKUP(K87,Seguimiento!$A:$J,10,FALSE)</f>
        <v>0</v>
      </c>
      <c r="AS87" s="20">
        <v>1</v>
      </c>
      <c r="AT87" s="35">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1959</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36">
        <f>+VLOOKUP(K88,Seguimiento!$A:$J,9,FALSE)</f>
        <v>6.3210012120067157E-5</v>
      </c>
      <c r="AR88" s="35">
        <f>+VLOOKUP(K88,Seguimiento!$A:$J,10,FALSE)</f>
        <v>1</v>
      </c>
      <c r="AS88" s="20">
        <v>20</v>
      </c>
      <c r="AT88" s="35">
        <f>+VLOOKUP(K88,Seguimiento!$A:$J,4,FALSE)</f>
        <v>20</v>
      </c>
      <c r="AU88" s="22">
        <v>0</v>
      </c>
      <c r="AV88" s="22">
        <v>0</v>
      </c>
    </row>
    <row r="89" spans="1:48" x14ac:dyDescent="0.2">
      <c r="A89" s="20">
        <v>1</v>
      </c>
      <c r="B89" s="20" t="s">
        <v>37</v>
      </c>
      <c r="C89" s="20">
        <v>3</v>
      </c>
      <c r="D89" s="20" t="s">
        <v>169</v>
      </c>
      <c r="E89" s="20" t="s">
        <v>170</v>
      </c>
      <c r="F89" s="20">
        <v>1</v>
      </c>
      <c r="G89" s="20" t="s">
        <v>246</v>
      </c>
      <c r="H89" s="20" t="s">
        <v>257</v>
      </c>
      <c r="I89" s="20">
        <v>3</v>
      </c>
      <c r="J89" s="20" t="s">
        <v>1959</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57</v>
      </c>
      <c r="AA89" s="23">
        <v>0</v>
      </c>
      <c r="AB89" s="22">
        <v>0</v>
      </c>
      <c r="AC89" s="20">
        <v>0.5</v>
      </c>
      <c r="AD89" s="20">
        <f>+VLOOKUP(K89,Seguimiento!$A:$J,5,FALSE)</f>
        <v>0.56999999999999995</v>
      </c>
      <c r="AE89" s="22">
        <v>0</v>
      </c>
      <c r="AF89" s="22">
        <v>0</v>
      </c>
      <c r="AG89" s="20">
        <v>2.5</v>
      </c>
      <c r="AH89" s="20">
        <f>+VLOOKUP(K89,Seguimiento!$A:$J,6,FALSE)</f>
        <v>0.81428571428571395</v>
      </c>
      <c r="AI89" s="23">
        <v>0</v>
      </c>
      <c r="AJ89" s="23">
        <v>0</v>
      </c>
      <c r="AK89" s="23">
        <v>0</v>
      </c>
      <c r="AL89" s="20" t="str">
        <f>+VLOOKUP(K89,Seguimiento!$A:$J,7,FALSE)</f>
        <v>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v>
      </c>
      <c r="AM89" s="20">
        <f t="shared" si="1"/>
        <v>0.56999999999999995</v>
      </c>
      <c r="AN89" s="22">
        <v>4.1465101894029176E-4</v>
      </c>
      <c r="AO89" s="22">
        <v>0</v>
      </c>
      <c r="AP89" s="22">
        <v>0</v>
      </c>
      <c r="AQ89" s="36">
        <f>+VLOOKUP(K89,Seguimiento!$A:$J,9,FALSE)</f>
        <v>2.3635108079596629E-4</v>
      </c>
      <c r="AR89" s="35">
        <f>+VLOOKUP(K89,Seguimiento!$A:$J,10,FALSE)</f>
        <v>3</v>
      </c>
      <c r="AS89" s="20">
        <v>50</v>
      </c>
      <c r="AT89" s="35">
        <f>+VLOOKUP(K89,Seguimiento!$A:$J,4,FALSE)</f>
        <v>57</v>
      </c>
      <c r="AU89" s="22">
        <v>0</v>
      </c>
      <c r="AV89" s="22">
        <v>0</v>
      </c>
    </row>
    <row r="90" spans="1:48" x14ac:dyDescent="0.2">
      <c r="A90" s="20">
        <v>1</v>
      </c>
      <c r="B90" s="20" t="s">
        <v>37</v>
      </c>
      <c r="C90" s="20">
        <v>3</v>
      </c>
      <c r="D90" s="20" t="s">
        <v>169</v>
      </c>
      <c r="E90" s="20" t="s">
        <v>170</v>
      </c>
      <c r="F90" s="20">
        <v>6</v>
      </c>
      <c r="G90" s="20" t="s">
        <v>201</v>
      </c>
      <c r="H90" s="20" t="s">
        <v>202</v>
      </c>
      <c r="I90" s="20">
        <v>6</v>
      </c>
      <c r="J90" s="20" t="s">
        <v>1959</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Indicador que tuvo vigencia hasta el 2020 por convenio celebrado en ese año.</v>
      </c>
      <c r="AM90" s="20">
        <f t="shared" si="1"/>
        <v>1</v>
      </c>
      <c r="AN90" s="22">
        <v>8.4532749657069515E-4</v>
      </c>
      <c r="AO90" s="22">
        <v>0</v>
      </c>
      <c r="AP90" s="22">
        <v>0</v>
      </c>
      <c r="AQ90" s="36">
        <f>+VLOOKUP(K90,Seguimiento!$A:$J,9,FALSE)</f>
        <v>8.4532749657069515E-4</v>
      </c>
      <c r="AR90" s="35">
        <f>+VLOOKUP(K90,Seguimiento!$A:$J,10,FALSE)</f>
        <v>0</v>
      </c>
      <c r="AS90" s="20">
        <v>100</v>
      </c>
      <c r="AT90" s="35">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1959</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22</v>
      </c>
      <c r="AA91" s="23">
        <v>0</v>
      </c>
      <c r="AB91" s="22">
        <v>0</v>
      </c>
      <c r="AC91" s="20">
        <v>0.22666666666666699</v>
      </c>
      <c r="AD91" s="20">
        <f>+VLOOKUP(K91,Seguimiento!$A:$J,5,FALSE)</f>
        <v>0.52</v>
      </c>
      <c r="AE91" s="22">
        <v>0</v>
      </c>
      <c r="AF91" s="22">
        <v>0</v>
      </c>
      <c r="AG91" s="20">
        <v>1.4166666666666701</v>
      </c>
      <c r="AH91" s="20">
        <f>+VLOOKUP(K91,Seguimiento!$A:$J,6,FALSE)</f>
        <v>1.15789473684211</v>
      </c>
      <c r="AI91" s="23">
        <v>0</v>
      </c>
      <c r="AJ91" s="23">
        <v>0</v>
      </c>
      <c r="AK91" s="23">
        <v>0</v>
      </c>
      <c r="AL91" s="20" t="str">
        <f>+VLOOKUP(K91,Seguimiento!$A:$J,7,FALSE)</f>
        <v>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v>
      </c>
      <c r="AM91" s="20">
        <f t="shared" si="1"/>
        <v>0.52</v>
      </c>
      <c r="AN91" s="22">
        <v>1.2717204693856409E-3</v>
      </c>
      <c r="AO91" s="22">
        <v>0</v>
      </c>
      <c r="AP91" s="22">
        <v>0</v>
      </c>
      <c r="AQ91" s="36">
        <f>+VLOOKUP(K91,Seguimiento!$A:$J,9,FALSE)</f>
        <v>6.1042582530510762E-4</v>
      </c>
      <c r="AR91" s="35">
        <f>+VLOOKUP(K91,Seguimiento!$A:$J,10,FALSE)</f>
        <v>3</v>
      </c>
      <c r="AS91" s="20">
        <v>17</v>
      </c>
      <c r="AT91" s="35">
        <f>+VLOOKUP(K91,Seguimiento!$A:$J,4,FALSE)</f>
        <v>39</v>
      </c>
      <c r="AU91" s="22">
        <v>0</v>
      </c>
      <c r="AV91" s="22">
        <v>0</v>
      </c>
    </row>
    <row r="92" spans="1:48" x14ac:dyDescent="0.2">
      <c r="A92" s="20">
        <v>1</v>
      </c>
      <c r="B92" s="20" t="s">
        <v>37</v>
      </c>
      <c r="C92" s="20">
        <v>3</v>
      </c>
      <c r="D92" s="20" t="s">
        <v>169</v>
      </c>
      <c r="E92" s="20" t="s">
        <v>170</v>
      </c>
      <c r="F92" s="20">
        <v>5</v>
      </c>
      <c r="G92" s="20" t="s">
        <v>176</v>
      </c>
      <c r="H92" s="20" t="s">
        <v>177</v>
      </c>
      <c r="I92" s="20">
        <v>3</v>
      </c>
      <c r="J92" s="20" t="s">
        <v>1959</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Los días 24 y 25 del mes de junio se realizo la rueda de negocios StarTV.</v>
      </c>
      <c r="AM92" s="20">
        <f t="shared" si="1"/>
        <v>0.25</v>
      </c>
      <c r="AN92" s="22">
        <v>2.1441824949482681E-4</v>
      </c>
      <c r="AO92" s="22">
        <v>0</v>
      </c>
      <c r="AP92" s="22">
        <v>0</v>
      </c>
      <c r="AQ92" s="36">
        <f>+VLOOKUP(K92,Seguimiento!$A:$J,9,FALSE)</f>
        <v>5.3604562373706702E-5</v>
      </c>
      <c r="AR92" s="35">
        <f>+VLOOKUP(K92,Seguimiento!$A:$J,10,FALSE)</f>
        <v>2</v>
      </c>
      <c r="AS92" s="20">
        <v>4</v>
      </c>
      <c r="AT92" s="35">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1959</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Se realizó evalución de propuestas para operar la creación de empresas</v>
      </c>
      <c r="AM93" s="20">
        <f t="shared" si="1"/>
        <v>0</v>
      </c>
      <c r="AN93" s="22">
        <v>5.0162639907096933E-4</v>
      </c>
      <c r="AO93" s="22">
        <v>0</v>
      </c>
      <c r="AP93" s="22">
        <v>0</v>
      </c>
      <c r="AQ93" s="36">
        <f>+VLOOKUP(K93,Seguimiento!$A:$J,9,FALSE)</f>
        <v>0</v>
      </c>
      <c r="AR93" s="35">
        <f>+VLOOKUP(K93,Seguimiento!$A:$J,10,FALSE)</f>
        <v>1</v>
      </c>
      <c r="AS93" s="20">
        <v>-1</v>
      </c>
      <c r="AT93" s="35">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1959</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2727</v>
      </c>
      <c r="AA94" s="23">
        <v>0</v>
      </c>
      <c r="AB94" s="22">
        <v>0</v>
      </c>
      <c r="AC94" s="20">
        <v>9.9214551467548595E-2</v>
      </c>
      <c r="AD94" s="20">
        <f>+VLOOKUP(K94,Seguimiento!$A:$J,5,FALSE)</f>
        <v>0.32467961967755299</v>
      </c>
      <c r="AE94" s="22">
        <v>0</v>
      </c>
      <c r="AF94" s="22">
        <v>0</v>
      </c>
      <c r="AG94" s="20">
        <v>1</v>
      </c>
      <c r="AH94" s="20">
        <f>+VLOOKUP(K94,Seguimiento!$A:$J,6,FALSE)</f>
        <v>0.63418604651162802</v>
      </c>
      <c r="AI94" s="23">
        <v>0</v>
      </c>
      <c r="AJ94" s="23">
        <v>0</v>
      </c>
      <c r="AK94" s="23">
        <v>0</v>
      </c>
      <c r="AL94" s="20" t="str">
        <f>+VLOOKUP(K94,Seguimiento!$A:$J,7,FALSE)</f>
        <v>En el mes de Abril se observa un pico en la colocacion por cuenta de los creditos colocados a traves del convenio con el Fondo Nacional de Garantias.</v>
      </c>
      <c r="AM94" s="20">
        <f t="shared" si="1"/>
        <v>0.32467961967755299</v>
      </c>
      <c r="AN94" s="22">
        <v>1.366519509365475E-3</v>
      </c>
      <c r="AO94" s="22">
        <v>0</v>
      </c>
      <c r="AP94" s="22">
        <v>0</v>
      </c>
      <c r="AQ94" s="36">
        <f>+VLOOKUP(K94,Seguimiento!$A:$J,9,FALSE)</f>
        <v>4.4368103458273871E-4</v>
      </c>
      <c r="AR94" s="35">
        <f>+VLOOKUP(K94,Seguimiento!$A:$J,10,FALSE)</f>
        <v>2</v>
      </c>
      <c r="AS94" s="20">
        <v>1200</v>
      </c>
      <c r="AT94" s="35">
        <f>+VLOOKUP(K94,Seguimiento!$A:$J,4,FALSE)</f>
        <v>3927</v>
      </c>
      <c r="AU94" s="22">
        <v>0</v>
      </c>
      <c r="AV94" s="22">
        <v>0</v>
      </c>
    </row>
    <row r="95" spans="1:48" x14ac:dyDescent="0.2">
      <c r="A95" s="20">
        <v>1</v>
      </c>
      <c r="B95" s="20" t="s">
        <v>37</v>
      </c>
      <c r="C95" s="20">
        <v>3</v>
      </c>
      <c r="D95" s="20" t="s">
        <v>169</v>
      </c>
      <c r="E95" s="20" t="s">
        <v>170</v>
      </c>
      <c r="F95" s="20">
        <v>6</v>
      </c>
      <c r="G95" s="20" t="s">
        <v>201</v>
      </c>
      <c r="H95" s="20" t="s">
        <v>202</v>
      </c>
      <c r="I95" s="20">
        <v>4</v>
      </c>
      <c r="J95" s="20" t="s">
        <v>1959</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258</v>
      </c>
      <c r="AA95" s="23">
        <v>0</v>
      </c>
      <c r="AB95" s="22">
        <v>0</v>
      </c>
      <c r="AC95" s="20">
        <v>0.1</v>
      </c>
      <c r="AD95" s="20">
        <f>+VLOOKUP(K95,Seguimiento!$A:$J,5,FALSE)</f>
        <v>0.27200000000000002</v>
      </c>
      <c r="AE95" s="22">
        <v>0</v>
      </c>
      <c r="AF95" s="22">
        <v>0</v>
      </c>
      <c r="AG95" s="20">
        <v>1</v>
      </c>
      <c r="AH95" s="20">
        <f>+VLOOKUP(K95,Seguimiento!$A:$J,6,FALSE)</f>
        <v>0.49142857142857099</v>
      </c>
      <c r="AI95" s="23">
        <v>0</v>
      </c>
      <c r="AJ95" s="23">
        <v>0</v>
      </c>
      <c r="AK95" s="23">
        <v>0</v>
      </c>
      <c r="AL95" s="20" t="str">
        <f>+VLOOKUP(K95,Seguimiento!$A:$J,7,FALSE)</f>
        <v>Indicador que depende de "Créditos otorgados por el Banco de los Pobres a micro y pequeñas empresas"</v>
      </c>
      <c r="AM95" s="20">
        <f t="shared" si="1"/>
        <v>0.27200000000000002</v>
      </c>
      <c r="AN95" s="22">
        <v>1.1333628279586137E-3</v>
      </c>
      <c r="AO95" s="22">
        <v>0</v>
      </c>
      <c r="AP95" s="22">
        <v>0</v>
      </c>
      <c r="AQ95" s="36">
        <f>+VLOOKUP(K95,Seguimiento!$A:$J,9,FALSE)</f>
        <v>3.0827468920474296E-4</v>
      </c>
      <c r="AR95" s="35">
        <f>+VLOOKUP(K95,Seguimiento!$A:$J,10,FALSE)</f>
        <v>2</v>
      </c>
      <c r="AS95" s="20">
        <v>150</v>
      </c>
      <c r="AT95" s="35">
        <f>+VLOOKUP(K95,Seguimiento!$A:$J,4,FALSE)</f>
        <v>408</v>
      </c>
      <c r="AU95" s="22">
        <v>0</v>
      </c>
      <c r="AV95" s="22">
        <v>0</v>
      </c>
    </row>
    <row r="96" spans="1:48" x14ac:dyDescent="0.2">
      <c r="A96" s="20">
        <v>1</v>
      </c>
      <c r="B96" s="20" t="s">
        <v>37</v>
      </c>
      <c r="C96" s="20">
        <v>3</v>
      </c>
      <c r="D96" s="20" t="s">
        <v>169</v>
      </c>
      <c r="E96" s="20" t="s">
        <v>170</v>
      </c>
      <c r="F96" s="20"/>
      <c r="G96" s="20"/>
      <c r="H96" s="20"/>
      <c r="I96" s="20">
        <v>8</v>
      </c>
      <c r="J96" s="20" t="s">
        <v>1958</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0.195035460992908</v>
      </c>
      <c r="AI96" s="23">
        <v>0</v>
      </c>
      <c r="AJ96" s="23">
        <v>0</v>
      </c>
      <c r="AK96" s="23">
        <v>0</v>
      </c>
      <c r="AL96" s="20" t="str">
        <f>+VLOOKUP(K96,Seguimiento!$A:$J,7,FALSE)</f>
        <v>Se reporta 55 empresas  de epica. En capital semilla se esta realizando la convocatoria</v>
      </c>
      <c r="AM96" s="20">
        <f t="shared" si="1"/>
        <v>0.2</v>
      </c>
      <c r="AN96" s="22">
        <v>0</v>
      </c>
      <c r="AO96" s="22">
        <v>0</v>
      </c>
      <c r="AP96" s="22">
        <v>0</v>
      </c>
      <c r="AQ96" s="36">
        <f>+VLOOKUP(K96,Seguimiento!$A:$J,9,FALSE)</f>
        <v>0</v>
      </c>
      <c r="AR96" s="35">
        <f>+VLOOKUP(K96,Seguimiento!$A:$J,10,FALSE)</f>
        <v>1</v>
      </c>
      <c r="AS96" s="20">
        <v>105</v>
      </c>
      <c r="AT96" s="35">
        <f>+VLOOKUP(K96,Seguimiento!$A:$J,4,FALSE)</f>
        <v>160</v>
      </c>
      <c r="AU96" s="22">
        <v>0</v>
      </c>
      <c r="AV96" s="22">
        <v>0</v>
      </c>
    </row>
    <row r="97" spans="1:48" x14ac:dyDescent="0.2">
      <c r="A97" s="20">
        <v>1</v>
      </c>
      <c r="B97" s="20" t="s">
        <v>37</v>
      </c>
      <c r="C97" s="20">
        <v>3</v>
      </c>
      <c r="D97" s="20" t="s">
        <v>169</v>
      </c>
      <c r="E97" s="20" t="s">
        <v>170</v>
      </c>
      <c r="F97" s="20">
        <v>6</v>
      </c>
      <c r="G97" s="20" t="s">
        <v>201</v>
      </c>
      <c r="H97" s="20" t="s">
        <v>202</v>
      </c>
      <c r="I97" s="20">
        <v>1</v>
      </c>
      <c r="J97" s="20" t="s">
        <v>1959</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para la realizacion de la rueda de financiación en el mes de septiembre</v>
      </c>
      <c r="AM97" s="20">
        <f t="shared" si="1"/>
        <v>0</v>
      </c>
      <c r="AN97" s="22">
        <v>1.151947772520183E-3</v>
      </c>
      <c r="AO97" s="22">
        <v>0</v>
      </c>
      <c r="AP97" s="22">
        <v>0</v>
      </c>
      <c r="AQ97" s="36">
        <f>+VLOOKUP(K97,Seguimiento!$A:$J,9,FALSE)</f>
        <v>0</v>
      </c>
      <c r="AR97" s="35">
        <f>+VLOOKUP(K97,Seguimiento!$A:$J,10,FALSE)</f>
        <v>1</v>
      </c>
      <c r="AS97" s="20">
        <v>-1</v>
      </c>
      <c r="AT97" s="35">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1959</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realizan reuniones de articulación con EPM para establecer ruta de trabajo en la actualización de la política pública.</v>
      </c>
      <c r="AM98" s="20">
        <f t="shared" si="1"/>
        <v>0</v>
      </c>
      <c r="AN98" s="22">
        <v>4.0286340575704769E-4</v>
      </c>
      <c r="AO98" s="22">
        <v>0</v>
      </c>
      <c r="AP98" s="22">
        <v>0</v>
      </c>
      <c r="AQ98" s="36">
        <f>+VLOOKUP(K98,Seguimiento!$A:$J,9,FALSE)</f>
        <v>0</v>
      </c>
      <c r="AR98" s="35">
        <f>+VLOOKUP(K98,Seguimiento!$A:$J,10,FALSE)</f>
        <v>1</v>
      </c>
      <c r="AS98" s="20">
        <v>-1</v>
      </c>
      <c r="AT98" s="35">
        <f>+VLOOKUP(K98,Seguimiento!$A:$J,4,FALSE)</f>
        <v>0</v>
      </c>
      <c r="AU98" s="22">
        <v>0</v>
      </c>
      <c r="AV98" s="22">
        <v>0</v>
      </c>
    </row>
    <row r="99" spans="1:48" x14ac:dyDescent="0.2">
      <c r="A99" s="20">
        <v>1</v>
      </c>
      <c r="B99" s="20" t="s">
        <v>37</v>
      </c>
      <c r="C99" s="20">
        <v>3</v>
      </c>
      <c r="D99" s="20" t="s">
        <v>169</v>
      </c>
      <c r="E99" s="20" t="s">
        <v>170</v>
      </c>
      <c r="F99" s="20">
        <v>5</v>
      </c>
      <c r="G99" s="20" t="s">
        <v>176</v>
      </c>
      <c r="H99" s="20" t="s">
        <v>177</v>
      </c>
      <c r="I99" s="20">
        <v>6</v>
      </c>
      <c r="J99" s="20" t="s">
        <v>1959</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236</v>
      </c>
      <c r="AA99" s="23">
        <v>0</v>
      </c>
      <c r="AB99" s="22">
        <v>0</v>
      </c>
      <c r="AC99" s="20">
        <v>-1</v>
      </c>
      <c r="AD99" s="20">
        <f>+VLOOKUP(K99,Seguimiento!$A:$J,5,FALSE)</f>
        <v>9.4399999999999998E-2</v>
      </c>
      <c r="AE99" s="22">
        <v>0</v>
      </c>
      <c r="AF99" s="22">
        <v>0</v>
      </c>
      <c r="AG99" s="20">
        <v>-1</v>
      </c>
      <c r="AH99" s="20">
        <f>+VLOOKUP(K99,Seguimiento!$A:$J,6,FALSE)</f>
        <v>0.27764705882352902</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v>
      </c>
      <c r="AM99" s="20">
        <f t="shared" si="1"/>
        <v>9.4399999999999998E-2</v>
      </c>
      <c r="AN99" s="22">
        <v>4.0152877071226501E-4</v>
      </c>
      <c r="AO99" s="22">
        <v>0</v>
      </c>
      <c r="AP99" s="22">
        <v>0</v>
      </c>
      <c r="AQ99" s="36">
        <f>+VLOOKUP(K99,Seguimiento!$A:$J,9,FALSE)</f>
        <v>3.7904315955237818E-5</v>
      </c>
      <c r="AR99" s="35">
        <f>+VLOOKUP(K99,Seguimiento!$A:$J,10,FALSE)</f>
        <v>1</v>
      </c>
      <c r="AS99" s="20">
        <v>-1</v>
      </c>
      <c r="AT99" s="35">
        <f>+VLOOKUP(K99,Seguimiento!$A:$J,4,FALSE)</f>
        <v>236</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1959</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reforlulan los estudios previos en relación al alcance y marco normativo para la contratación de la viabilidad del Distrito</v>
      </c>
      <c r="AM100" s="20">
        <f t="shared" si="1"/>
        <v>0</v>
      </c>
      <c r="AN100" s="22">
        <v>4.3356001178705033E-4</v>
      </c>
      <c r="AO100" s="22">
        <v>0</v>
      </c>
      <c r="AP100" s="22">
        <v>0</v>
      </c>
      <c r="AQ100" s="36">
        <f>+VLOOKUP(K100,Seguimiento!$A:$J,9,FALSE)</f>
        <v>0</v>
      </c>
      <c r="AR100" s="35">
        <f>+VLOOKUP(K100,Seguimiento!$A:$J,10,FALSE)</f>
        <v>1</v>
      </c>
      <c r="AS100" s="20">
        <v>-1</v>
      </c>
      <c r="AT100" s="35">
        <f>+VLOOKUP(K100,Seguimiento!$A:$J,4,FALSE)</f>
        <v>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1959</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planeando la convocatoria para el mes julio. La meta se  reporta para el sgundo semestre</v>
      </c>
      <c r="AM101" s="20">
        <f t="shared" si="1"/>
        <v>0.1</v>
      </c>
      <c r="AN101" s="22">
        <v>5.1538773630690972E-4</v>
      </c>
      <c r="AO101" s="22">
        <v>0</v>
      </c>
      <c r="AP101" s="22">
        <v>0</v>
      </c>
      <c r="AQ101" s="36">
        <f>+VLOOKUP(K101,Seguimiento!$A:$J,9,FALSE)</f>
        <v>5.1538773630690976E-5</v>
      </c>
      <c r="AR101" s="35">
        <f>+VLOOKUP(K101,Seguimiento!$A:$J,10,FALSE)</f>
        <v>1</v>
      </c>
      <c r="AS101" s="20">
        <v>50</v>
      </c>
      <c r="AT101" s="35">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1958</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v>
      </c>
      <c r="AM102" s="20">
        <f t="shared" si="1"/>
        <v>0.90725</v>
      </c>
      <c r="AN102" s="22">
        <v>0</v>
      </c>
      <c r="AO102" s="22">
        <v>0</v>
      </c>
      <c r="AP102" s="22">
        <v>0</v>
      </c>
      <c r="AQ102" s="36">
        <f>+VLOOKUP(K102,Seguimiento!$A:$J,9,FALSE)</f>
        <v>0</v>
      </c>
      <c r="AR102" s="35">
        <f>+VLOOKUP(K102,Seguimiento!$A:$J,10,FALSE)</f>
        <v>3</v>
      </c>
      <c r="AS102" s="20">
        <v>72</v>
      </c>
      <c r="AT102" s="35">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1958</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18</v>
      </c>
      <c r="AA103" s="23">
        <v>0</v>
      </c>
      <c r="AB103" s="22">
        <v>0</v>
      </c>
      <c r="AC103" s="20">
        <v>0.133333333333333</v>
      </c>
      <c r="AD103" s="20">
        <f>+VLOOKUP(K103,Seguimiento!$A:$J,5,FALSE)</f>
        <v>1.3333333333333299</v>
      </c>
      <c r="AE103" s="24">
        <v>0</v>
      </c>
      <c r="AF103" s="22">
        <v>0</v>
      </c>
      <c r="AG103" s="20">
        <v>2</v>
      </c>
      <c r="AH103" s="20">
        <f>+VLOOKUP(K103,Seguimiento!$A:$J,6,FALSE)</f>
        <v>4.5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v>
      </c>
      <c r="AM103" s="20">
        <f t="shared" si="1"/>
        <v>1.3333333333333299</v>
      </c>
      <c r="AN103" s="22">
        <v>0</v>
      </c>
      <c r="AO103" s="22">
        <v>0</v>
      </c>
      <c r="AP103" s="22">
        <v>0</v>
      </c>
      <c r="AQ103" s="36">
        <f>+VLOOKUP(K103,Seguimiento!$A:$J,9,FALSE)</f>
        <v>0</v>
      </c>
      <c r="AR103" s="35">
        <f>+VLOOKUP(K103,Seguimiento!$A:$J,10,FALSE)</f>
        <v>3</v>
      </c>
      <c r="AS103" s="20">
        <v>2</v>
      </c>
      <c r="AT103" s="35">
        <f>+VLOOKUP(K103,Seguimiento!$A:$J,4,FALSE)</f>
        <v>20</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1959</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4</v>
      </c>
      <c r="AA104" s="23">
        <v>0</v>
      </c>
      <c r="AB104" s="22">
        <v>0</v>
      </c>
      <c r="AC104" s="20">
        <v>7.1428571428571397E-2</v>
      </c>
      <c r="AD104" s="20">
        <f>+VLOOKUP(K104,Seguimiento!$A:$J,5,FALSE)</f>
        <v>0.128571428571429</v>
      </c>
      <c r="AE104" s="22">
        <v>0</v>
      </c>
      <c r="AF104" s="22">
        <v>0</v>
      </c>
      <c r="AG104" s="20">
        <v>1</v>
      </c>
      <c r="AH104" s="20">
        <f>+VLOOKUP(K104,Seguimiento!$A:$J,6,FALSE)</f>
        <v>0.2</v>
      </c>
      <c r="AI104" s="23">
        <v>0</v>
      </c>
      <c r="AJ104" s="23">
        <v>0</v>
      </c>
      <c r="AK104" s="23">
        <v>0</v>
      </c>
      <c r="AL104" s="20" t="str">
        <f>+VLOOKUP(K104,Seguimiento!$A:$J,7,FALSE)</f>
        <v>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v>
      </c>
      <c r="AM104" s="20">
        <f t="shared" si="1"/>
        <v>0.128571428571429</v>
      </c>
      <c r="AN104" s="22">
        <v>5.3022038909519885E-4</v>
      </c>
      <c r="AO104" s="22">
        <v>0</v>
      </c>
      <c r="AP104" s="22">
        <v>0</v>
      </c>
      <c r="AQ104" s="36">
        <f>+VLOOKUP(K104,Seguimiento!$A:$J,9,FALSE)</f>
        <v>6.8171192883668654E-5</v>
      </c>
      <c r="AR104" s="35">
        <f>+VLOOKUP(K104,Seguimiento!$A:$J,10,FALSE)</f>
        <v>1</v>
      </c>
      <c r="AS104" s="20">
        <v>5</v>
      </c>
      <c r="AT104" s="35">
        <f>+VLOOKUP(K104,Seguimiento!$A:$J,4,FALSE)</f>
        <v>9</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1959</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v>
      </c>
      <c r="AM105" s="20">
        <f t="shared" si="1"/>
        <v>0</v>
      </c>
      <c r="AN105" s="22">
        <v>2.0702140245095583E-4</v>
      </c>
      <c r="AO105" s="22">
        <v>0</v>
      </c>
      <c r="AP105" s="22">
        <v>0</v>
      </c>
      <c r="AQ105" s="36">
        <f>+VLOOKUP(K105,Seguimiento!$A:$J,9,FALSE)</f>
        <v>0</v>
      </c>
      <c r="AR105" s="35">
        <f>+VLOOKUP(K105,Seguimiento!$A:$J,10,FALSE)</f>
        <v>1</v>
      </c>
      <c r="AS105" s="20">
        <v>-1</v>
      </c>
      <c r="AT105" s="35">
        <f>+VLOOKUP(K105,Seguimiento!$A:$J,4,FALSE)</f>
        <v>0</v>
      </c>
      <c r="AU105" s="22">
        <v>0</v>
      </c>
      <c r="AV105" s="22">
        <v>0</v>
      </c>
    </row>
    <row r="106" spans="1:48" x14ac:dyDescent="0.2">
      <c r="A106" s="20">
        <v>1</v>
      </c>
      <c r="B106" s="20" t="s">
        <v>37</v>
      </c>
      <c r="C106" s="20">
        <v>4</v>
      </c>
      <c r="D106" s="20" t="s">
        <v>280</v>
      </c>
      <c r="E106" s="20" t="s">
        <v>281</v>
      </c>
      <c r="F106" s="20"/>
      <c r="G106" s="20"/>
      <c r="H106" s="20"/>
      <c r="I106" s="20">
        <v>2</v>
      </c>
      <c r="J106" s="20" t="s">
        <v>1958</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f>+VLOOKUP(K106,Seguimiento!$A:$J,5,FALSE)</f>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f t="shared" si="1"/>
        <v>-1</v>
      </c>
      <c r="AN106" s="22">
        <v>0</v>
      </c>
      <c r="AO106" s="22">
        <v>0</v>
      </c>
      <c r="AP106" s="22">
        <v>0</v>
      </c>
      <c r="AQ106" s="36">
        <f>+VLOOKUP(K106,Seguimiento!$A:$J,9,FALSE)</f>
        <v>0</v>
      </c>
      <c r="AR106" s="35">
        <f>+VLOOKUP(K106,Seguimiento!$A:$J,10,FALSE)</f>
        <v>0</v>
      </c>
      <c r="AS106" s="20">
        <v>-1</v>
      </c>
      <c r="AT106" s="35">
        <f>+VLOOKUP(K106,Seguimiento!$A:$J,4,FALSE)</f>
        <v>-1</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1959</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15.33</v>
      </c>
      <c r="AA107" s="23">
        <v>0</v>
      </c>
      <c r="AB107" s="22">
        <v>0</v>
      </c>
      <c r="AC107" s="20">
        <v>4.3999999999999997E-2</v>
      </c>
      <c r="AD107" s="20">
        <f>+VLOOKUP(K107,Seguimiento!$A:$J,5,FALSE)</f>
        <v>0.30659999999999998</v>
      </c>
      <c r="AE107" s="22">
        <v>0</v>
      </c>
      <c r="AF107" s="22">
        <v>0</v>
      </c>
      <c r="AG107" s="20">
        <v>1.1000000000000001</v>
      </c>
      <c r="AH107" s="20">
        <f>+VLOOKUP(K107,Seguimiento!$A:$J,6,FALSE)</f>
        <v>0.76649999999999996</v>
      </c>
      <c r="AI107" s="23">
        <v>0</v>
      </c>
      <c r="AJ107" s="23">
        <v>0</v>
      </c>
      <c r="AK107" s="23">
        <v>0</v>
      </c>
      <c r="AL107" s="20" t="str">
        <f>+VLOOKUP(K107,Seguimiento!$A:$J,7,FALSE)</f>
        <v>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v>
      </c>
      <c r="AM107" s="20">
        <f t="shared" si="1"/>
        <v>0.30659999999999998</v>
      </c>
      <c r="AN107" s="22">
        <v>2.8687499644875244E-3</v>
      </c>
      <c r="AO107" s="22">
        <v>0</v>
      </c>
      <c r="AP107" s="22">
        <v>0</v>
      </c>
      <c r="AQ107" s="36">
        <f>+VLOOKUP(K107,Seguimiento!$A:$J,9,FALSE)</f>
        <v>8.795587391118749E-4</v>
      </c>
      <c r="AR107" s="35">
        <f>+VLOOKUP(K107,Seguimiento!$A:$J,10,FALSE)</f>
        <v>2</v>
      </c>
      <c r="AS107" s="20">
        <v>2.2000000000000002</v>
      </c>
      <c r="AT107" s="35">
        <f>+VLOOKUP(K107,Seguimiento!$A:$J,4,FALSE)</f>
        <v>15.33</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1959</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453</v>
      </c>
      <c r="AA108" s="23">
        <v>0</v>
      </c>
      <c r="AB108" s="22">
        <v>0</v>
      </c>
      <c r="AC108" s="20">
        <v>0.71333333333333304</v>
      </c>
      <c r="AD108" s="20">
        <f>+VLOOKUP(K108,Seguimiento!$A:$J,5,FALSE)</f>
        <v>0.755</v>
      </c>
      <c r="AE108" s="22">
        <v>0</v>
      </c>
      <c r="AF108" s="22">
        <v>0</v>
      </c>
      <c r="AG108" s="20">
        <v>1.0363196125908001</v>
      </c>
      <c r="AH108" s="20">
        <f>+VLOOKUP(K108,Seguimiento!$A:$J,6,FALSE)</f>
        <v>0.95771670190274805</v>
      </c>
      <c r="AI108" s="23">
        <v>0</v>
      </c>
      <c r="AJ108" s="23">
        <v>0</v>
      </c>
      <c r="AK108" s="23">
        <v>0</v>
      </c>
      <c r="AL108" s="20" t="str">
        <f>+VLOOKUP(K108,Seguimiento!$A:$J,7,FALSE)</f>
        <v>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v>
      </c>
      <c r="AM108" s="20">
        <f t="shared" si="1"/>
        <v>0.755</v>
      </c>
      <c r="AN108" s="22">
        <v>7.8425029204449049E-4</v>
      </c>
      <c r="AO108" s="22">
        <v>0</v>
      </c>
      <c r="AP108" s="22">
        <v>0</v>
      </c>
      <c r="AQ108" s="36">
        <f>+VLOOKUP(K108,Seguimiento!$A:$J,9,FALSE)</f>
        <v>5.9210897049359037E-4</v>
      </c>
      <c r="AR108" s="35">
        <f>+VLOOKUP(K108,Seguimiento!$A:$J,10,FALSE)</f>
        <v>3</v>
      </c>
      <c r="AS108" s="20">
        <v>428</v>
      </c>
      <c r="AT108" s="35">
        <f>+VLOOKUP(K108,Seguimiento!$A:$J,4,FALSE)</f>
        <v>453</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1959</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22.8</v>
      </c>
      <c r="AA109" s="23">
        <v>0</v>
      </c>
      <c r="AB109" s="22">
        <v>0</v>
      </c>
      <c r="AC109" s="20">
        <v>0.114</v>
      </c>
      <c r="AD109" s="20">
        <f>+VLOOKUP(K109,Seguimiento!$A:$J,5,FALSE)</f>
        <v>0.45600000000000002</v>
      </c>
      <c r="AE109" s="22">
        <v>0</v>
      </c>
      <c r="AF109" s="22">
        <v>0</v>
      </c>
      <c r="AG109" s="20">
        <v>1.8387096774193501</v>
      </c>
      <c r="AH109" s="20">
        <f>+VLOOKUP(K109,Seguimiento!$A:$J,6,FALSE)</f>
        <v>0.91200000000000003</v>
      </c>
      <c r="AI109" s="23">
        <v>0</v>
      </c>
      <c r="AJ109" s="23">
        <v>0</v>
      </c>
      <c r="AK109" s="23">
        <v>0</v>
      </c>
      <c r="AL109" s="20" t="str">
        <f>+VLOOKUP(K109,Seguimiento!$A:$J,7,FALSE)</f>
        <v>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v>
      </c>
      <c r="AM109" s="20">
        <f t="shared" si="1"/>
        <v>0.45600000000000002</v>
      </c>
      <c r="AN109" s="22">
        <v>1.5959790356046769E-3</v>
      </c>
      <c r="AO109" s="22">
        <v>0</v>
      </c>
      <c r="AP109" s="22">
        <v>0</v>
      </c>
      <c r="AQ109" s="36">
        <f>+VLOOKUP(K109,Seguimiento!$A:$J,9,FALSE)</f>
        <v>2.8318017738893629E-3</v>
      </c>
      <c r="AR109" s="35">
        <f>+VLOOKUP(K109,Seguimiento!$A:$J,10,FALSE)</f>
        <v>3</v>
      </c>
      <c r="AS109" s="20">
        <v>5.7</v>
      </c>
      <c r="AT109" s="35">
        <f>+VLOOKUP(K109,Seguimiento!$A:$J,4,FALSE)</f>
        <v>22.8</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1959</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f>+VLOOKUP(K110,Seguimiento!$A:$J,5,FALSE)</f>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f t="shared" si="1"/>
        <v>-1</v>
      </c>
      <c r="AN110" s="22">
        <v>5.0821931049949542E-3</v>
      </c>
      <c r="AO110" s="22">
        <v>0</v>
      </c>
      <c r="AP110" s="22">
        <v>0</v>
      </c>
      <c r="AQ110" s="36">
        <f>+VLOOKUP(K110,Seguimiento!$A:$J,9,FALSE)</f>
        <v>0</v>
      </c>
      <c r="AR110" s="35">
        <f>+VLOOKUP(K110,Seguimiento!$A:$J,10,FALSE)</f>
        <v>0</v>
      </c>
      <c r="AS110" s="20">
        <v>-1</v>
      </c>
      <c r="AT110" s="35">
        <f>+VLOOKUP(K110,Seguimiento!$A:$J,4,FALSE)</f>
        <v>-1</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1959</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f>+VLOOKUP(K111,Seguimiento!$A:$J,5,FALSE)</f>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f t="shared" si="1"/>
        <v>-1</v>
      </c>
      <c r="AN111" s="22">
        <v>6.2100916094064975E-3</v>
      </c>
      <c r="AO111" s="22">
        <v>0</v>
      </c>
      <c r="AP111" s="22">
        <v>0</v>
      </c>
      <c r="AQ111" s="36">
        <f>+VLOOKUP(K111,Seguimiento!$A:$J,9,FALSE)</f>
        <v>0</v>
      </c>
      <c r="AR111" s="35">
        <f>+VLOOKUP(K111,Seguimiento!$A:$J,10,FALSE)</f>
        <v>0</v>
      </c>
      <c r="AS111" s="20">
        <v>-1</v>
      </c>
      <c r="AT111" s="35">
        <f>+VLOOKUP(K111,Seguimiento!$A:$J,4,FALSE)</f>
        <v>-1</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1959</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v>
      </c>
      <c r="AM112" s="20">
        <f t="shared" si="1"/>
        <v>0.54545454545454497</v>
      </c>
      <c r="AN112" s="22">
        <v>5.3651566372023849E-4</v>
      </c>
      <c r="AO112" s="22">
        <v>0</v>
      </c>
      <c r="AP112" s="22">
        <v>0</v>
      </c>
      <c r="AQ112" s="36">
        <f>+VLOOKUP(K112,Seguimiento!$A:$J,9,FALSE)</f>
        <v>2.7721053299972452E-3</v>
      </c>
      <c r="AR112" s="35">
        <f>+VLOOKUP(K112,Seguimiento!$A:$J,10,FALSE)</f>
        <v>3</v>
      </c>
      <c r="AS112" s="20">
        <v>1</v>
      </c>
      <c r="AT112" s="35">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1959</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3,312 personas para la formación en cursos digital de inglés a traves del convenio de cooperación internacional con la OIT.</v>
      </c>
      <c r="AM113" s="20">
        <f t="shared" si="1"/>
        <v>2.7142857142857099E-3</v>
      </c>
      <c r="AN113" s="22">
        <v>4.5188264779140157E-3</v>
      </c>
      <c r="AO113" s="22">
        <v>0</v>
      </c>
      <c r="AP113" s="22">
        <v>0</v>
      </c>
      <c r="AQ113" s="36">
        <f>+VLOOKUP(K113,Seguimiento!$A:$J,9,FALSE)</f>
        <v>1.2265386154338024E-5</v>
      </c>
      <c r="AR113" s="35">
        <f>+VLOOKUP(K113,Seguimiento!$A:$J,10,FALSE)</f>
        <v>1</v>
      </c>
      <c r="AS113" s="20">
        <v>129</v>
      </c>
      <c r="AT113" s="35">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1958</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6">
        <f>+VLOOKUP(K114,Seguimiento!$A:$J,9,FALSE)</f>
        <v>0</v>
      </c>
      <c r="AR114" s="35">
        <f>+VLOOKUP(K114,Seguimiento!$A:$J,10,FALSE)</f>
        <v>3</v>
      </c>
      <c r="AS114" s="20">
        <v>7.8</v>
      </c>
      <c r="AT114" s="35">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1958</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6">
        <f>+VLOOKUP(K115,Seguimiento!$A:$J,9,FALSE)</f>
        <v>0</v>
      </c>
      <c r="AR115" s="35">
        <f>+VLOOKUP(K115,Seguimiento!$A:$J,10,FALSE)</f>
        <v>1</v>
      </c>
      <c r="AS115" s="20">
        <v>20.45</v>
      </c>
      <c r="AT115" s="35">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1959</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6">
        <f>+VLOOKUP(K116,Seguimiento!$A:$J,9,FALSE)</f>
        <v>3.3126675638085085E-5</v>
      </c>
      <c r="AR116" s="35">
        <f>+VLOOKUP(K116,Seguimiento!$A:$J,10,FALSE)</f>
        <v>1</v>
      </c>
      <c r="AS116" s="20">
        <v>3.21</v>
      </c>
      <c r="AT116" s="35">
        <f>+VLOOKUP(K116,Seguimiento!$A:$J,4,FALSE)</f>
        <v>3.21</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1959</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v>
      </c>
      <c r="AM117" s="20">
        <f t="shared" si="1"/>
        <v>0.67500000000000004</v>
      </c>
      <c r="AN117" s="22">
        <v>4.4781122151320712E-3</v>
      </c>
      <c r="AO117" s="22">
        <v>0</v>
      </c>
      <c r="AP117" s="22">
        <v>0</v>
      </c>
      <c r="AQ117" s="36">
        <f>+VLOOKUP(K117,Seguimiento!$A:$J,9,FALSE)</f>
        <v>3.0227257452141482E-3</v>
      </c>
      <c r="AR117" s="35">
        <f>+VLOOKUP(K117,Seguimiento!$A:$J,10,FALSE)</f>
        <v>3</v>
      </c>
      <c r="AS117" s="20">
        <v>27</v>
      </c>
      <c r="AT117" s="35">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1959</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1553</v>
      </c>
      <c r="AA118" s="23">
        <v>0</v>
      </c>
      <c r="AB118" s="22">
        <v>0</v>
      </c>
      <c r="AC118" s="20">
        <v>0.2</v>
      </c>
      <c r="AD118" s="20">
        <f>+VLOOKUP(K118,Seguimiento!$A:$J,5,FALSE)</f>
        <v>0.3553</v>
      </c>
      <c r="AE118" s="22">
        <v>0</v>
      </c>
      <c r="AF118" s="22">
        <v>0</v>
      </c>
      <c r="AG118" s="20">
        <v>1</v>
      </c>
      <c r="AH118" s="20">
        <f>+VLOOKUP(K118,Seguimiento!$A:$J,6,FALSE)</f>
        <v>0.51766666666666705</v>
      </c>
      <c r="AI118" s="23">
        <v>0</v>
      </c>
      <c r="AJ118" s="23">
        <v>0</v>
      </c>
      <c r="AK118" s="23">
        <v>0</v>
      </c>
      <c r="AL118" s="20" t="str">
        <f>+VLOOKUP(K118,Seguimiento!$A:$J,7,FALSE)</f>
        <v>Estos estudiantes se encuentran en nivel alto o superior según la escala de calificación.</v>
      </c>
      <c r="AM118" s="20">
        <f t="shared" si="1"/>
        <v>0.3553</v>
      </c>
      <c r="AN118" s="22">
        <v>4.2405816107801751E-4</v>
      </c>
      <c r="AO118" s="22">
        <v>0</v>
      </c>
      <c r="AP118" s="22">
        <v>0</v>
      </c>
      <c r="AQ118" s="36">
        <f>+VLOOKUP(K118,Seguimiento!$A:$J,9,FALSE)</f>
        <v>1.5066786463101961E-4</v>
      </c>
      <c r="AR118" s="35">
        <f>+VLOOKUP(K118,Seguimiento!$A:$J,10,FALSE)</f>
        <v>3</v>
      </c>
      <c r="AS118" s="20">
        <v>2000</v>
      </c>
      <c r="AT118" s="35">
        <f>+VLOOKUP(K118,Seguimiento!$A:$J,4,FALSE)</f>
        <v>3553</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1959</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6">
        <f>+VLOOKUP(K119,Seguimiento!$A:$J,9,FALSE)</f>
        <v>1.0138078271984382E-4</v>
      </c>
      <c r="AR119" s="35">
        <f>+VLOOKUP(K119,Seguimiento!$A:$J,10,FALSE)</f>
        <v>2</v>
      </c>
      <c r="AS119" s="20">
        <v>294</v>
      </c>
      <c r="AT119" s="35">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1959</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v>
      </c>
      <c r="AM120" s="20">
        <f t="shared" si="1"/>
        <v>0.52857142857142903</v>
      </c>
      <c r="AN120" s="22">
        <v>4.2405816107801751E-4</v>
      </c>
      <c r="AO120" s="22">
        <v>0</v>
      </c>
      <c r="AP120" s="22">
        <v>0</v>
      </c>
      <c r="AQ120" s="36">
        <f>+VLOOKUP(K120,Seguimiento!$A:$J,9,FALSE)</f>
        <v>2.2414502799838088E-4</v>
      </c>
      <c r="AR120" s="35">
        <f>+VLOOKUP(K120,Seguimiento!$A:$J,10,FALSE)</f>
        <v>3</v>
      </c>
      <c r="AS120" s="20">
        <v>27.47</v>
      </c>
      <c r="AT120" s="35">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1959</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v>
      </c>
      <c r="AM121" s="20">
        <f t="shared" si="1"/>
        <v>0.27</v>
      </c>
      <c r="AN121" s="22">
        <v>4.2405816107801751E-4</v>
      </c>
      <c r="AO121" s="22">
        <v>0</v>
      </c>
      <c r="AP121" s="22">
        <v>0</v>
      </c>
      <c r="AQ121" s="36">
        <f>+VLOOKUP(K121,Seguimiento!$A:$J,9,FALSE)</f>
        <v>1.1449570349106474E-4</v>
      </c>
      <c r="AR121" s="35">
        <f>+VLOOKUP(K121,Seguimiento!$A:$J,10,FALSE)</f>
        <v>2</v>
      </c>
      <c r="AS121" s="20">
        <v>27</v>
      </c>
      <c r="AT121" s="35">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1959</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Logro a 2020. Al final de la vigencia se calcula el avance de 2021</v>
      </c>
      <c r="AM122" s="20">
        <f t="shared" si="1"/>
        <v>0.2</v>
      </c>
      <c r="AN122" s="22">
        <v>1.7011507320964429E-3</v>
      </c>
      <c r="AO122" s="22">
        <v>0</v>
      </c>
      <c r="AP122" s="22">
        <v>0</v>
      </c>
      <c r="AQ122" s="36">
        <f>+VLOOKUP(K122,Seguimiento!$A:$J,9,FALSE)</f>
        <v>3.402301464192886E-4</v>
      </c>
      <c r="AR122" s="35">
        <f>+VLOOKUP(K122,Seguimiento!$A:$J,10,FALSE)</f>
        <v>1</v>
      </c>
      <c r="AS122" s="20">
        <v>20</v>
      </c>
      <c r="AT122" s="35">
        <f>+VLOOKUP(K122,Seguimiento!$A:$J,4,FALSE)</f>
        <v>20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1959</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0</v>
      </c>
      <c r="AA123" s="23">
        <v>0</v>
      </c>
      <c r="AB123" s="22">
        <v>0</v>
      </c>
      <c r="AC123" s="20">
        <v>0</v>
      </c>
      <c r="AD123" s="20">
        <f>+VLOOKUP(K123,Seguimiento!$A:$J,5,FALSE)</f>
        <v>0</v>
      </c>
      <c r="AE123" s="22">
        <v>0</v>
      </c>
      <c r="AF123" s="22">
        <v>0</v>
      </c>
      <c r="AG123" s="20">
        <v>-1</v>
      </c>
      <c r="AH123" s="20">
        <f>+VLOOKUP(K123,Seguimiento!$A:$J,6,FALSE)</f>
        <v>0</v>
      </c>
      <c r="AI123" s="23">
        <v>0</v>
      </c>
      <c r="AJ123" s="23">
        <v>0</v>
      </c>
      <c r="AK123" s="23">
        <v>0</v>
      </c>
      <c r="AL123" s="20" t="str">
        <f>+VLOOKUP(K123,Seguimiento!$A:$J,7,FALSE)</f>
        <v>Se calcula al final de la vigencia.</v>
      </c>
      <c r="AM123" s="20">
        <f t="shared" si="1"/>
        <v>0</v>
      </c>
      <c r="AN123" s="22">
        <v>1.2930045238770077E-3</v>
      </c>
      <c r="AO123" s="22">
        <v>0</v>
      </c>
      <c r="AP123" s="22">
        <v>0</v>
      </c>
      <c r="AQ123" s="36">
        <f>+VLOOKUP(K123,Seguimiento!$A:$J,9,FALSE)</f>
        <v>0</v>
      </c>
      <c r="AR123" s="35">
        <f>+VLOOKUP(K123,Seguimiento!$A:$J,10,FALSE)</f>
        <v>1</v>
      </c>
      <c r="AS123" s="20">
        <v>0</v>
      </c>
      <c r="AT123" s="35">
        <f>+VLOOKUP(K123,Seguimiento!$A:$J,4,FALSE)</f>
        <v>0</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1959</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0</v>
      </c>
      <c r="AA124" s="23">
        <v>0</v>
      </c>
      <c r="AB124" s="22">
        <v>0</v>
      </c>
      <c r="AC124" s="20">
        <v>0.25</v>
      </c>
      <c r="AD124" s="20">
        <f>+VLOOKUP(K124,Seguimiento!$A:$J,5,FALSE)</f>
        <v>0.25</v>
      </c>
      <c r="AE124" s="22">
        <v>0</v>
      </c>
      <c r="AF124" s="22">
        <v>0</v>
      </c>
      <c r="AG124" s="20">
        <v>1</v>
      </c>
      <c r="AH124" s="20">
        <f>+VLOOKUP(K124,Seguimiento!$A:$J,6,FALSE)</f>
        <v>0</v>
      </c>
      <c r="AI124" s="23">
        <v>0</v>
      </c>
      <c r="AJ124" s="23">
        <v>0</v>
      </c>
      <c r="AK124" s="23">
        <v>0</v>
      </c>
      <c r="AL124" s="20" t="str">
        <f>+VLOOKUP(K124,Seguimiento!$A:$J,7,FALSE)</f>
        <v>Se calcula al final de la vigencia</v>
      </c>
      <c r="AM124" s="20">
        <f t="shared" si="1"/>
        <v>0.25</v>
      </c>
      <c r="AN124" s="22">
        <v>2.2830693441983243E-3</v>
      </c>
      <c r="AO124" s="22">
        <v>0</v>
      </c>
      <c r="AP124" s="22">
        <v>0</v>
      </c>
      <c r="AQ124" s="36">
        <f>+VLOOKUP(K124,Seguimiento!$A:$J,9,FALSE)</f>
        <v>5.7076733604958109E-4</v>
      </c>
      <c r="AR124" s="35">
        <f>+VLOOKUP(K124,Seguimiento!$A:$J,10,FALSE)</f>
        <v>2</v>
      </c>
      <c r="AS124" s="20">
        <v>100</v>
      </c>
      <c r="AT124" s="35">
        <f>+VLOOKUP(K124,Seguimiento!$A:$J,4,FALSE)</f>
        <v>0</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1959</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70000</v>
      </c>
      <c r="AA125" s="23">
        <v>0</v>
      </c>
      <c r="AB125" s="22">
        <v>0</v>
      </c>
      <c r="AC125" s="20">
        <v>0.72330526315789501</v>
      </c>
      <c r="AD125" s="20">
        <f>+VLOOKUP(K125,Seguimiento!$A:$J,5,FALSE)</f>
        <v>0.73684210526315796</v>
      </c>
      <c r="AE125" s="22">
        <v>0</v>
      </c>
      <c r="AF125" s="22">
        <v>0</v>
      </c>
      <c r="AG125" s="20">
        <v>0.94128767123287704</v>
      </c>
      <c r="AH125" s="20">
        <f>+VLOOKUP(K125,Seguimiento!$A:$J,6,FALSE)</f>
        <v>0.843373493975904</v>
      </c>
      <c r="AI125" s="23">
        <v>0</v>
      </c>
      <c r="AJ125" s="23">
        <v>0</v>
      </c>
      <c r="AK125" s="23">
        <v>0</v>
      </c>
      <c r="AL125" s="20" t="str">
        <f>+VLOOKUP(K125,Seguimiento!$A:$J,7,FALSE)</f>
        <v>Fuente: Sistema de Información Buen Comienzo y Cuentame ICBF corte Junio 2021.</v>
      </c>
      <c r="AM125" s="20">
        <f t="shared" si="1"/>
        <v>0.73684210526315796</v>
      </c>
      <c r="AN125" s="22">
        <v>1.0429929913624661E-2</v>
      </c>
      <c r="AO125" s="22">
        <v>0</v>
      </c>
      <c r="AP125" s="22">
        <v>0</v>
      </c>
      <c r="AQ125" s="36">
        <f>+VLOOKUP(K125,Seguimiento!$A:$J,9,FALSE)</f>
        <v>7.6852115153023823E-3</v>
      </c>
      <c r="AR125" s="35">
        <f>+VLOOKUP(K125,Seguimiento!$A:$J,10,FALSE)</f>
        <v>3</v>
      </c>
      <c r="AS125" s="20">
        <v>68714</v>
      </c>
      <c r="AT125" s="35">
        <f>+VLOOKUP(K125,Seguimiento!$A:$J,4,FALSE)</f>
        <v>70000</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1959</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0</v>
      </c>
      <c r="AA126" s="23">
        <v>0</v>
      </c>
      <c r="AB126" s="22">
        <v>0</v>
      </c>
      <c r="AC126" s="20">
        <v>0.27</v>
      </c>
      <c r="AD126" s="20">
        <f>+VLOOKUP(K126,Seguimiento!$A:$J,5,FALSE)</f>
        <v>0.27</v>
      </c>
      <c r="AE126" s="22">
        <v>0</v>
      </c>
      <c r="AF126" s="22">
        <v>0</v>
      </c>
      <c r="AG126" s="20">
        <v>1.08</v>
      </c>
      <c r="AH126" s="20">
        <f>+VLOOKUP(K126,Seguimiento!$A:$J,6,FALSE)</f>
        <v>0</v>
      </c>
      <c r="AI126" s="23">
        <v>0</v>
      </c>
      <c r="AJ126" s="23">
        <v>0</v>
      </c>
      <c r="AK126" s="23">
        <v>0</v>
      </c>
      <c r="AL126" s="20" t="str">
        <f>+VLOOKUP(K126,Seguimiento!$A:$J,7,FALSE)</f>
        <v>Se calcula al final de la vigencia.</v>
      </c>
      <c r="AM126" s="20">
        <f t="shared" si="1"/>
        <v>0.27</v>
      </c>
      <c r="AN126" s="22">
        <v>1.7011507320964429E-3</v>
      </c>
      <c r="AO126" s="22">
        <v>0</v>
      </c>
      <c r="AP126" s="22">
        <v>0</v>
      </c>
      <c r="AQ126" s="36">
        <f>+VLOOKUP(K126,Seguimiento!$A:$J,9,FALSE)</f>
        <v>4.5931069766603962E-4</v>
      </c>
      <c r="AR126" s="35">
        <f>+VLOOKUP(K126,Seguimiento!$A:$J,10,FALSE)</f>
        <v>2</v>
      </c>
      <c r="AS126" s="20">
        <v>54</v>
      </c>
      <c r="AT126" s="35">
        <f>+VLOOKUP(K126,Seguimiento!$A:$J,4,FALSE)</f>
        <v>0</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1959</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2676</v>
      </c>
      <c r="AA127" s="23">
        <v>0</v>
      </c>
      <c r="AB127" s="22">
        <v>0</v>
      </c>
      <c r="AC127" s="20">
        <v>0.65433333333333299</v>
      </c>
      <c r="AD127" s="20">
        <f>+VLOOKUP(K127,Seguimiento!$A:$J,5,FALSE)</f>
        <v>0.44600000000000001</v>
      </c>
      <c r="AE127" s="22">
        <v>0</v>
      </c>
      <c r="AF127" s="22">
        <v>0</v>
      </c>
      <c r="AG127" s="20">
        <v>1.2268749999999999</v>
      </c>
      <c r="AH127" s="20">
        <f>+VLOOKUP(K127,Seguimiento!$A:$J,6,FALSE)</f>
        <v>0.59466666666666701</v>
      </c>
      <c r="AI127" s="23">
        <v>0</v>
      </c>
      <c r="AJ127" s="23">
        <v>0</v>
      </c>
      <c r="AK127" s="23">
        <v>0</v>
      </c>
      <c r="AL127" s="20" t="str">
        <f>+VLOOKUP(K127,Seguimiento!$A:$J,7,FALSE)</f>
        <v>Fuente: Sistema de Información Buen comienzo corte mayo de 2021</v>
      </c>
      <c r="AM127" s="20">
        <f t="shared" si="1"/>
        <v>0.44600000000000001</v>
      </c>
      <c r="AN127" s="22">
        <v>1.4422558912974752E-3</v>
      </c>
      <c r="AO127" s="22">
        <v>0</v>
      </c>
      <c r="AP127" s="22">
        <v>0</v>
      </c>
      <c r="AQ127" s="36">
        <f>+VLOOKUP(K127,Seguimiento!$A:$J,9,FALSE)</f>
        <v>6.4324612751867399E-4</v>
      </c>
      <c r="AR127" s="35">
        <f>+VLOOKUP(K127,Seguimiento!$A:$J,10,FALSE)</f>
        <v>3</v>
      </c>
      <c r="AS127" s="20">
        <v>3926</v>
      </c>
      <c r="AT127" s="35">
        <f>+VLOOKUP(K127,Seguimiento!$A:$J,4,FALSE)</f>
        <v>2676</v>
      </c>
      <c r="AU127" s="22">
        <v>0</v>
      </c>
      <c r="AV127" s="22">
        <v>0</v>
      </c>
    </row>
    <row r="128" spans="1:48" x14ac:dyDescent="0.2">
      <c r="A128" s="20">
        <v>2</v>
      </c>
      <c r="B128" s="20" t="s">
        <v>331</v>
      </c>
      <c r="C128" s="20">
        <v>1</v>
      </c>
      <c r="D128" s="20" t="s">
        <v>332</v>
      </c>
      <c r="E128" s="20" t="s">
        <v>333</v>
      </c>
      <c r="F128" s="20"/>
      <c r="G128" s="20"/>
      <c r="H128" s="20"/>
      <c r="I128" s="20">
        <v>3</v>
      </c>
      <c r="J128" s="20" t="s">
        <v>1958</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33</v>
      </c>
      <c r="AA128" s="23">
        <v>0</v>
      </c>
      <c r="AB128" s="22">
        <v>0</v>
      </c>
      <c r="AC128" s="20">
        <v>0</v>
      </c>
      <c r="AD128" s="20">
        <f>+VLOOKUP(K128,Seguimiento!$A:$J,5,FALSE)</f>
        <v>0</v>
      </c>
      <c r="AE128" s="24">
        <v>0</v>
      </c>
      <c r="AF128" s="22">
        <v>0</v>
      </c>
      <c r="AG128" s="20">
        <v>1</v>
      </c>
      <c r="AH128" s="20">
        <f>+VLOOKUP(K128,Seguimiento!$A:$J,6,FALSE)</f>
        <v>0</v>
      </c>
      <c r="AI128" s="23">
        <v>0</v>
      </c>
      <c r="AJ128" s="23">
        <v>0</v>
      </c>
      <c r="AK128" s="23">
        <v>0</v>
      </c>
      <c r="AL128" s="20" t="str">
        <f>+VLOOKUP(K128,Seguimiento!$A:$J,7,FALSE)</f>
        <v>Se realiza el debido acompañamiento a los niños y niñas de 0-5 años del Programa Buen Comienzo con riesgo de malnutrición por déficit. Fuente: Sistema de Información Buen Comienzo corte 31 de mayo y Cuéntame ICBF 7 mayo. Datos preliminares</v>
      </c>
      <c r="AM128" s="20">
        <f t="shared" si="1"/>
        <v>0</v>
      </c>
      <c r="AN128" s="22">
        <v>0</v>
      </c>
      <c r="AO128" s="22">
        <v>0</v>
      </c>
      <c r="AP128" s="22">
        <v>0</v>
      </c>
      <c r="AQ128" s="36">
        <f>+VLOOKUP(K128,Seguimiento!$A:$J,9,FALSE)</f>
        <v>0</v>
      </c>
      <c r="AR128" s="35">
        <f>+VLOOKUP(K128,Seguimiento!$A:$J,10,FALSE)</f>
        <v>1</v>
      </c>
      <c r="AS128" s="20">
        <v>31</v>
      </c>
      <c r="AT128" s="35">
        <f>+VLOOKUP(K128,Seguimiento!$A:$J,4,FALSE)</f>
        <v>33</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1959</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5670</v>
      </c>
      <c r="AA129" s="23">
        <v>0</v>
      </c>
      <c r="AB129" s="22">
        <v>0</v>
      </c>
      <c r="AC129" s="20">
        <v>0.53930769230769204</v>
      </c>
      <c r="AD129" s="20">
        <f>+VLOOKUP(K129,Seguimiento!$A:$J,5,FALSE)</f>
        <v>0.436153846153846</v>
      </c>
      <c r="AE129" s="22">
        <v>0</v>
      </c>
      <c r="AF129" s="22">
        <v>0</v>
      </c>
      <c r="AG129" s="20">
        <v>0.56088000000000005</v>
      </c>
      <c r="AH129" s="20">
        <f>+VLOOKUP(K129,Seguimiento!$A:$J,6,FALSE)</f>
        <v>0.47249999999999998</v>
      </c>
      <c r="AI129" s="23">
        <v>0</v>
      </c>
      <c r="AJ129" s="23">
        <v>0</v>
      </c>
      <c r="AK129" s="23">
        <v>0</v>
      </c>
      <c r="AL129" s="20" t="str">
        <f>+VLOOKUP(K129,Seguimiento!$A:$J,7,FALSE)</f>
        <v>Fuente: Sistema de Información Buen Comienzo y Cuentame ICBF corte Junio 2021.</v>
      </c>
      <c r="AM129" s="20">
        <f t="shared" si="1"/>
        <v>0.436153846153846</v>
      </c>
      <c r="AN129" s="22">
        <v>1.4422558912974752E-3</v>
      </c>
      <c r="AO129" s="22">
        <v>0</v>
      </c>
      <c r="AP129" s="22">
        <v>0</v>
      </c>
      <c r="AQ129" s="36">
        <f>+VLOOKUP(K129,Seguimiento!$A:$J,9,FALSE)</f>
        <v>6.29045454127437E-4</v>
      </c>
      <c r="AR129" s="35">
        <f>+VLOOKUP(K129,Seguimiento!$A:$J,10,FALSE)</f>
        <v>3</v>
      </c>
      <c r="AS129" s="20">
        <v>7011</v>
      </c>
      <c r="AT129" s="35">
        <f>+VLOOKUP(K129,Seguimiento!$A:$J,4,FALSE)</f>
        <v>5670</v>
      </c>
      <c r="AU129" s="22">
        <v>0</v>
      </c>
      <c r="AV129" s="22">
        <v>0</v>
      </c>
    </row>
    <row r="130" spans="1:48" x14ac:dyDescent="0.2">
      <c r="A130" s="20">
        <v>2</v>
      </c>
      <c r="B130" s="20" t="s">
        <v>331</v>
      </c>
      <c r="C130" s="20">
        <v>1</v>
      </c>
      <c r="D130" s="20" t="s">
        <v>332</v>
      </c>
      <c r="E130" s="20" t="s">
        <v>333</v>
      </c>
      <c r="F130" s="20"/>
      <c r="G130" s="20"/>
      <c r="H130" s="20"/>
      <c r="I130" s="20">
        <v>2</v>
      </c>
      <c r="J130" s="20" t="s">
        <v>1958</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Se consigna logro de la vigencia 2020. Se calcula con la información del SISBEN definitivo 2020, se realiza el cálculo en enero de 2021.</v>
      </c>
      <c r="AM130" s="20">
        <f t="shared" si="1"/>
        <v>0.823913043478261</v>
      </c>
      <c r="AN130" s="22">
        <v>0</v>
      </c>
      <c r="AO130" s="22">
        <v>0</v>
      </c>
      <c r="AP130" s="22">
        <v>0</v>
      </c>
      <c r="AQ130" s="36">
        <f>+VLOOKUP(K130,Seguimiento!$A:$J,9,FALSE)</f>
        <v>0</v>
      </c>
      <c r="AR130" s="35">
        <f>+VLOOKUP(K130,Seguimiento!$A:$J,10,FALSE)</f>
        <v>3</v>
      </c>
      <c r="AS130" s="20">
        <v>71</v>
      </c>
      <c r="AT130" s="35">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1958</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24.4</v>
      </c>
      <c r="AA131" s="23">
        <v>0</v>
      </c>
      <c r="AB131" s="22">
        <v>0</v>
      </c>
      <c r="AC131" s="20">
        <v>0.95833333333333304</v>
      </c>
      <c r="AD131" s="20">
        <f>+VLOOKUP(K131,Seguimiento!$A:$J,5,FALSE)</f>
        <v>0.50833333333333297</v>
      </c>
      <c r="AE131" s="24">
        <v>0</v>
      </c>
      <c r="AF131" s="22">
        <v>0</v>
      </c>
      <c r="AG131" s="20">
        <v>1</v>
      </c>
      <c r="AH131" s="20">
        <f>+VLOOKUP(K131,Seguimiento!$A:$J,6,FALSE)</f>
        <v>0.52473118279569897</v>
      </c>
      <c r="AI131" s="23">
        <v>0</v>
      </c>
      <c r="AJ131" s="23">
        <v>0</v>
      </c>
      <c r="AK131" s="23">
        <v>0</v>
      </c>
      <c r="AL131" s="20" t="str">
        <f>+VLOOKUP(K131,Seguimiento!$A:$J,7,FALSE)</f>
        <v>Se consigna logro de la vigencia 2020. Se calcula con la información definitiva de embarazos de la ciudad 2020, entregada a inicios de 2021</v>
      </c>
      <c r="AM131" s="20">
        <f t="shared" ref="AM131:AM194" si="2">+AD131</f>
        <v>0.50833333333333297</v>
      </c>
      <c r="AN131" s="22">
        <v>0</v>
      </c>
      <c r="AO131" s="22">
        <v>0</v>
      </c>
      <c r="AP131" s="22">
        <v>0</v>
      </c>
      <c r="AQ131" s="36">
        <f>+VLOOKUP(K131,Seguimiento!$A:$J,9,FALSE)</f>
        <v>0</v>
      </c>
      <c r="AR131" s="35">
        <f>+VLOOKUP(K131,Seguimiento!$A:$J,10,FALSE)</f>
        <v>3</v>
      </c>
      <c r="AS131" s="20">
        <v>46</v>
      </c>
      <c r="AT131" s="35">
        <f>+VLOOKUP(K131,Seguimiento!$A:$J,4,FALSE)</f>
        <v>24.4</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1959</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8579</v>
      </c>
      <c r="AA132" s="23">
        <v>0</v>
      </c>
      <c r="AB132" s="22">
        <v>0</v>
      </c>
      <c r="AC132" s="20">
        <v>0</v>
      </c>
      <c r="AD132" s="20">
        <f>+VLOOKUP(K132,Seguimiento!$A:$J,5,FALSE)</f>
        <v>0.25996969696969702</v>
      </c>
      <c r="AE132" s="22">
        <v>0</v>
      </c>
      <c r="AF132" s="22">
        <v>0</v>
      </c>
      <c r="AG132" s="20">
        <v>-1</v>
      </c>
      <c r="AH132" s="20">
        <f>+VLOOKUP(K132,Seguimiento!$A:$J,6,FALSE)</f>
        <v>0.57193333333333296</v>
      </c>
      <c r="AI132" s="23">
        <v>0</v>
      </c>
      <c r="AJ132" s="23">
        <v>0</v>
      </c>
      <c r="AK132" s="23">
        <v>0</v>
      </c>
      <c r="AL132" s="20" t="str">
        <f>+VLOOKUP(K132,Seguimiento!$A:$J,7,FALSE)</f>
        <v>Fuente: Sistema de Información Buen Comienzo, población con tamizajes antropométricos mayo de 2021</v>
      </c>
      <c r="AM132" s="20">
        <f t="shared" si="2"/>
        <v>0.25996969696969702</v>
      </c>
      <c r="AN132" s="22">
        <v>6.0403621303370229E-3</v>
      </c>
      <c r="AO132" s="22">
        <v>0</v>
      </c>
      <c r="AP132" s="22">
        <v>0</v>
      </c>
      <c r="AQ132" s="36">
        <f>+VLOOKUP(K132,Seguimiento!$A:$J,9,FALSE)</f>
        <v>1.5703111126109494E-3</v>
      </c>
      <c r="AR132" s="35">
        <f>+VLOOKUP(K132,Seguimiento!$A:$J,10,FALSE)</f>
        <v>2</v>
      </c>
      <c r="AS132" s="20">
        <v>0</v>
      </c>
      <c r="AT132" s="35">
        <f>+VLOOKUP(K132,Seguimiento!$A:$J,4,FALSE)</f>
        <v>8579</v>
      </c>
      <c r="AU132" s="22">
        <v>0</v>
      </c>
      <c r="AV132" s="22">
        <v>0</v>
      </c>
    </row>
    <row r="133" spans="1:48" x14ac:dyDescent="0.2">
      <c r="A133" s="20">
        <v>2</v>
      </c>
      <c r="B133" s="20" t="s">
        <v>331</v>
      </c>
      <c r="C133" s="20">
        <v>1</v>
      </c>
      <c r="D133" s="20" t="s">
        <v>332</v>
      </c>
      <c r="E133" s="20" t="s">
        <v>333</v>
      </c>
      <c r="F133" s="20"/>
      <c r="G133" s="20"/>
      <c r="H133" s="20"/>
      <c r="I133" s="20">
        <v>4</v>
      </c>
      <c r="J133" s="20" t="s">
        <v>1958</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Se consigna logro de la vigencia 2020. Se realizan cálculos con la base de matrícula definitiva del 2020, suministrada por el MEN en marzo de 2021.</v>
      </c>
      <c r="AM133" s="20">
        <f t="shared" si="2"/>
        <v>0.92021276595744705</v>
      </c>
      <c r="AN133" s="22">
        <v>0</v>
      </c>
      <c r="AO133" s="22">
        <v>0</v>
      </c>
      <c r="AP133" s="22">
        <v>0</v>
      </c>
      <c r="AQ133" s="36">
        <f>+VLOOKUP(K133,Seguimiento!$A:$J,9,FALSE)</f>
        <v>0</v>
      </c>
      <c r="AR133" s="35">
        <f>+VLOOKUP(K133,Seguimiento!$A:$J,10,FALSE)</f>
        <v>3</v>
      </c>
      <c r="AS133" s="20">
        <v>86.1</v>
      </c>
      <c r="AT133" s="35">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1959</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1431</v>
      </c>
      <c r="AA134" s="23">
        <v>0</v>
      </c>
      <c r="AB134" s="22">
        <v>0</v>
      </c>
      <c r="AC134" s="20">
        <v>0.22145000000000001</v>
      </c>
      <c r="AD134" s="20">
        <f>+VLOOKUP(K134,Seguimiento!$A:$J,5,FALSE)</f>
        <v>0.29299999999999998</v>
      </c>
      <c r="AE134" s="22">
        <v>0</v>
      </c>
      <c r="AF134" s="22">
        <v>0</v>
      </c>
      <c r="AG134" s="20">
        <v>2.2145000000000001</v>
      </c>
      <c r="AH134" s="20">
        <f>+VLOOKUP(K134,Seguimiento!$A:$J,6,FALSE)</f>
        <v>0.25553571428571398</v>
      </c>
      <c r="AI134" s="23">
        <v>0</v>
      </c>
      <c r="AJ134" s="23">
        <v>0</v>
      </c>
      <c r="AK134" s="23">
        <v>0</v>
      </c>
      <c r="AL134" s="20" t="str">
        <f>+VLOOKUP(K134,Seguimiento!$A:$J,7,FALSE)</f>
        <v>A la fecha, se han beneficiado 1.431 estudiantes por las estrategias de permanencia enfocadas en el acompañamiento a beneficiarios de becas tecnologías.</v>
      </c>
      <c r="AM134" s="20">
        <f t="shared" si="2"/>
        <v>0.29299999999999998</v>
      </c>
      <c r="AN134" s="22">
        <v>7.4677117717447553E-4</v>
      </c>
      <c r="AO134" s="22">
        <v>0</v>
      </c>
      <c r="AP134" s="22">
        <v>0</v>
      </c>
      <c r="AQ134" s="36">
        <f>+VLOOKUP(K134,Seguimiento!$A:$J,9,FALSE)</f>
        <v>2.1880395491212133E-4</v>
      </c>
      <c r="AR134" s="35">
        <f>+VLOOKUP(K134,Seguimiento!$A:$J,10,FALSE)</f>
        <v>2</v>
      </c>
      <c r="AS134" s="20">
        <v>4429</v>
      </c>
      <c r="AT134" s="35">
        <f>+VLOOKUP(K134,Seguimiento!$A:$J,4,FALSE)</f>
        <v>5860</v>
      </c>
      <c r="AU134" s="22">
        <v>0</v>
      </c>
      <c r="AV134" s="22">
        <v>0</v>
      </c>
    </row>
    <row r="135" spans="1:48" x14ac:dyDescent="0.2">
      <c r="A135" s="20">
        <v>2</v>
      </c>
      <c r="B135" s="20" t="s">
        <v>331</v>
      </c>
      <c r="C135" s="20">
        <v>2</v>
      </c>
      <c r="D135" s="20" t="s">
        <v>362</v>
      </c>
      <c r="E135" s="20" t="s">
        <v>363</v>
      </c>
      <c r="F135" s="20"/>
      <c r="G135" s="20"/>
      <c r="H135" s="20"/>
      <c r="I135" s="20">
        <v>7</v>
      </c>
      <c r="J135" s="20" t="s">
        <v>1958</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6">
        <f>+VLOOKUP(K135,Seguimiento!$A:$J,9,FALSE)</f>
        <v>0</v>
      </c>
      <c r="AR135" s="35">
        <f>+VLOOKUP(K135,Seguimiento!$A:$J,10,FALSE)</f>
        <v>1</v>
      </c>
      <c r="AS135" s="20">
        <v>43.5</v>
      </c>
      <c r="AT135" s="35">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1959</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50</v>
      </c>
      <c r="AA136" s="23">
        <v>0</v>
      </c>
      <c r="AB136" s="22">
        <v>0</v>
      </c>
      <c r="AC136" s="20">
        <v>0.25</v>
      </c>
      <c r="AD136" s="20">
        <f>+VLOOKUP(K136,Seguimiento!$A:$J,5,FALSE)</f>
        <v>0.3125</v>
      </c>
      <c r="AE136" s="22">
        <v>0</v>
      </c>
      <c r="AF136" s="22">
        <v>0</v>
      </c>
      <c r="AG136" s="20">
        <v>1</v>
      </c>
      <c r="AH136" s="20">
        <f>+VLOOKUP(K136,Seguimiento!$A:$J,6,FALSE)</f>
        <v>0.25</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0.3125</v>
      </c>
      <c r="AN136" s="22">
        <v>4.0152877071226501E-4</v>
      </c>
      <c r="AO136" s="22">
        <v>0</v>
      </c>
      <c r="AP136" s="22">
        <v>0</v>
      </c>
      <c r="AQ136" s="36">
        <f>+VLOOKUP(K136,Seguimiento!$A:$J,9,FALSE)</f>
        <v>1.254777408475828E-4</v>
      </c>
      <c r="AR136" s="35">
        <f>+VLOOKUP(K136,Seguimiento!$A:$J,10,FALSE)</f>
        <v>2</v>
      </c>
      <c r="AS136" s="20">
        <v>100</v>
      </c>
      <c r="AT136" s="35">
        <f>+VLOOKUP(K136,Seguimiento!$A:$J,4,FALSE)</f>
        <v>50</v>
      </c>
      <c r="AU136" s="22">
        <v>0</v>
      </c>
      <c r="AV136" s="22">
        <v>0</v>
      </c>
    </row>
    <row r="137" spans="1:48" x14ac:dyDescent="0.2">
      <c r="A137" s="20">
        <v>2</v>
      </c>
      <c r="B137" s="20" t="s">
        <v>331</v>
      </c>
      <c r="C137" s="20">
        <v>2</v>
      </c>
      <c r="D137" s="20" t="s">
        <v>362</v>
      </c>
      <c r="E137" s="20" t="s">
        <v>363</v>
      </c>
      <c r="F137" s="20"/>
      <c r="G137" s="20"/>
      <c r="H137" s="20"/>
      <c r="I137" s="20">
        <v>3</v>
      </c>
      <c r="J137" s="20" t="s">
        <v>1958</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6">
        <f>+VLOOKUP(K137,Seguimiento!$A:$J,9,FALSE)</f>
        <v>0</v>
      </c>
      <c r="AR137" s="35">
        <f>+VLOOKUP(K137,Seguimiento!$A:$J,10,FALSE)</f>
        <v>3</v>
      </c>
      <c r="AS137" s="20">
        <v>4.3499999999999996</v>
      </c>
      <c r="AT137" s="35">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1959</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A la fecha, se construye la propuesta para la creación del Comité consultivo para la Política Pública de Educación Postsecundaria. Este Comité se implementará con la adopción de la PPEP.</v>
      </c>
      <c r="AM138" s="20">
        <f t="shared" si="2"/>
        <v>0.6</v>
      </c>
      <c r="AN138" s="22">
        <v>8.3306984188332927E-5</v>
      </c>
      <c r="AO138" s="22">
        <v>0</v>
      </c>
      <c r="AP138" s="22">
        <v>0</v>
      </c>
      <c r="AQ138" s="36">
        <f>+VLOOKUP(K138,Seguimiento!$A:$J,9,FALSE)</f>
        <v>4.9984190512999752E-5</v>
      </c>
      <c r="AR138" s="35">
        <f>+VLOOKUP(K138,Seguimiento!$A:$J,10,FALSE)</f>
        <v>3</v>
      </c>
      <c r="AS138" s="20">
        <v>50</v>
      </c>
      <c r="AT138" s="35">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1959</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481</v>
      </c>
      <c r="AA139" s="23">
        <v>0</v>
      </c>
      <c r="AB139" s="22">
        <v>0</v>
      </c>
      <c r="AC139" s="20">
        <v>0.66503067484662604</v>
      </c>
      <c r="AD139" s="20">
        <f>+VLOOKUP(K139,Seguimiento!$A:$J,5,FALSE)</f>
        <v>0.96012269938650296</v>
      </c>
      <c r="AE139" s="22">
        <v>0</v>
      </c>
      <c r="AF139" s="22">
        <v>0</v>
      </c>
      <c r="AG139" s="20">
        <v>1</v>
      </c>
      <c r="AH139" s="20">
        <f>+VLOOKUP(K139,Seguimiento!$A:$J,6,FALSE)</f>
        <v>1.503125</v>
      </c>
      <c r="AI139" s="23">
        <v>0</v>
      </c>
      <c r="AJ139" s="23">
        <v>0</v>
      </c>
      <c r="AK139" s="23">
        <v>0</v>
      </c>
      <c r="AL139" s="20" t="str">
        <f>+VLOOKUP(K139,Seguimiento!$A:$J,7,FALSE)</f>
        <v>ITM:83 CMA:398</v>
      </c>
      <c r="AM139" s="20">
        <f t="shared" si="2"/>
        <v>0.96012269938650296</v>
      </c>
      <c r="AN139" s="22">
        <v>1.1715970388328576E-3</v>
      </c>
      <c r="AO139" s="22">
        <v>0</v>
      </c>
      <c r="AP139" s="22">
        <v>0</v>
      </c>
      <c r="AQ139" s="36">
        <f>+VLOOKUP(K139,Seguimiento!$A:$J,9,FALSE)</f>
        <v>1.0091547500130872E-3</v>
      </c>
      <c r="AR139" s="35">
        <f>+VLOOKUP(K139,Seguimiento!$A:$J,10,FALSE)</f>
        <v>3</v>
      </c>
      <c r="AS139" s="20">
        <v>1084</v>
      </c>
      <c r="AT139" s="35">
        <f>+VLOOKUP(K139,Seguimiento!$A:$J,4,FALSE)</f>
        <v>1565</v>
      </c>
      <c r="AU139" s="22">
        <v>0</v>
      </c>
      <c r="AV139" s="22">
        <v>0</v>
      </c>
    </row>
    <row r="140" spans="1:48" x14ac:dyDescent="0.2">
      <c r="A140" s="20">
        <v>2</v>
      </c>
      <c r="B140" s="20" t="s">
        <v>331</v>
      </c>
      <c r="C140" s="20">
        <v>2</v>
      </c>
      <c r="D140" s="20" t="s">
        <v>362</v>
      </c>
      <c r="E140" s="20" t="s">
        <v>363</v>
      </c>
      <c r="F140" s="20"/>
      <c r="G140" s="20"/>
      <c r="H140" s="20"/>
      <c r="I140" s="20">
        <v>4</v>
      </c>
      <c r="J140" s="20" t="s">
        <v>1958</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6">
        <f>+VLOOKUP(K140,Seguimiento!$A:$J,9,FALSE)</f>
        <v>0</v>
      </c>
      <c r="AR140" s="35">
        <f>+VLOOKUP(K140,Seguimiento!$A:$J,10,FALSE)</f>
        <v>3</v>
      </c>
      <c r="AS140" s="20">
        <v>62.1</v>
      </c>
      <c r="AT140" s="35">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1959</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5650</v>
      </c>
      <c r="AA141" s="23">
        <v>0</v>
      </c>
      <c r="AB141" s="22">
        <v>0</v>
      </c>
      <c r="AC141" s="20">
        <v>0.88171428571428601</v>
      </c>
      <c r="AD141" s="20">
        <f>+VLOOKUP(K141,Seguimiento!$A:$J,5,FALSE)</f>
        <v>0.161428571428571</v>
      </c>
      <c r="AE141" s="22">
        <v>0</v>
      </c>
      <c r="AF141" s="22">
        <v>0</v>
      </c>
      <c r="AG141" s="20">
        <v>1.04130112025914</v>
      </c>
      <c r="AH141" s="20">
        <f>+VLOOKUP(K141,Seguimiento!$A:$J,6,FALSE)</f>
        <v>0.17656250000000001</v>
      </c>
      <c r="AI141" s="23">
        <v>0</v>
      </c>
      <c r="AJ141" s="23">
        <v>0</v>
      </c>
      <c r="AK141" s="23">
        <v>0</v>
      </c>
      <c r="AL141" s="20" t="str">
        <f>+VLOOKUP(K141,Seguimiento!$A:$J,7,FALSE)</f>
        <v>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v>
      </c>
      <c r="AM141" s="20">
        <f t="shared" si="2"/>
        <v>0.161428571428571</v>
      </c>
      <c r="AN141" s="22">
        <v>4.8073640347192368E-3</v>
      </c>
      <c r="AO141" s="22">
        <v>0</v>
      </c>
      <c r="AP141" s="22">
        <v>0</v>
      </c>
      <c r="AQ141" s="36">
        <f>+VLOOKUP(K141,Seguimiento!$A:$J,9,FALSE)</f>
        <v>7.7604590846181765E-4</v>
      </c>
      <c r="AR141" s="35">
        <f>+VLOOKUP(K141,Seguimiento!$A:$J,10,FALSE)</f>
        <v>1</v>
      </c>
      <c r="AS141" s="20">
        <v>30860</v>
      </c>
      <c r="AT141" s="35">
        <f>+VLOOKUP(K141,Seguimiento!$A:$J,4,FALSE)</f>
        <v>5650</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1959</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3629</v>
      </c>
      <c r="AA142" s="23">
        <v>0</v>
      </c>
      <c r="AB142" s="22">
        <v>0</v>
      </c>
      <c r="AC142" s="20">
        <v>0.29120000000000001</v>
      </c>
      <c r="AD142" s="20">
        <f>+VLOOKUP(K142,Seguimiento!$A:$J,5,FALSE)</f>
        <v>0.7258</v>
      </c>
      <c r="AE142" s="22">
        <v>0</v>
      </c>
      <c r="AF142" s="22">
        <v>0</v>
      </c>
      <c r="AG142" s="20">
        <v>1.1648000000000001</v>
      </c>
      <c r="AH142" s="20">
        <f>+VLOOKUP(K142,Seguimiento!$A:$J,6,FALSE)</f>
        <v>1.4516</v>
      </c>
      <c r="AI142" s="23">
        <v>0</v>
      </c>
      <c r="AJ142" s="23">
        <v>0</v>
      </c>
      <c r="AK142" s="23">
        <v>0</v>
      </c>
      <c r="AL142" s="20" t="str">
        <f>+VLOOKUP(K142,Seguimiento!$A:$J,7,FALSE)</f>
        <v>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v>
      </c>
      <c r="AM142" s="20">
        <f t="shared" si="2"/>
        <v>0.7258</v>
      </c>
      <c r="AN142" s="22">
        <v>5.331587718527429E-3</v>
      </c>
      <c r="AO142" s="22">
        <v>0</v>
      </c>
      <c r="AP142" s="22">
        <v>0</v>
      </c>
      <c r="AQ142" s="36">
        <f>+VLOOKUP(K142,Seguimiento!$A:$J,9,FALSE)</f>
        <v>2.6657938592637145E-3</v>
      </c>
      <c r="AR142" s="35">
        <f>+VLOOKUP(K142,Seguimiento!$A:$J,10,FALSE)</f>
        <v>3</v>
      </c>
      <c r="AS142" s="20">
        <v>1456</v>
      </c>
      <c r="AT142" s="35">
        <f>+VLOOKUP(K142,Seguimiento!$A:$J,4,FALSE)</f>
        <v>3629</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1959</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v>
      </c>
      <c r="AM143" s="20">
        <f t="shared" si="2"/>
        <v>0.26637554585152801</v>
      </c>
      <c r="AN143" s="22">
        <v>6.7228824038912203E-3</v>
      </c>
      <c r="AO143" s="22">
        <v>0</v>
      </c>
      <c r="AP143" s="22">
        <v>0</v>
      </c>
      <c r="AQ143" s="36">
        <f>+VLOOKUP(K143,Seguimiento!$A:$J,9,FALSE)</f>
        <v>1.7908114700321567E-3</v>
      </c>
      <c r="AR143" s="35">
        <f>+VLOOKUP(K143,Seguimiento!$A:$J,10,FALSE)</f>
        <v>2</v>
      </c>
      <c r="AS143" s="20">
        <v>35</v>
      </c>
      <c r="AT143" s="35">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1959</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35</v>
      </c>
      <c r="AA144" s="23">
        <v>0</v>
      </c>
      <c r="AB144" s="22">
        <v>0</v>
      </c>
      <c r="AC144" s="20">
        <v>0.15</v>
      </c>
      <c r="AD144" s="20">
        <f>+VLOOKUP(K144,Seguimiento!$A:$J,5,FALSE)</f>
        <v>0.35</v>
      </c>
      <c r="AE144" s="22">
        <v>0</v>
      </c>
      <c r="AF144" s="22">
        <v>0</v>
      </c>
      <c r="AG144" s="20">
        <v>1</v>
      </c>
      <c r="AH144" s="20">
        <f>+VLOOKUP(K144,Seguimiento!$A:$J,6,FALSE)</f>
        <v>0.7</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Cuarta Revolución Industrial</v>
      </c>
      <c r="AM144" s="20">
        <f t="shared" si="2"/>
        <v>0.35</v>
      </c>
      <c r="AN144" s="22">
        <v>6.3517532273908908E-3</v>
      </c>
      <c r="AO144" s="22">
        <v>0</v>
      </c>
      <c r="AP144" s="22">
        <v>0</v>
      </c>
      <c r="AQ144" s="36">
        <f>+VLOOKUP(K144,Seguimiento!$A:$J,9,FALSE)</f>
        <v>2.2231136295868116E-3</v>
      </c>
      <c r="AR144" s="35">
        <f>+VLOOKUP(K144,Seguimiento!$A:$J,10,FALSE)</f>
        <v>3</v>
      </c>
      <c r="AS144" s="20">
        <v>15</v>
      </c>
      <c r="AT144" s="35">
        <f>+VLOOKUP(K144,Seguimiento!$A:$J,4,FALSE)</f>
        <v>35</v>
      </c>
      <c r="AU144" s="22">
        <v>0</v>
      </c>
      <c r="AV144" s="22">
        <v>0</v>
      </c>
    </row>
    <row r="145" spans="1:48" x14ac:dyDescent="0.2">
      <c r="A145" s="20">
        <v>2</v>
      </c>
      <c r="B145" s="20" t="s">
        <v>331</v>
      </c>
      <c r="C145" s="20">
        <v>2</v>
      </c>
      <c r="D145" s="20" t="s">
        <v>362</v>
      </c>
      <c r="E145" s="20" t="s">
        <v>363</v>
      </c>
      <c r="F145" s="20"/>
      <c r="G145" s="20"/>
      <c r="H145" s="20"/>
      <c r="I145" s="20">
        <v>6</v>
      </c>
      <c r="J145" s="20" t="s">
        <v>1958</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6">
        <f>+VLOOKUP(K145,Seguimiento!$A:$J,9,FALSE)</f>
        <v>0</v>
      </c>
      <c r="AR145" s="35">
        <f>+VLOOKUP(K145,Seguimiento!$A:$J,10,FALSE)</f>
        <v>3</v>
      </c>
      <c r="AS145" s="20">
        <v>38.1</v>
      </c>
      <c r="AT145" s="35">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1958</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6">
        <f>+VLOOKUP(K146,Seguimiento!$A:$J,9,FALSE)</f>
        <v>0</v>
      </c>
      <c r="AR146" s="35">
        <f>+VLOOKUP(K146,Seguimiento!$A:$J,10,FALSE)</f>
        <v>3</v>
      </c>
      <c r="AS146" s="20">
        <v>81</v>
      </c>
      <c r="AT146" s="35">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1958</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6">
        <f>+VLOOKUP(K147,Seguimiento!$A:$J,9,FALSE)</f>
        <v>0</v>
      </c>
      <c r="AR147" s="35">
        <f>+VLOOKUP(K147,Seguimiento!$A:$J,10,FALSE)</f>
        <v>3</v>
      </c>
      <c r="AS147" s="20">
        <v>84.4</v>
      </c>
      <c r="AT147" s="35">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1958</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Fuente: Gran Encuesta Integrada de Hogares - GEIH del DANE</v>
      </c>
      <c r="AM148" s="20">
        <f t="shared" si="2"/>
        <v>0</v>
      </c>
      <c r="AN148" s="22">
        <v>0</v>
      </c>
      <c r="AO148" s="22">
        <v>0</v>
      </c>
      <c r="AP148" s="22">
        <v>0</v>
      </c>
      <c r="AQ148" s="36">
        <f>+VLOOKUP(K148,Seguimiento!$A:$J,9,FALSE)</f>
        <v>0</v>
      </c>
      <c r="AR148" s="35">
        <f>+VLOOKUP(K148,Seguimiento!$A:$J,10,FALSE)</f>
        <v>1</v>
      </c>
      <c r="AS148" s="20">
        <v>2.2000000000000002</v>
      </c>
      <c r="AT148" s="35">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1959</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ITM:21 CMA:4 PB:6</v>
      </c>
      <c r="AM149" s="20">
        <f t="shared" si="2"/>
        <v>0.75609756097560998</v>
      </c>
      <c r="AN149" s="22">
        <v>4.538936895505611E-4</v>
      </c>
      <c r="AO149" s="22">
        <v>0</v>
      </c>
      <c r="AP149" s="22">
        <v>0</v>
      </c>
      <c r="AQ149" s="36">
        <f>+VLOOKUP(K149,Seguimiento!$A:$J,9,FALSE)</f>
        <v>3.4318791161139998E-4</v>
      </c>
      <c r="AR149" s="35">
        <f>+VLOOKUP(K149,Seguimiento!$A:$J,10,FALSE)</f>
        <v>3</v>
      </c>
      <c r="AS149" s="20">
        <v>30</v>
      </c>
      <c r="AT149" s="35">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1959</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Sin Observación</v>
      </c>
      <c r="AM150" s="20">
        <f t="shared" si="2"/>
        <v>0.39</v>
      </c>
      <c r="AN150" s="22">
        <v>6.2504725094673582E-4</v>
      </c>
      <c r="AO150" s="22">
        <v>0</v>
      </c>
      <c r="AP150" s="22">
        <v>0</v>
      </c>
      <c r="AQ150" s="36">
        <f>+VLOOKUP(K150,Seguimiento!$A:$J,9,FALSE)</f>
        <v>2.4376842786922697E-4</v>
      </c>
      <c r="AR150" s="35">
        <f>+VLOOKUP(K150,Seguimiento!$A:$J,10,FALSE)</f>
        <v>3</v>
      </c>
      <c r="AS150" s="20">
        <v>39</v>
      </c>
      <c r="AT150" s="35">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1959</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Se tienen construidos los documentos técnicos consistentes con el avance en el diseño de la Politica Pública de Educación Postsecundaria (PPEP); la adopción tendrá lugar una vez se den los debates en el Concejo de Medellín.</v>
      </c>
      <c r="AM151" s="20">
        <f t="shared" si="2"/>
        <v>0.7</v>
      </c>
      <c r="AN151" s="22">
        <v>4.079593218446816E-4</v>
      </c>
      <c r="AO151" s="22">
        <v>0</v>
      </c>
      <c r="AP151" s="22">
        <v>0</v>
      </c>
      <c r="AQ151" s="36">
        <f>+VLOOKUP(K151,Seguimiento!$A:$J,9,FALSE)</f>
        <v>2.8557152529127709E-4</v>
      </c>
      <c r="AR151" s="35">
        <f>+VLOOKUP(K151,Seguimiento!$A:$J,10,FALSE)</f>
        <v>3</v>
      </c>
      <c r="AS151" s="20">
        <v>50</v>
      </c>
      <c r="AT151" s="35">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1959</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8335</v>
      </c>
      <c r="AA152" s="23">
        <v>0</v>
      </c>
      <c r="AB152" s="22">
        <v>0</v>
      </c>
      <c r="AC152" s="20">
        <v>0.386671428571429</v>
      </c>
      <c r="AD152" s="20">
        <f>+VLOOKUP(K152,Seguimiento!$A:$J,5,FALSE)</f>
        <v>0.50574285714285705</v>
      </c>
      <c r="AE152" s="22">
        <v>0</v>
      </c>
      <c r="AF152" s="22">
        <v>0</v>
      </c>
      <c r="AG152" s="20">
        <v>1.59217647058824</v>
      </c>
      <c r="AH152" s="20">
        <f>+VLOOKUP(K152,Seguimiento!$A:$J,6,FALSE)</f>
        <v>0.59535714285714303</v>
      </c>
      <c r="AI152" s="23">
        <v>0</v>
      </c>
      <c r="AJ152" s="23">
        <v>0</v>
      </c>
      <c r="AK152" s="23">
        <v>0</v>
      </c>
      <c r="AL152" s="20" t="str">
        <f>+VLOOKUP(K152,Seguimiento!$A:$J,7,FALSE)</f>
        <v>Se tiene un total de 8.335 matrículas en la oferta @Medellín.</v>
      </c>
      <c r="AM152" s="20">
        <f t="shared" si="2"/>
        <v>0.50574285714285705</v>
      </c>
      <c r="AN152" s="22">
        <v>1.4267735782838608E-3</v>
      </c>
      <c r="AO152" s="22">
        <v>0</v>
      </c>
      <c r="AP152" s="22">
        <v>0</v>
      </c>
      <c r="AQ152" s="36">
        <f>+VLOOKUP(K152,Seguimiento!$A:$J,9,FALSE)</f>
        <v>7.2158054597721752E-4</v>
      </c>
      <c r="AR152" s="35">
        <f>+VLOOKUP(K152,Seguimiento!$A:$J,10,FALSE)</f>
        <v>3</v>
      </c>
      <c r="AS152" s="20">
        <v>27067</v>
      </c>
      <c r="AT152" s="35">
        <f>+VLOOKUP(K152,Seguimiento!$A:$J,4,FALSE)</f>
        <v>35402</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1959</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Sin Observación</v>
      </c>
      <c r="AM153" s="20">
        <f t="shared" si="2"/>
        <v>0</v>
      </c>
      <c r="AN153" s="22">
        <v>7.8985290187365482E-4</v>
      </c>
      <c r="AO153" s="22">
        <v>0</v>
      </c>
      <c r="AP153" s="22">
        <v>0</v>
      </c>
      <c r="AQ153" s="36">
        <f>+VLOOKUP(K153,Seguimiento!$A:$J,9,FALSE)</f>
        <v>0</v>
      </c>
      <c r="AR153" s="35">
        <f>+VLOOKUP(K153,Seguimiento!$A:$J,10,FALSE)</f>
        <v>0</v>
      </c>
      <c r="AS153" s="20">
        <v>0</v>
      </c>
      <c r="AT153" s="35">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1959</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186</v>
      </c>
      <c r="AA154" s="23">
        <v>0</v>
      </c>
      <c r="AB154" s="22">
        <v>0</v>
      </c>
      <c r="AC154" s="20">
        <v>0.79475982532751099</v>
      </c>
      <c r="AD154" s="20">
        <f>+VLOOKUP(K154,Seguimiento!$A:$J,5,FALSE)</f>
        <v>0.81222707423580798</v>
      </c>
      <c r="AE154" s="22">
        <v>0</v>
      </c>
      <c r="AF154" s="22">
        <v>0</v>
      </c>
      <c r="AG154" s="20">
        <v>1</v>
      </c>
      <c r="AH154" s="20">
        <f>+VLOOKUP(K154,Seguimiento!$A:$J,6,FALSE)</f>
        <v>0.93</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(junio 30) se tengan 186 IE con sus estrategias implementadas.</v>
      </c>
      <c r="AM154" s="20">
        <f t="shared" si="2"/>
        <v>0.81222707423580798</v>
      </c>
      <c r="AN154" s="22">
        <v>6.1259749668401585E-4</v>
      </c>
      <c r="AO154" s="22">
        <v>0</v>
      </c>
      <c r="AP154" s="22">
        <v>0</v>
      </c>
      <c r="AQ154" s="36">
        <f>+VLOOKUP(K154,Seguimiento!$A:$J,9,FALSE)</f>
        <v>4.9756827241583825E-4</v>
      </c>
      <c r="AR154" s="35">
        <f>+VLOOKUP(K154,Seguimiento!$A:$J,10,FALSE)</f>
        <v>3</v>
      </c>
      <c r="AS154" s="20">
        <v>182</v>
      </c>
      <c r="AT154" s="35">
        <f>+VLOOKUP(K154,Seguimiento!$A:$J,4,FALSE)</f>
        <v>186</v>
      </c>
      <c r="AU154" s="22">
        <v>0</v>
      </c>
      <c r="AV154" s="22">
        <v>0</v>
      </c>
    </row>
    <row r="155" spans="1:48" x14ac:dyDescent="0.2">
      <c r="A155" s="20">
        <v>2</v>
      </c>
      <c r="B155" s="20" t="s">
        <v>331</v>
      </c>
      <c r="C155" s="20">
        <v>3</v>
      </c>
      <c r="D155" s="20" t="s">
        <v>407</v>
      </c>
      <c r="E155" s="20" t="s">
        <v>408</v>
      </c>
      <c r="F155" s="20"/>
      <c r="G155" s="20"/>
      <c r="H155" s="20"/>
      <c r="I155" s="20">
        <v>4</v>
      </c>
      <c r="J155" s="20" t="s">
        <v>1958</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6">
        <f>+VLOOKUP(K155,Seguimiento!$A:$J,9,FALSE)</f>
        <v>0</v>
      </c>
      <c r="AR155" s="35">
        <f>+VLOOKUP(K155,Seguimiento!$A:$J,10,FALSE)</f>
        <v>3</v>
      </c>
      <c r="AS155" s="20">
        <v>6.6</v>
      </c>
      <c r="AT155" s="35">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1959</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Sin Observación</v>
      </c>
      <c r="AM156" s="20">
        <f t="shared" si="2"/>
        <v>0</v>
      </c>
      <c r="AN156" s="22">
        <v>8.1099502763301058E-3</v>
      </c>
      <c r="AO156" s="22">
        <v>0</v>
      </c>
      <c r="AP156" s="22">
        <v>0</v>
      </c>
      <c r="AQ156" s="36">
        <f>+VLOOKUP(K156,Seguimiento!$A:$J,9,FALSE)</f>
        <v>0</v>
      </c>
      <c r="AR156" s="35">
        <f>+VLOOKUP(K156,Seguimiento!$A:$J,10,FALSE)</f>
        <v>0</v>
      </c>
      <c r="AS156" s="20">
        <v>0</v>
      </c>
      <c r="AT156" s="35">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1959</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614</v>
      </c>
      <c r="AA157" s="23">
        <v>0</v>
      </c>
      <c r="AB157" s="22">
        <v>0</v>
      </c>
      <c r="AC157" s="20">
        <v>0.33764</v>
      </c>
      <c r="AD157" s="20">
        <f>+VLOOKUP(K157,Seguimiento!$A:$J,5,FALSE)</f>
        <v>0.35171999999999998</v>
      </c>
      <c r="AE157" s="22">
        <v>0</v>
      </c>
      <c r="AF157" s="22">
        <v>0</v>
      </c>
      <c r="AG157" s="20">
        <v>1.40683333333333</v>
      </c>
      <c r="AH157" s="20">
        <f>+VLOOKUP(K157,Seguimiento!$A:$J,6,FALSE)</f>
        <v>2.11724137931034E-2</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0.35171999999999998</v>
      </c>
      <c r="AN157" s="22">
        <v>6.2674844212483871E-3</v>
      </c>
      <c r="AO157" s="22">
        <v>0</v>
      </c>
      <c r="AP157" s="22">
        <v>0</v>
      </c>
      <c r="AQ157" s="36">
        <f>+VLOOKUP(K157,Seguimiento!$A:$J,9,FALSE)</f>
        <v>2.2043996206414828E-3</v>
      </c>
      <c r="AR157" s="35">
        <f>+VLOOKUP(K157,Seguimiento!$A:$J,10,FALSE)</f>
        <v>3</v>
      </c>
      <c r="AS157" s="20">
        <v>8179</v>
      </c>
      <c r="AT157" s="35">
        <f>+VLOOKUP(K157,Seguimiento!$A:$J,4,FALSE)</f>
        <v>8793</v>
      </c>
      <c r="AU157" s="22">
        <v>0</v>
      </c>
      <c r="AV157" s="22">
        <v>0</v>
      </c>
    </row>
    <row r="158" spans="1:48" x14ac:dyDescent="0.2">
      <c r="A158" s="20">
        <v>2</v>
      </c>
      <c r="B158" s="20" t="s">
        <v>331</v>
      </c>
      <c r="C158" s="20">
        <v>3</v>
      </c>
      <c r="D158" s="20" t="s">
        <v>407</v>
      </c>
      <c r="E158" s="20" t="s">
        <v>408</v>
      </c>
      <c r="F158" s="20"/>
      <c r="G158" s="20"/>
      <c r="H158" s="20"/>
      <c r="I158" s="20">
        <v>5</v>
      </c>
      <c r="J158" s="20" t="s">
        <v>1958</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9.5</v>
      </c>
      <c r="AA158" s="23">
        <v>0</v>
      </c>
      <c r="AB158" s="22">
        <v>0</v>
      </c>
      <c r="AC158" s="20">
        <v>6.25000000000005E-2</v>
      </c>
      <c r="AD158" s="20">
        <f>+VLOOKUP(K158,Seguimiento!$A:$J,5,FALSE)</f>
        <v>6.25000000000005E-2</v>
      </c>
      <c r="AE158" s="24">
        <v>0</v>
      </c>
      <c r="AF158" s="22">
        <v>0</v>
      </c>
      <c r="AG158" s="20">
        <v>1</v>
      </c>
      <c r="AH158" s="20">
        <f>+VLOOKUP(K158,Seguimiento!$A:$J,6,FALSE)</f>
        <v>0</v>
      </c>
      <c r="AI158" s="23">
        <v>0</v>
      </c>
      <c r="AJ158" s="23">
        <v>0</v>
      </c>
      <c r="AK158" s="23">
        <v>0</v>
      </c>
      <c r="AL158" s="20" t="str">
        <f>+VLOOKUP(K158,Seguimiento!$A:$J,7,FALSE)</f>
        <v>El dato reportado corresponde a 2019. Se está a la espera el valor definitivo para 2020 que es reportado por el MEN</v>
      </c>
      <c r="AM158" s="20">
        <f t="shared" si="2"/>
        <v>6.25000000000005E-2</v>
      </c>
      <c r="AN158" s="22">
        <v>0</v>
      </c>
      <c r="AO158" s="22">
        <v>0</v>
      </c>
      <c r="AP158" s="22">
        <v>0</v>
      </c>
      <c r="AQ158" s="36">
        <f>+VLOOKUP(K158,Seguimiento!$A:$J,9,FALSE)</f>
        <v>0</v>
      </c>
      <c r="AR158" s="35">
        <f>+VLOOKUP(K158,Seguimiento!$A:$J,10,FALSE)</f>
        <v>1</v>
      </c>
      <c r="AS158" s="20">
        <v>9.5</v>
      </c>
      <c r="AT158" s="35">
        <f>+VLOOKUP(K158,Seguimiento!$A:$J,4,FALSE)</f>
        <v>9.5</v>
      </c>
      <c r="AU158" s="22">
        <v>0</v>
      </c>
      <c r="AV158" s="22">
        <v>0</v>
      </c>
    </row>
    <row r="159" spans="1:48" x14ac:dyDescent="0.2">
      <c r="A159" s="20">
        <v>2</v>
      </c>
      <c r="B159" s="20" t="s">
        <v>331</v>
      </c>
      <c r="C159" s="20">
        <v>3</v>
      </c>
      <c r="D159" s="20" t="s">
        <v>407</v>
      </c>
      <c r="E159" s="20" t="s">
        <v>408</v>
      </c>
      <c r="F159" s="20"/>
      <c r="G159" s="20"/>
      <c r="H159" s="20"/>
      <c r="I159" s="20">
        <v>6</v>
      </c>
      <c r="J159" s="20" t="s">
        <v>1958</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Sin Observación</v>
      </c>
      <c r="AM159" s="20">
        <f t="shared" si="2"/>
        <v>0.25</v>
      </c>
      <c r="AN159" s="22">
        <v>0</v>
      </c>
      <c r="AO159" s="22">
        <v>0</v>
      </c>
      <c r="AP159" s="22">
        <v>0</v>
      </c>
      <c r="AQ159" s="36">
        <f>+VLOOKUP(K159,Seguimiento!$A:$J,9,FALSE)</f>
        <v>0</v>
      </c>
      <c r="AR159" s="35">
        <f>+VLOOKUP(K159,Seguimiento!$A:$J,10,FALSE)</f>
        <v>2</v>
      </c>
      <c r="AS159" s="20">
        <v>25</v>
      </c>
      <c r="AT159" s="35">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1958</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6">
        <f>+VLOOKUP(K160,Seguimiento!$A:$J,9,FALSE)</f>
        <v>0</v>
      </c>
      <c r="AR160" s="35">
        <f>+VLOOKUP(K160,Seguimiento!$A:$J,10,FALSE)</f>
        <v>3</v>
      </c>
      <c r="AS160" s="20">
        <v>6.8</v>
      </c>
      <c r="AT160" s="35">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1959</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6">
        <f>+VLOOKUP(K161,Seguimiento!$A:$J,9,FALSE)</f>
        <v>3.4856231267295194E-4</v>
      </c>
      <c r="AR161" s="35">
        <f>+VLOOKUP(K161,Seguimiento!$A:$J,10,FALSE)</f>
        <v>3</v>
      </c>
      <c r="AS161" s="20">
        <v>60</v>
      </c>
      <c r="AT161" s="35">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1959</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5460</v>
      </c>
      <c r="AA162" s="23">
        <v>0</v>
      </c>
      <c r="AB162" s="22">
        <v>0</v>
      </c>
      <c r="AC162" s="20">
        <v>0.78971428571428604</v>
      </c>
      <c r="AD162" s="20">
        <f>+VLOOKUP(K162,Seguimiento!$A:$J,5,FALSE)</f>
        <v>0.78</v>
      </c>
      <c r="AE162" s="22">
        <v>0</v>
      </c>
      <c r="AF162" s="22">
        <v>0</v>
      </c>
      <c r="AG162" s="20">
        <v>1</v>
      </c>
      <c r="AH162" s="20">
        <f>+VLOOKUP(K162,Seguimiento!$A:$J,6,FALSE)</f>
        <v>0.98769898697539804</v>
      </c>
      <c r="AI162" s="23">
        <v>0</v>
      </c>
      <c r="AJ162" s="23">
        <v>0</v>
      </c>
      <c r="AK162" s="23">
        <v>0</v>
      </c>
      <c r="AL162" s="20" t="str">
        <f>+VLOOKUP(K162,Seguimiento!$A:$J,7,FALSE)</f>
        <v>Se implementaron las estrategias de virtualidad oportunas para continuar prestando el servicio educativo.</v>
      </c>
      <c r="AM162" s="20">
        <f t="shared" si="2"/>
        <v>0.78</v>
      </c>
      <c r="AN162" s="22">
        <v>2.0952679826088867E-3</v>
      </c>
      <c r="AO162" s="22">
        <v>0</v>
      </c>
      <c r="AP162" s="22">
        <v>0</v>
      </c>
      <c r="AQ162" s="36">
        <f>+VLOOKUP(K162,Seguimiento!$A:$J,9,FALSE)</f>
        <v>1.6343090264349317E-3</v>
      </c>
      <c r="AR162" s="35">
        <f>+VLOOKUP(K162,Seguimiento!$A:$J,10,FALSE)</f>
        <v>3</v>
      </c>
      <c r="AS162" s="20">
        <v>5528</v>
      </c>
      <c r="AT162" s="35">
        <f>+VLOOKUP(K162,Seguimiento!$A:$J,4,FALSE)</f>
        <v>5460</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1959</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20</v>
      </c>
      <c r="AA163" s="23">
        <v>0</v>
      </c>
      <c r="AB163" s="22">
        <v>0</v>
      </c>
      <c r="AC163" s="20">
        <v>0.18</v>
      </c>
      <c r="AD163" s="20">
        <f>+VLOOKUP(K163,Seguimiento!$A:$J,5,FALSE)</f>
        <v>0.2</v>
      </c>
      <c r="AE163" s="22">
        <v>0</v>
      </c>
      <c r="AF163" s="22">
        <v>0</v>
      </c>
      <c r="AG163" s="20">
        <v>1.0588235294117601</v>
      </c>
      <c r="AH163" s="20">
        <f>+VLOOKUP(K163,Seguimiento!$A:$J,6,FALSE)</f>
        <v>0.57142857142857095</v>
      </c>
      <c r="AI163" s="23">
        <v>0</v>
      </c>
      <c r="AJ163" s="23">
        <v>0</v>
      </c>
      <c r="AK163" s="23">
        <v>0</v>
      </c>
      <c r="AL163" s="20" t="str">
        <f>+VLOOKUP(K163,Seguimiento!$A:$J,7,FALSE)</f>
        <v>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v>
      </c>
      <c r="AM163" s="20">
        <f t="shared" si="2"/>
        <v>0.2</v>
      </c>
      <c r="AN163" s="22">
        <v>4.6309048245402561E-4</v>
      </c>
      <c r="AO163" s="22">
        <v>0</v>
      </c>
      <c r="AP163" s="22">
        <v>0</v>
      </c>
      <c r="AQ163" s="36">
        <f>+VLOOKUP(K163,Seguimiento!$A:$J,9,FALSE)</f>
        <v>9.2618096490805133E-5</v>
      </c>
      <c r="AR163" s="35">
        <f>+VLOOKUP(K163,Seguimiento!$A:$J,10,FALSE)</f>
        <v>1</v>
      </c>
      <c r="AS163" s="20">
        <v>18</v>
      </c>
      <c r="AT163" s="35">
        <f>+VLOOKUP(K163,Seguimiento!$A:$J,4,FALSE)</f>
        <v>20</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1959</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10</v>
      </c>
      <c r="AA164" s="23">
        <v>0</v>
      </c>
      <c r="AB164" s="22">
        <v>0</v>
      </c>
      <c r="AC164" s="20">
        <v>0.217391304347826</v>
      </c>
      <c r="AD164" s="20">
        <f>+VLOOKUP(K164,Seguimiento!$A:$J,5,FALSE)</f>
        <v>0.65217391304347805</v>
      </c>
      <c r="AE164" s="22">
        <v>0</v>
      </c>
      <c r="AF164" s="22">
        <v>0</v>
      </c>
      <c r="AG164" s="20">
        <v>2.5</v>
      </c>
      <c r="AH164" s="20">
        <f>+VLOOKUP(K164,Seguimiento!$A:$J,6,FALSE)</f>
        <v>2</v>
      </c>
      <c r="AI164" s="23">
        <v>0</v>
      </c>
      <c r="AJ164" s="23">
        <v>0</v>
      </c>
      <c r="AK164" s="23">
        <v>0</v>
      </c>
      <c r="AL164" s="20" t="str">
        <f>+VLOOKUP(K164,Seguimiento!$A:$J,7,FALSE)</f>
        <v>CMA:5 PB:5</v>
      </c>
      <c r="AM164" s="20">
        <f t="shared" si="2"/>
        <v>0.65217391304347805</v>
      </c>
      <c r="AN164" s="22">
        <v>4.0152877071226501E-4</v>
      </c>
      <c r="AO164" s="22">
        <v>0</v>
      </c>
      <c r="AP164" s="22">
        <v>0</v>
      </c>
      <c r="AQ164" s="36">
        <f>+VLOOKUP(K164,Seguimiento!$A:$J,9,FALSE)</f>
        <v>1.7457772639663697E-4</v>
      </c>
      <c r="AR164" s="35">
        <f>+VLOOKUP(K164,Seguimiento!$A:$J,10,FALSE)</f>
        <v>3</v>
      </c>
      <c r="AS164" s="20">
        <v>5</v>
      </c>
      <c r="AT164" s="35">
        <f>+VLOOKUP(K164,Seguimiento!$A:$J,4,FALSE)</f>
        <v>15</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1959</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0.35249999999999998</v>
      </c>
      <c r="AE165" s="22">
        <v>0</v>
      </c>
      <c r="AF165" s="22">
        <v>0</v>
      </c>
      <c r="AG165" s="20">
        <v>0.94</v>
      </c>
      <c r="AH165" s="20">
        <f>+VLOOKUP(K165,Seguimiento!$A:$J,6,FALSE)</f>
        <v>0.47</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sus sedes.</v>
      </c>
      <c r="AM165" s="20">
        <f t="shared" si="2"/>
        <v>0.35249999999999998</v>
      </c>
      <c r="AN165" s="22">
        <v>6.1259749668401585E-4</v>
      </c>
      <c r="AO165" s="22">
        <v>0</v>
      </c>
      <c r="AP165" s="22">
        <v>0</v>
      </c>
      <c r="AQ165" s="36">
        <f>+VLOOKUP(K165,Seguimiento!$A:$J,9,FALSE)</f>
        <v>2.1594061758111558E-4</v>
      </c>
      <c r="AR165" s="35">
        <f>+VLOOKUP(K165,Seguimiento!$A:$J,10,FALSE)</f>
        <v>3</v>
      </c>
      <c r="AS165" s="20">
        <v>94</v>
      </c>
      <c r="AT165" s="35">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1958</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preliminar validada para el 2020</v>
      </c>
      <c r="AM166" s="20">
        <f t="shared" si="2"/>
        <v>0.98113207547169801</v>
      </c>
      <c r="AN166" s="22">
        <v>0</v>
      </c>
      <c r="AO166" s="22">
        <v>0</v>
      </c>
      <c r="AP166" s="22">
        <v>0</v>
      </c>
      <c r="AQ166" s="36">
        <f>+VLOOKUP(K166,Seguimiento!$A:$J,9,FALSE)</f>
        <v>0</v>
      </c>
      <c r="AR166" s="35">
        <f>+VLOOKUP(K166,Seguimiento!$A:$J,10,FALSE)</f>
        <v>3</v>
      </c>
      <c r="AS166" s="20">
        <v>49.56</v>
      </c>
      <c r="AT166" s="35">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1958</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67" s="20">
        <f t="shared" si="2"/>
        <v>0.499999999999999</v>
      </c>
      <c r="AN167" s="22">
        <v>0</v>
      </c>
      <c r="AO167" s="22">
        <v>0</v>
      </c>
      <c r="AP167" s="22">
        <v>0</v>
      </c>
      <c r="AQ167" s="36">
        <f>+VLOOKUP(K167,Seguimiento!$A:$J,9,FALSE)</f>
        <v>0</v>
      </c>
      <c r="AR167" s="35">
        <f>+VLOOKUP(K167,Seguimiento!$A:$J,10,FALSE)</f>
        <v>3</v>
      </c>
      <c r="AS167" s="20">
        <v>2.9</v>
      </c>
      <c r="AT167" s="35">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1959</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7</v>
      </c>
      <c r="AA168" s="23">
        <v>0</v>
      </c>
      <c r="AB168" s="22">
        <v>0</v>
      </c>
      <c r="AC168" s="20">
        <v>8.3333333333333301E-2</v>
      </c>
      <c r="AD168" s="20">
        <f>+VLOOKUP(K168,Seguimiento!$A:$J,5,FALSE)</f>
        <v>0.29166666666666702</v>
      </c>
      <c r="AE168" s="22">
        <v>0</v>
      </c>
      <c r="AF168" s="22">
        <v>0</v>
      </c>
      <c r="AG168" s="20">
        <v>0.4</v>
      </c>
      <c r="AH168" s="20">
        <f>+VLOOKUP(K168,Seguimiento!$A:$J,6,FALSE)</f>
        <v>0.875</v>
      </c>
      <c r="AI168" s="23">
        <v>0</v>
      </c>
      <c r="AJ168" s="23">
        <v>0</v>
      </c>
      <c r="AK168" s="23">
        <v>0</v>
      </c>
      <c r="AL168" s="20" t="str">
        <f>+VLOOKUP(K168,Seguimiento!$A:$J,7,FALSE)</f>
        <v>CMA:5 PB:2</v>
      </c>
      <c r="AM168" s="20">
        <f t="shared" si="2"/>
        <v>0.29166666666666702</v>
      </c>
      <c r="AN168" s="22">
        <v>4.0741199547869925E-4</v>
      </c>
      <c r="AO168" s="22">
        <v>0</v>
      </c>
      <c r="AP168" s="22">
        <v>0</v>
      </c>
      <c r="AQ168" s="36">
        <f>+VLOOKUP(K168,Seguimiento!$A:$J,9,FALSE)</f>
        <v>1.1882849868128742E-4</v>
      </c>
      <c r="AR168" s="35">
        <f>+VLOOKUP(K168,Seguimiento!$A:$J,10,FALSE)</f>
        <v>2</v>
      </c>
      <c r="AS168" s="20">
        <v>2</v>
      </c>
      <c r="AT168" s="35">
        <f>+VLOOKUP(K168,Seguimiento!$A:$J,4,FALSE)</f>
        <v>7</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1959</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v>
      </c>
      <c r="AM169" s="20">
        <f t="shared" si="2"/>
        <v>0.38157894736842202</v>
      </c>
      <c r="AN169" s="22">
        <v>1.1482110260971647E-3</v>
      </c>
      <c r="AO169" s="22">
        <v>0</v>
      </c>
      <c r="AP169" s="22">
        <v>0</v>
      </c>
      <c r="AQ169" s="36">
        <f>+VLOOKUP(K169,Seguimiento!$A:$J,9,FALSE)</f>
        <v>4.3813315469497184E-4</v>
      </c>
      <c r="AR169" s="35">
        <f>+VLOOKUP(K169,Seguimiento!$A:$J,10,FALSE)</f>
        <v>3</v>
      </c>
      <c r="AS169" s="20">
        <v>24.24</v>
      </c>
      <c r="AT169" s="35">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1959</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50</v>
      </c>
      <c r="AA170" s="23">
        <v>0</v>
      </c>
      <c r="AB170" s="22">
        <v>0</v>
      </c>
      <c r="AC170" s="20">
        <v>0.25</v>
      </c>
      <c r="AD170" s="20">
        <f>+VLOOKUP(K170,Seguimiento!$A:$J,5,FALSE)</f>
        <v>0.3125</v>
      </c>
      <c r="AE170" s="22">
        <v>0</v>
      </c>
      <c r="AF170" s="22">
        <v>0</v>
      </c>
      <c r="AG170" s="20">
        <v>1</v>
      </c>
      <c r="AH170" s="20">
        <f>+VLOOKUP(K170,Seguimiento!$A:$J,6,FALSE)</f>
        <v>0.25</v>
      </c>
      <c r="AI170" s="23">
        <v>0</v>
      </c>
      <c r="AJ170" s="23">
        <v>0</v>
      </c>
      <c r="AK170" s="23">
        <v>0</v>
      </c>
      <c r="AL170" s="20" t="str">
        <f>+VLOOKUP(K170,Seguimiento!$A:$J,7,FALSE)</f>
        <v>Se llevó a cabo la estrategia de comunicaciones que incorpora el enfoque de género, poblacional y diferencial.</v>
      </c>
      <c r="AM170" s="20">
        <f t="shared" si="2"/>
        <v>0.3125</v>
      </c>
      <c r="AN170" s="22">
        <v>9.6654535436357448E-4</v>
      </c>
      <c r="AO170" s="22">
        <v>0</v>
      </c>
      <c r="AP170" s="22">
        <v>0</v>
      </c>
      <c r="AQ170" s="36">
        <f>+VLOOKUP(K170,Seguimiento!$A:$J,9,FALSE)</f>
        <v>3.0204542323861703E-4</v>
      </c>
      <c r="AR170" s="35">
        <f>+VLOOKUP(K170,Seguimiento!$A:$J,10,FALSE)</f>
        <v>2</v>
      </c>
      <c r="AS170" s="20">
        <v>100</v>
      </c>
      <c r="AT170" s="35">
        <f>+VLOOKUP(K170,Seguimiento!$A:$J,4,FALSE)</f>
        <v>50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1959</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0.375</v>
      </c>
      <c r="AE171" s="22">
        <v>0</v>
      </c>
      <c r="AF171" s="22">
        <v>0</v>
      </c>
      <c r="AG171" s="20">
        <v>1</v>
      </c>
      <c r="AH171" s="20">
        <f>+VLOOKUP(K171,Seguimiento!$A:$J,6,FALSE)</f>
        <v>0.5</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0.375</v>
      </c>
      <c r="AN171" s="22">
        <v>4.2711977933828759E-4</v>
      </c>
      <c r="AO171" s="22">
        <v>0</v>
      </c>
      <c r="AP171" s="22">
        <v>0</v>
      </c>
      <c r="AQ171" s="36">
        <f>+VLOOKUP(K171,Seguimiento!$A:$J,9,FALSE)</f>
        <v>1.6016991725185785E-4</v>
      </c>
      <c r="AR171" s="35">
        <f>+VLOOKUP(K171,Seguimiento!$A:$J,10,FALSE)</f>
        <v>3</v>
      </c>
      <c r="AS171" s="20">
        <v>100</v>
      </c>
      <c r="AT171" s="35">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1959</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6">
        <f>+VLOOKUP(K172,Seguimiento!$A:$J,9,FALSE)</f>
        <v>3.4964622605828028E-3</v>
      </c>
      <c r="AR172" s="35">
        <f>+VLOOKUP(K172,Seguimiento!$A:$J,10,FALSE)</f>
        <v>3</v>
      </c>
      <c r="AS172" s="20">
        <v>75</v>
      </c>
      <c r="AT172" s="35">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1959</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0.375</v>
      </c>
      <c r="AE173" s="22">
        <v>0</v>
      </c>
      <c r="AF173" s="22">
        <v>0</v>
      </c>
      <c r="AG173" s="20">
        <v>1</v>
      </c>
      <c r="AH173" s="20">
        <f>+VLOOKUP(K173,Seguimiento!$A:$J,6,FALSE)</f>
        <v>0.5</v>
      </c>
      <c r="AI173" s="23">
        <v>0</v>
      </c>
      <c r="AJ173" s="23">
        <v>0</v>
      </c>
      <c r="AK173" s="23">
        <v>0</v>
      </c>
      <c r="AL173" s="20" t="str">
        <f>+VLOOKUP(K173,Seguimiento!$A:$J,7,FALSE)</f>
        <v>A pesar de que los cupos están dispuestos, a la fecha no están siendo utilizados en su totalidad debido a la activación parcial de las actividades académicas presenciales, por la emergencia sanitaria generada por el COVID-19</v>
      </c>
      <c r="AM173" s="20">
        <f t="shared" si="2"/>
        <v>0.375</v>
      </c>
      <c r="AN173" s="22">
        <v>2.6009539150384496E-3</v>
      </c>
      <c r="AO173" s="22">
        <v>0</v>
      </c>
      <c r="AP173" s="22">
        <v>0</v>
      </c>
      <c r="AQ173" s="36">
        <f>+VLOOKUP(K173,Seguimiento!$A:$J,9,FALSE)</f>
        <v>9.7535771813941864E-4</v>
      </c>
      <c r="AR173" s="35">
        <f>+VLOOKUP(K173,Seguimiento!$A:$J,10,FALSE)</f>
        <v>3</v>
      </c>
      <c r="AS173" s="20">
        <v>37500</v>
      </c>
      <c r="AT173" s="35">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1958</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4" s="20">
        <f t="shared" si="2"/>
        <v>0</v>
      </c>
      <c r="AN174" s="22">
        <v>0</v>
      </c>
      <c r="AO174" s="22">
        <v>0</v>
      </c>
      <c r="AP174" s="22">
        <v>0</v>
      </c>
      <c r="AQ174" s="36">
        <f>+VLOOKUP(K174,Seguimiento!$A:$J,9,FALSE)</f>
        <v>0</v>
      </c>
      <c r="AR174" s="35">
        <f>+VLOOKUP(K174,Seguimiento!$A:$J,10,FALSE)</f>
        <v>1</v>
      </c>
      <c r="AS174" s="20">
        <v>2.2000000000000002</v>
      </c>
      <c r="AT174" s="35">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1959</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v>
      </c>
      <c r="AM175" s="20">
        <f t="shared" si="2"/>
        <v>0.94759825327510905</v>
      </c>
      <c r="AN175" s="22">
        <v>6.1259749668401585E-4</v>
      </c>
      <c r="AO175" s="22">
        <v>0</v>
      </c>
      <c r="AP175" s="22">
        <v>0</v>
      </c>
      <c r="AQ175" s="36">
        <f>+VLOOKUP(K175,Seguimiento!$A:$J,9,FALSE)</f>
        <v>5.8049631781847781E-4</v>
      </c>
      <c r="AR175" s="35">
        <f>+VLOOKUP(K175,Seguimiento!$A:$J,10,FALSE)</f>
        <v>3</v>
      </c>
      <c r="AS175" s="20">
        <v>216</v>
      </c>
      <c r="AT175" s="35">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1959</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9018</v>
      </c>
      <c r="AA176" s="23">
        <v>0</v>
      </c>
      <c r="AB176" s="22">
        <v>0</v>
      </c>
      <c r="AC176" s="20">
        <v>0.71985714285714297</v>
      </c>
      <c r="AD176" s="20">
        <f>+VLOOKUP(K176,Seguimiento!$A:$J,5,FALSE)</f>
        <v>0.64414285714285702</v>
      </c>
      <c r="AE176" s="22">
        <v>0</v>
      </c>
      <c r="AF176" s="22">
        <v>0</v>
      </c>
      <c r="AG176" s="20">
        <v>5.0389999999999997</v>
      </c>
      <c r="AH176" s="20">
        <f>+VLOOKUP(K176,Seguimiento!$A:$J,6,FALSE)</f>
        <v>0.75149999999999995</v>
      </c>
      <c r="AI176" s="23">
        <v>0</v>
      </c>
      <c r="AJ176" s="23">
        <v>0</v>
      </c>
      <c r="AK176" s="23">
        <v>0</v>
      </c>
      <c r="AL176" s="20" t="str">
        <f>+VLOOKUP(K176,Seguimiento!$A:$J,7,FALSE)</f>
        <v>7.193 estudiantes corresponde a las beneficiadas por el programa UAI, 100 estudiantes  atendidos por la Fundación Óyeme, se han atendido 190 estudiantes con Educación virtual FUNC y 1.535 estudiantes matrícula discapacidad con Docente apoyo Municipio</v>
      </c>
      <c r="AM176" s="20">
        <f t="shared" si="2"/>
        <v>0.64414285714285702</v>
      </c>
      <c r="AN176" s="22">
        <v>6.1259749668401585E-4</v>
      </c>
      <c r="AO176" s="22">
        <v>0</v>
      </c>
      <c r="AP176" s="22">
        <v>0</v>
      </c>
      <c r="AQ176" s="36">
        <f>+VLOOKUP(K176,Seguimiento!$A:$J,9,FALSE)</f>
        <v>3.9460030179260387E-4</v>
      </c>
      <c r="AR176" s="35">
        <f>+VLOOKUP(K176,Seguimiento!$A:$J,10,FALSE)</f>
        <v>3</v>
      </c>
      <c r="AS176" s="20">
        <v>10078</v>
      </c>
      <c r="AT176" s="35">
        <f>+VLOOKUP(K176,Seguimiento!$A:$J,4,FALSE)</f>
        <v>9018</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1959</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6">
        <f>+VLOOKUP(K177,Seguimiento!$A:$J,9,FALSE)</f>
        <v>4.2417087236554907E-4</v>
      </c>
      <c r="AR177" s="35">
        <f>+VLOOKUP(K177,Seguimiento!$A:$J,10,FALSE)</f>
        <v>3</v>
      </c>
      <c r="AS177" s="20">
        <v>70</v>
      </c>
      <c r="AT177" s="35">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1959</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6">
        <f>+VLOOKUP(K178,Seguimiento!$A:$J,9,FALSE)</f>
        <v>4.7407332793796654E-4</v>
      </c>
      <c r="AR178" s="35">
        <f>+VLOOKUP(K178,Seguimiento!$A:$J,10,FALSE)</f>
        <v>3</v>
      </c>
      <c r="AS178" s="20">
        <v>70</v>
      </c>
      <c r="AT178" s="35">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1958</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9" s="20">
        <f t="shared" si="2"/>
        <v>0.66666666666666696</v>
      </c>
      <c r="AN179" s="22">
        <v>0</v>
      </c>
      <c r="AO179" s="22">
        <v>0</v>
      </c>
      <c r="AP179" s="22">
        <v>0</v>
      </c>
      <c r="AQ179" s="36">
        <f>+VLOOKUP(K179,Seguimiento!$A:$J,9,FALSE)</f>
        <v>0</v>
      </c>
      <c r="AR179" s="35">
        <f>+VLOOKUP(K179,Seguimiento!$A:$J,10,FALSE)</f>
        <v>3</v>
      </c>
      <c r="AS179" s="20">
        <v>3.7</v>
      </c>
      <c r="AT179" s="35">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1958</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es calculado a partir de la realización del estudio de "Continuidad a la educación postsecundaria" que será finalizado en el cuarto trimestre del año.</v>
      </c>
      <c r="AM180" s="20">
        <f t="shared" si="2"/>
        <v>0.98118352877011195</v>
      </c>
      <c r="AN180" s="22">
        <v>0</v>
      </c>
      <c r="AO180" s="22">
        <v>0</v>
      </c>
      <c r="AP180" s="22">
        <v>0</v>
      </c>
      <c r="AQ180" s="36">
        <f>+VLOOKUP(K180,Seguimiento!$A:$J,9,FALSE)</f>
        <v>0</v>
      </c>
      <c r="AR180" s="35">
        <f>+VLOOKUP(K180,Seguimiento!$A:$J,10,FALSE)</f>
        <v>3</v>
      </c>
      <c r="AS180" s="20">
        <v>71.959999999999994</v>
      </c>
      <c r="AT180" s="35">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1959</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40151</v>
      </c>
      <c r="AA181" s="23">
        <v>0</v>
      </c>
      <c r="AB181" s="22">
        <v>0</v>
      </c>
      <c r="AC181" s="20">
        <v>0.94850122850122898</v>
      </c>
      <c r="AD181" s="20">
        <f>+VLOOKUP(K181,Seguimiento!$A:$J,5,FALSE)</f>
        <v>0.98651105651105697</v>
      </c>
      <c r="AE181" s="22">
        <v>0</v>
      </c>
      <c r="AF181" s="22">
        <v>0</v>
      </c>
      <c r="AG181" s="20">
        <v>1.07556001337345</v>
      </c>
      <c r="AH181" s="20">
        <f>+VLOOKUP(K181,Seguimiento!$A:$J,6,FALSE)</f>
        <v>1.1056617282590699</v>
      </c>
      <c r="AI181" s="23">
        <v>0</v>
      </c>
      <c r="AJ181" s="23">
        <v>0</v>
      </c>
      <c r="AK181" s="23">
        <v>0</v>
      </c>
      <c r="AL181" s="20" t="str">
        <f>+VLOOKUP(K181,Seguimiento!$A:$J,7,FALSE)</f>
        <v>ITM: 26.645 CMA:5.759 PB:7.747</v>
      </c>
      <c r="AM181" s="20">
        <f t="shared" si="2"/>
        <v>0.98651105651105697</v>
      </c>
      <c r="AN181" s="22">
        <v>6.7652284132234169E-4</v>
      </c>
      <c r="AO181" s="22">
        <v>0</v>
      </c>
      <c r="AP181" s="22">
        <v>0</v>
      </c>
      <c r="AQ181" s="36">
        <f>+VLOOKUP(K181,Seguimiento!$A:$J,9,FALSE)</f>
        <v>6.0361794741473009E-4</v>
      </c>
      <c r="AR181" s="35">
        <f>+VLOOKUP(K181,Seguimiento!$A:$J,10,FALSE)</f>
        <v>3</v>
      </c>
      <c r="AS181" s="20">
        <v>38604</v>
      </c>
      <c r="AT181" s="35">
        <f>+VLOOKUP(K181,Seguimiento!$A:$J,4,FALSE)</f>
        <v>40151</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1959</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12</v>
      </c>
      <c r="AA182" s="23">
        <v>0</v>
      </c>
      <c r="AB182" s="22">
        <v>0</v>
      </c>
      <c r="AC182" s="20">
        <v>0.47826086956521702</v>
      </c>
      <c r="AD182" s="20">
        <f>+VLOOKUP(K182,Seguimiento!$A:$J,5,FALSE)</f>
        <v>0.52173913043478304</v>
      </c>
      <c r="AE182" s="22">
        <v>0</v>
      </c>
      <c r="AF182" s="22">
        <v>0</v>
      </c>
      <c r="AG182" s="20">
        <v>0.91666666666666696</v>
      </c>
      <c r="AH182" s="20">
        <f>+VLOOKUP(K182,Seguimiento!$A:$J,6,FALSE)</f>
        <v>0.75</v>
      </c>
      <c r="AI182" s="23">
        <v>0</v>
      </c>
      <c r="AJ182" s="23">
        <v>0</v>
      </c>
      <c r="AK182" s="23">
        <v>0</v>
      </c>
      <c r="AL182" s="20" t="str">
        <f>+VLOOKUP(K182,Seguimiento!$A:$J,7,FALSE)</f>
        <v>ITM:5 CMA:6 PB:1</v>
      </c>
      <c r="AM182" s="20">
        <f t="shared" si="2"/>
        <v>0.52173913043478304</v>
      </c>
      <c r="AN182" s="22">
        <v>4.0824651412192561E-4</v>
      </c>
      <c r="AO182" s="22">
        <v>0</v>
      </c>
      <c r="AP182" s="22">
        <v>0</v>
      </c>
      <c r="AQ182" s="36">
        <f>+VLOOKUP(K182,Seguimiento!$A:$J,9,FALSE)</f>
        <v>2.1299818128100485E-4</v>
      </c>
      <c r="AR182" s="35">
        <f>+VLOOKUP(K182,Seguimiento!$A:$J,10,FALSE)</f>
        <v>3</v>
      </c>
      <c r="AS182" s="20">
        <v>11</v>
      </c>
      <c r="AT182" s="35">
        <f>+VLOOKUP(K182,Seguimiento!$A:$J,4,FALSE)</f>
        <v>12</v>
      </c>
      <c r="AU182" s="22">
        <v>0</v>
      </c>
      <c r="AV182" s="22">
        <v>0</v>
      </c>
    </row>
    <row r="183" spans="1:48" x14ac:dyDescent="0.2">
      <c r="A183" s="20">
        <v>2</v>
      </c>
      <c r="B183" s="20" t="s">
        <v>331</v>
      </c>
      <c r="C183" s="20">
        <v>4</v>
      </c>
      <c r="D183" s="20" t="s">
        <v>470</v>
      </c>
      <c r="E183" s="20" t="s">
        <v>471</v>
      </c>
      <c r="F183" s="20"/>
      <c r="G183" s="20"/>
      <c r="H183" s="20"/>
      <c r="I183" s="20">
        <v>2</v>
      </c>
      <c r="J183" s="20" t="s">
        <v>1958</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junio 2021</v>
      </c>
      <c r="AM183" s="20">
        <f t="shared" si="2"/>
        <v>1.28666666666667</v>
      </c>
      <c r="AN183" s="22">
        <v>0</v>
      </c>
      <c r="AO183" s="22">
        <v>0</v>
      </c>
      <c r="AP183" s="22">
        <v>0</v>
      </c>
      <c r="AQ183" s="36">
        <f>+VLOOKUP(K183,Seguimiento!$A:$J,9,FALSE)</f>
        <v>0</v>
      </c>
      <c r="AR183" s="35">
        <f>+VLOOKUP(K183,Seguimiento!$A:$J,10,FALSE)</f>
        <v>3</v>
      </c>
      <c r="AS183" s="20">
        <v>75.62</v>
      </c>
      <c r="AT183" s="35">
        <f>+VLOOKUP(K183,Seguimiento!$A:$J,4,FALSE)</f>
        <v>77.2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1959</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0</v>
      </c>
      <c r="AA184" s="23">
        <v>0</v>
      </c>
      <c r="AB184" s="22">
        <v>0</v>
      </c>
      <c r="AC184" s="20">
        <v>0</v>
      </c>
      <c r="AD184" s="20">
        <f>+VLOOKUP(K184,Seguimiento!$A:$J,5,FALSE)</f>
        <v>0</v>
      </c>
      <c r="AE184" s="22">
        <v>0</v>
      </c>
      <c r="AF184" s="22">
        <v>0</v>
      </c>
      <c r="AG184" s="20">
        <v>-1</v>
      </c>
      <c r="AH184" s="20">
        <f>+VLOOKUP(K184,Seguimiento!$A:$J,6,FALSE)</f>
        <v>0</v>
      </c>
      <c r="AI184" s="23">
        <v>0</v>
      </c>
      <c r="AJ184" s="23">
        <v>0</v>
      </c>
      <c r="AK184" s="23">
        <v>0</v>
      </c>
      <c r="AL184" s="20" t="str">
        <f>+VLOOKUP(K184,Seguimiento!$A:$J,7,FALSE)</f>
        <v>Bajo el actual contexto se considera la opción de realizar las actividades de manera virtual. Se adelantó desde Mova la definición de intercambio y sus diferentes modalidades (misión de conocimiento, feria de conocimiento y muestra de conocimiento).</v>
      </c>
      <c r="AM184" s="20">
        <f t="shared" si="2"/>
        <v>0</v>
      </c>
      <c r="AN184" s="22">
        <v>4.5611171877521939E-3</v>
      </c>
      <c r="AO184" s="22">
        <v>0</v>
      </c>
      <c r="AP184" s="22">
        <v>0</v>
      </c>
      <c r="AQ184" s="36">
        <f>+VLOOKUP(K184,Seguimiento!$A:$J,9,FALSE)</f>
        <v>0</v>
      </c>
      <c r="AR184" s="35">
        <f>+VLOOKUP(K184,Seguimiento!$A:$J,10,FALSE)</f>
        <v>1</v>
      </c>
      <c r="AS184" s="20">
        <v>0</v>
      </c>
      <c r="AT184" s="35">
        <f>+VLOOKUP(K184,Seguimiento!$A:$J,4,FALSE)</f>
        <v>0</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1959</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6">
        <f>+VLOOKUP(K185,Seguimiento!$A:$J,9,FALSE)</f>
        <v>2.4023997473449723E-3</v>
      </c>
      <c r="AR185" s="35">
        <f>+VLOOKUP(K185,Seguimiento!$A:$J,10,FALSE)</f>
        <v>3</v>
      </c>
      <c r="AS185" s="20">
        <v>7</v>
      </c>
      <c r="AT185" s="35">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1959</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Sin Observación</v>
      </c>
      <c r="AM186" s="20">
        <f t="shared" si="2"/>
        <v>0.33333333333333298</v>
      </c>
      <c r="AN186" s="22">
        <v>4.540010315155019E-3</v>
      </c>
      <c r="AO186" s="22">
        <v>0</v>
      </c>
      <c r="AP186" s="22">
        <v>0</v>
      </c>
      <c r="AQ186" s="36">
        <f>+VLOOKUP(K186,Seguimiento!$A:$J,9,FALSE)</f>
        <v>1.513336771718338E-3</v>
      </c>
      <c r="AR186" s="35">
        <f>+VLOOKUP(K186,Seguimiento!$A:$J,10,FALSE)</f>
        <v>0</v>
      </c>
      <c r="AS186" s="20">
        <v>1</v>
      </c>
      <c r="AT186" s="35">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1958</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v>
      </c>
      <c r="AM187" s="20">
        <f t="shared" si="2"/>
        <v>0.75</v>
      </c>
      <c r="AN187" s="22">
        <v>0</v>
      </c>
      <c r="AO187" s="22">
        <v>0</v>
      </c>
      <c r="AP187" s="22">
        <v>0</v>
      </c>
      <c r="AQ187" s="36">
        <f>+VLOOKUP(K187,Seguimiento!$A:$J,9,FALSE)</f>
        <v>0</v>
      </c>
      <c r="AR187" s="35">
        <f>+VLOOKUP(K187,Seguimiento!$A:$J,10,FALSE)</f>
        <v>3</v>
      </c>
      <c r="AS187" s="20">
        <v>75</v>
      </c>
      <c r="AT187" s="35">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1959</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2581</v>
      </c>
      <c r="AA188" s="23">
        <v>0</v>
      </c>
      <c r="AB188" s="22">
        <v>0</v>
      </c>
      <c r="AC188" s="20">
        <v>0.245394736842105</v>
      </c>
      <c r="AD188" s="20">
        <f>+VLOOKUP(K188,Seguimiento!$A:$J,5,FALSE)</f>
        <v>0.33960526315789502</v>
      </c>
      <c r="AE188" s="22">
        <v>0</v>
      </c>
      <c r="AF188" s="22">
        <v>0</v>
      </c>
      <c r="AG188" s="20">
        <v>1.1656249999999999</v>
      </c>
      <c r="AH188" s="20">
        <f>+VLOOKUP(K188,Seguimiento!$A:$J,6,FALSE)</f>
        <v>0.86033333333333295</v>
      </c>
      <c r="AI188" s="23">
        <v>0</v>
      </c>
      <c r="AJ188" s="23">
        <v>0</v>
      </c>
      <c r="AK188" s="23">
        <v>0</v>
      </c>
      <c r="AL188" s="20" t="str">
        <f>+VLOOKUP(K188,Seguimiento!$A:$J,7,FALSE)</f>
        <v>355 nuevos docentes formados en la experiencia "Ruta de Formación en Herramientas Microsoft 365". 88 en la experiencia "Desarrollo competencias TIC". Y 25 En la experiencia formativa "Robótica Educativa". Reporte a 31 de mayo de 2021</v>
      </c>
      <c r="AM188" s="20">
        <f t="shared" si="2"/>
        <v>0.33960526315789502</v>
      </c>
      <c r="AN188" s="22">
        <v>4.5787062482498401E-3</v>
      </c>
      <c r="AO188" s="22">
        <v>0</v>
      </c>
      <c r="AP188" s="22">
        <v>0</v>
      </c>
      <c r="AQ188" s="36">
        <f>+VLOOKUP(K188,Seguimiento!$A:$J,9,FALSE)</f>
        <v>1.5549527403595851E-3</v>
      </c>
      <c r="AR188" s="35">
        <f>+VLOOKUP(K188,Seguimiento!$A:$J,10,FALSE)</f>
        <v>3</v>
      </c>
      <c r="AS188" s="20">
        <v>1865</v>
      </c>
      <c r="AT188" s="35">
        <f>+VLOOKUP(K188,Seguimiento!$A:$J,4,FALSE)</f>
        <v>2581</v>
      </c>
      <c r="AU188" s="22">
        <v>0</v>
      </c>
      <c r="AV188" s="22">
        <v>0</v>
      </c>
    </row>
    <row r="189" spans="1:48" x14ac:dyDescent="0.2">
      <c r="A189" s="20">
        <v>2</v>
      </c>
      <c r="B189" s="20" t="s">
        <v>331</v>
      </c>
      <c r="C189" s="20">
        <v>4</v>
      </c>
      <c r="D189" s="20" t="s">
        <v>470</v>
      </c>
      <c r="E189" s="20" t="s">
        <v>471</v>
      </c>
      <c r="F189" s="20"/>
      <c r="G189" s="20"/>
      <c r="H189" s="20"/>
      <c r="I189" s="20">
        <v>3</v>
      </c>
      <c r="J189" s="20" t="s">
        <v>1958</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1213</v>
      </c>
      <c r="AA189" s="23">
        <v>0</v>
      </c>
      <c r="AB189" s="22">
        <v>0</v>
      </c>
      <c r="AC189" s="20">
        <v>0.18360000000000001</v>
      </c>
      <c r="AD189" s="20">
        <f>+VLOOKUP(K189,Seguimiento!$A:$J,5,FALSE)</f>
        <v>0.24260000000000001</v>
      </c>
      <c r="AE189" s="24">
        <v>0</v>
      </c>
      <c r="AF189" s="22">
        <v>0</v>
      </c>
      <c r="AG189" s="20">
        <v>0.91800000000000004</v>
      </c>
      <c r="AH189" s="20">
        <f>+VLOOKUP(K189,Seguimiento!$A:$J,6,FALSE)</f>
        <v>0.60650000000000004</v>
      </c>
      <c r="AI189" s="23">
        <v>0</v>
      </c>
      <c r="AJ189" s="23">
        <v>0</v>
      </c>
      <c r="AK189" s="23">
        <v>0</v>
      </c>
      <c r="AL189" s="20" t="str">
        <f>+VLOOKUP(K189,Seguimiento!$A:$J,7,FALSE)</f>
        <v>Se han presentado las producciones en las áreas de: Robótica Educativa, Microsoft 365, Desarrollo de Competencias TIC producciones académicas, Ciencias naturales, Educador Certificado Google, Intel y Redes educativas MOVA</v>
      </c>
      <c r="AM189" s="20">
        <f t="shared" si="2"/>
        <v>0.24260000000000001</v>
      </c>
      <c r="AN189" s="22">
        <v>0</v>
      </c>
      <c r="AO189" s="22">
        <v>0</v>
      </c>
      <c r="AP189" s="22">
        <v>0</v>
      </c>
      <c r="AQ189" s="36">
        <f>+VLOOKUP(K189,Seguimiento!$A:$J,9,FALSE)</f>
        <v>0</v>
      </c>
      <c r="AR189" s="35">
        <f>+VLOOKUP(K189,Seguimiento!$A:$J,10,FALSE)</f>
        <v>2</v>
      </c>
      <c r="AS189" s="20">
        <v>918</v>
      </c>
      <c r="AT189" s="35">
        <f>+VLOOKUP(K189,Seguimiento!$A:$J,4,FALSE)</f>
        <v>1213</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1959</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181</v>
      </c>
      <c r="AA190" s="23">
        <v>0</v>
      </c>
      <c r="AB190" s="22">
        <v>0</v>
      </c>
      <c r="AC190" s="20">
        <v>0.34749999999999998</v>
      </c>
      <c r="AD190" s="20">
        <f>+VLOOKUP(K190,Seguimiento!$A:$J,5,FALSE)</f>
        <v>0.45250000000000001</v>
      </c>
      <c r="AE190" s="22">
        <v>0</v>
      </c>
      <c r="AF190" s="22">
        <v>0</v>
      </c>
      <c r="AG190" s="20">
        <v>1</v>
      </c>
      <c r="AH190" s="20">
        <f>+VLOOKUP(K190,Seguimiento!$A:$J,6,FALSE)</f>
        <v>0.90500000000000003</v>
      </c>
      <c r="AI190" s="23">
        <v>0</v>
      </c>
      <c r="AJ190" s="23">
        <v>0</v>
      </c>
      <c r="AK190" s="23">
        <v>0</v>
      </c>
      <c r="AL190" s="20" t="str">
        <f>+VLOOKUP(K190,Seguimiento!$A:$J,7,FALSE)</f>
        <v>Participaron en los programas de: Redes Educativas Mova y "Administra tu salón de clases con Classroom"</v>
      </c>
      <c r="AM190" s="20">
        <f t="shared" si="2"/>
        <v>0.45250000000000001</v>
      </c>
      <c r="AN190" s="22">
        <v>5.2465219419578631E-4</v>
      </c>
      <c r="AO190" s="22">
        <v>0</v>
      </c>
      <c r="AP190" s="22">
        <v>0</v>
      </c>
      <c r="AQ190" s="36">
        <f>+VLOOKUP(K190,Seguimiento!$A:$J,9,FALSE)</f>
        <v>2.3740511787359331E-4</v>
      </c>
      <c r="AR190" s="35">
        <f>+VLOOKUP(K190,Seguimiento!$A:$J,10,FALSE)</f>
        <v>3</v>
      </c>
      <c r="AS190" s="20">
        <v>139</v>
      </c>
      <c r="AT190" s="35">
        <f>+VLOOKUP(K190,Seguimiento!$A:$J,4,FALSE)</f>
        <v>181</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1959</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La celebración del día del maestro se realizó el viernes 14 de mayo de manera virtual, además los docentes y directivos docentes participaron en otras actividades programadas en el mes del maestro</v>
      </c>
      <c r="AM191" s="20">
        <f t="shared" si="2"/>
        <v>0.47899999999999998</v>
      </c>
      <c r="AN191" s="22">
        <v>4.5457176097208313E-2</v>
      </c>
      <c r="AO191" s="22">
        <v>0</v>
      </c>
      <c r="AP191" s="22">
        <v>0</v>
      </c>
      <c r="AQ191" s="36">
        <f>+VLOOKUP(K191,Seguimiento!$A:$J,9,FALSE)</f>
        <v>2.0910301004715824E-2</v>
      </c>
      <c r="AR191" s="35">
        <f>+VLOOKUP(K191,Seguimiento!$A:$J,10,FALSE)</f>
        <v>3</v>
      </c>
      <c r="AS191" s="20">
        <v>1195</v>
      </c>
      <c r="AT191" s="35">
        <f>+VLOOKUP(K191,Seguimiento!$A:$J,4,FALSE)</f>
        <v>2395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1959</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 Cobertura del 100%</v>
      </c>
      <c r="AM192" s="20">
        <f t="shared" si="2"/>
        <v>0.982948846539619</v>
      </c>
      <c r="AN192" s="22">
        <v>1.1395927991844656E-3</v>
      </c>
      <c r="AO192" s="22">
        <v>0</v>
      </c>
      <c r="AP192" s="22">
        <v>0</v>
      </c>
      <c r="AQ192" s="36">
        <f>+VLOOKUP(K192,Seguimiento!$A:$J,9,FALSE)</f>
        <v>1.0710114872977375E-3</v>
      </c>
      <c r="AR192" s="35">
        <f>+VLOOKUP(K192,Seguimiento!$A:$J,10,FALSE)</f>
        <v>3</v>
      </c>
      <c r="AS192" s="20">
        <v>98</v>
      </c>
      <c r="AT192" s="35">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1959</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36">
        <f>+VLOOKUP(K193,Seguimiento!$A:$J,9,FALSE)</f>
        <v>0</v>
      </c>
      <c r="AR193" s="35">
        <f>+VLOOKUP(K193,Seguimiento!$A:$J,10,FALSE)</f>
        <v>0</v>
      </c>
      <c r="AS193" s="20">
        <v>0</v>
      </c>
      <c r="AT193" s="35">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1959</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6">
        <f>+VLOOKUP(K194,Seguimiento!$A:$J,9,FALSE)</f>
        <v>0</v>
      </c>
      <c r="AR194" s="35">
        <f>+VLOOKUP(K194,Seguimiento!$A:$J,10,FALSE)</f>
        <v>0</v>
      </c>
      <c r="AS194" s="20">
        <v>0</v>
      </c>
      <c r="AT194" s="35">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1959</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6">
        <f>+VLOOKUP(K195,Seguimiento!$A:$J,9,FALSE)</f>
        <v>0</v>
      </c>
      <c r="AR195" s="35">
        <f>+VLOOKUP(K195,Seguimiento!$A:$J,10,FALSE)</f>
        <v>0</v>
      </c>
      <c r="AS195" s="20">
        <v>0</v>
      </c>
      <c r="AT195" s="35">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1959</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Sin Observación</v>
      </c>
      <c r="AM196" s="20">
        <f t="shared" si="3"/>
        <v>0</v>
      </c>
      <c r="AN196" s="22">
        <v>5.1732861740486158E-3</v>
      </c>
      <c r="AO196" s="22">
        <v>0</v>
      </c>
      <c r="AP196" s="22">
        <v>0</v>
      </c>
      <c r="AQ196" s="36">
        <f>+VLOOKUP(K196,Seguimiento!$A:$J,9,FALSE)</f>
        <v>0</v>
      </c>
      <c r="AR196" s="35">
        <f>+VLOOKUP(K196,Seguimiento!$A:$J,10,FALSE)</f>
        <v>0</v>
      </c>
      <c r="AS196" s="20">
        <v>0</v>
      </c>
      <c r="AT196" s="35">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1958</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es calculado a partir de la realización del estudio "Satisfacción de la comunidad académica con la ciudad como destino universitario" que será finalizado en el tercer trimestre del año.</v>
      </c>
      <c r="AM197" s="20">
        <f t="shared" si="3"/>
        <v>0.78149999999999997</v>
      </c>
      <c r="AN197" s="22">
        <v>0</v>
      </c>
      <c r="AO197" s="22">
        <v>0</v>
      </c>
      <c r="AP197" s="22">
        <v>0</v>
      </c>
      <c r="AQ197" s="36">
        <f>+VLOOKUP(K197,Seguimiento!$A:$J,9,FALSE)</f>
        <v>0</v>
      </c>
      <c r="AR197" s="35">
        <f>+VLOOKUP(K197,Seguimiento!$A:$J,10,FALSE)</f>
        <v>3</v>
      </c>
      <c r="AS197" s="20">
        <v>62.52</v>
      </c>
      <c r="AT197" s="35">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1959</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6">
        <f>+VLOOKUP(K198,Seguimiento!$A:$J,9,FALSE)</f>
        <v>0</v>
      </c>
      <c r="AR198" s="35">
        <f>+VLOOKUP(K198,Seguimiento!$A:$J,10,FALSE)</f>
        <v>0</v>
      </c>
      <c r="AS198" s="20">
        <v>0</v>
      </c>
      <c r="AT198" s="35">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1959</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en este indicador.</v>
      </c>
      <c r="AM199" s="20">
        <f t="shared" si="3"/>
        <v>0</v>
      </c>
      <c r="AN199" s="22">
        <v>8.6106370054245956E-4</v>
      </c>
      <c r="AO199" s="22">
        <v>0</v>
      </c>
      <c r="AP199" s="22">
        <v>0</v>
      </c>
      <c r="AQ199" s="36">
        <f>+VLOOKUP(K199,Seguimiento!$A:$J,9,FALSE)</f>
        <v>0</v>
      </c>
      <c r="AR199" s="35">
        <f>+VLOOKUP(K199,Seguimiento!$A:$J,10,FALSE)</f>
        <v>1</v>
      </c>
      <c r="AS199" s="20">
        <v>-1</v>
      </c>
      <c r="AT199" s="35">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1959</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40</v>
      </c>
      <c r="AA200" s="23">
        <v>0</v>
      </c>
      <c r="AB200" s="22">
        <v>0</v>
      </c>
      <c r="AC200" s="20">
        <v>0.23499999999999999</v>
      </c>
      <c r="AD200" s="20">
        <f>+VLOOKUP(K200,Seguimiento!$A:$J,5,FALSE)</f>
        <v>0.4</v>
      </c>
      <c r="AE200" s="22">
        <v>0</v>
      </c>
      <c r="AF200" s="22">
        <v>0</v>
      </c>
      <c r="AG200" s="20">
        <v>1</v>
      </c>
      <c r="AH200" s="20">
        <f>+VLOOKUP(K200,Seguimiento!$A:$J,6,FALSE)</f>
        <v>0.70796460176991105</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v>
      </c>
      <c r="AN200" s="22">
        <v>1.1797958597076448E-2</v>
      </c>
      <c r="AO200" s="22">
        <v>0</v>
      </c>
      <c r="AP200" s="22">
        <v>0</v>
      </c>
      <c r="AQ200" s="36">
        <f>+VLOOKUP(K200,Seguimiento!$A:$J,9,FALSE)</f>
        <v>4.7191834388305796E-3</v>
      </c>
      <c r="AR200" s="35">
        <f>+VLOOKUP(K200,Seguimiento!$A:$J,10,FALSE)</f>
        <v>3</v>
      </c>
      <c r="AS200" s="20">
        <v>23.5</v>
      </c>
      <c r="AT200" s="35">
        <f>+VLOOKUP(K200,Seguimiento!$A:$J,4,FALSE)</f>
        <v>40</v>
      </c>
      <c r="AU200" s="22">
        <v>0</v>
      </c>
      <c r="AV200" s="22">
        <v>0</v>
      </c>
    </row>
    <row r="201" spans="1:48" x14ac:dyDescent="0.2">
      <c r="A201" s="20">
        <v>2</v>
      </c>
      <c r="B201" s="20" t="s">
        <v>331</v>
      </c>
      <c r="C201" s="20">
        <v>5</v>
      </c>
      <c r="D201" s="20" t="s">
        <v>493</v>
      </c>
      <c r="E201" s="20" t="s">
        <v>494</v>
      </c>
      <c r="F201" s="20"/>
      <c r="G201" s="20"/>
      <c r="H201" s="20"/>
      <c r="I201" s="20">
        <v>1</v>
      </c>
      <c r="J201" s="20" t="s">
        <v>1958</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Sin Observación</v>
      </c>
      <c r="AM201" s="20">
        <f t="shared" si="3"/>
        <v>0</v>
      </c>
      <c r="AN201" s="22">
        <v>0</v>
      </c>
      <c r="AO201" s="22">
        <v>0</v>
      </c>
      <c r="AP201" s="22">
        <v>0</v>
      </c>
      <c r="AQ201" s="36">
        <f>+VLOOKUP(K201,Seguimiento!$A:$J,9,FALSE)</f>
        <v>0</v>
      </c>
      <c r="AR201" s="35">
        <f>+VLOOKUP(K201,Seguimiento!$A:$J,10,FALSE)</f>
        <v>1</v>
      </c>
      <c r="AS201" s="20">
        <v>5.84</v>
      </c>
      <c r="AT201" s="35">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1959</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avances en este indicador.</v>
      </c>
      <c r="AM202" s="20">
        <f t="shared" si="3"/>
        <v>0</v>
      </c>
      <c r="AN202" s="22">
        <v>5.2349471789035502E-3</v>
      </c>
      <c r="AO202" s="22">
        <v>0</v>
      </c>
      <c r="AP202" s="22">
        <v>0</v>
      </c>
      <c r="AQ202" s="36">
        <f>+VLOOKUP(K202,Seguimiento!$A:$J,9,FALSE)</f>
        <v>0</v>
      </c>
      <c r="AR202" s="35">
        <f>+VLOOKUP(K202,Seguimiento!$A:$J,10,FALSE)</f>
        <v>1</v>
      </c>
      <c r="AS202" s="20">
        <v>0</v>
      </c>
      <c r="AT202" s="35">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1959</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No se programó meta para vigencia 2021. CMA: Propuesta de Spin Off Bioteduk pendiente de formalización y registro. PB: Capacitación para creación y formalización de Spin Off ¡Bravo Lab!</v>
      </c>
      <c r="AM203" s="20">
        <f t="shared" si="3"/>
        <v>0</v>
      </c>
      <c r="AN203" s="22">
        <v>4.0152877071226501E-4</v>
      </c>
      <c r="AO203" s="22">
        <v>0</v>
      </c>
      <c r="AP203" s="22">
        <v>0</v>
      </c>
      <c r="AQ203" s="36">
        <f>+VLOOKUP(K203,Seguimiento!$A:$J,9,FALSE)</f>
        <v>0</v>
      </c>
      <c r="AR203" s="35">
        <f>+VLOOKUP(K203,Seguimiento!$A:$J,10,FALSE)</f>
        <v>1</v>
      </c>
      <c r="AS203" s="20">
        <v>0</v>
      </c>
      <c r="AT203" s="35">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1959</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6">
        <f>+VLOOKUP(K204,Seguimiento!$A:$J,9,FALSE)</f>
        <v>3.3781477526506651E-3</v>
      </c>
      <c r="AR204" s="35">
        <f>+VLOOKUP(K204,Seguimiento!$A:$J,10,FALSE)</f>
        <v>3</v>
      </c>
      <c r="AS204" s="20">
        <v>2396</v>
      </c>
      <c r="AT204" s="35">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1958</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6">
        <f>+VLOOKUP(K205,Seguimiento!$A:$J,9,FALSE)</f>
        <v>0</v>
      </c>
      <c r="AR205" s="35">
        <f>+VLOOKUP(K205,Seguimiento!$A:$J,10,FALSE)</f>
        <v>3</v>
      </c>
      <c r="AS205" s="20">
        <v>21</v>
      </c>
      <c r="AT205" s="35">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1959</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34</v>
      </c>
      <c r="AA206" s="23">
        <v>0</v>
      </c>
      <c r="AB206" s="22">
        <v>0</v>
      </c>
      <c r="AC206" s="20">
        <v>0.34820143884892102</v>
      </c>
      <c r="AD206" s="20">
        <f>+VLOOKUP(K206,Seguimiento!$A:$J,5,FALSE)</f>
        <v>0.39712230215827299</v>
      </c>
      <c r="AE206" s="22">
        <v>0</v>
      </c>
      <c r="AF206" s="22">
        <v>0</v>
      </c>
      <c r="AG206" s="20">
        <v>2.0166666666666702</v>
      </c>
      <c r="AH206" s="20">
        <f>+VLOOKUP(K206,Seguimiento!$A:$J,6,FALSE)</f>
        <v>0.18888888888888899</v>
      </c>
      <c r="AI206" s="23">
        <v>0</v>
      </c>
      <c r="AJ206" s="23">
        <v>0</v>
      </c>
      <c r="AK206" s="23">
        <v>0</v>
      </c>
      <c r="AL206" s="20" t="str">
        <f>+VLOOKUP(K206,Seguimiento!$A:$J,7,FALSE)</f>
        <v>ITM:32 CMA:2 PB: Meta no programada para la vigencia 2021.</v>
      </c>
      <c r="AM206" s="20">
        <f t="shared" si="3"/>
        <v>0.39712230215827299</v>
      </c>
      <c r="AN206" s="22">
        <v>4.146769941468135E-3</v>
      </c>
      <c r="AO206" s="22">
        <v>0</v>
      </c>
      <c r="AP206" s="22">
        <v>0</v>
      </c>
      <c r="AQ206" s="36">
        <f>+VLOOKUP(K206,Seguimiento!$A:$J,9,FALSE)</f>
        <v>1.6467748256765527E-3</v>
      </c>
      <c r="AR206" s="35">
        <f>+VLOOKUP(K206,Seguimiento!$A:$J,10,FALSE)</f>
        <v>3</v>
      </c>
      <c r="AS206" s="20">
        <v>242</v>
      </c>
      <c r="AT206" s="35">
        <f>+VLOOKUP(K206,Seguimiento!$A:$J,4,FALSE)</f>
        <v>276</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1959</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Para el periodo aún no se registran proyectos apoyados, este proceso está en la evaluación y/o articulación para financiar proyectos de las IES adscritas al Municipio de Medellín.</v>
      </c>
      <c r="AM207" s="20">
        <f t="shared" si="3"/>
        <v>0.47142857142857097</v>
      </c>
      <c r="AN207" s="22">
        <v>4.2634848198139542E-3</v>
      </c>
      <c r="AO207" s="22">
        <v>0</v>
      </c>
      <c r="AP207" s="22">
        <v>0</v>
      </c>
      <c r="AQ207" s="36">
        <f>+VLOOKUP(K207,Seguimiento!$A:$J,9,FALSE)</f>
        <v>2.0099285579122908E-3</v>
      </c>
      <c r="AR207" s="35">
        <f>+VLOOKUP(K207,Seguimiento!$A:$J,10,FALSE)</f>
        <v>3</v>
      </c>
      <c r="AS207" s="20">
        <v>33</v>
      </c>
      <c r="AT207" s="35">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1959</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CMA: Fue concedida patente de invención mediante la Resolución N° 3539 del 3 de febrero de 2021 por parte de la SIC, para el "BLOQUE IMPERMEABLE DE ASFALTO RECICLADO COMPRIMIDO".</v>
      </c>
      <c r="AM208" s="20">
        <f t="shared" si="3"/>
        <v>0.3</v>
      </c>
      <c r="AN208" s="22">
        <v>4.4665993657751714E-3</v>
      </c>
      <c r="AO208" s="22">
        <v>0</v>
      </c>
      <c r="AP208" s="22">
        <v>0</v>
      </c>
      <c r="AQ208" s="36">
        <f>+VLOOKUP(K208,Seguimiento!$A:$J,9,FALSE)</f>
        <v>1.3399798097325514E-3</v>
      </c>
      <c r="AR208" s="35">
        <f>+VLOOKUP(K208,Seguimiento!$A:$J,10,FALSE)</f>
        <v>2</v>
      </c>
      <c r="AS208" s="20">
        <v>2</v>
      </c>
      <c r="AT208" s="35">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1959</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Sin Observación</v>
      </c>
      <c r="AM209" s="20">
        <f t="shared" si="3"/>
        <v>0</v>
      </c>
      <c r="AN209" s="22">
        <v>4.1127388586995365E-4</v>
      </c>
      <c r="AO209" s="22">
        <v>0</v>
      </c>
      <c r="AP209" s="22">
        <v>0</v>
      </c>
      <c r="AQ209" s="36">
        <f>+VLOOKUP(K209,Seguimiento!$A:$J,9,FALSE)</f>
        <v>0</v>
      </c>
      <c r="AR209" s="35">
        <f>+VLOOKUP(K209,Seguimiento!$A:$J,10,FALSE)</f>
        <v>0</v>
      </c>
      <c r="AS209" s="20">
        <v>-1</v>
      </c>
      <c r="AT209" s="35">
        <f>+VLOOKUP(K209,Seguimiento!$A:$J,4,FALSE)</f>
        <v>-1</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1959</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130</v>
      </c>
      <c r="AA210" s="23">
        <v>0</v>
      </c>
      <c r="AB210" s="22">
        <v>0</v>
      </c>
      <c r="AC210" s="20">
        <v>0.82758620689655205</v>
      </c>
      <c r="AD210" s="20">
        <f>+VLOOKUP(K210,Seguimiento!$A:$J,5,FALSE)</f>
        <v>0.89655172413793105</v>
      </c>
      <c r="AE210" s="22">
        <v>0</v>
      </c>
      <c r="AF210" s="22">
        <v>0</v>
      </c>
      <c r="AG210" s="20">
        <v>0.94488188976377996</v>
      </c>
      <c r="AH210" s="20">
        <f>+VLOOKUP(K210,Seguimiento!$A:$J,6,FALSE)</f>
        <v>1.015625</v>
      </c>
      <c r="AI210" s="23">
        <v>0</v>
      </c>
      <c r="AJ210" s="23">
        <v>0</v>
      </c>
      <c r="AK210" s="23">
        <v>0</v>
      </c>
      <c r="AL210" s="20" t="str">
        <f>+VLOOKUP(K210,Seguimiento!$A:$J,7,FALSE)</f>
        <v>ITM:84 CMA:27 PB:19</v>
      </c>
      <c r="AM210" s="20">
        <f t="shared" si="3"/>
        <v>0.89655172413793105</v>
      </c>
      <c r="AN210" s="22">
        <v>4.4665993657751714E-3</v>
      </c>
      <c r="AO210" s="22">
        <v>0</v>
      </c>
      <c r="AP210" s="22">
        <v>0</v>
      </c>
      <c r="AQ210" s="36">
        <f>+VLOOKUP(K210,Seguimiento!$A:$J,9,FALSE)</f>
        <v>3.9429290953049787E-3</v>
      </c>
      <c r="AR210" s="35">
        <f>+VLOOKUP(K210,Seguimiento!$A:$J,10,FALSE)</f>
        <v>3</v>
      </c>
      <c r="AS210" s="20">
        <v>120</v>
      </c>
      <c r="AT210" s="35">
        <f>+VLOOKUP(K210,Seguimiento!$A:$J,4,FALSE)</f>
        <v>130</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1959</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0.375</v>
      </c>
      <c r="AE211" s="22">
        <v>0</v>
      </c>
      <c r="AF211" s="22">
        <v>0</v>
      </c>
      <c r="AG211" s="20">
        <v>1</v>
      </c>
      <c r="AH211" s="20">
        <f>+VLOOKUP(K211,Seguimiento!$A:$J,6,FALSE)</f>
        <v>0.5</v>
      </c>
      <c r="AI211" s="23">
        <v>0</v>
      </c>
      <c r="AJ211" s="23">
        <v>0</v>
      </c>
      <c r="AK211" s="23">
        <v>0</v>
      </c>
      <c r="AL211" s="20" t="str">
        <f>+VLOOKUP(K211,Seguimiento!$A:$J,7,FALSE)</f>
        <v>Sin Observación</v>
      </c>
      <c r="AM211" s="20">
        <f t="shared" si="3"/>
        <v>0.375</v>
      </c>
      <c r="AN211" s="22">
        <v>8.3940021925917225E-4</v>
      </c>
      <c r="AO211" s="22">
        <v>0</v>
      </c>
      <c r="AP211" s="22">
        <v>0</v>
      </c>
      <c r="AQ211" s="36">
        <f>+VLOOKUP(K211,Seguimiento!$A:$J,9,FALSE)</f>
        <v>3.1477508222218961E-4</v>
      </c>
      <c r="AR211" s="35">
        <f>+VLOOKUP(K211,Seguimiento!$A:$J,10,FALSE)</f>
        <v>3</v>
      </c>
      <c r="AS211" s="20">
        <v>1</v>
      </c>
      <c r="AT211" s="35">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1959</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Sin Observación</v>
      </c>
      <c r="AM212" s="20">
        <f t="shared" si="3"/>
        <v>0.5</v>
      </c>
      <c r="AN212" s="22">
        <v>8.7116606251792068E-4</v>
      </c>
      <c r="AO212" s="22">
        <v>0</v>
      </c>
      <c r="AP212" s="22">
        <v>0</v>
      </c>
      <c r="AQ212" s="36">
        <f>+VLOOKUP(K212,Seguimiento!$A:$J,9,FALSE)</f>
        <v>4.3558303125896034E-4</v>
      </c>
      <c r="AR212" s="35">
        <f>+VLOOKUP(K212,Seguimiento!$A:$J,10,FALSE)</f>
        <v>3</v>
      </c>
      <c r="AS212" s="20">
        <v>1</v>
      </c>
      <c r="AT212" s="35">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1959</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0</v>
      </c>
      <c r="AA213" s="23">
        <v>0</v>
      </c>
      <c r="AB213" s="22">
        <v>0</v>
      </c>
      <c r="AC213" s="20">
        <v>0</v>
      </c>
      <c r="AD213" s="20">
        <f>+VLOOKUP(K213,Seguimiento!$A:$J,5,FALSE)</f>
        <v>0</v>
      </c>
      <c r="AE213" s="22">
        <v>0</v>
      </c>
      <c r="AF213" s="22">
        <v>0</v>
      </c>
      <c r="AG213" s="20">
        <v>-1</v>
      </c>
      <c r="AH213" s="20">
        <f>+VLOOKUP(K213,Seguimiento!$A:$J,6,FALSE)</f>
        <v>0</v>
      </c>
      <c r="AI213" s="23">
        <v>0</v>
      </c>
      <c r="AJ213" s="23">
        <v>0</v>
      </c>
      <c r="AK213" s="23">
        <v>0</v>
      </c>
      <c r="AL213" s="20" t="str">
        <f>+VLOOKUP(K213,Seguimiento!$A:$J,7,FALSE)</f>
        <v>Los cierres de los espacios por la pandemía del COVID-19 estuvieron durante la primera parte del año, para el corte se estaba reiniciando actividades de encuentro.</v>
      </c>
      <c r="AM213" s="20">
        <f t="shared" si="3"/>
        <v>0</v>
      </c>
      <c r="AN213" s="22">
        <v>1.7772419340808443E-3</v>
      </c>
      <c r="AO213" s="22">
        <v>0</v>
      </c>
      <c r="AP213" s="22">
        <v>0</v>
      </c>
      <c r="AQ213" s="36">
        <f>+VLOOKUP(K213,Seguimiento!$A:$J,9,FALSE)</f>
        <v>0</v>
      </c>
      <c r="AR213" s="35">
        <f>+VLOOKUP(K213,Seguimiento!$A:$J,10,FALSE)</f>
        <v>1</v>
      </c>
      <c r="AS213" s="20">
        <v>0</v>
      </c>
      <c r="AT213" s="35">
        <f>+VLOOKUP(K213,Seguimiento!$A:$J,4,FALSE)</f>
        <v>0</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1959</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v>
      </c>
      <c r="AM214" s="20">
        <f t="shared" si="3"/>
        <v>0.2</v>
      </c>
      <c r="AN214" s="22">
        <v>1.0049574917809539E-4</v>
      </c>
      <c r="AO214" s="22">
        <v>0</v>
      </c>
      <c r="AP214" s="22">
        <v>0</v>
      </c>
      <c r="AQ214" s="36">
        <f>+VLOOKUP(K214,Seguimiento!$A:$J,9,FALSE)</f>
        <v>2.0099149835619079E-5</v>
      </c>
      <c r="AR214" s="35">
        <f>+VLOOKUP(K214,Seguimiento!$A:$J,10,FALSE)</f>
        <v>1</v>
      </c>
      <c r="AS214" s="20">
        <v>0</v>
      </c>
      <c r="AT214" s="35">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1959</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239</v>
      </c>
      <c r="AA215" s="23">
        <v>0</v>
      </c>
      <c r="AB215" s="22">
        <v>0</v>
      </c>
      <c r="AC215" s="20">
        <v>0.314285714285714</v>
      </c>
      <c r="AD215" s="20">
        <f>+VLOOKUP(K215,Seguimiento!$A:$J,5,FALSE)</f>
        <v>0.39858906525573201</v>
      </c>
      <c r="AE215" s="22">
        <v>0</v>
      </c>
      <c r="AF215" s="22">
        <v>0</v>
      </c>
      <c r="AG215" s="20">
        <v>1.25669957686883</v>
      </c>
      <c r="AH215" s="20">
        <f>+VLOOKUP(K215,Seguimiento!$A:$J,6,FALSE)</f>
        <v>0.453510436432638</v>
      </c>
      <c r="AI215" s="23">
        <v>0</v>
      </c>
      <c r="AJ215" s="23">
        <v>0</v>
      </c>
      <c r="AK215" s="23">
        <v>0</v>
      </c>
      <c r="AL215" s="20" t="str">
        <f>+VLOOKUP(K215,Seguimiento!$A:$J,7,FALSE)</f>
        <v>Sin Observación</v>
      </c>
      <c r="AM215" s="20">
        <f t="shared" si="3"/>
        <v>0.39858906525573201</v>
      </c>
      <c r="AN215" s="22">
        <v>1.3221247610889315E-3</v>
      </c>
      <c r="AO215" s="22">
        <v>0</v>
      </c>
      <c r="AP215" s="22">
        <v>0</v>
      </c>
      <c r="AQ215" s="36">
        <f>+VLOOKUP(K215,Seguimiento!$A:$J,9,FALSE)</f>
        <v>5.2698447267389523E-4</v>
      </c>
      <c r="AR215" s="35">
        <f>+VLOOKUP(K215,Seguimiento!$A:$J,10,FALSE)</f>
        <v>3</v>
      </c>
      <c r="AS215" s="20">
        <v>891</v>
      </c>
      <c r="AT215" s="35">
        <f>+VLOOKUP(K215,Seguimiento!$A:$J,4,FALSE)</f>
        <v>1130</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1959</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Se encuentra en diseño.</v>
      </c>
      <c r="AM216" s="20">
        <f t="shared" si="3"/>
        <v>0.1</v>
      </c>
      <c r="AN216" s="22">
        <v>5.3828874707207213E-3</v>
      </c>
      <c r="AO216" s="22">
        <v>0</v>
      </c>
      <c r="AP216" s="22">
        <v>0</v>
      </c>
      <c r="AQ216" s="36">
        <f>+VLOOKUP(K216,Seguimiento!$A:$J,9,FALSE)</f>
        <v>5.3828874707207211E-4</v>
      </c>
      <c r="AR216" s="35">
        <f>+VLOOKUP(K216,Seguimiento!$A:$J,10,FALSE)</f>
        <v>1</v>
      </c>
      <c r="AS216" s="20">
        <v>10</v>
      </c>
      <c r="AT216" s="35">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1959</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19396</v>
      </c>
      <c r="AA217" s="23">
        <v>0</v>
      </c>
      <c r="AB217" s="22">
        <v>0</v>
      </c>
      <c r="AC217" s="20">
        <v>0.53204545454545504</v>
      </c>
      <c r="AD217" s="20">
        <f>+VLOOKUP(K217,Seguimiento!$A:$J,5,FALSE)</f>
        <v>0.55408636363636399</v>
      </c>
      <c r="AE217" s="22">
        <v>0</v>
      </c>
      <c r="AF217" s="22">
        <v>0</v>
      </c>
      <c r="AG217" s="20">
        <v>2.1281818181818202</v>
      </c>
      <c r="AH217" s="20">
        <f>+VLOOKUP(K217,Seguimiento!$A:$J,6,FALSE)</f>
        <v>8.8163636363636402E-2</v>
      </c>
      <c r="AI217" s="23">
        <v>0</v>
      </c>
      <c r="AJ217" s="23">
        <v>0</v>
      </c>
      <c r="AK217" s="23">
        <v>0</v>
      </c>
      <c r="AL217" s="20" t="str">
        <f>+VLOOKUP(K217,Seguimiento!$A:$J,7,FALSE)</f>
        <v>Sin Observación</v>
      </c>
      <c r="AM217" s="20">
        <f t="shared" si="3"/>
        <v>0.55408636363636399</v>
      </c>
      <c r="AN217" s="22">
        <v>1.2971731077709044E-3</v>
      </c>
      <c r="AO217" s="22">
        <v>0</v>
      </c>
      <c r="AP217" s="22">
        <v>0</v>
      </c>
      <c r="AQ217" s="36">
        <f>+VLOOKUP(K217,Seguimiento!$A:$J,9,FALSE)</f>
        <v>7.1874593029166165E-4</v>
      </c>
      <c r="AR217" s="35">
        <f>+VLOOKUP(K217,Seguimiento!$A:$J,10,FALSE)</f>
        <v>3</v>
      </c>
      <c r="AS217" s="20">
        <v>234100</v>
      </c>
      <c r="AT217" s="35">
        <f>+VLOOKUP(K217,Seguimiento!$A:$J,4,FALSE)</f>
        <v>19396</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1959</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24359</v>
      </c>
      <c r="AA218" s="23">
        <v>0</v>
      </c>
      <c r="AB218" s="22">
        <v>0</v>
      </c>
      <c r="AC218" s="20">
        <v>0</v>
      </c>
      <c r="AD218" s="20">
        <f>+VLOOKUP(K218,Seguimiento!$A:$J,5,FALSE)</f>
        <v>1.40180596390489E-2</v>
      </c>
      <c r="AE218" s="22">
        <v>0</v>
      </c>
      <c r="AF218" s="22">
        <v>0</v>
      </c>
      <c r="AG218" s="20">
        <v>-1</v>
      </c>
      <c r="AH218" s="20">
        <f>+VLOOKUP(K218,Seguimiento!$A:$J,6,FALSE)</f>
        <v>4.2054178917146801E-2</v>
      </c>
      <c r="AI218" s="23">
        <v>0</v>
      </c>
      <c r="AJ218" s="23">
        <v>0</v>
      </c>
      <c r="AK218" s="23">
        <v>0</v>
      </c>
      <c r="AL218" s="20" t="str">
        <f>+VLOOKUP(K218,Seguimiento!$A:$J,7,FALSE)</f>
        <v>Sin Observación</v>
      </c>
      <c r="AM218" s="20">
        <f t="shared" si="3"/>
        <v>1.40180596390489E-2</v>
      </c>
      <c r="AN218" s="22">
        <v>1.1634962479887955E-3</v>
      </c>
      <c r="AO218" s="22">
        <v>0</v>
      </c>
      <c r="AP218" s="22">
        <v>0</v>
      </c>
      <c r="AQ218" s="36">
        <f>+VLOOKUP(K218,Seguimiento!$A:$J,9,FALSE)</f>
        <v>1.6309959794116565E-5</v>
      </c>
      <c r="AR218" s="35">
        <f>+VLOOKUP(K218,Seguimiento!$A:$J,10,FALSE)</f>
        <v>1</v>
      </c>
      <c r="AS218" s="20">
        <v>0</v>
      </c>
      <c r="AT218" s="35">
        <f>+VLOOKUP(K218,Seguimiento!$A:$J,4,FALSE)</f>
        <v>24359</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1959</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0</v>
      </c>
      <c r="AA219" s="23">
        <v>0</v>
      </c>
      <c r="AB219" s="22">
        <v>0</v>
      </c>
      <c r="AC219" s="20">
        <v>0.25</v>
      </c>
      <c r="AD219" s="20">
        <f>+VLOOKUP(K219,Seguimiento!$A:$J,5,FALSE)</f>
        <v>0.25</v>
      </c>
      <c r="AE219" s="22">
        <v>0</v>
      </c>
      <c r="AF219" s="22">
        <v>0</v>
      </c>
      <c r="AG219" s="20">
        <v>1</v>
      </c>
      <c r="AH219" s="20">
        <f>+VLOOKUP(K219,Seguimiento!$A:$J,6,FALSE)</f>
        <v>0</v>
      </c>
      <c r="AI219" s="23">
        <v>0</v>
      </c>
      <c r="AJ219" s="23">
        <v>0</v>
      </c>
      <c r="AK219" s="23">
        <v>0</v>
      </c>
      <c r="AL219" s="20" t="str">
        <f>+VLOOKUP(K219,Seguimiento!$A:$J,7,FALSE)</f>
        <v>Sin Observación</v>
      </c>
      <c r="AM219" s="20">
        <f t="shared" si="3"/>
        <v>0.25</v>
      </c>
      <c r="AN219" s="22">
        <v>8.33894843323409E-4</v>
      </c>
      <c r="AO219" s="22">
        <v>0</v>
      </c>
      <c r="AP219" s="22">
        <v>0</v>
      </c>
      <c r="AQ219" s="36">
        <f>+VLOOKUP(K219,Seguimiento!$A:$J,9,FALSE)</f>
        <v>2.0847371083085225E-4</v>
      </c>
      <c r="AR219" s="35">
        <f>+VLOOKUP(K219,Seguimiento!$A:$J,10,FALSE)</f>
        <v>2</v>
      </c>
      <c r="AS219" s="20">
        <v>2</v>
      </c>
      <c r="AT219" s="35">
        <f>+VLOOKUP(K219,Seguimiento!$A:$J,4,FALSE)</f>
        <v>0</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1959</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1</v>
      </c>
      <c r="AA220" s="23">
        <v>0</v>
      </c>
      <c r="AB220" s="22">
        <v>0</v>
      </c>
      <c r="AC220" s="20">
        <v>0.16666666666666699</v>
      </c>
      <c r="AD220" s="20">
        <f>+VLOOKUP(K220,Seguimiento!$A:$J,5,FALSE)</f>
        <v>0.33333333333333298</v>
      </c>
      <c r="AE220" s="22">
        <v>0</v>
      </c>
      <c r="AF220" s="22">
        <v>0</v>
      </c>
      <c r="AG220" s="20">
        <v>1</v>
      </c>
      <c r="AH220" s="20">
        <f>+VLOOKUP(K220,Seguimiento!$A:$J,6,FALSE)</f>
        <v>0.33333333333333298</v>
      </c>
      <c r="AI220" s="23">
        <v>0</v>
      </c>
      <c r="AJ220" s="23">
        <v>0</v>
      </c>
      <c r="AK220" s="23">
        <v>0</v>
      </c>
      <c r="AL220" s="20" t="str">
        <f>+VLOOKUP(K220,Seguimiento!$A:$J,7,FALSE)</f>
        <v>Los indicadores de Plan de Desarrollo se les dara cumplimiento y ejecución a tráves del convenio con FAO el cual está en proceso de validación para firma.</v>
      </c>
      <c r="AM220" s="20">
        <f t="shared" si="3"/>
        <v>0.33333333333333298</v>
      </c>
      <c r="AN220" s="22">
        <v>8.1699346405228766E-5</v>
      </c>
      <c r="AO220" s="22">
        <v>0</v>
      </c>
      <c r="AP220" s="22">
        <v>0</v>
      </c>
      <c r="AQ220" s="36">
        <f>+VLOOKUP(K220,Seguimiento!$A:$J,9,FALSE)</f>
        <v>2.7233115468409562E-5</v>
      </c>
      <c r="AR220" s="35">
        <f>+VLOOKUP(K220,Seguimiento!$A:$J,10,FALSE)</f>
        <v>2</v>
      </c>
      <c r="AS220" s="20">
        <v>1</v>
      </c>
      <c r="AT220" s="35">
        <f>+VLOOKUP(K220,Seguimiento!$A:$J,4,FALSE)</f>
        <v>2</v>
      </c>
      <c r="AU220" s="22">
        <v>0</v>
      </c>
      <c r="AV220" s="22">
        <v>0</v>
      </c>
    </row>
    <row r="221" spans="1:48" x14ac:dyDescent="0.2">
      <c r="A221" s="20">
        <v>2</v>
      </c>
      <c r="B221" s="20" t="s">
        <v>331</v>
      </c>
      <c r="C221" s="20">
        <v>7</v>
      </c>
      <c r="D221" s="20" t="s">
        <v>539</v>
      </c>
      <c r="E221" s="20" t="s">
        <v>540</v>
      </c>
      <c r="F221" s="20"/>
      <c r="G221" s="20"/>
      <c r="H221" s="20"/>
      <c r="I221" s="20">
        <v>1</v>
      </c>
      <c r="J221" s="20" t="s">
        <v>1958</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Se encuentra en etapa de diseño de la estrategia de intervención.</v>
      </c>
      <c r="AM221" s="20">
        <f t="shared" si="3"/>
        <v>0</v>
      </c>
      <c r="AN221" s="22">
        <v>0</v>
      </c>
      <c r="AO221" s="22">
        <v>0</v>
      </c>
      <c r="AP221" s="22">
        <v>0</v>
      </c>
      <c r="AQ221" s="36">
        <f>+VLOOKUP(K221,Seguimiento!$A:$J,9,FALSE)</f>
        <v>0</v>
      </c>
      <c r="AR221" s="35">
        <f>+VLOOKUP(K221,Seguimiento!$A:$J,10,FALSE)</f>
        <v>0</v>
      </c>
      <c r="AS221" s="20">
        <v>0</v>
      </c>
      <c r="AT221" s="35">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1959</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En etapa de contratación.</v>
      </c>
      <c r="AM222" s="20">
        <f t="shared" si="3"/>
        <v>0.25</v>
      </c>
      <c r="AN222" s="22">
        <v>9.1301269920152062E-4</v>
      </c>
      <c r="AO222" s="22">
        <v>0</v>
      </c>
      <c r="AP222" s="22">
        <v>0</v>
      </c>
      <c r="AQ222" s="36">
        <f>+VLOOKUP(K222,Seguimiento!$A:$J,9,FALSE)</f>
        <v>2.2825317480038016E-4</v>
      </c>
      <c r="AR222" s="35">
        <f>+VLOOKUP(K222,Seguimiento!$A:$J,10,FALSE)</f>
        <v>0</v>
      </c>
      <c r="AS222" s="20">
        <v>1</v>
      </c>
      <c r="AT222" s="35">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1959</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90</v>
      </c>
      <c r="AA223" s="23">
        <v>0</v>
      </c>
      <c r="AB223" s="22">
        <v>0</v>
      </c>
      <c r="AC223" s="20">
        <v>0.23480000000000001</v>
      </c>
      <c r="AD223" s="20">
        <f>+VLOOKUP(K223,Seguimiento!$A:$J,5,FALSE)</f>
        <v>0.27079999999999999</v>
      </c>
      <c r="AE223" s="22">
        <v>0</v>
      </c>
      <c r="AF223" s="22">
        <v>0</v>
      </c>
      <c r="AG223" s="20">
        <v>1.4675</v>
      </c>
      <c r="AH223" s="20">
        <f>+VLOOKUP(K223,Seguimiento!$A:$J,6,FALSE)</f>
        <v>0.14128728414442701</v>
      </c>
      <c r="AI223" s="23">
        <v>0</v>
      </c>
      <c r="AJ223" s="23">
        <v>0</v>
      </c>
      <c r="AK223" s="23">
        <v>0</v>
      </c>
      <c r="AL223" s="20" t="str">
        <f>+VLOOKUP(K223,Seguimiento!$A:$J,7,FALSE)</f>
        <v>Sin Observación</v>
      </c>
      <c r="AM223" s="20">
        <f t="shared" si="3"/>
        <v>0.27079999999999999</v>
      </c>
      <c r="AN223" s="22">
        <v>8.5568768927999229E-4</v>
      </c>
      <c r="AO223" s="22">
        <v>0</v>
      </c>
      <c r="AP223" s="22">
        <v>0</v>
      </c>
      <c r="AQ223" s="36">
        <f>+VLOOKUP(K223,Seguimiento!$A:$J,9,FALSE)</f>
        <v>2.3172022625702189E-4</v>
      </c>
      <c r="AR223" s="35">
        <f>+VLOOKUP(K223,Seguimiento!$A:$J,10,FALSE)</f>
        <v>2</v>
      </c>
      <c r="AS223" s="20">
        <v>587</v>
      </c>
      <c r="AT223" s="35">
        <f>+VLOOKUP(K223,Seguimiento!$A:$J,4,FALSE)</f>
        <v>677</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1959</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0.375</v>
      </c>
      <c r="AE224" s="22">
        <v>0</v>
      </c>
      <c r="AF224" s="22">
        <v>0</v>
      </c>
      <c r="AG224" s="20">
        <v>1</v>
      </c>
      <c r="AH224" s="20">
        <f>+VLOOKUP(K224,Seguimiento!$A:$J,6,FALSE)</f>
        <v>0.5</v>
      </c>
      <c r="AI224" s="23">
        <v>0</v>
      </c>
      <c r="AJ224" s="23">
        <v>0</v>
      </c>
      <c r="AK224" s="23">
        <v>0</v>
      </c>
      <c r="AL224" s="20" t="str">
        <f>+VLOOKUP(K224,Seguimiento!$A:$J,7,FALSE)</f>
        <v>Sin Observación</v>
      </c>
      <c r="AM224" s="20">
        <f t="shared" si="3"/>
        <v>0.375</v>
      </c>
      <c r="AN224" s="22">
        <v>8.2879753359119124E-4</v>
      </c>
      <c r="AO224" s="22">
        <v>0</v>
      </c>
      <c r="AP224" s="22">
        <v>0</v>
      </c>
      <c r="AQ224" s="36">
        <f>+VLOOKUP(K224,Seguimiento!$A:$J,9,FALSE)</f>
        <v>3.1079907509669671E-4</v>
      </c>
      <c r="AR224" s="35">
        <f>+VLOOKUP(K224,Seguimiento!$A:$J,10,FALSE)</f>
        <v>3</v>
      </c>
      <c r="AS224" s="20">
        <v>1</v>
      </c>
      <c r="AT224" s="35">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1959</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Sin Observación</v>
      </c>
      <c r="AM225" s="20">
        <f t="shared" si="3"/>
        <v>0.6</v>
      </c>
      <c r="AN225" s="22">
        <v>8.9350416934993104E-4</v>
      </c>
      <c r="AO225" s="22">
        <v>0</v>
      </c>
      <c r="AP225" s="22">
        <v>0</v>
      </c>
      <c r="AQ225" s="36">
        <f>+VLOOKUP(K225,Seguimiento!$A:$J,9,FALSE)</f>
        <v>5.3610250160995865E-4</v>
      </c>
      <c r="AR225" s="35">
        <f>+VLOOKUP(K225,Seguimiento!$A:$J,10,FALSE)</f>
        <v>3</v>
      </c>
      <c r="AS225" s="20">
        <v>2</v>
      </c>
      <c r="AT225" s="35">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1959</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5096</v>
      </c>
      <c r="AA226" s="23">
        <v>0</v>
      </c>
      <c r="AB226" s="22">
        <v>0</v>
      </c>
      <c r="AC226" s="20">
        <v>0.27954701665957499</v>
      </c>
      <c r="AD226" s="20">
        <f>+VLOOKUP(K226,Seguimiento!$A:$J,5,FALSE)</f>
        <v>0.446339148365136</v>
      </c>
      <c r="AE226" s="22">
        <v>0</v>
      </c>
      <c r="AF226" s="22">
        <v>0</v>
      </c>
      <c r="AG226" s="20">
        <v>1.11822466614297</v>
      </c>
      <c r="AH226" s="20">
        <f>+VLOOKUP(K226,Seguimiento!$A:$J,6,FALSE)</f>
        <v>0.69456181000408901</v>
      </c>
      <c r="AI226" s="23">
        <v>0</v>
      </c>
      <c r="AJ226" s="23">
        <v>0</v>
      </c>
      <c r="AK226" s="23">
        <v>0</v>
      </c>
      <c r="AL226" s="20" t="str">
        <f>+VLOOKUP(K226,Seguimiento!$A:$J,7,FALSE)</f>
        <v>Sin Observación</v>
      </c>
      <c r="AM226" s="20">
        <f t="shared" si="3"/>
        <v>0.446339148365136</v>
      </c>
      <c r="AN226" s="22">
        <v>1.731779122469599E-3</v>
      </c>
      <c r="AO226" s="22">
        <v>0</v>
      </c>
      <c r="AP226" s="22">
        <v>0</v>
      </c>
      <c r="AQ226" s="36">
        <f>+VLOOKUP(K226,Seguimiento!$A:$J,9,FALSE)</f>
        <v>7.7296081867960344E-4</v>
      </c>
      <c r="AR226" s="35">
        <f>+VLOOKUP(K226,Seguimiento!$A:$J,10,FALSE)</f>
        <v>3</v>
      </c>
      <c r="AS226" s="20">
        <v>8541</v>
      </c>
      <c r="AT226" s="35">
        <f>+VLOOKUP(K226,Seguimiento!$A:$J,4,FALSE)</f>
        <v>13637</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1959</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15</v>
      </c>
      <c r="AA227" s="23">
        <v>0</v>
      </c>
      <c r="AB227" s="22">
        <v>0</v>
      </c>
      <c r="AC227" s="20">
        <v>0.15</v>
      </c>
      <c r="AD227" s="20">
        <f>+VLOOKUP(K227,Seguimiento!$A:$J,5,FALSE)</f>
        <v>0.15</v>
      </c>
      <c r="AE227" s="22">
        <v>0</v>
      </c>
      <c r="AF227" s="22">
        <v>0</v>
      </c>
      <c r="AG227" s="20">
        <v>1</v>
      </c>
      <c r="AH227" s="20">
        <f>+VLOOKUP(K227,Seguimiento!$A:$J,6,FALSE)</f>
        <v>0.27272727272727298</v>
      </c>
      <c r="AI227" s="23">
        <v>0</v>
      </c>
      <c r="AJ227" s="23">
        <v>0</v>
      </c>
      <c r="AK227" s="23">
        <v>0</v>
      </c>
      <c r="AL227" s="20" t="str">
        <f>+VLOOKUP(K227,Seguimiento!$A:$J,7,FALSE)</f>
        <v>Corte Junio 30  de 2021: No se presenta avance físico</v>
      </c>
      <c r="AM227" s="20">
        <f t="shared" si="3"/>
        <v>0.15</v>
      </c>
      <c r="AN227" s="22">
        <v>5.2482884411724131E-3</v>
      </c>
      <c r="AO227" s="22">
        <v>0</v>
      </c>
      <c r="AP227" s="22">
        <v>0</v>
      </c>
      <c r="AQ227" s="36">
        <f>+VLOOKUP(K227,Seguimiento!$A:$J,9,FALSE)</f>
        <v>7.8724326617586192E-4</v>
      </c>
      <c r="AR227" s="35">
        <f>+VLOOKUP(K227,Seguimiento!$A:$J,10,FALSE)</f>
        <v>1</v>
      </c>
      <c r="AS227" s="20">
        <v>15</v>
      </c>
      <c r="AT227" s="35">
        <f>+VLOOKUP(K227,Seguimiento!$A:$J,4,FALSE)</f>
        <v>15</v>
      </c>
      <c r="AU227" s="22">
        <v>0</v>
      </c>
      <c r="AV227" s="22">
        <v>0</v>
      </c>
    </row>
    <row r="228" spans="1:48" x14ac:dyDescent="0.2">
      <c r="A228" s="20">
        <v>2</v>
      </c>
      <c r="B228" s="20" t="s">
        <v>331</v>
      </c>
      <c r="C228" s="20">
        <v>7</v>
      </c>
      <c r="D228" s="20" t="s">
        <v>539</v>
      </c>
      <c r="E228" s="20" t="s">
        <v>540</v>
      </c>
      <c r="F228" s="20"/>
      <c r="G228" s="20"/>
      <c r="H228" s="20"/>
      <c r="I228" s="20">
        <v>2</v>
      </c>
      <c r="J228" s="20" t="s">
        <v>1958</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7</v>
      </c>
      <c r="AA228" s="23">
        <v>0</v>
      </c>
      <c r="AB228" s="22">
        <v>0</v>
      </c>
      <c r="AC228" s="20">
        <v>0.68367346938775497</v>
      </c>
      <c r="AD228" s="20">
        <f>+VLOOKUP(K228,Seguimiento!$A:$J,5,FALSE)</f>
        <v>0.71428571428571397</v>
      </c>
      <c r="AE228" s="24">
        <v>0</v>
      </c>
      <c r="AF228" s="22">
        <v>0</v>
      </c>
      <c r="AG228" s="20">
        <v>0.71276595744680804</v>
      </c>
      <c r="AH228" s="20">
        <f>+VLOOKUP(K228,Seguimiento!$A:$J,6,FALSE)</f>
        <v>1.0447761194029801</v>
      </c>
      <c r="AI228" s="23">
        <v>0</v>
      </c>
      <c r="AJ228" s="23">
        <v>0</v>
      </c>
      <c r="AK228" s="23">
        <v>0</v>
      </c>
      <c r="AL228" s="20" t="str">
        <f>+VLOOKUP(K228,Seguimiento!$A:$J,7,FALSE)</f>
        <v>Sin Observación</v>
      </c>
      <c r="AM228" s="20">
        <f t="shared" si="3"/>
        <v>0.71428571428571397</v>
      </c>
      <c r="AN228" s="22">
        <v>0</v>
      </c>
      <c r="AO228" s="22">
        <v>0</v>
      </c>
      <c r="AP228" s="22">
        <v>0</v>
      </c>
      <c r="AQ228" s="36">
        <f>+VLOOKUP(K228,Seguimiento!$A:$J,9,FALSE)</f>
        <v>0</v>
      </c>
      <c r="AR228" s="35">
        <f>+VLOOKUP(K228,Seguimiento!$A:$J,10,FALSE)</f>
        <v>3</v>
      </c>
      <c r="AS228" s="20">
        <v>6.7</v>
      </c>
      <c r="AT228" s="35">
        <f>+VLOOKUP(K228,Seguimiento!$A:$J,4,FALSE)</f>
        <v>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1959</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0</v>
      </c>
      <c r="AA229" s="23">
        <v>0</v>
      </c>
      <c r="AB229" s="22">
        <v>0</v>
      </c>
      <c r="AC229" s="20">
        <v>0</v>
      </c>
      <c r="AD229" s="20">
        <f>+VLOOKUP(K229,Seguimiento!$A:$J,5,FALSE)</f>
        <v>0</v>
      </c>
      <c r="AE229" s="22">
        <v>0</v>
      </c>
      <c r="AF229" s="22">
        <v>0</v>
      </c>
      <c r="AG229" s="20">
        <v>-1</v>
      </c>
      <c r="AH229" s="20">
        <f>+VLOOKUP(K229,Seguimiento!$A:$J,6,FALSE)</f>
        <v>0</v>
      </c>
      <c r="AI229" s="23">
        <v>0</v>
      </c>
      <c r="AJ229" s="23">
        <v>0</v>
      </c>
      <c r="AK229" s="23">
        <v>0</v>
      </c>
      <c r="AL229" s="20" t="str">
        <f>+VLOOKUP(K229,Seguimiento!$A:$J,7,FALSE)</f>
        <v>Sin Observación</v>
      </c>
      <c r="AM229" s="20">
        <f t="shared" si="3"/>
        <v>0</v>
      </c>
      <c r="AN229" s="22">
        <v>8.6701166962091828E-4</v>
      </c>
      <c r="AO229" s="22">
        <v>0</v>
      </c>
      <c r="AP229" s="22">
        <v>0</v>
      </c>
      <c r="AQ229" s="36">
        <f>+VLOOKUP(K229,Seguimiento!$A:$J,9,FALSE)</f>
        <v>0</v>
      </c>
      <c r="AR229" s="35">
        <f>+VLOOKUP(K229,Seguimiento!$A:$J,10,FALSE)</f>
        <v>1</v>
      </c>
      <c r="AS229" s="20">
        <v>0</v>
      </c>
      <c r="AT229" s="35">
        <f>+VLOOKUP(K229,Seguimiento!$A:$J,4,FALSE)</f>
        <v>0</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1959</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8</v>
      </c>
      <c r="AA230" s="23">
        <v>0</v>
      </c>
      <c r="AB230" s="22">
        <v>0</v>
      </c>
      <c r="AC230" s="20">
        <v>0.08</v>
      </c>
      <c r="AD230" s="20">
        <f>+VLOOKUP(K230,Seguimiento!$A:$J,5,FALSE)</f>
        <v>0.08</v>
      </c>
      <c r="AE230" s="22">
        <v>0</v>
      </c>
      <c r="AF230" s="22">
        <v>0</v>
      </c>
      <c r="AG230" s="20">
        <v>1</v>
      </c>
      <c r="AH230" s="20">
        <f>+VLOOKUP(K230,Seguimiento!$A:$J,6,FALSE)</f>
        <v>0.20512820512820501</v>
      </c>
      <c r="AI230" s="23">
        <v>0</v>
      </c>
      <c r="AJ230" s="23">
        <v>0</v>
      </c>
      <c r="AK230" s="23">
        <v>0</v>
      </c>
      <c r="AL230" s="20" t="str">
        <f>+VLOOKUP(K230,Seguimiento!$A:$J,7,FALSE)</f>
        <v>Sin Observación</v>
      </c>
      <c r="AM230" s="20">
        <f t="shared" si="3"/>
        <v>0.08</v>
      </c>
      <c r="AN230" s="22">
        <v>8.3605477995251992E-4</v>
      </c>
      <c r="AO230" s="22">
        <v>0</v>
      </c>
      <c r="AP230" s="22">
        <v>0</v>
      </c>
      <c r="AQ230" s="36">
        <f>+VLOOKUP(K230,Seguimiento!$A:$J,9,FALSE)</f>
        <v>6.6884382396201596E-5</v>
      </c>
      <c r="AR230" s="35">
        <f>+VLOOKUP(K230,Seguimiento!$A:$J,10,FALSE)</f>
        <v>1</v>
      </c>
      <c r="AS230" s="20">
        <v>8</v>
      </c>
      <c r="AT230" s="35">
        <f>+VLOOKUP(K230,Seguimiento!$A:$J,4,FALSE)</f>
        <v>8</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1959</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4</v>
      </c>
      <c r="AA231" s="23">
        <v>0</v>
      </c>
      <c r="AB231" s="22">
        <v>0</v>
      </c>
      <c r="AC231" s="20">
        <v>0.25</v>
      </c>
      <c r="AD231" s="20">
        <f>+VLOOKUP(K231,Seguimiento!$A:$J,5,FALSE)</f>
        <v>0.33333333333333298</v>
      </c>
      <c r="AE231" s="22">
        <v>0</v>
      </c>
      <c r="AF231" s="22">
        <v>0</v>
      </c>
      <c r="AG231" s="20">
        <v>1</v>
      </c>
      <c r="AH231" s="20">
        <f>+VLOOKUP(K231,Seguimiento!$A:$J,6,FALSE)</f>
        <v>0.33333333333333298</v>
      </c>
      <c r="AI231" s="23">
        <v>0</v>
      </c>
      <c r="AJ231" s="23">
        <v>0</v>
      </c>
      <c r="AK231" s="23">
        <v>0</v>
      </c>
      <c r="AL231" s="20" t="str">
        <f>+VLOOKUP(K231,Seguimiento!$A:$J,7,FALSE)</f>
        <v>Sin Observación</v>
      </c>
      <c r="AM231" s="20">
        <f t="shared" si="3"/>
        <v>0.33333333333333298</v>
      </c>
      <c r="AN231" s="22">
        <v>4.9475079134978829E-4</v>
      </c>
      <c r="AO231" s="22">
        <v>0</v>
      </c>
      <c r="AP231" s="22">
        <v>0</v>
      </c>
      <c r="AQ231" s="36">
        <f>+VLOOKUP(K231,Seguimiento!$A:$J,9,FALSE)</f>
        <v>1.6491693044992927E-4</v>
      </c>
      <c r="AR231" s="35">
        <f>+VLOOKUP(K231,Seguimiento!$A:$J,10,FALSE)</f>
        <v>2</v>
      </c>
      <c r="AS231" s="20">
        <v>6</v>
      </c>
      <c r="AT231" s="35">
        <f>+VLOOKUP(K231,Seguimiento!$A:$J,4,FALSE)</f>
        <v>4</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1959</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45</v>
      </c>
      <c r="AA232" s="23">
        <v>0</v>
      </c>
      <c r="AB232" s="22">
        <v>0</v>
      </c>
      <c r="AC232" s="20">
        <v>0.25</v>
      </c>
      <c r="AD232" s="20">
        <f>+VLOOKUP(K232,Seguimiento!$A:$J,5,FALSE)</f>
        <v>0.45</v>
      </c>
      <c r="AE232" s="22">
        <v>0</v>
      </c>
      <c r="AF232" s="22">
        <v>0</v>
      </c>
      <c r="AG232" s="20">
        <v>1</v>
      </c>
      <c r="AH232" s="20">
        <f>+VLOOKUP(K232,Seguimiento!$A:$J,6,FALSE)</f>
        <v>0.9</v>
      </c>
      <c r="AI232" s="23">
        <v>0</v>
      </c>
      <c r="AJ232" s="23">
        <v>0</v>
      </c>
      <c r="AK232" s="23">
        <v>0</v>
      </c>
      <c r="AL232" s="20" t="str">
        <f>+VLOOKUP(K232,Seguimiento!$A:$J,7,FALSE)</f>
        <v>Sin Observación</v>
      </c>
      <c r="AM232" s="20">
        <f t="shared" si="3"/>
        <v>0.45</v>
      </c>
      <c r="AN232" s="22">
        <v>1.0861043817991536E-3</v>
      </c>
      <c r="AO232" s="22">
        <v>0</v>
      </c>
      <c r="AP232" s="22">
        <v>0</v>
      </c>
      <c r="AQ232" s="36">
        <f>+VLOOKUP(K232,Seguimiento!$A:$J,9,FALSE)</f>
        <v>4.8874697180961908E-4</v>
      </c>
      <c r="AR232" s="35">
        <f>+VLOOKUP(K232,Seguimiento!$A:$J,10,FALSE)</f>
        <v>3</v>
      </c>
      <c r="AS232" s="20">
        <v>25</v>
      </c>
      <c r="AT232" s="35">
        <f>+VLOOKUP(K232,Seguimiento!$A:$J,4,FALSE)</f>
        <v>45</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1959</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275832</v>
      </c>
      <c r="AA233" s="23">
        <v>0</v>
      </c>
      <c r="AB233" s="22">
        <v>0</v>
      </c>
      <c r="AC233" s="20">
        <v>0.26234114068859299</v>
      </c>
      <c r="AD233" s="20">
        <f>+VLOOKUP(K233,Seguimiento!$A:$J,5,FALSE)</f>
        <v>0.28840553457322299</v>
      </c>
      <c r="AE233" s="22">
        <v>0</v>
      </c>
      <c r="AF233" s="22">
        <v>0</v>
      </c>
      <c r="AG233" s="20">
        <v>1.3852481019631</v>
      </c>
      <c r="AH233" s="20">
        <f>+VLOOKUP(K233,Seguimiento!$A:$J,6,FALSE)</f>
        <v>0.113156228962583</v>
      </c>
      <c r="AI233" s="23">
        <v>0</v>
      </c>
      <c r="AJ233" s="23">
        <v>0</v>
      </c>
      <c r="AK233" s="23">
        <v>0</v>
      </c>
      <c r="AL233" s="20" t="str">
        <f>+VLOOKUP(K233,Seguimiento!$A:$J,7,FALSE)</f>
        <v>Durante la primera parte del año las actividades que implicaran aglomeración de públicos estuvieron restringidas por causa de la pandemia.</v>
      </c>
      <c r="AM233" s="20">
        <f t="shared" si="3"/>
        <v>0.28840553457322299</v>
      </c>
      <c r="AN233" s="22">
        <v>2.5108182821084722E-3</v>
      </c>
      <c r="AO233" s="22">
        <v>0</v>
      </c>
      <c r="AP233" s="22">
        <v>0</v>
      </c>
      <c r="AQ233" s="36">
        <f>+VLOOKUP(K233,Seguimiento!$A:$J,9,FALSE)</f>
        <v>7.2413388886771529E-4</v>
      </c>
      <c r="AR233" s="35">
        <f>+VLOOKUP(K233,Seguimiento!$A:$J,10,FALSE)</f>
        <v>2</v>
      </c>
      <c r="AS233" s="20">
        <v>2776281</v>
      </c>
      <c r="AT233" s="35">
        <f>+VLOOKUP(K233,Seguimiento!$A:$J,4,FALSE)</f>
        <v>3052113</v>
      </c>
      <c r="AU233" s="22">
        <v>0</v>
      </c>
      <c r="AV233" s="22">
        <v>0</v>
      </c>
    </row>
    <row r="234" spans="1:48" x14ac:dyDescent="0.2">
      <c r="A234" s="20">
        <v>2</v>
      </c>
      <c r="B234" s="20" t="s">
        <v>331</v>
      </c>
      <c r="C234" s="20">
        <v>7</v>
      </c>
      <c r="D234" s="20" t="s">
        <v>539</v>
      </c>
      <c r="E234" s="20" t="s">
        <v>540</v>
      </c>
      <c r="F234" s="20"/>
      <c r="G234" s="20"/>
      <c r="H234" s="20"/>
      <c r="I234" s="20">
        <v>3</v>
      </c>
      <c r="J234" s="20" t="s">
        <v>1958</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337</v>
      </c>
      <c r="AA234" s="23">
        <v>0</v>
      </c>
      <c r="AB234" s="22">
        <v>0</v>
      </c>
      <c r="AC234" s="20">
        <v>4.90121175372671E-2</v>
      </c>
      <c r="AD234" s="20">
        <f>+VLOOKUP(K234,Seguimiento!$A:$J,5,FALSE)</f>
        <v>4.9042547956127801E-2</v>
      </c>
      <c r="AE234" s="24">
        <v>0</v>
      </c>
      <c r="AF234" s="22">
        <v>0</v>
      </c>
      <c r="AG234" s="20">
        <v>1.0170037117744399</v>
      </c>
      <c r="AH234" s="20">
        <f>+VLOOKUP(K234,Seguimiento!$A:$J,6,FALSE)</f>
        <v>1.01036629825773E-4</v>
      </c>
      <c r="AI234" s="23">
        <v>0</v>
      </c>
      <c r="AJ234" s="23">
        <v>0</v>
      </c>
      <c r="AK234" s="23">
        <v>0</v>
      </c>
      <c r="AL234" s="20" t="str">
        <f>+VLOOKUP(K234,Seguimiento!$A:$J,7,FALSE)</f>
        <v>Durante la primera parte del año las actividades que implicaran aglomeración de públicos estuvieron restringidas por causa de la pandemia.</v>
      </c>
      <c r="AM234" s="20">
        <f t="shared" si="3"/>
        <v>4.9042547956127801E-2</v>
      </c>
      <c r="AN234" s="22">
        <v>0</v>
      </c>
      <c r="AO234" s="22">
        <v>0</v>
      </c>
      <c r="AP234" s="22">
        <v>0</v>
      </c>
      <c r="AQ234" s="36">
        <f>+VLOOKUP(K234,Seguimiento!$A:$J,9,FALSE)</f>
        <v>0</v>
      </c>
      <c r="AR234" s="35">
        <f>+VLOOKUP(K234,Seguimiento!$A:$J,10,FALSE)</f>
        <v>1</v>
      </c>
      <c r="AS234" s="20">
        <v>542782</v>
      </c>
      <c r="AT234" s="35">
        <f>+VLOOKUP(K234,Seguimiento!$A:$J,4,FALSE)</f>
        <v>543119</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1959</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programados 8 ejercicios de identificación durante el segundo semestre de 2021; Se viene consolidando convenio con la Universidad San Buena Ventura para proyecto de inventario y cualificación de LICBIC</v>
      </c>
      <c r="AM235" s="20">
        <f t="shared" si="3"/>
        <v>0.15</v>
      </c>
      <c r="AN235" s="22">
        <v>5.7689372248122912E-4</v>
      </c>
      <c r="AO235" s="22">
        <v>0</v>
      </c>
      <c r="AP235" s="22">
        <v>0</v>
      </c>
      <c r="AQ235" s="36">
        <f>+VLOOKUP(K235,Seguimiento!$A:$J,9,FALSE)</f>
        <v>8.653405837218436E-5</v>
      </c>
      <c r="AR235" s="35">
        <f>+VLOOKUP(K235,Seguimiento!$A:$J,10,FALSE)</f>
        <v>1</v>
      </c>
      <c r="AS235" s="20">
        <v>18</v>
      </c>
      <c r="AT235" s="35">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1959</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38.630000000000003</v>
      </c>
      <c r="AA236" s="23">
        <v>0</v>
      </c>
      <c r="AB236" s="22">
        <v>0</v>
      </c>
      <c r="AC236" s="20">
        <v>0.4375</v>
      </c>
      <c r="AD236" s="20">
        <f>+VLOOKUP(K236,Seguimiento!$A:$J,5,FALSE)</f>
        <v>0.482875</v>
      </c>
      <c r="AE236" s="22">
        <v>0</v>
      </c>
      <c r="AF236" s="22">
        <v>0</v>
      </c>
      <c r="AG236" s="20">
        <v>1</v>
      </c>
      <c r="AH236" s="20">
        <f>+VLOOKUP(K236,Seguimiento!$A:$J,6,FALSE)</f>
        <v>0.85844444444444401</v>
      </c>
      <c r="AI236" s="23">
        <v>0</v>
      </c>
      <c r="AJ236" s="23">
        <v>0</v>
      </c>
      <c r="AK236" s="23">
        <v>0</v>
      </c>
      <c r="AL236" s="20" t="str">
        <f>+VLOOKUP(K236,Seguimiento!$A:$J,7,FALSE)</f>
        <v>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v>
      </c>
      <c r="AM236" s="20">
        <f t="shared" si="3"/>
        <v>0.482875</v>
      </c>
      <c r="AN236" s="22">
        <v>4.3510804382174291E-4</v>
      </c>
      <c r="AO236" s="22">
        <v>0</v>
      </c>
      <c r="AP236" s="22">
        <v>0</v>
      </c>
      <c r="AQ236" s="36">
        <f>+VLOOKUP(K236,Seguimiento!$A:$J,9,FALSE)</f>
        <v>2.1010279666042411E-4</v>
      </c>
      <c r="AR236" s="35">
        <f>+VLOOKUP(K236,Seguimiento!$A:$J,10,FALSE)</f>
        <v>3</v>
      </c>
      <c r="AS236" s="20">
        <v>35</v>
      </c>
      <c r="AT236" s="35">
        <f>+VLOOKUP(K236,Seguimiento!$A:$J,4,FALSE)</f>
        <v>38.630000000000003</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1959</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146</v>
      </c>
      <c r="AA237" s="23">
        <v>0</v>
      </c>
      <c r="AB237" s="22">
        <v>0</v>
      </c>
      <c r="AC237" s="20">
        <v>0.241935483870968</v>
      </c>
      <c r="AD237" s="20">
        <f>+VLOOKUP(K237,Seguimiento!$A:$J,5,FALSE)</f>
        <v>0.35967741935483899</v>
      </c>
      <c r="AE237" s="22">
        <v>0</v>
      </c>
      <c r="AF237" s="22">
        <v>0</v>
      </c>
      <c r="AG237" s="20">
        <v>0.967741935483871</v>
      </c>
      <c r="AH237" s="20">
        <f>+VLOOKUP(K237,Seguimiento!$A:$J,6,FALSE)</f>
        <v>0.47096774193548402</v>
      </c>
      <c r="AI237" s="23">
        <v>0</v>
      </c>
      <c r="AJ237" s="23">
        <v>0</v>
      </c>
      <c r="AK237" s="23">
        <v>0</v>
      </c>
      <c r="AL237" s="20" t="str">
        <f>+VLOOKUP(K237,Seguimiento!$A:$J,7,FALSE)</f>
        <v>Sin Observación</v>
      </c>
      <c r="AM237" s="20">
        <f t="shared" si="3"/>
        <v>0.35967741935483899</v>
      </c>
      <c r="AN237" s="22">
        <v>8.5859380565519604E-4</v>
      </c>
      <c r="AO237" s="22">
        <v>0</v>
      </c>
      <c r="AP237" s="22">
        <v>0</v>
      </c>
      <c r="AQ237" s="36">
        <f>+VLOOKUP(K237,Seguimiento!$A:$J,9,FALSE)</f>
        <v>3.0881680429211105E-4</v>
      </c>
      <c r="AR237" s="35">
        <f>+VLOOKUP(K237,Seguimiento!$A:$J,10,FALSE)</f>
        <v>3</v>
      </c>
      <c r="AS237" s="20">
        <v>150</v>
      </c>
      <c r="AT237" s="35">
        <f>+VLOOKUP(K237,Seguimiento!$A:$J,4,FALSE)</f>
        <v>146</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1959</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17</v>
      </c>
      <c r="AA238" s="23">
        <v>0</v>
      </c>
      <c r="AB238" s="22">
        <v>0</v>
      </c>
      <c r="AC238" s="20">
        <v>0.34166666666666701</v>
      </c>
      <c r="AD238" s="20">
        <f>+VLOOKUP(K238,Seguimiento!$A:$J,5,FALSE)</f>
        <v>0.483333333333333</v>
      </c>
      <c r="AE238" s="22">
        <v>0</v>
      </c>
      <c r="AF238" s="22">
        <v>0</v>
      </c>
      <c r="AG238" s="20">
        <v>1.46428571428571</v>
      </c>
      <c r="AH238" s="20">
        <f>+VLOOKUP(K238,Seguimiento!$A:$J,6,FALSE)</f>
        <v>0.65384615384615397</v>
      </c>
      <c r="AI238" s="23">
        <v>0</v>
      </c>
      <c r="AJ238" s="23">
        <v>0</v>
      </c>
      <c r="AK238" s="23">
        <v>0</v>
      </c>
      <c r="AL238" s="20" t="str">
        <f>+VLOOKUP(K238,Seguimiento!$A:$J,7,FALSE)</f>
        <v>Sin Observación</v>
      </c>
      <c r="AM238" s="20">
        <f t="shared" si="3"/>
        <v>0.483333333333333</v>
      </c>
      <c r="AN238" s="22">
        <v>1.3974324604746025E-4</v>
      </c>
      <c r="AO238" s="22">
        <v>0</v>
      </c>
      <c r="AP238" s="22">
        <v>0</v>
      </c>
      <c r="AQ238" s="36">
        <f>+VLOOKUP(K238,Seguimiento!$A:$J,9,FALSE)</f>
        <v>6.7542568922939072E-5</v>
      </c>
      <c r="AR238" s="35">
        <f>+VLOOKUP(K238,Seguimiento!$A:$J,10,FALSE)</f>
        <v>3</v>
      </c>
      <c r="AS238" s="20">
        <v>41</v>
      </c>
      <c r="AT238" s="35">
        <f>+VLOOKUP(K238,Seguimiento!$A:$J,4,FALSE)</f>
        <v>58</v>
      </c>
      <c r="AU238" s="22">
        <v>0</v>
      </c>
      <c r="AV238" s="22">
        <v>0</v>
      </c>
    </row>
    <row r="239" spans="1:48" x14ac:dyDescent="0.2">
      <c r="A239" s="20">
        <v>2</v>
      </c>
      <c r="B239" s="20" t="s">
        <v>331</v>
      </c>
      <c r="C239" s="20">
        <v>8</v>
      </c>
      <c r="D239" s="20" t="s">
        <v>606</v>
      </c>
      <c r="E239" s="20" t="s">
        <v>607</v>
      </c>
      <c r="F239" s="20"/>
      <c r="G239" s="20"/>
      <c r="H239" s="20"/>
      <c r="I239" s="20">
        <v>1</v>
      </c>
      <c r="J239" s="20" t="s">
        <v>1958</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18.8</v>
      </c>
      <c r="AA239" s="23">
        <v>0</v>
      </c>
      <c r="AB239" s="22">
        <v>0</v>
      </c>
      <c r="AC239" s="20">
        <v>0.25</v>
      </c>
      <c r="AD239" s="20">
        <f>+VLOOKUP(K239,Seguimiento!$A:$J,5,FALSE)</f>
        <v>0.47</v>
      </c>
      <c r="AE239" s="24">
        <v>0</v>
      </c>
      <c r="AF239" s="22">
        <v>0</v>
      </c>
      <c r="AG239" s="20">
        <v>1</v>
      </c>
      <c r="AH239" s="20">
        <f>+VLOOKUP(K239,Seguimiento!$A:$J,6,FALSE)</f>
        <v>0.94</v>
      </c>
      <c r="AI239" s="23">
        <v>0</v>
      </c>
      <c r="AJ239" s="23">
        <v>0</v>
      </c>
      <c r="AK239" s="23">
        <v>0</v>
      </c>
      <c r="AL239" s="20" t="str">
        <f>+VLOOKUP(K239,Seguimiento!$A:$J,7,FALSE)</f>
        <v>Sin Observación</v>
      </c>
      <c r="AM239" s="20">
        <f t="shared" si="3"/>
        <v>0.47</v>
      </c>
      <c r="AN239" s="22">
        <v>0</v>
      </c>
      <c r="AO239" s="22">
        <v>0</v>
      </c>
      <c r="AP239" s="22">
        <v>0</v>
      </c>
      <c r="AQ239" s="36">
        <f>+VLOOKUP(K239,Seguimiento!$A:$J,9,FALSE)</f>
        <v>0</v>
      </c>
      <c r="AR239" s="35">
        <f>+VLOOKUP(K239,Seguimiento!$A:$J,10,FALSE)</f>
        <v>3</v>
      </c>
      <c r="AS239" s="20">
        <v>10</v>
      </c>
      <c r="AT239" s="35">
        <f>+VLOOKUP(K239,Seguimiento!$A:$J,4,FALSE)</f>
        <v>18.8</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1959</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8</v>
      </c>
      <c r="AA240" s="23">
        <v>0</v>
      </c>
      <c r="AB240" s="22">
        <v>0</v>
      </c>
      <c r="AC240" s="20">
        <v>0</v>
      </c>
      <c r="AD240" s="20">
        <f>+VLOOKUP(K240,Seguimiento!$A:$J,5,FALSE)</f>
        <v>0.22222222222222199</v>
      </c>
      <c r="AE240" s="22">
        <v>0</v>
      </c>
      <c r="AF240" s="22">
        <v>0</v>
      </c>
      <c r="AG240" s="20">
        <v>-1</v>
      </c>
      <c r="AH240" s="20">
        <f>+VLOOKUP(K240,Seguimiento!$A:$J,6,FALSE)</f>
        <v>0.66666666666666696</v>
      </c>
      <c r="AI240" s="23">
        <v>0</v>
      </c>
      <c r="AJ240" s="23">
        <v>0</v>
      </c>
      <c r="AK240" s="23">
        <v>0</v>
      </c>
      <c r="AL240" s="20" t="str">
        <f>+VLOOKUP(K240,Seguimiento!$A:$J,7,FALSE)</f>
        <v>Videos del Salón Málaga y en la revista Panorama se reservó un especial sobre la apuesta de Centro ConSentido, abordando las apuestas principales del actual Plan de Desarrollo 2020-2023.</v>
      </c>
      <c r="AM240" s="20">
        <f t="shared" si="3"/>
        <v>0.22222222222222199</v>
      </c>
      <c r="AN240" s="22">
        <v>8.3633972273258186E-4</v>
      </c>
      <c r="AO240" s="22">
        <v>0</v>
      </c>
      <c r="AP240" s="22">
        <v>0</v>
      </c>
      <c r="AQ240" s="36">
        <f>+VLOOKUP(K240,Seguimiento!$A:$J,9,FALSE)</f>
        <v>1.8585327171835133E-4</v>
      </c>
      <c r="AR240" s="35">
        <f>+VLOOKUP(K240,Seguimiento!$A:$J,10,FALSE)</f>
        <v>1</v>
      </c>
      <c r="AS240" s="20">
        <v>0</v>
      </c>
      <c r="AT240" s="35">
        <f>+VLOOKUP(K240,Seguimiento!$A:$J,4,FALSE)</f>
        <v>8</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1959</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10</v>
      </c>
      <c r="AA241" s="23">
        <v>0</v>
      </c>
      <c r="AB241" s="22">
        <v>0</v>
      </c>
      <c r="AC241" s="20">
        <v>0.1</v>
      </c>
      <c r="AD241" s="20">
        <f>+VLOOKUP(K241,Seguimiento!$A:$J,5,FALSE)</f>
        <v>0.1</v>
      </c>
      <c r="AE241" s="22">
        <v>0</v>
      </c>
      <c r="AF241" s="22">
        <v>0</v>
      </c>
      <c r="AG241" s="20">
        <v>1</v>
      </c>
      <c r="AH241" s="20">
        <f>+VLOOKUP(K241,Seguimiento!$A:$J,6,FALSE)</f>
        <v>0.25</v>
      </c>
      <c r="AI241" s="23">
        <v>0</v>
      </c>
      <c r="AJ241" s="23">
        <v>0</v>
      </c>
      <c r="AK241" s="23">
        <v>0</v>
      </c>
      <c r="AL241" s="20" t="str">
        <f>+VLOOKUP(K241,Seguimiento!$A:$J,7,FALSE)</f>
        <v>Sin Observación</v>
      </c>
      <c r="AM241" s="20">
        <f t="shared" si="3"/>
        <v>0.1</v>
      </c>
      <c r="AN241" s="22">
        <v>4.0838850430634688E-4</v>
      </c>
      <c r="AO241" s="22">
        <v>0</v>
      </c>
      <c r="AP241" s="22">
        <v>0</v>
      </c>
      <c r="AQ241" s="36">
        <f>+VLOOKUP(K241,Seguimiento!$A:$J,9,FALSE)</f>
        <v>4.0838850430634691E-5</v>
      </c>
      <c r="AR241" s="35">
        <f>+VLOOKUP(K241,Seguimiento!$A:$J,10,FALSE)</f>
        <v>1</v>
      </c>
      <c r="AS241" s="20">
        <v>10</v>
      </c>
      <c r="AT241" s="35">
        <f>+VLOOKUP(K241,Seguimiento!$A:$J,4,FALSE)</f>
        <v>10</v>
      </c>
      <c r="AU241" s="22">
        <v>0</v>
      </c>
      <c r="AV241" s="22">
        <v>0</v>
      </c>
    </row>
    <row r="242" spans="1:48" x14ac:dyDescent="0.2">
      <c r="A242" s="20">
        <v>2</v>
      </c>
      <c r="B242" s="20" t="s">
        <v>331</v>
      </c>
      <c r="C242" s="20">
        <v>8</v>
      </c>
      <c r="D242" s="20" t="s">
        <v>606</v>
      </c>
      <c r="E242" s="20" t="s">
        <v>607</v>
      </c>
      <c r="F242" s="20"/>
      <c r="G242" s="20"/>
      <c r="H242" s="20"/>
      <c r="I242" s="20">
        <v>3</v>
      </c>
      <c r="J242" s="20" t="s">
        <v>1958</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-2</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-2</v>
      </c>
      <c r="AN242" s="22">
        <v>0</v>
      </c>
      <c r="AO242" s="22">
        <v>0</v>
      </c>
      <c r="AP242" s="22">
        <v>0</v>
      </c>
      <c r="AQ242" s="36">
        <f>+VLOOKUP(K242,Seguimiento!$A:$J,9,FALSE)</f>
        <v>0</v>
      </c>
      <c r="AR242" s="35">
        <f>+VLOOKUP(K242,Seguimiento!$A:$J,10,FALSE)</f>
        <v>3</v>
      </c>
      <c r="AS242" s="20">
        <v>-2</v>
      </c>
      <c r="AT242" s="35">
        <f>+VLOOKUP(K242,Seguimiento!$A:$J,4,FALSE)</f>
        <v>-2</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1959</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9</v>
      </c>
      <c r="AA243" s="23">
        <v>0</v>
      </c>
      <c r="AB243" s="22">
        <v>0</v>
      </c>
      <c r="AC243" s="20">
        <v>3.7499999999999999E-2</v>
      </c>
      <c r="AD243" s="20">
        <f>+VLOOKUP(K243,Seguimiento!$A:$J,5,FALSE)</f>
        <v>7.4999999999999997E-2</v>
      </c>
      <c r="AE243" s="22">
        <v>0</v>
      </c>
      <c r="AF243" s="22">
        <v>0</v>
      </c>
      <c r="AG243" s="20">
        <v>1.125</v>
      </c>
      <c r="AH243" s="20">
        <f>+VLOOKUP(K243,Seguimiento!$A:$J,6,FALSE)</f>
        <v>0.17647058823529399</v>
      </c>
      <c r="AI243" s="23">
        <v>0</v>
      </c>
      <c r="AJ243" s="23">
        <v>0</v>
      </c>
      <c r="AK243" s="23">
        <v>0</v>
      </c>
      <c r="AL243" s="20" t="str">
        <f>+VLOOKUP(K243,Seguimiento!$A:$J,7,FALSE)</f>
        <v>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v>
      </c>
      <c r="AM243" s="20">
        <f t="shared" si="3"/>
        <v>7.4999999999999997E-2</v>
      </c>
      <c r="AN243" s="22">
        <v>8.8558909212599032E-4</v>
      </c>
      <c r="AO243" s="22">
        <v>0</v>
      </c>
      <c r="AP243" s="22">
        <v>0</v>
      </c>
      <c r="AQ243" s="36">
        <f>+VLOOKUP(K243,Seguimiento!$A:$J,9,FALSE)</f>
        <v>6.6419181909449271E-5</v>
      </c>
      <c r="AR243" s="35">
        <f>+VLOOKUP(K243,Seguimiento!$A:$J,10,FALSE)</f>
        <v>1</v>
      </c>
      <c r="AS243" s="20">
        <v>9</v>
      </c>
      <c r="AT243" s="35">
        <f>+VLOOKUP(K243,Seguimiento!$A:$J,4,FALSE)</f>
        <v>18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1959</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0</v>
      </c>
      <c r="AA244" s="23">
        <v>0</v>
      </c>
      <c r="AB244" s="22">
        <v>0</v>
      </c>
      <c r="AC244" s="20">
        <v>0.25</v>
      </c>
      <c r="AD244" s="20">
        <f>+VLOOKUP(K244,Seguimiento!$A:$J,5,FALSE)</f>
        <v>0.25</v>
      </c>
      <c r="AE244" s="22">
        <v>0</v>
      </c>
      <c r="AF244" s="22">
        <v>0</v>
      </c>
      <c r="AG244" s="20">
        <v>1</v>
      </c>
      <c r="AH244" s="20">
        <f>+VLOOKUP(K244,Seguimiento!$A:$J,6,FALSE)</f>
        <v>0</v>
      </c>
      <c r="AI244" s="23">
        <v>0</v>
      </c>
      <c r="AJ244" s="23">
        <v>0</v>
      </c>
      <c r="AK244" s="23">
        <v>0</v>
      </c>
      <c r="AL244" s="20" t="str">
        <f>+VLOOKUP(K244,Seguimiento!$A:$J,7,FALSE)</f>
        <v>Sin Observación</v>
      </c>
      <c r="AM244" s="20">
        <f t="shared" si="3"/>
        <v>0.25</v>
      </c>
      <c r="AN244" s="22">
        <v>1.039454866182055E-4</v>
      </c>
      <c r="AO244" s="22">
        <v>0</v>
      </c>
      <c r="AP244" s="22">
        <v>0</v>
      </c>
      <c r="AQ244" s="36">
        <f>+VLOOKUP(K244,Seguimiento!$A:$J,9,FALSE)</f>
        <v>2.5986371654551374E-5</v>
      </c>
      <c r="AR244" s="35">
        <f>+VLOOKUP(K244,Seguimiento!$A:$J,10,FALSE)</f>
        <v>2</v>
      </c>
      <c r="AS244" s="20">
        <v>4</v>
      </c>
      <c r="AT244" s="35">
        <f>+VLOOKUP(K244,Seguimiento!$A:$J,4,FALSE)</f>
        <v>0</v>
      </c>
      <c r="AU244" s="22">
        <v>0</v>
      </c>
      <c r="AV244" s="22">
        <v>0</v>
      </c>
    </row>
    <row r="245" spans="1:48" x14ac:dyDescent="0.2">
      <c r="A245" s="20">
        <v>2</v>
      </c>
      <c r="B245" s="20" t="s">
        <v>331</v>
      </c>
      <c r="C245" s="20">
        <v>8</v>
      </c>
      <c r="D245" s="20" t="s">
        <v>606</v>
      </c>
      <c r="E245" s="20" t="s">
        <v>607</v>
      </c>
      <c r="F245" s="20"/>
      <c r="G245" s="20"/>
      <c r="H245" s="20"/>
      <c r="I245" s="20">
        <v>2</v>
      </c>
      <c r="J245" s="20" t="s">
        <v>1958</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0</v>
      </c>
      <c r="AA245" s="23">
        <v>0</v>
      </c>
      <c r="AB245" s="22">
        <v>0</v>
      </c>
      <c r="AC245" s="20">
        <v>0</v>
      </c>
      <c r="AD245" s="20">
        <f>+VLOOKUP(K245,Seguimiento!$A:$J,5,FALSE)</f>
        <v>0</v>
      </c>
      <c r="AE245" s="24">
        <v>0</v>
      </c>
      <c r="AF245" s="22">
        <v>0</v>
      </c>
      <c r="AG245" s="20">
        <v>-1</v>
      </c>
      <c r="AH245" s="20">
        <f>+VLOOKUP(K245,Seguimiento!$A:$J,6,FALSE)</f>
        <v>0</v>
      </c>
      <c r="AI245" s="23">
        <v>0</v>
      </c>
      <c r="AJ245" s="23">
        <v>0</v>
      </c>
      <c r="AK245" s="23">
        <v>0</v>
      </c>
      <c r="AL245" s="20" t="str">
        <f>+VLOOKUP(K245,Seguimiento!$A:$J,7,FALSE)</f>
        <v>Se proyecta realizar el estudio de percepción de centro a partir del segundo semestre del presente año.</v>
      </c>
      <c r="AM245" s="20">
        <f t="shared" si="3"/>
        <v>0</v>
      </c>
      <c r="AN245" s="22">
        <v>0</v>
      </c>
      <c r="AO245" s="22">
        <v>0</v>
      </c>
      <c r="AP245" s="22">
        <v>0</v>
      </c>
      <c r="AQ245" s="36">
        <f>+VLOOKUP(K245,Seguimiento!$A:$J,9,FALSE)</f>
        <v>0</v>
      </c>
      <c r="AR245" s="35">
        <f>+VLOOKUP(K245,Seguimiento!$A:$J,10,FALSE)</f>
        <v>1</v>
      </c>
      <c r="AS245" s="20">
        <v>0</v>
      </c>
      <c r="AT245" s="35">
        <f>+VLOOKUP(K245,Seguimiento!$A:$J,4,FALSE)</f>
        <v>0</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1959</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1</v>
      </c>
      <c r="AA246" s="23">
        <v>0</v>
      </c>
      <c r="AB246" s="22">
        <v>0</v>
      </c>
      <c r="AC246" s="20">
        <v>0.25</v>
      </c>
      <c r="AD246" s="20">
        <f>+VLOOKUP(K246,Seguimiento!$A:$J,5,FALSE)</f>
        <v>0.28125</v>
      </c>
      <c r="AE246" s="22">
        <v>0</v>
      </c>
      <c r="AF246" s="22">
        <v>0</v>
      </c>
      <c r="AG246" s="20">
        <v>1</v>
      </c>
      <c r="AH246" s="20">
        <f>+VLOOKUP(K246,Seguimiento!$A:$J,6,FALSE)</f>
        <v>0.125</v>
      </c>
      <c r="AI246" s="23">
        <v>0</v>
      </c>
      <c r="AJ246" s="23">
        <v>0</v>
      </c>
      <c r="AK246" s="23">
        <v>0</v>
      </c>
      <c r="AL246" s="20" t="str">
        <f>+VLOOKUP(K246,Seguimiento!$A:$J,7,FALSE)</f>
        <v>Sin Observación</v>
      </c>
      <c r="AM246" s="20">
        <f t="shared" si="3"/>
        <v>0.28125</v>
      </c>
      <c r="AN246" s="22">
        <v>4.3239757188563352E-4</v>
      </c>
      <c r="AO246" s="22">
        <v>0</v>
      </c>
      <c r="AP246" s="22">
        <v>0</v>
      </c>
      <c r="AQ246" s="36">
        <f>+VLOOKUP(K246,Seguimiento!$A:$J,9,FALSE)</f>
        <v>1.2161181709283443E-4</v>
      </c>
      <c r="AR246" s="35">
        <f>+VLOOKUP(K246,Seguimiento!$A:$J,10,FALSE)</f>
        <v>2</v>
      </c>
      <c r="AS246" s="20">
        <v>4</v>
      </c>
      <c r="AT246" s="35">
        <f>+VLOOKUP(K246,Seguimiento!$A:$J,4,FALSE)</f>
        <v>1</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1959</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t="str">
        <f>+VLOOKUP(K247,Seguimiento!$A:$J,7,FALSE)</f>
        <v>Sin Observación</v>
      </c>
      <c r="AM247" s="20">
        <f t="shared" si="3"/>
        <v>0.5</v>
      </c>
      <c r="AN247" s="22">
        <v>9.6104786952800762E-5</v>
      </c>
      <c r="AO247" s="22">
        <v>0</v>
      </c>
      <c r="AP247" s="22">
        <v>0</v>
      </c>
      <c r="AQ247" s="36">
        <f>+VLOOKUP(K247,Seguimiento!$A:$J,9,FALSE)</f>
        <v>4.8052393476400381E-5</v>
      </c>
      <c r="AR247" s="35">
        <f>+VLOOKUP(K247,Seguimiento!$A:$J,10,FALSE)</f>
        <v>3</v>
      </c>
      <c r="AS247" s="20">
        <v>1</v>
      </c>
      <c r="AT247" s="35">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1959</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0</v>
      </c>
      <c r="AA248" s="23">
        <v>0</v>
      </c>
      <c r="AB248" s="22">
        <v>0</v>
      </c>
      <c r="AC248" s="20">
        <v>0.18181818181818199</v>
      </c>
      <c r="AD248" s="20">
        <f>+VLOOKUP(K248,Seguimiento!$A:$J,5,FALSE)</f>
        <v>0.18181818181818199</v>
      </c>
      <c r="AE248" s="22">
        <v>0</v>
      </c>
      <c r="AF248" s="22">
        <v>0</v>
      </c>
      <c r="AG248" s="20">
        <v>1</v>
      </c>
      <c r="AH248" s="20">
        <f>+VLOOKUP(K248,Seguimiento!$A:$J,6,FALSE)</f>
        <v>0</v>
      </c>
      <c r="AI248" s="23">
        <v>0</v>
      </c>
      <c r="AJ248" s="23">
        <v>0</v>
      </c>
      <c r="AK248" s="23">
        <v>0</v>
      </c>
      <c r="AL248" s="20" t="str">
        <f>+VLOOKUP(K248,Seguimiento!$A:$J,7,FALSE)</f>
        <v>Sin Observación</v>
      </c>
      <c r="AM248" s="20">
        <f t="shared" si="3"/>
        <v>0.18181818181818199</v>
      </c>
      <c r="AN248" s="22">
        <v>4.6715355542898188E-4</v>
      </c>
      <c r="AO248" s="22">
        <v>0</v>
      </c>
      <c r="AP248" s="22">
        <v>0</v>
      </c>
      <c r="AQ248" s="36">
        <f>+VLOOKUP(K248,Seguimiento!$A:$J,9,FALSE)</f>
        <v>8.493701007799679E-5</v>
      </c>
      <c r="AR248" s="35">
        <f>+VLOOKUP(K248,Seguimiento!$A:$J,10,FALSE)</f>
        <v>1</v>
      </c>
      <c r="AS248" s="20">
        <v>2</v>
      </c>
      <c r="AT248" s="35">
        <f>+VLOOKUP(K248,Seguimiento!$A:$J,4,FALSE)</f>
        <v>2</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1959</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21</v>
      </c>
      <c r="AA249" s="23">
        <v>0</v>
      </c>
      <c r="AB249" s="22">
        <v>0</v>
      </c>
      <c r="AC249" s="20">
        <v>0.16</v>
      </c>
      <c r="AD249" s="20">
        <f>+VLOOKUP(K249,Seguimiento!$A:$J,5,FALSE)</f>
        <v>0.21</v>
      </c>
      <c r="AE249" s="22">
        <v>0</v>
      </c>
      <c r="AF249" s="22">
        <v>0</v>
      </c>
      <c r="AG249" s="20">
        <v>1</v>
      </c>
      <c r="AH249" s="20">
        <f>+VLOOKUP(K249,Seguimiento!$A:$J,6,FALSE)</f>
        <v>0.47727272727272702</v>
      </c>
      <c r="AI249" s="23">
        <v>0</v>
      </c>
      <c r="AJ249" s="23">
        <v>0</v>
      </c>
      <c r="AK249" s="23">
        <v>0</v>
      </c>
      <c r="AL249" s="20" t="str">
        <f>+VLOOKUP(K249,Seguimiento!$A:$J,7,FALSE)</f>
        <v>La semana del 5 al 10 de julio se empezarán actividades en territorio con NNAJ. El avance de indicador corresponde al proceso de formador de formadores adelantado durante el mes de Junio.</v>
      </c>
      <c r="AM249" s="20">
        <f t="shared" si="3"/>
        <v>0.21</v>
      </c>
      <c r="AN249" s="22">
        <v>4.2580167419901634E-4</v>
      </c>
      <c r="AO249" s="22">
        <v>0</v>
      </c>
      <c r="AP249" s="22">
        <v>0</v>
      </c>
      <c r="AQ249" s="36">
        <f>+VLOOKUP(K249,Seguimiento!$A:$J,9,FALSE)</f>
        <v>8.9418351581793426E-5</v>
      </c>
      <c r="AR249" s="35">
        <f>+VLOOKUP(K249,Seguimiento!$A:$J,10,FALSE)</f>
        <v>1</v>
      </c>
      <c r="AS249" s="20">
        <v>16</v>
      </c>
      <c r="AT249" s="35">
        <f>+VLOOKUP(K249,Seguimiento!$A:$J,4,FALSE)</f>
        <v>21</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1959</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1</v>
      </c>
      <c r="AA250" s="23">
        <v>0</v>
      </c>
      <c r="AB250" s="22">
        <v>0</v>
      </c>
      <c r="AC250" s="20">
        <v>0.25</v>
      </c>
      <c r="AD250" s="20">
        <f>+VLOOKUP(K250,Seguimiento!$A:$J,5,FALSE)</f>
        <v>0.27500000000000002</v>
      </c>
      <c r="AE250" s="22">
        <v>0</v>
      </c>
      <c r="AF250" s="22">
        <v>0</v>
      </c>
      <c r="AG250" s="20">
        <v>1</v>
      </c>
      <c r="AH250" s="20">
        <f>+VLOOKUP(K250,Seguimiento!$A:$J,6,FALSE)</f>
        <v>0.1</v>
      </c>
      <c r="AI250" s="23">
        <v>0</v>
      </c>
      <c r="AJ250" s="23">
        <v>0</v>
      </c>
      <c r="AK250" s="23">
        <v>0</v>
      </c>
      <c r="AL250" s="20" t="str">
        <f>+VLOOKUP(K250,Seguimiento!$A:$J,7,FALSE)</f>
        <v>Sin Observación</v>
      </c>
      <c r="AM250" s="20">
        <f t="shared" si="3"/>
        <v>0.27500000000000002</v>
      </c>
      <c r="AN250" s="22">
        <v>4.3239757188563352E-4</v>
      </c>
      <c r="AO250" s="22">
        <v>0</v>
      </c>
      <c r="AP250" s="22">
        <v>0</v>
      </c>
      <c r="AQ250" s="36">
        <f>+VLOOKUP(K250,Seguimiento!$A:$J,9,FALSE)</f>
        <v>1.1890933226854923E-4</v>
      </c>
      <c r="AR250" s="35">
        <f>+VLOOKUP(K250,Seguimiento!$A:$J,10,FALSE)</f>
        <v>2</v>
      </c>
      <c r="AS250" s="20">
        <v>5</v>
      </c>
      <c r="AT250" s="35">
        <f>+VLOOKUP(K250,Seguimiento!$A:$J,4,FALSE)</f>
        <v>1</v>
      </c>
      <c r="AU250" s="22">
        <v>0</v>
      </c>
      <c r="AV250" s="22">
        <v>0</v>
      </c>
    </row>
    <row r="251" spans="1:48" x14ac:dyDescent="0.2">
      <c r="A251" s="20">
        <v>3</v>
      </c>
      <c r="B251" s="20" t="s">
        <v>636</v>
      </c>
      <c r="C251" s="20">
        <v>1</v>
      </c>
      <c r="D251" s="20" t="s">
        <v>637</v>
      </c>
      <c r="E251" s="20" t="s">
        <v>638</v>
      </c>
      <c r="F251" s="20"/>
      <c r="G251" s="20"/>
      <c r="H251" s="20"/>
      <c r="I251" s="20">
        <v>20</v>
      </c>
      <c r="J251" s="20" t="s">
        <v>1958</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6">
        <f>+VLOOKUP(K251,Seguimiento!$A:$J,9,FALSE)</f>
        <v>0</v>
      </c>
      <c r="AR251" s="35">
        <f>+VLOOKUP(K251,Seguimiento!$A:$J,10,FALSE)</f>
        <v>2</v>
      </c>
      <c r="AS251" s="20">
        <v>98</v>
      </c>
      <c r="AT251" s="35">
        <f>+VLOOKUP(K251,Seguimiento!$A:$J,4,FALSE)</f>
        <v>-2</v>
      </c>
      <c r="AU251" s="22">
        <v>0</v>
      </c>
      <c r="AV251" s="22">
        <v>0</v>
      </c>
    </row>
    <row r="252" spans="1:48" x14ac:dyDescent="0.2">
      <c r="A252" s="20">
        <v>3</v>
      </c>
      <c r="B252" s="20" t="s">
        <v>636</v>
      </c>
      <c r="C252" s="20">
        <v>1</v>
      </c>
      <c r="D252" s="20" t="s">
        <v>637</v>
      </c>
      <c r="E252" s="20" t="s">
        <v>638</v>
      </c>
      <c r="F252" s="20"/>
      <c r="G252" s="20"/>
      <c r="H252" s="20"/>
      <c r="I252" s="20">
        <v>1</v>
      </c>
      <c r="J252" s="20" t="s">
        <v>1958</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10646</v>
      </c>
      <c r="AA252" s="23">
        <v>0</v>
      </c>
      <c r="AB252" s="22">
        <v>0</v>
      </c>
      <c r="AC252" s="20">
        <v>0.18670999999999999</v>
      </c>
      <c r="AD252" s="20">
        <f>+VLOOKUP(K252,Seguimiento!$A:$J,5,FALSE)</f>
        <v>0.29316999999999999</v>
      </c>
      <c r="AE252" s="24">
        <v>0</v>
      </c>
      <c r="AF252" s="22">
        <v>0</v>
      </c>
      <c r="AG252" s="20">
        <v>0.876572769953052</v>
      </c>
      <c r="AH252" s="20">
        <f>+VLOOKUP(K252,Seguimiento!$A:$J,6,FALSE)</f>
        <v>0.36928093239446402</v>
      </c>
      <c r="AI252" s="23">
        <v>0</v>
      </c>
      <c r="AJ252" s="23">
        <v>0</v>
      </c>
      <c r="AK252" s="23">
        <v>0</v>
      </c>
      <c r="AL252" s="20" t="str">
        <f>+VLOOKUP(K252,Seguimiento!$A:$J,7,FALSE)</f>
        <v>Cifra preliminar con corte al 31 de mayo de 2021. La consolidación de la información es mes vencido.</v>
      </c>
      <c r="AM252" s="20">
        <f t="shared" si="3"/>
        <v>0.29316999999999999</v>
      </c>
      <c r="AN252" s="22">
        <v>0</v>
      </c>
      <c r="AO252" s="22">
        <v>0</v>
      </c>
      <c r="AP252" s="22">
        <v>0</v>
      </c>
      <c r="AQ252" s="36">
        <f>+VLOOKUP(K252,Seguimiento!$A:$J,9,FALSE)</f>
        <v>0</v>
      </c>
      <c r="AR252" s="35">
        <f>+VLOOKUP(K252,Seguimiento!$A:$J,10,FALSE)</f>
        <v>2</v>
      </c>
      <c r="AS252" s="20">
        <v>18671</v>
      </c>
      <c r="AT252" s="35">
        <f>+VLOOKUP(K252,Seguimiento!$A:$J,4,FALSE)</f>
        <v>29317</v>
      </c>
      <c r="AU252" s="22">
        <v>0</v>
      </c>
      <c r="AV252" s="22">
        <v>0</v>
      </c>
    </row>
    <row r="253" spans="1:48" x14ac:dyDescent="0.2">
      <c r="A253" s="20">
        <v>3</v>
      </c>
      <c r="B253" s="20" t="s">
        <v>636</v>
      </c>
      <c r="C253" s="20">
        <v>1</v>
      </c>
      <c r="D253" s="20" t="s">
        <v>637</v>
      </c>
      <c r="E253" s="20" t="s">
        <v>638</v>
      </c>
      <c r="F253" s="20"/>
      <c r="G253" s="20"/>
      <c r="H253" s="20"/>
      <c r="I253" s="20">
        <v>4</v>
      </c>
      <c r="J253" s="20" t="s">
        <v>1958</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v>
      </c>
      <c r="AM253" s="20">
        <f t="shared" si="3"/>
        <v>0</v>
      </c>
      <c r="AN253" s="22">
        <v>0</v>
      </c>
      <c r="AO253" s="22">
        <v>0</v>
      </c>
      <c r="AP253" s="22">
        <v>0</v>
      </c>
      <c r="AQ253" s="36">
        <f>+VLOOKUP(K253,Seguimiento!$A:$J,9,FALSE)</f>
        <v>0</v>
      </c>
      <c r="AR253" s="35">
        <f>+VLOOKUP(K253,Seguimiento!$A:$J,10,FALSE)</f>
        <v>1</v>
      </c>
      <c r="AS253" s="20">
        <v>0</v>
      </c>
      <c r="AT253" s="35">
        <f>+VLOOKUP(K253,Seguimiento!$A:$J,4,FALSE)</f>
        <v>0</v>
      </c>
      <c r="AU253" s="22">
        <v>0</v>
      </c>
      <c r="AV253" s="22">
        <v>0</v>
      </c>
    </row>
    <row r="254" spans="1:48" x14ac:dyDescent="0.2">
      <c r="A254" s="20">
        <v>3</v>
      </c>
      <c r="B254" s="20" t="s">
        <v>636</v>
      </c>
      <c r="C254" s="20">
        <v>1</v>
      </c>
      <c r="D254" s="20" t="s">
        <v>637</v>
      </c>
      <c r="E254" s="20" t="s">
        <v>638</v>
      </c>
      <c r="F254" s="20">
        <v>5</v>
      </c>
      <c r="G254" s="20" t="s">
        <v>660</v>
      </c>
      <c r="H254" s="20" t="s">
        <v>661</v>
      </c>
      <c r="I254" s="20">
        <v>2</v>
      </c>
      <c r="J254" s="20" t="s">
        <v>1959</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0.375</v>
      </c>
      <c r="AE254" s="22">
        <v>0</v>
      </c>
      <c r="AF254" s="22">
        <v>0</v>
      </c>
      <c r="AG254" s="20">
        <v>1</v>
      </c>
      <c r="AH254" s="20">
        <f>+VLOOKUP(K254,Seguimiento!$A:$J,6,FALSE)</f>
        <v>0.5</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v>
      </c>
      <c r="AM254" s="20">
        <f t="shared" si="3"/>
        <v>0.375</v>
      </c>
      <c r="AN254" s="22">
        <v>1.6143845293155013E-3</v>
      </c>
      <c r="AO254" s="22">
        <v>0</v>
      </c>
      <c r="AP254" s="22">
        <v>0</v>
      </c>
      <c r="AQ254" s="36">
        <f>+VLOOKUP(K254,Seguimiento!$A:$J,9,FALSE)</f>
        <v>6.1115815982221622E-4</v>
      </c>
      <c r="AR254" s="35">
        <f>+VLOOKUP(K254,Seguimiento!$A:$J,10,FALSE)</f>
        <v>3</v>
      </c>
      <c r="AS254" s="20">
        <v>100</v>
      </c>
      <c r="AT254" s="35">
        <f>+VLOOKUP(K254,Seguimiento!$A:$J,4,FALSE)</f>
        <v>100</v>
      </c>
      <c r="AU254" s="22">
        <v>0</v>
      </c>
      <c r="AV254" s="22">
        <v>0</v>
      </c>
    </row>
    <row r="255" spans="1:48" x14ac:dyDescent="0.2">
      <c r="A255" s="20">
        <v>3</v>
      </c>
      <c r="B255" s="20" t="s">
        <v>636</v>
      </c>
      <c r="C255" s="20">
        <v>1</v>
      </c>
      <c r="D255" s="20" t="s">
        <v>637</v>
      </c>
      <c r="E255" s="20" t="s">
        <v>638</v>
      </c>
      <c r="F255" s="20"/>
      <c r="G255" s="20"/>
      <c r="H255" s="20"/>
      <c r="I255" s="20">
        <v>15</v>
      </c>
      <c r="J255" s="20" t="s">
        <v>1958</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Junio es ND se tiene proyectado calcular el indice dos veces, uno al terminar el primer semestre y otro al terminar el año. Se reporta logro de la vigencia 2020.</v>
      </c>
      <c r="AM255" s="20">
        <f t="shared" si="3"/>
        <v>0.75</v>
      </c>
      <c r="AN255" s="22">
        <v>0</v>
      </c>
      <c r="AO255" s="22">
        <v>0</v>
      </c>
      <c r="AP255" s="22">
        <v>0</v>
      </c>
      <c r="AQ255" s="36">
        <f>+VLOOKUP(K255,Seguimiento!$A:$J,9,FALSE)</f>
        <v>0</v>
      </c>
      <c r="AR255" s="35">
        <f>+VLOOKUP(K255,Seguimiento!$A:$J,10,FALSE)</f>
        <v>3</v>
      </c>
      <c r="AS255" s="20">
        <v>45</v>
      </c>
      <c r="AT255" s="35">
        <f>+VLOOKUP(K255,Seguimiento!$A:$J,4,FALSE)</f>
        <v>45</v>
      </c>
      <c r="AU255" s="22">
        <v>0</v>
      </c>
      <c r="AV255" s="22">
        <v>0</v>
      </c>
    </row>
    <row r="256" spans="1:48" x14ac:dyDescent="0.2">
      <c r="A256" s="20">
        <v>3</v>
      </c>
      <c r="B256" s="20" t="s">
        <v>636</v>
      </c>
      <c r="C256" s="20">
        <v>1</v>
      </c>
      <c r="D256" s="20" t="s">
        <v>637</v>
      </c>
      <c r="E256" s="20" t="s">
        <v>638</v>
      </c>
      <c r="F256" s="20">
        <v>1</v>
      </c>
      <c r="G256" s="20" t="s">
        <v>666</v>
      </c>
      <c r="H256" s="20" t="s">
        <v>667</v>
      </c>
      <c r="I256" s="20">
        <v>2</v>
      </c>
      <c r="J256" s="20" t="s">
        <v>1959</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Informacion sobre el seguimiento a la implementacion del plan de accion de la PPSB de Medellin, con corte a 30 de junio de 2021.</v>
      </c>
      <c r="AM256" s="20">
        <f t="shared" si="3"/>
        <v>0.76600000000000001</v>
      </c>
      <c r="AN256" s="22">
        <v>4.207645196429411E-4</v>
      </c>
      <c r="AO256" s="22">
        <v>0</v>
      </c>
      <c r="AP256" s="22">
        <v>0</v>
      </c>
      <c r="AQ256" s="36">
        <f>+VLOOKUP(K256,Seguimiento!$A:$J,9,FALSE)</f>
        <v>5.5155214724910565E-3</v>
      </c>
      <c r="AR256" s="35">
        <f>+VLOOKUP(K256,Seguimiento!$A:$J,10,FALSE)</f>
        <v>3</v>
      </c>
      <c r="AS256" s="20">
        <v>71.400000000000006</v>
      </c>
      <c r="AT256" s="35">
        <f>+VLOOKUP(K256,Seguimiento!$A:$J,4,FALSE)</f>
        <v>76.599999999999994</v>
      </c>
      <c r="AU256" s="22">
        <v>0</v>
      </c>
      <c r="AV256" s="22">
        <v>0</v>
      </c>
    </row>
    <row r="257" spans="1:48" x14ac:dyDescent="0.2">
      <c r="A257" s="20">
        <v>3</v>
      </c>
      <c r="B257" s="20" t="s">
        <v>636</v>
      </c>
      <c r="C257" s="20">
        <v>1</v>
      </c>
      <c r="D257" s="20" t="s">
        <v>637</v>
      </c>
      <c r="E257" s="20" t="s">
        <v>638</v>
      </c>
      <c r="F257" s="20"/>
      <c r="G257" s="20"/>
      <c r="H257" s="20"/>
      <c r="I257" s="20">
        <v>17</v>
      </c>
      <c r="J257" s="20" t="s">
        <v>1958</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109.7</v>
      </c>
      <c r="AA257" s="23">
        <v>0</v>
      </c>
      <c r="AB257" s="22">
        <v>0</v>
      </c>
      <c r="AC257" s="20">
        <v>1.0980000000000001</v>
      </c>
      <c r="AD257" s="20">
        <f>+VLOOKUP(K257,Seguimiento!$A:$J,5,FALSE)</f>
        <v>1.097</v>
      </c>
      <c r="AE257" s="24">
        <v>0</v>
      </c>
      <c r="AF257" s="22">
        <v>0</v>
      </c>
      <c r="AG257" s="20">
        <v>1.0980000000000001</v>
      </c>
      <c r="AH257" s="20">
        <f>+VLOOKUP(K257,Seguimiento!$A:$J,6,FALSE)</f>
        <v>1.097</v>
      </c>
      <c r="AI257" s="23">
        <v>0</v>
      </c>
      <c r="AJ257" s="23">
        <v>0</v>
      </c>
      <c r="AK257" s="23">
        <v>0</v>
      </c>
      <c r="AL257" s="20" t="str">
        <f>+VLOOKUP(K257,Seguimiento!$A:$J,7,FALSE)</f>
        <v>Cobertura de afiliación al SGSSS con corte al 30 de junio de 2021. Afiliados al régimen contributivo y subsidiado con relación a proyección de población DANE</v>
      </c>
      <c r="AM257" s="20">
        <f t="shared" si="3"/>
        <v>1.097</v>
      </c>
      <c r="AN257" s="22">
        <v>0</v>
      </c>
      <c r="AO257" s="22">
        <v>0</v>
      </c>
      <c r="AP257" s="22">
        <v>0</v>
      </c>
      <c r="AQ257" s="36">
        <f>+VLOOKUP(K257,Seguimiento!$A:$J,9,FALSE)</f>
        <v>0</v>
      </c>
      <c r="AR257" s="35">
        <f>+VLOOKUP(K257,Seguimiento!$A:$J,10,FALSE)</f>
        <v>3</v>
      </c>
      <c r="AS257" s="20">
        <v>109.8</v>
      </c>
      <c r="AT257" s="35">
        <f>+VLOOKUP(K257,Seguimiento!$A:$J,4,FALSE)</f>
        <v>109.7</v>
      </c>
      <c r="AU257" s="22">
        <v>0</v>
      </c>
      <c r="AV257" s="22">
        <v>0</v>
      </c>
    </row>
    <row r="258" spans="1:48" x14ac:dyDescent="0.2">
      <c r="A258" s="20">
        <v>3</v>
      </c>
      <c r="B258" s="20" t="s">
        <v>636</v>
      </c>
      <c r="C258" s="20">
        <v>1</v>
      </c>
      <c r="D258" s="20" t="s">
        <v>637</v>
      </c>
      <c r="E258" s="20" t="s">
        <v>638</v>
      </c>
      <c r="F258" s="20">
        <v>6</v>
      </c>
      <c r="G258" s="20" t="s">
        <v>688</v>
      </c>
      <c r="H258" s="20" t="s">
        <v>689</v>
      </c>
      <c r="I258" s="20">
        <v>1</v>
      </c>
      <c r="J258" s="20" t="s">
        <v>1959</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6">
        <f>+VLOOKUP(K258,Seguimiento!$A:$J,9,FALSE)</f>
        <v>1.2921380216167789E-3</v>
      </c>
      <c r="AR258" s="35">
        <f>+VLOOKUP(K258,Seguimiento!$A:$J,10,FALSE)</f>
        <v>3</v>
      </c>
      <c r="AS258" s="20">
        <v>5710</v>
      </c>
      <c r="AT258" s="35">
        <f>+VLOOKUP(K258,Seguimiento!$A:$J,4,FALSE)</f>
        <v>5706</v>
      </c>
      <c r="AU258" s="22">
        <v>0</v>
      </c>
      <c r="AV258" s="22">
        <v>0</v>
      </c>
    </row>
    <row r="259" spans="1:48" x14ac:dyDescent="0.2">
      <c r="A259" s="20">
        <v>3</v>
      </c>
      <c r="B259" s="20" t="s">
        <v>636</v>
      </c>
      <c r="C259" s="20">
        <v>1</v>
      </c>
      <c r="D259" s="20" t="s">
        <v>637</v>
      </c>
      <c r="E259" s="20" t="s">
        <v>638</v>
      </c>
      <c r="F259" s="20">
        <v>1</v>
      </c>
      <c r="G259" s="20" t="s">
        <v>666</v>
      </c>
      <c r="H259" s="20" t="s">
        <v>667</v>
      </c>
      <c r="I259" s="20">
        <v>1</v>
      </c>
      <c r="J259" s="20" t="s">
        <v>1959</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5.23</v>
      </c>
      <c r="AA259" s="23">
        <v>0</v>
      </c>
      <c r="AB259" s="22">
        <v>0</v>
      </c>
      <c r="AC259" s="20">
        <v>8.3076923076923104E-2</v>
      </c>
      <c r="AD259" s="20">
        <f>+VLOOKUP(K259,Seguimiento!$A:$J,5,FALSE)</f>
        <v>0.10057692307692299</v>
      </c>
      <c r="AE259" s="22">
        <v>0</v>
      </c>
      <c r="AF259" s="22">
        <v>0</v>
      </c>
      <c r="AG259" s="20">
        <v>0.33230769230769203</v>
      </c>
      <c r="AH259" s="20">
        <f>+VLOOKUP(K259,Seguimiento!$A:$J,6,FALSE)</f>
        <v>0.52300000000000002</v>
      </c>
      <c r="AI259" s="23">
        <v>0</v>
      </c>
      <c r="AJ259" s="23">
        <v>0</v>
      </c>
      <c r="AK259" s="23">
        <v>0</v>
      </c>
      <c r="AL259" s="20" t="str">
        <f>+VLOOKUP(K259,Seguimiento!$A:$J,7,FALSE)</f>
        <v>Información  con corte a 30 de junio de 2021.</v>
      </c>
      <c r="AM259" s="20">
        <f t="shared" ref="AM259:AM322" si="4">+AD259</f>
        <v>0.10057692307692299</v>
      </c>
      <c r="AN259" s="22">
        <v>6.4464828390912929E-3</v>
      </c>
      <c r="AO259" s="22">
        <v>0</v>
      </c>
      <c r="AP259" s="22">
        <v>0</v>
      </c>
      <c r="AQ259" s="36">
        <f>+VLOOKUP(K259,Seguimiento!$A:$J,9,FALSE)</f>
        <v>7.07443543108679E-4</v>
      </c>
      <c r="AR259" s="35">
        <f>+VLOOKUP(K259,Seguimiento!$A:$J,10,FALSE)</f>
        <v>1</v>
      </c>
      <c r="AS259" s="20">
        <v>4.32</v>
      </c>
      <c r="AT259" s="35">
        <f>+VLOOKUP(K259,Seguimiento!$A:$J,4,FALSE)</f>
        <v>5.23</v>
      </c>
      <c r="AU259" s="22">
        <v>0</v>
      </c>
      <c r="AV259" s="22">
        <v>0</v>
      </c>
    </row>
    <row r="260" spans="1:48" x14ac:dyDescent="0.2">
      <c r="A260" s="20">
        <v>3</v>
      </c>
      <c r="B260" s="20" t="s">
        <v>636</v>
      </c>
      <c r="C260" s="20">
        <v>1</v>
      </c>
      <c r="D260" s="20" t="s">
        <v>637</v>
      </c>
      <c r="E260" s="20" t="s">
        <v>638</v>
      </c>
      <c r="F260" s="20"/>
      <c r="G260" s="20"/>
      <c r="H260" s="20"/>
      <c r="I260" s="20">
        <v>23</v>
      </c>
      <c r="J260" s="20" t="s">
        <v>1958</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0.25</v>
      </c>
      <c r="AE260" s="24">
        <v>0</v>
      </c>
      <c r="AF260" s="22">
        <v>0</v>
      </c>
      <c r="AG260" s="20">
        <v>1</v>
      </c>
      <c r="AH260" s="20">
        <v>-2</v>
      </c>
      <c r="AI260" s="23">
        <v>0</v>
      </c>
      <c r="AJ260" s="23">
        <v>0</v>
      </c>
      <c r="AK260" s="23">
        <v>0</v>
      </c>
      <c r="AL260" s="20" t="str">
        <f>+VLOOKUP(K260,Seguimiento!$A:$J,7,FALSE)</f>
        <v>No existe disponibilidad presupuestal hasta el momento</v>
      </c>
      <c r="AM260" s="20">
        <f t="shared" si="4"/>
        <v>0.25</v>
      </c>
      <c r="AN260" s="22">
        <v>0</v>
      </c>
      <c r="AO260" s="22">
        <v>0</v>
      </c>
      <c r="AP260" s="22">
        <v>0</v>
      </c>
      <c r="AQ260" s="36">
        <f>+VLOOKUP(K260,Seguimiento!$A:$J,9,FALSE)</f>
        <v>0</v>
      </c>
      <c r="AR260" s="35">
        <f>+VLOOKUP(K260,Seguimiento!$A:$J,10,FALSE)</f>
        <v>2</v>
      </c>
      <c r="AS260" s="20">
        <v>100</v>
      </c>
      <c r="AT260" s="35">
        <f>+VLOOKUP(K260,Seguimiento!$A:$J,4,FALSE)</f>
        <v>0</v>
      </c>
      <c r="AU260" s="22">
        <v>0</v>
      </c>
      <c r="AV260" s="22">
        <v>0</v>
      </c>
    </row>
    <row r="261" spans="1:48" x14ac:dyDescent="0.2">
      <c r="A261" s="20">
        <v>3</v>
      </c>
      <c r="B261" s="20" t="s">
        <v>636</v>
      </c>
      <c r="C261" s="20">
        <v>1</v>
      </c>
      <c r="D261" s="20" t="s">
        <v>637</v>
      </c>
      <c r="E261" s="20" t="s">
        <v>638</v>
      </c>
      <c r="F261" s="20">
        <v>4</v>
      </c>
      <c r="G261" s="20" t="s">
        <v>644</v>
      </c>
      <c r="H261" s="20" t="s">
        <v>645</v>
      </c>
      <c r="I261" s="20">
        <v>2</v>
      </c>
      <c r="J261" s="20" t="s">
        <v>1959</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  Se reporta logro de la vigencia 2020.</v>
      </c>
      <c r="AM261" s="20">
        <f t="shared" si="4"/>
        <v>0</v>
      </c>
      <c r="AN261" s="22">
        <v>6.4618424950629221E-4</v>
      </c>
      <c r="AO261" s="22">
        <v>0</v>
      </c>
      <c r="AP261" s="22">
        <v>0</v>
      </c>
      <c r="AQ261" s="36">
        <f>+VLOOKUP(K261,Seguimiento!$A:$J,9,FALSE)</f>
        <v>0</v>
      </c>
      <c r="AR261" s="35">
        <f>+VLOOKUP(K261,Seguimiento!$A:$J,10,FALSE)</f>
        <v>1</v>
      </c>
      <c r="AS261" s="20">
        <v>0</v>
      </c>
      <c r="AT261" s="35">
        <f>+VLOOKUP(K261,Seguimiento!$A:$J,4,FALSE)</f>
        <v>0</v>
      </c>
      <c r="AU261" s="22">
        <v>0</v>
      </c>
      <c r="AV261" s="22">
        <v>0</v>
      </c>
    </row>
    <row r="262" spans="1:48" x14ac:dyDescent="0.2">
      <c r="A262" s="20">
        <v>3</v>
      </c>
      <c r="B262" s="20" t="s">
        <v>636</v>
      </c>
      <c r="C262" s="20">
        <v>1</v>
      </c>
      <c r="D262" s="20" t="s">
        <v>637</v>
      </c>
      <c r="E262" s="20" t="s">
        <v>638</v>
      </c>
      <c r="F262" s="20">
        <v>5</v>
      </c>
      <c r="G262" s="20" t="s">
        <v>660</v>
      </c>
      <c r="H262" s="20" t="s">
        <v>661</v>
      </c>
      <c r="I262" s="20">
        <v>7</v>
      </c>
      <c r="J262" s="20" t="s">
        <v>1959</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0.34375</v>
      </c>
      <c r="AE262" s="22">
        <v>0</v>
      </c>
      <c r="AF262" s="22">
        <v>0</v>
      </c>
      <c r="AG262" s="20">
        <v>1</v>
      </c>
      <c r="AH262" s="20">
        <f>+VLOOKUP(K262,Seguimiento!$A:$J,6,FALSE)</f>
        <v>0.375</v>
      </c>
      <c r="AI262" s="23">
        <v>0</v>
      </c>
      <c r="AJ262" s="23">
        <v>0</v>
      </c>
      <c r="AK262" s="23">
        <v>0</v>
      </c>
      <c r="AL262" s="20" t="str">
        <f>+VLOOKUP(K262,Seguimiento!$A:$J,7,FALSE)</f>
        <v>se fortalecio finacieramente a metrosalud con 5.000.000.000</v>
      </c>
      <c r="AM262" s="20">
        <f t="shared" si="4"/>
        <v>0.34375</v>
      </c>
      <c r="AN262" s="22">
        <v>4.5360920932275657E-3</v>
      </c>
      <c r="AO262" s="22">
        <v>0</v>
      </c>
      <c r="AP262" s="22">
        <v>0</v>
      </c>
      <c r="AQ262" s="36">
        <f>+VLOOKUP(K262,Seguimiento!$A:$J,9,FALSE)</f>
        <v>9.8879232209780421E-4</v>
      </c>
      <c r="AR262" s="35">
        <f>+VLOOKUP(K262,Seguimiento!$A:$J,10,FALSE)</f>
        <v>3</v>
      </c>
      <c r="AS262" s="20">
        <v>100</v>
      </c>
      <c r="AT262" s="35">
        <f>+VLOOKUP(K262,Seguimiento!$A:$J,4,FALSE)</f>
        <v>75</v>
      </c>
      <c r="AU262" s="22">
        <v>0</v>
      </c>
      <c r="AV262" s="22">
        <v>0</v>
      </c>
    </row>
    <row r="263" spans="1:48" x14ac:dyDescent="0.2">
      <c r="A263" s="20">
        <v>3</v>
      </c>
      <c r="B263" s="20" t="s">
        <v>636</v>
      </c>
      <c r="C263" s="20">
        <v>1</v>
      </c>
      <c r="D263" s="20" t="s">
        <v>637</v>
      </c>
      <c r="E263" s="20" t="s">
        <v>638</v>
      </c>
      <c r="F263" s="20">
        <v>4</v>
      </c>
      <c r="G263" s="20" t="s">
        <v>644</v>
      </c>
      <c r="H263" s="20" t="s">
        <v>645</v>
      </c>
      <c r="I263" s="20">
        <v>3</v>
      </c>
      <c r="J263" s="20" t="s">
        <v>1959</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v>
      </c>
      <c r="AM263" s="20">
        <f t="shared" si="4"/>
        <v>0.96250000000000002</v>
      </c>
      <c r="AN263" s="22">
        <v>4.7877992441792581E-4</v>
      </c>
      <c r="AO263" s="22">
        <v>0</v>
      </c>
      <c r="AP263" s="22">
        <v>0</v>
      </c>
      <c r="AQ263" s="36">
        <f>+VLOOKUP(K263,Seguimiento!$A:$J,9,FALSE)</f>
        <v>4.7444462573728905E-4</v>
      </c>
      <c r="AR263" s="35">
        <f>+VLOOKUP(K263,Seguimiento!$A:$J,10,FALSE)</f>
        <v>3</v>
      </c>
      <c r="AS263" s="20">
        <v>77</v>
      </c>
      <c r="AT263" s="35">
        <f>+VLOOKUP(K263,Seguimiento!$A:$J,4,FALSE)</f>
        <v>77</v>
      </c>
      <c r="AU263" s="22">
        <v>0</v>
      </c>
      <c r="AV263" s="22">
        <v>0</v>
      </c>
    </row>
    <row r="264" spans="1:48" x14ac:dyDescent="0.2">
      <c r="A264" s="20">
        <v>3</v>
      </c>
      <c r="B264" s="20" t="s">
        <v>636</v>
      </c>
      <c r="C264" s="20">
        <v>1</v>
      </c>
      <c r="D264" s="20" t="s">
        <v>637</v>
      </c>
      <c r="E264" s="20" t="s">
        <v>638</v>
      </c>
      <c r="F264" s="20"/>
      <c r="G264" s="20"/>
      <c r="H264" s="20"/>
      <c r="I264" s="20">
        <v>16</v>
      </c>
      <c r="J264" s="20" t="s">
        <v>1958</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0.375</v>
      </c>
      <c r="AE264" s="24">
        <v>0</v>
      </c>
      <c r="AF264" s="22">
        <v>0</v>
      </c>
      <c r="AG264" s="20">
        <v>1</v>
      </c>
      <c r="AH264" s="20">
        <f>+VLOOKUP(K264,Seguimiento!$A:$J,6,FALSE)</f>
        <v>0.5</v>
      </c>
      <c r="AI264" s="23">
        <v>0</v>
      </c>
      <c r="AJ264" s="23">
        <v>0</v>
      </c>
      <c r="AK264" s="23">
        <v>0</v>
      </c>
      <c r="AL264" s="20" t="str">
        <f>+VLOOKUP(K264,Seguimiento!$A:$J,7,FALSE)</f>
        <v>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v>
      </c>
      <c r="AM264" s="20">
        <f t="shared" si="4"/>
        <v>0.375</v>
      </c>
      <c r="AN264" s="22">
        <v>0</v>
      </c>
      <c r="AO264" s="22">
        <v>0</v>
      </c>
      <c r="AP264" s="22">
        <v>0</v>
      </c>
      <c r="AQ264" s="36">
        <f>+VLOOKUP(K264,Seguimiento!$A:$J,9,FALSE)</f>
        <v>0</v>
      </c>
      <c r="AR264" s="35">
        <f>+VLOOKUP(K264,Seguimiento!$A:$J,10,FALSE)</f>
        <v>3</v>
      </c>
      <c r="AS264" s="20">
        <v>0</v>
      </c>
      <c r="AT264" s="35">
        <f>+VLOOKUP(K264,Seguimiento!$A:$J,4,FALSE)</f>
        <v>0</v>
      </c>
      <c r="AU264" s="22">
        <v>0</v>
      </c>
      <c r="AV264" s="22">
        <v>0</v>
      </c>
    </row>
    <row r="265" spans="1:48" x14ac:dyDescent="0.2">
      <c r="A265" s="20">
        <v>3</v>
      </c>
      <c r="B265" s="20" t="s">
        <v>636</v>
      </c>
      <c r="C265" s="20">
        <v>1</v>
      </c>
      <c r="D265" s="20" t="s">
        <v>637</v>
      </c>
      <c r="E265" s="20" t="s">
        <v>638</v>
      </c>
      <c r="F265" s="20"/>
      <c r="G265" s="20"/>
      <c r="H265" s="20"/>
      <c r="I265" s="20">
        <v>5</v>
      </c>
      <c r="J265" s="20" t="s">
        <v>1958</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0.54</v>
      </c>
      <c r="AA265" s="23">
        <v>0</v>
      </c>
      <c r="AB265" s="22">
        <v>0</v>
      </c>
      <c r="AC265" s="20">
        <v>0.2</v>
      </c>
      <c r="AD265" s="20">
        <f>+VLOOKUP(K265,Seguimiento!$A:$J,5,FALSE)</f>
        <v>0.6</v>
      </c>
      <c r="AE265" s="24">
        <v>0</v>
      </c>
      <c r="AF265" s="22">
        <v>0</v>
      </c>
      <c r="AG265" s="20">
        <v>1</v>
      </c>
      <c r="AH265" s="20">
        <f>+VLOOKUP(K265,Seguimiento!$A:$J,6,FALSE)</f>
        <v>2.0000000000000102</v>
      </c>
      <c r="AI265" s="23">
        <v>0</v>
      </c>
      <c r="AJ265" s="23">
        <v>0</v>
      </c>
      <c r="AK265" s="23">
        <v>0</v>
      </c>
      <c r="AL265" s="20" t="str">
        <f>+VLOOKUP(K265,Seguimiento!$A:$J,7,FALSE)</f>
        <v>Cifras preliminares año 2021 fuente RUAF.</v>
      </c>
      <c r="AM265" s="20">
        <f t="shared" si="4"/>
        <v>0.6</v>
      </c>
      <c r="AN265" s="22">
        <v>0</v>
      </c>
      <c r="AO265" s="22">
        <v>0</v>
      </c>
      <c r="AP265" s="22">
        <v>0</v>
      </c>
      <c r="AQ265" s="36">
        <f>+VLOOKUP(K265,Seguimiento!$A:$J,9,FALSE)</f>
        <v>0</v>
      </c>
      <c r="AR265" s="35">
        <f>+VLOOKUP(K265,Seguimiento!$A:$J,10,FALSE)</f>
        <v>3</v>
      </c>
      <c r="AS265" s="20">
        <v>0.57999999999999996</v>
      </c>
      <c r="AT265" s="35">
        <f>+VLOOKUP(K265,Seguimiento!$A:$J,4,FALSE)</f>
        <v>0.54</v>
      </c>
      <c r="AU265" s="22">
        <v>0</v>
      </c>
      <c r="AV265" s="22">
        <v>0</v>
      </c>
    </row>
    <row r="266" spans="1:48" x14ac:dyDescent="0.2">
      <c r="A266" s="20">
        <v>3</v>
      </c>
      <c r="B266" s="20" t="s">
        <v>636</v>
      </c>
      <c r="C266" s="20">
        <v>1</v>
      </c>
      <c r="D266" s="20" t="s">
        <v>637</v>
      </c>
      <c r="E266" s="20" t="s">
        <v>638</v>
      </c>
      <c r="F266" s="20">
        <v>3</v>
      </c>
      <c r="G266" s="20" t="s">
        <v>648</v>
      </c>
      <c r="H266" s="20" t="s">
        <v>649</v>
      </c>
      <c r="I266" s="20">
        <v>4</v>
      </c>
      <c r="J266" s="20" t="s">
        <v>1959</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 Cifras Preliminares.</v>
      </c>
      <c r="AM266" s="20">
        <f t="shared" si="4"/>
        <v>0.15</v>
      </c>
      <c r="AN266" s="22">
        <v>4.7188501270284866E-4</v>
      </c>
      <c r="AO266" s="22">
        <v>0</v>
      </c>
      <c r="AP266" s="22">
        <v>0</v>
      </c>
      <c r="AQ266" s="36">
        <f>+VLOOKUP(K266,Seguimiento!$A:$J,9,FALSE)</f>
        <v>7.1110352579843334E-5</v>
      </c>
      <c r="AR266" s="35">
        <f>+VLOOKUP(K266,Seguimiento!$A:$J,10,FALSE)</f>
        <v>1</v>
      </c>
      <c r="AS266" s="20">
        <v>15</v>
      </c>
      <c r="AT266" s="35">
        <f>+VLOOKUP(K266,Seguimiento!$A:$J,4,FALSE)</f>
        <v>15</v>
      </c>
      <c r="AU266" s="22">
        <v>0</v>
      </c>
      <c r="AV266" s="22">
        <v>0</v>
      </c>
    </row>
    <row r="267" spans="1:48" x14ac:dyDescent="0.2">
      <c r="A267" s="20">
        <v>3</v>
      </c>
      <c r="B267" s="20" t="s">
        <v>636</v>
      </c>
      <c r="C267" s="20">
        <v>1</v>
      </c>
      <c r="D267" s="20" t="s">
        <v>637</v>
      </c>
      <c r="E267" s="20" t="s">
        <v>638</v>
      </c>
      <c r="F267" s="20"/>
      <c r="G267" s="20"/>
      <c r="H267" s="20"/>
      <c r="I267" s="20">
        <v>3</v>
      </c>
      <c r="J267" s="20" t="s">
        <v>1958</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v>
      </c>
      <c r="AM267" s="20">
        <f t="shared" si="4"/>
        <v>2</v>
      </c>
      <c r="AN267" s="22">
        <v>0</v>
      </c>
      <c r="AO267" s="22">
        <v>0</v>
      </c>
      <c r="AP267" s="22">
        <v>0</v>
      </c>
      <c r="AQ267" s="36">
        <f>+VLOOKUP(K267,Seguimiento!$A:$J,9,FALSE)</f>
        <v>0</v>
      </c>
      <c r="AR267" s="35">
        <f>+VLOOKUP(K267,Seguimiento!$A:$J,10,FALSE)</f>
        <v>3</v>
      </c>
      <c r="AS267" s="20">
        <v>6.8</v>
      </c>
      <c r="AT267" s="35">
        <f>+VLOOKUP(K267,Seguimiento!$A:$J,4,FALSE)</f>
        <v>6.9</v>
      </c>
      <c r="AU267" s="22">
        <v>0</v>
      </c>
      <c r="AV267" s="22">
        <v>0</v>
      </c>
    </row>
    <row r="268" spans="1:48" x14ac:dyDescent="0.2">
      <c r="A268" s="20">
        <v>3</v>
      </c>
      <c r="B268" s="20" t="s">
        <v>636</v>
      </c>
      <c r="C268" s="20">
        <v>1</v>
      </c>
      <c r="D268" s="20" t="s">
        <v>637</v>
      </c>
      <c r="E268" s="20" t="s">
        <v>638</v>
      </c>
      <c r="F268" s="20"/>
      <c r="G268" s="20"/>
      <c r="H268" s="20"/>
      <c r="I268" s="20">
        <v>14</v>
      </c>
      <c r="J268" s="20" t="s">
        <v>1958</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0.375</v>
      </c>
      <c r="AE268" s="24">
        <v>0</v>
      </c>
      <c r="AF268" s="22">
        <v>0</v>
      </c>
      <c r="AG268" s="20">
        <v>1</v>
      </c>
      <c r="AH268" s="20">
        <f>+VLOOKUP(K268,Seguimiento!$A:$J,6,FALSE)</f>
        <v>0.5</v>
      </c>
      <c r="AI268" s="23">
        <v>0</v>
      </c>
      <c r="AJ268" s="23">
        <v>0</v>
      </c>
      <c r="AK268" s="23">
        <v>0</v>
      </c>
      <c r="AL268" s="20" t="str">
        <f>+VLOOKUP(K268,Seguimiento!$A:$J,7,FALSE)</f>
        <v>Durante el año 2021, no se han reportado casos confirmados de los eventos en eliminación</v>
      </c>
      <c r="AM268" s="20">
        <f t="shared" si="4"/>
        <v>0.375</v>
      </c>
      <c r="AN268" s="22">
        <v>0</v>
      </c>
      <c r="AO268" s="22">
        <v>0</v>
      </c>
      <c r="AP268" s="22">
        <v>0</v>
      </c>
      <c r="AQ268" s="36">
        <f>+VLOOKUP(K268,Seguimiento!$A:$J,9,FALSE)</f>
        <v>0</v>
      </c>
      <c r="AR268" s="35">
        <f>+VLOOKUP(K268,Seguimiento!$A:$J,10,FALSE)</f>
        <v>3</v>
      </c>
      <c r="AS268" s="20">
        <v>0</v>
      </c>
      <c r="AT268" s="35">
        <f>+VLOOKUP(K268,Seguimiento!$A:$J,4,FALSE)</f>
        <v>0</v>
      </c>
      <c r="AU268" s="22">
        <v>0</v>
      </c>
      <c r="AV268" s="22">
        <v>0</v>
      </c>
    </row>
    <row r="269" spans="1:48" x14ac:dyDescent="0.2">
      <c r="A269" s="20">
        <v>3</v>
      </c>
      <c r="B269" s="20" t="s">
        <v>636</v>
      </c>
      <c r="C269" s="20">
        <v>1</v>
      </c>
      <c r="D269" s="20" t="s">
        <v>637</v>
      </c>
      <c r="E269" s="20" t="s">
        <v>638</v>
      </c>
      <c r="F269" s="20">
        <v>5</v>
      </c>
      <c r="G269" s="20" t="s">
        <v>660</v>
      </c>
      <c r="H269" s="20" t="s">
        <v>661</v>
      </c>
      <c r="I269" s="20">
        <v>5</v>
      </c>
      <c r="J269" s="20" t="s">
        <v>1959</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85.9</v>
      </c>
      <c r="AA269" s="23">
        <v>0</v>
      </c>
      <c r="AB269" s="22">
        <v>0</v>
      </c>
      <c r="AC269" s="20">
        <v>0.78</v>
      </c>
      <c r="AD269" s="20">
        <f>+VLOOKUP(K269,Seguimiento!$A:$J,5,FALSE)</f>
        <v>0.85899999999999999</v>
      </c>
      <c r="AE269" s="22">
        <v>0</v>
      </c>
      <c r="AF269" s="22">
        <v>0</v>
      </c>
      <c r="AG269" s="20">
        <v>1.0365448504983401</v>
      </c>
      <c r="AH269" s="20">
        <f>+VLOOKUP(K269,Seguimiento!$A:$J,6,FALSE)</f>
        <v>0.96397710694647099</v>
      </c>
      <c r="AI269" s="23">
        <v>0</v>
      </c>
      <c r="AJ269" s="23">
        <v>0</v>
      </c>
      <c r="AK269" s="23">
        <v>0</v>
      </c>
      <c r="AL269" s="20" t="str">
        <f>+VLOOKUP(K269,Seguimiento!$A:$J,7,FALSE)</f>
        <v>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v>
      </c>
      <c r="AM269" s="20">
        <f t="shared" si="4"/>
        <v>0.85899999999999999</v>
      </c>
      <c r="AN269" s="22">
        <v>5.6833689284803467E-3</v>
      </c>
      <c r="AO269" s="22">
        <v>0</v>
      </c>
      <c r="AP269" s="22">
        <v>0</v>
      </c>
      <c r="AQ269" s="36">
        <f>+VLOOKUP(K269,Seguimiento!$A:$J,9,FALSE)</f>
        <v>4.8956153435652482E-3</v>
      </c>
      <c r="AR269" s="35">
        <f>+VLOOKUP(K269,Seguimiento!$A:$J,10,FALSE)</f>
        <v>3</v>
      </c>
      <c r="AS269" s="20">
        <v>78</v>
      </c>
      <c r="AT269" s="35">
        <f>+VLOOKUP(K269,Seguimiento!$A:$J,4,FALSE)</f>
        <v>85.9</v>
      </c>
      <c r="AU269" s="22">
        <v>0</v>
      </c>
      <c r="AV269" s="22">
        <v>0</v>
      </c>
    </row>
    <row r="270" spans="1:48" x14ac:dyDescent="0.2">
      <c r="A270" s="20">
        <v>3</v>
      </c>
      <c r="B270" s="20" t="s">
        <v>636</v>
      </c>
      <c r="C270" s="20">
        <v>1</v>
      </c>
      <c r="D270" s="20" t="s">
        <v>637</v>
      </c>
      <c r="E270" s="20" t="s">
        <v>638</v>
      </c>
      <c r="F270" s="20">
        <v>6</v>
      </c>
      <c r="G270" s="20" t="s">
        <v>688</v>
      </c>
      <c r="H270" s="20" t="s">
        <v>689</v>
      </c>
      <c r="I270" s="20">
        <v>3</v>
      </c>
      <c r="J270" s="20" t="s">
        <v>1959</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t="str">
        <f>+VLOOKUP(K270,Seguimiento!$A:$J,7,FALSE)</f>
        <v>Sin Observación</v>
      </c>
      <c r="AM270" s="20">
        <f t="shared" si="4"/>
        <v>0.777238232902701</v>
      </c>
      <c r="AN270" s="22">
        <v>2.3687633628325898E-3</v>
      </c>
      <c r="AO270" s="22">
        <v>0</v>
      </c>
      <c r="AP270" s="22">
        <v>0</v>
      </c>
      <c r="AQ270" s="36">
        <f>+VLOOKUP(K270,Seguimiento!$A:$J,9,FALSE)</f>
        <v>1.8410934502926617E-3</v>
      </c>
      <c r="AR270" s="35">
        <f>+VLOOKUP(K270,Seguimiento!$A:$J,10,FALSE)</f>
        <v>3</v>
      </c>
      <c r="AS270" s="20">
        <v>33127</v>
      </c>
      <c r="AT270" s="35">
        <f>+VLOOKUP(K270,Seguimiento!$A:$J,4,FALSE)</f>
        <v>34413</v>
      </c>
      <c r="AU270" s="22">
        <v>0</v>
      </c>
      <c r="AV270" s="22">
        <v>0</v>
      </c>
    </row>
    <row r="271" spans="1:48" x14ac:dyDescent="0.2">
      <c r="A271" s="20">
        <v>3</v>
      </c>
      <c r="B271" s="20" t="s">
        <v>636</v>
      </c>
      <c r="C271" s="20">
        <v>1</v>
      </c>
      <c r="D271" s="20" t="s">
        <v>637</v>
      </c>
      <c r="E271" s="20" t="s">
        <v>638</v>
      </c>
      <c r="F271" s="20"/>
      <c r="G271" s="20"/>
      <c r="H271" s="20"/>
      <c r="I271" s="20">
        <v>11</v>
      </c>
      <c r="J271" s="20" t="s">
        <v>1958</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v>
      </c>
      <c r="AM271" s="20">
        <f t="shared" si="4"/>
        <v>0.97333333333333305</v>
      </c>
      <c r="AN271" s="22">
        <v>0</v>
      </c>
      <c r="AO271" s="22">
        <v>0</v>
      </c>
      <c r="AP271" s="22">
        <v>0</v>
      </c>
      <c r="AQ271" s="36">
        <f>+VLOOKUP(K271,Seguimiento!$A:$J,9,FALSE)</f>
        <v>0</v>
      </c>
      <c r="AR271" s="35">
        <f>+VLOOKUP(K271,Seguimiento!$A:$J,10,FALSE)</f>
        <v>3</v>
      </c>
      <c r="AS271" s="20">
        <v>72</v>
      </c>
      <c r="AT271" s="35">
        <f>+VLOOKUP(K271,Seguimiento!$A:$J,4,FALSE)</f>
        <v>73</v>
      </c>
      <c r="AU271" s="22">
        <v>0</v>
      </c>
      <c r="AV271" s="22">
        <v>0</v>
      </c>
    </row>
    <row r="272" spans="1:48" x14ac:dyDescent="0.2">
      <c r="A272" s="20">
        <v>3</v>
      </c>
      <c r="B272" s="20" t="s">
        <v>636</v>
      </c>
      <c r="C272" s="20">
        <v>1</v>
      </c>
      <c r="D272" s="20" t="s">
        <v>637</v>
      </c>
      <c r="E272" s="20" t="s">
        <v>638</v>
      </c>
      <c r="F272" s="20"/>
      <c r="G272" s="20"/>
      <c r="H272" s="20"/>
      <c r="I272" s="20">
        <v>19</v>
      </c>
      <c r="J272" s="20" t="s">
        <v>1958</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no hay avances sobre lo reportado. Para 2021 no se programo meta</v>
      </c>
      <c r="AM272" s="20">
        <f t="shared" si="4"/>
        <v>0</v>
      </c>
      <c r="AN272" s="22">
        <v>0</v>
      </c>
      <c r="AO272" s="22">
        <v>0</v>
      </c>
      <c r="AP272" s="22">
        <v>0</v>
      </c>
      <c r="AQ272" s="36">
        <f>+VLOOKUP(K272,Seguimiento!$A:$J,9,FALSE)</f>
        <v>0</v>
      </c>
      <c r="AR272" s="35">
        <f>+VLOOKUP(K272,Seguimiento!$A:$J,10,FALSE)</f>
        <v>0</v>
      </c>
      <c r="AS272" s="20">
        <v>0</v>
      </c>
      <c r="AT272" s="35">
        <f>+VLOOKUP(K272,Seguimiento!$A:$J,4,FALSE)</f>
        <v>0</v>
      </c>
      <c r="AU272" s="22">
        <v>0</v>
      </c>
      <c r="AV272" s="22">
        <v>0</v>
      </c>
    </row>
    <row r="273" spans="1:48" x14ac:dyDescent="0.2">
      <c r="A273" s="20">
        <v>3</v>
      </c>
      <c r="B273" s="20" t="s">
        <v>636</v>
      </c>
      <c r="C273" s="20">
        <v>1</v>
      </c>
      <c r="D273" s="20" t="s">
        <v>637</v>
      </c>
      <c r="E273" s="20" t="s">
        <v>638</v>
      </c>
      <c r="F273" s="20"/>
      <c r="G273" s="20"/>
      <c r="H273" s="20"/>
      <c r="I273" s="20">
        <v>7</v>
      </c>
      <c r="J273" s="20" t="s">
        <v>1958</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13.07</v>
      </c>
      <c r="AA273" s="23">
        <v>0</v>
      </c>
      <c r="AB273" s="22">
        <v>0</v>
      </c>
      <c r="AC273" s="20">
        <v>0.89444444444444504</v>
      </c>
      <c r="AD273" s="20">
        <f>+VLOOKUP(K273,Seguimiento!$A:$J,5,FALSE)</f>
        <v>1.5166666666666699</v>
      </c>
      <c r="AE273" s="24">
        <v>0</v>
      </c>
      <c r="AF273" s="22">
        <v>0</v>
      </c>
      <c r="AG273" s="20">
        <v>4.0250000000000004</v>
      </c>
      <c r="AH273" s="20">
        <f>+VLOOKUP(K273,Seguimiento!$A:$J,6,FALSE)</f>
        <v>28.0000000000006</v>
      </c>
      <c r="AI273" s="23">
        <v>0</v>
      </c>
      <c r="AJ273" s="23">
        <v>0</v>
      </c>
      <c r="AK273" s="23">
        <v>0</v>
      </c>
      <c r="AL273" s="20" t="str">
        <f>+VLOOKUP(K273,Seguimiento!$A:$J,7,FALSE)</f>
        <v>Cifras preliminares año 2021 fuente RUAF.</v>
      </c>
      <c r="AM273" s="20">
        <f t="shared" si="4"/>
        <v>1.5166666666666699</v>
      </c>
      <c r="AN273" s="22">
        <v>0</v>
      </c>
      <c r="AO273" s="22">
        <v>0</v>
      </c>
      <c r="AP273" s="22">
        <v>0</v>
      </c>
      <c r="AQ273" s="36">
        <f>+VLOOKUP(K273,Seguimiento!$A:$J,9,FALSE)</f>
        <v>0</v>
      </c>
      <c r="AR273" s="35">
        <f>+VLOOKUP(K273,Seguimiento!$A:$J,10,FALSE)</f>
        <v>3</v>
      </c>
      <c r="AS273" s="20">
        <v>14.19</v>
      </c>
      <c r="AT273" s="35">
        <f>+VLOOKUP(K273,Seguimiento!$A:$J,4,FALSE)</f>
        <v>13.07</v>
      </c>
      <c r="AU273" s="22">
        <v>0</v>
      </c>
      <c r="AV273" s="22">
        <v>0</v>
      </c>
    </row>
    <row r="274" spans="1:48" x14ac:dyDescent="0.2">
      <c r="A274" s="20">
        <v>3</v>
      </c>
      <c r="B274" s="20" t="s">
        <v>636</v>
      </c>
      <c r="C274" s="20">
        <v>1</v>
      </c>
      <c r="D274" s="20" t="s">
        <v>637</v>
      </c>
      <c r="E274" s="20" t="s">
        <v>638</v>
      </c>
      <c r="F274" s="20">
        <v>2</v>
      </c>
      <c r="G274" s="20" t="s">
        <v>639</v>
      </c>
      <c r="H274" s="20" t="s">
        <v>640</v>
      </c>
      <c r="I274" s="20">
        <v>1</v>
      </c>
      <c r="J274" s="20" t="s">
        <v>1959</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36">
        <f>+VLOOKUP(K274,Seguimiento!$A:$J,9,FALSE)</f>
        <v>5.9795079179931674E-4</v>
      </c>
      <c r="AR274" s="35">
        <f>+VLOOKUP(K274,Seguimiento!$A:$J,10,FALSE)</f>
        <v>1</v>
      </c>
      <c r="AS274" s="20">
        <v>0</v>
      </c>
      <c r="AT274" s="35">
        <f>+VLOOKUP(K274,Seguimiento!$A:$J,4,FALSE)</f>
        <v>10.34</v>
      </c>
      <c r="AU274" s="22">
        <v>0</v>
      </c>
      <c r="AV274" s="22">
        <v>0</v>
      </c>
    </row>
    <row r="275" spans="1:48" x14ac:dyDescent="0.2">
      <c r="A275" s="20">
        <v>3</v>
      </c>
      <c r="B275" s="20" t="s">
        <v>636</v>
      </c>
      <c r="C275" s="20">
        <v>1</v>
      </c>
      <c r="D275" s="20" t="s">
        <v>637</v>
      </c>
      <c r="E275" s="20" t="s">
        <v>638</v>
      </c>
      <c r="F275" s="20"/>
      <c r="G275" s="20"/>
      <c r="H275" s="20"/>
      <c r="I275" s="20">
        <v>6</v>
      </c>
      <c r="J275" s="20" t="s">
        <v>1958</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El indicador a junio es ND dado a que la medición del indicador es anual; con corte a 30 de junio  de 2021 se presentan 84 casos de mortalidad por suicidio, fuente RUAF preliminar. Se reporta logro de la vigencia 2020 Cifras Preliminares.</v>
      </c>
      <c r="AM275" s="20">
        <f t="shared" si="4"/>
        <v>0</v>
      </c>
      <c r="AN275" s="22">
        <v>0</v>
      </c>
      <c r="AO275" s="22">
        <v>0</v>
      </c>
      <c r="AP275" s="22">
        <v>0</v>
      </c>
      <c r="AQ275" s="36">
        <f>+VLOOKUP(K275,Seguimiento!$A:$J,9,FALSE)</f>
        <v>0</v>
      </c>
      <c r="AR275" s="35">
        <f>+VLOOKUP(K275,Seguimiento!$A:$J,10,FALSE)</f>
        <v>1</v>
      </c>
      <c r="AS275" s="20">
        <v>7.3</v>
      </c>
      <c r="AT275" s="35">
        <f>+VLOOKUP(K275,Seguimiento!$A:$J,4,FALSE)</f>
        <v>7.3</v>
      </c>
      <c r="AU275" s="22">
        <v>0</v>
      </c>
      <c r="AV275" s="22">
        <v>0</v>
      </c>
    </row>
    <row r="276" spans="1:48" x14ac:dyDescent="0.2">
      <c r="A276" s="20">
        <v>3</v>
      </c>
      <c r="B276" s="20" t="s">
        <v>636</v>
      </c>
      <c r="C276" s="20">
        <v>1</v>
      </c>
      <c r="D276" s="20" t="s">
        <v>637</v>
      </c>
      <c r="E276" s="20" t="s">
        <v>638</v>
      </c>
      <c r="F276" s="20">
        <v>3</v>
      </c>
      <c r="G276" s="20" t="s">
        <v>648</v>
      </c>
      <c r="H276" s="20" t="s">
        <v>649</v>
      </c>
      <c r="I276" s="20">
        <v>5</v>
      </c>
      <c r="J276" s="20" t="s">
        <v>1959</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38</v>
      </c>
      <c r="AA276" s="23">
        <v>0</v>
      </c>
      <c r="AB276" s="22">
        <v>0</v>
      </c>
      <c r="AC276" s="20">
        <v>1.4</v>
      </c>
      <c r="AD276" s="20">
        <f>+VLOOKUP(K276,Seguimiento!$A:$J,5,FALSE)</f>
        <v>0.47499999999999998</v>
      </c>
      <c r="AE276" s="22">
        <v>0</v>
      </c>
      <c r="AF276" s="22">
        <v>0</v>
      </c>
      <c r="AG276" s="20">
        <v>1.4545454545454499</v>
      </c>
      <c r="AH276" s="20">
        <f>+VLOOKUP(K276,Seguimiento!$A:$J,6,FALSE)</f>
        <v>0.487179487179487</v>
      </c>
      <c r="AI276" s="23">
        <v>0</v>
      </c>
      <c r="AJ276" s="23">
        <v>0</v>
      </c>
      <c r="AK276" s="23">
        <v>0</v>
      </c>
      <c r="AL276" s="20" t="str">
        <f>+VLOOKUP(K276,Seguimiento!$A:$J,7,FALSE)</f>
        <v>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v>
      </c>
      <c r="AM276" s="20">
        <f t="shared" si="4"/>
        <v>0.47499999999999998</v>
      </c>
      <c r="AN276" s="22">
        <v>7.6517255101927356E-4</v>
      </c>
      <c r="AO276" s="22">
        <v>0</v>
      </c>
      <c r="AP276" s="22">
        <v>0</v>
      </c>
      <c r="AQ276" s="36">
        <f>+VLOOKUP(K276,Seguimiento!$A:$J,9,FALSE)</f>
        <v>3.6881888590226385E-4</v>
      </c>
      <c r="AR276" s="35">
        <f>+VLOOKUP(K276,Seguimiento!$A:$J,10,FALSE)</f>
        <v>3</v>
      </c>
      <c r="AS276" s="20">
        <v>112</v>
      </c>
      <c r="AT276" s="35">
        <f>+VLOOKUP(K276,Seguimiento!$A:$J,4,FALSE)</f>
        <v>38</v>
      </c>
      <c r="AU276" s="22">
        <v>0</v>
      </c>
      <c r="AV276" s="22">
        <v>0</v>
      </c>
    </row>
    <row r="277" spans="1:48" x14ac:dyDescent="0.2">
      <c r="A277" s="20">
        <v>3</v>
      </c>
      <c r="B277" s="20" t="s">
        <v>636</v>
      </c>
      <c r="C277" s="20">
        <v>1</v>
      </c>
      <c r="D277" s="20" t="s">
        <v>637</v>
      </c>
      <c r="E277" s="20" t="s">
        <v>638</v>
      </c>
      <c r="F277" s="20">
        <v>3</v>
      </c>
      <c r="G277" s="20" t="s">
        <v>648</v>
      </c>
      <c r="H277" s="20" t="s">
        <v>649</v>
      </c>
      <c r="I277" s="20">
        <v>2</v>
      </c>
      <c r="J277" s="20" t="s">
        <v>1959</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0.36184210526315802</v>
      </c>
      <c r="AE277" s="22">
        <v>0</v>
      </c>
      <c r="AF277" s="22">
        <v>0</v>
      </c>
      <c r="AG277" s="20">
        <v>0.94736842105263197</v>
      </c>
      <c r="AH277" s="20">
        <f>+VLOOKUP(K277,Seguimiento!$A:$J,6,FALSE)</f>
        <v>0.5</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77" s="20">
        <f t="shared" si="4"/>
        <v>0.36184210526315802</v>
      </c>
      <c r="AN277" s="22">
        <v>6.3898108743048467E-4</v>
      </c>
      <c r="AO277" s="22">
        <v>0</v>
      </c>
      <c r="AP277" s="22">
        <v>0</v>
      </c>
      <c r="AQ277" s="36">
        <f>+VLOOKUP(K277,Seguimiento!$A:$J,9,FALSE)</f>
        <v>2.8174132358653708E-4</v>
      </c>
      <c r="AR277" s="35">
        <f>+VLOOKUP(K277,Seguimiento!$A:$J,10,FALSE)</f>
        <v>3</v>
      </c>
      <c r="AS277" s="20">
        <v>90</v>
      </c>
      <c r="AT277" s="35">
        <f>+VLOOKUP(K277,Seguimiento!$A:$J,4,FALSE)</f>
        <v>95</v>
      </c>
      <c r="AU277" s="22">
        <v>0</v>
      </c>
      <c r="AV277" s="22">
        <v>0</v>
      </c>
    </row>
    <row r="278" spans="1:48" x14ac:dyDescent="0.2">
      <c r="A278" s="20">
        <v>3</v>
      </c>
      <c r="B278" s="20" t="s">
        <v>636</v>
      </c>
      <c r="C278" s="20">
        <v>1</v>
      </c>
      <c r="D278" s="20" t="s">
        <v>637</v>
      </c>
      <c r="E278" s="20" t="s">
        <v>638</v>
      </c>
      <c r="F278" s="20">
        <v>3</v>
      </c>
      <c r="G278" s="20" t="s">
        <v>648</v>
      </c>
      <c r="H278" s="20" t="s">
        <v>649</v>
      </c>
      <c r="I278" s="20">
        <v>1</v>
      </c>
      <c r="J278" s="20" t="s">
        <v>1959</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0.375</v>
      </c>
      <c r="AE278" s="22">
        <v>0</v>
      </c>
      <c r="AF278" s="22">
        <v>0</v>
      </c>
      <c r="AG278" s="20">
        <v>1</v>
      </c>
      <c r="AH278" s="20">
        <f>+VLOOKUP(K278,Seguimiento!$A:$J,6,FALSE)</f>
        <v>0.5</v>
      </c>
      <c r="AI278" s="23">
        <v>0</v>
      </c>
      <c r="AJ278" s="23">
        <v>0</v>
      </c>
      <c r="AK278" s="23">
        <v>0</v>
      </c>
      <c r="AL278" s="20" t="str">
        <f>+VLOOKUP(K278,Seguimiento!$A:$J,7,FALSE)</f>
        <v>se realizan visitas a las 102 ips programadas inicialmente con el recurso disponible</v>
      </c>
      <c r="AM278" s="20">
        <f t="shared" si="4"/>
        <v>0.375</v>
      </c>
      <c r="AN278" s="22">
        <v>6.7983587509300376E-4</v>
      </c>
      <c r="AO278" s="22">
        <v>0</v>
      </c>
      <c r="AP278" s="22">
        <v>0</v>
      </c>
      <c r="AQ278" s="36">
        <f>+VLOOKUP(K278,Seguimiento!$A:$J,9,FALSE)</f>
        <v>1.5896931723484366E-4</v>
      </c>
      <c r="AR278" s="35">
        <f>+VLOOKUP(K278,Seguimiento!$A:$J,10,FALSE)</f>
        <v>3</v>
      </c>
      <c r="AS278" s="20">
        <v>100</v>
      </c>
      <c r="AT278" s="35">
        <f>+VLOOKUP(K278,Seguimiento!$A:$J,4,FALSE)</f>
        <v>100</v>
      </c>
      <c r="AU278" s="22">
        <v>0</v>
      </c>
      <c r="AV278" s="22">
        <v>0</v>
      </c>
    </row>
    <row r="279" spans="1:48" x14ac:dyDescent="0.2">
      <c r="A279" s="20">
        <v>3</v>
      </c>
      <c r="B279" s="20" t="s">
        <v>636</v>
      </c>
      <c r="C279" s="20">
        <v>1</v>
      </c>
      <c r="D279" s="20" t="s">
        <v>637</v>
      </c>
      <c r="E279" s="20" t="s">
        <v>638</v>
      </c>
      <c r="F279" s="20"/>
      <c r="G279" s="20"/>
      <c r="H279" s="20"/>
      <c r="I279" s="20">
        <v>12</v>
      </c>
      <c r="J279" s="20" t="s">
        <v>1958</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El indicador a junio es ND dado a que la medición del indicador es anual; la fuente  es la base de datos de estadísticas vitales dispuesta por el DANE. Se reporta logro de la vigencia 2020 Cifras Preliminares.</v>
      </c>
      <c r="AM279" s="20">
        <f t="shared" si="4"/>
        <v>0.14285714285714299</v>
      </c>
      <c r="AN279" s="22">
        <v>0</v>
      </c>
      <c r="AO279" s="22">
        <v>0</v>
      </c>
      <c r="AP279" s="22">
        <v>0</v>
      </c>
      <c r="AQ279" s="36">
        <f>+VLOOKUP(K279,Seguimiento!$A:$J,9,FALSE)</f>
        <v>0</v>
      </c>
      <c r="AR279" s="35">
        <f>+VLOOKUP(K279,Seguimiento!$A:$J,10,FALSE)</f>
        <v>1</v>
      </c>
      <c r="AS279" s="20">
        <v>-2</v>
      </c>
      <c r="AT279" s="35">
        <f>+VLOOKUP(K279,Seguimiento!$A:$J,4,FALSE)</f>
        <v>1.3</v>
      </c>
      <c r="AU279" s="22">
        <v>0</v>
      </c>
      <c r="AV279" s="22">
        <v>0</v>
      </c>
    </row>
    <row r="280" spans="1:48" x14ac:dyDescent="0.2">
      <c r="A280" s="20">
        <v>3</v>
      </c>
      <c r="B280" s="20" t="s">
        <v>636</v>
      </c>
      <c r="C280" s="20">
        <v>1</v>
      </c>
      <c r="D280" s="20" t="s">
        <v>637</v>
      </c>
      <c r="E280" s="20" t="s">
        <v>638</v>
      </c>
      <c r="F280" s="20">
        <v>1</v>
      </c>
      <c r="G280" s="20" t="s">
        <v>666</v>
      </c>
      <c r="H280" s="20" t="s">
        <v>667</v>
      </c>
      <c r="I280" s="20">
        <v>4</v>
      </c>
      <c r="J280" s="20" t="s">
        <v>1959</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Esta pendiente la aprobacion del plan estrategico en la mesa municipal de salud mental</v>
      </c>
      <c r="AM280" s="20">
        <f t="shared" si="4"/>
        <v>0.47599999999999998</v>
      </c>
      <c r="AN280" s="22">
        <v>2.7634762578315959E-3</v>
      </c>
      <c r="AO280" s="22">
        <v>0</v>
      </c>
      <c r="AP280" s="22">
        <v>0</v>
      </c>
      <c r="AQ280" s="36">
        <f>+VLOOKUP(K280,Seguimiento!$A:$J,9,FALSE)</f>
        <v>5.6764116241253678E-3</v>
      </c>
      <c r="AR280" s="35">
        <f>+VLOOKUP(K280,Seguimiento!$A:$J,10,FALSE)</f>
        <v>3</v>
      </c>
      <c r="AS280" s="20">
        <v>20</v>
      </c>
      <c r="AT280" s="35">
        <f>+VLOOKUP(K280,Seguimiento!$A:$J,4,FALSE)</f>
        <v>23.8</v>
      </c>
      <c r="AU280" s="22">
        <v>0</v>
      </c>
      <c r="AV280" s="22">
        <v>0</v>
      </c>
    </row>
    <row r="281" spans="1:48" x14ac:dyDescent="0.2">
      <c r="A281" s="20">
        <v>3</v>
      </c>
      <c r="B281" s="20" t="s">
        <v>636</v>
      </c>
      <c r="C281" s="20">
        <v>1</v>
      </c>
      <c r="D281" s="20" t="s">
        <v>637</v>
      </c>
      <c r="E281" s="20" t="s">
        <v>638</v>
      </c>
      <c r="F281" s="20"/>
      <c r="G281" s="20"/>
      <c r="H281" s="20"/>
      <c r="I281" s="20">
        <v>13</v>
      </c>
      <c r="J281" s="20" t="s">
        <v>1958</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Fuente DANE, cifras preliminares.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6">
        <f>+VLOOKUP(K281,Seguimiento!$A:$J,9,FALSE)</f>
        <v>0</v>
      </c>
      <c r="AR281" s="35">
        <f>+VLOOKUP(K281,Seguimiento!$A:$J,10,FALSE)</f>
        <v>3</v>
      </c>
      <c r="AS281" s="20">
        <v>-2</v>
      </c>
      <c r="AT281" s="35">
        <f>+VLOOKUP(K281,Seguimiento!$A:$J,4,FALSE)</f>
        <v>84</v>
      </c>
      <c r="AU281" s="22">
        <v>0</v>
      </c>
      <c r="AV281" s="22">
        <v>0</v>
      </c>
    </row>
    <row r="282" spans="1:48" x14ac:dyDescent="0.2">
      <c r="A282" s="20">
        <v>3</v>
      </c>
      <c r="B282" s="20" t="s">
        <v>636</v>
      </c>
      <c r="C282" s="20">
        <v>1</v>
      </c>
      <c r="D282" s="20" t="s">
        <v>637</v>
      </c>
      <c r="E282" s="20" t="s">
        <v>638</v>
      </c>
      <c r="F282" s="20"/>
      <c r="G282" s="20"/>
      <c r="H282" s="20"/>
      <c r="I282" s="20">
        <v>2</v>
      </c>
      <c r="J282" s="20" t="s">
        <v>1958</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El indicador a junio es ND dado a que la medición del indicador es anual; la fuente  es la base de datos de estadísticas vitales dispuesta por el DANE. Se reporta logro de la vigencia 2020 Cifras Preliminares.</v>
      </c>
      <c r="AM282" s="20">
        <f t="shared" si="4"/>
        <v>2.5</v>
      </c>
      <c r="AN282" s="22">
        <v>0</v>
      </c>
      <c r="AO282" s="22">
        <v>0</v>
      </c>
      <c r="AP282" s="22">
        <v>0</v>
      </c>
      <c r="AQ282" s="36">
        <f>+VLOOKUP(K282,Seguimiento!$A:$J,9,FALSE)</f>
        <v>0</v>
      </c>
      <c r="AR282" s="35">
        <f>+VLOOKUP(K282,Seguimiento!$A:$J,10,FALSE)</f>
        <v>3</v>
      </c>
      <c r="AS282" s="20">
        <v>-2</v>
      </c>
      <c r="AT282" s="35">
        <f>+VLOOKUP(K282,Seguimiento!$A:$J,4,FALSE)</f>
        <v>13.3</v>
      </c>
      <c r="AU282" s="22">
        <v>0</v>
      </c>
      <c r="AV282" s="22">
        <v>0</v>
      </c>
    </row>
    <row r="283" spans="1:48" x14ac:dyDescent="0.2">
      <c r="A283" s="20">
        <v>3</v>
      </c>
      <c r="B283" s="20" t="s">
        <v>636</v>
      </c>
      <c r="C283" s="20">
        <v>1</v>
      </c>
      <c r="D283" s="20" t="s">
        <v>637</v>
      </c>
      <c r="E283" s="20" t="s">
        <v>638</v>
      </c>
      <c r="F283" s="20"/>
      <c r="G283" s="20"/>
      <c r="H283" s="20"/>
      <c r="I283" s="20">
        <v>10</v>
      </c>
      <c r="J283" s="20" t="s">
        <v>1958</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El indicador a junio es ND dado a que la medición del indicador es anual; la fuente  es la base de datos de estadísticas vitales dispuesta por el DANE. Se reporta logro de la vigencia 2020 Cifras Preliminares.</v>
      </c>
      <c r="AM283" s="20">
        <f t="shared" si="4"/>
        <v>4</v>
      </c>
      <c r="AN283" s="22">
        <v>0</v>
      </c>
      <c r="AO283" s="22">
        <v>0</v>
      </c>
      <c r="AP283" s="22">
        <v>0</v>
      </c>
      <c r="AQ283" s="36">
        <f>+VLOOKUP(K283,Seguimiento!$A:$J,9,FALSE)</f>
        <v>0</v>
      </c>
      <c r="AR283" s="35">
        <f>+VLOOKUP(K283,Seguimiento!$A:$J,10,FALSE)</f>
        <v>3</v>
      </c>
      <c r="AS283" s="20">
        <v>-2</v>
      </c>
      <c r="AT283" s="35">
        <f>+VLOOKUP(K283,Seguimiento!$A:$J,4,FALSE)</f>
        <v>1.1000000000000001</v>
      </c>
      <c r="AU283" s="22">
        <v>0</v>
      </c>
      <c r="AV283" s="22">
        <v>0</v>
      </c>
    </row>
    <row r="284" spans="1:48" x14ac:dyDescent="0.2">
      <c r="A284" s="20">
        <v>3</v>
      </c>
      <c r="B284" s="20" t="s">
        <v>636</v>
      </c>
      <c r="C284" s="20">
        <v>1</v>
      </c>
      <c r="D284" s="20" t="s">
        <v>637</v>
      </c>
      <c r="E284" s="20" t="s">
        <v>638</v>
      </c>
      <c r="F284" s="20"/>
      <c r="G284" s="20"/>
      <c r="H284" s="20"/>
      <c r="I284" s="20">
        <v>8</v>
      </c>
      <c r="J284" s="20" t="s">
        <v>1958</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junio es ND dado a que la medición del indicador es anual. La fuente del indicador es el convenio de vigilancia epidemiológica NACER. Se reporta logro de la vigencia 2020 Cifras Preliminares.</v>
      </c>
      <c r="AM284" s="20">
        <f t="shared" si="4"/>
        <v>2.8</v>
      </c>
      <c r="AN284" s="22">
        <v>0</v>
      </c>
      <c r="AO284" s="22">
        <v>0</v>
      </c>
      <c r="AP284" s="22">
        <v>0</v>
      </c>
      <c r="AQ284" s="36">
        <f>+VLOOKUP(K284,Seguimiento!$A:$J,9,FALSE)</f>
        <v>0</v>
      </c>
      <c r="AR284" s="35">
        <f>+VLOOKUP(K284,Seguimiento!$A:$J,10,FALSE)</f>
        <v>3</v>
      </c>
      <c r="AS284" s="20">
        <v>-2</v>
      </c>
      <c r="AT284" s="35">
        <f>+VLOOKUP(K284,Seguimiento!$A:$J,4,FALSE)</f>
        <v>15.6</v>
      </c>
      <c r="AU284" s="22">
        <v>0</v>
      </c>
      <c r="AV284" s="22">
        <v>0</v>
      </c>
    </row>
    <row r="285" spans="1:48" x14ac:dyDescent="0.2">
      <c r="A285" s="20">
        <v>3</v>
      </c>
      <c r="B285" s="20" t="s">
        <v>636</v>
      </c>
      <c r="C285" s="20">
        <v>1</v>
      </c>
      <c r="D285" s="20" t="s">
        <v>637</v>
      </c>
      <c r="E285" s="20" t="s">
        <v>638</v>
      </c>
      <c r="F285" s="20"/>
      <c r="G285" s="20"/>
      <c r="H285" s="20"/>
      <c r="I285" s="20">
        <v>9</v>
      </c>
      <c r="J285" s="20" t="s">
        <v>1958</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0</v>
      </c>
      <c r="AI285" s="23">
        <v>0</v>
      </c>
      <c r="AJ285" s="23">
        <v>0</v>
      </c>
      <c r="AK285" s="23">
        <v>0</v>
      </c>
      <c r="AL285" s="20" t="str">
        <f>+VLOOKUP(K285,Seguimiento!$A:$J,7,FALSE)</f>
        <v>El indicador a junio es ND dado a que la medición del indicador es anual; la fuente  es la base de datos de estadísticas vitales dispuesta por el DANE. Se reporta logro de la vigencia 2020 Cifras Preliminares.</v>
      </c>
      <c r="AM285" s="20">
        <f t="shared" si="4"/>
        <v>0</v>
      </c>
      <c r="AN285" s="22">
        <v>0</v>
      </c>
      <c r="AO285" s="22">
        <v>0</v>
      </c>
      <c r="AP285" s="22">
        <v>0</v>
      </c>
      <c r="AQ285" s="36">
        <f>+VLOOKUP(K285,Seguimiento!$A:$J,9,FALSE)</f>
        <v>0</v>
      </c>
      <c r="AR285" s="35">
        <f>+VLOOKUP(K285,Seguimiento!$A:$J,10,FALSE)</f>
        <v>1</v>
      </c>
      <c r="AS285" s="20">
        <v>-2</v>
      </c>
      <c r="AT285" s="35">
        <f>+VLOOKUP(K285,Seguimiento!$A:$J,4,FALSE)</f>
        <v>6.9</v>
      </c>
      <c r="AU285" s="22">
        <v>0</v>
      </c>
      <c r="AV285" s="22">
        <v>0</v>
      </c>
    </row>
    <row r="286" spans="1:48" x14ac:dyDescent="0.2">
      <c r="A286" s="20">
        <v>3</v>
      </c>
      <c r="B286" s="20" t="s">
        <v>636</v>
      </c>
      <c r="C286" s="20">
        <v>1</v>
      </c>
      <c r="D286" s="20" t="s">
        <v>637</v>
      </c>
      <c r="E286" s="20" t="s">
        <v>638</v>
      </c>
      <c r="F286" s="20">
        <v>5</v>
      </c>
      <c r="G286" s="20" t="s">
        <v>660</v>
      </c>
      <c r="H286" s="20" t="s">
        <v>661</v>
      </c>
      <c r="I286" s="20">
        <v>1</v>
      </c>
      <c r="J286" s="20" t="s">
        <v>1959</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v>
      </c>
      <c r="AM286" s="20">
        <f t="shared" si="4"/>
        <v>0</v>
      </c>
      <c r="AN286" s="22">
        <v>4.5956488804737378E-2</v>
      </c>
      <c r="AO286" s="22">
        <v>0</v>
      </c>
      <c r="AP286" s="22">
        <v>0</v>
      </c>
      <c r="AQ286" s="36">
        <f>+VLOOKUP(K286,Seguimiento!$A:$J,9,FALSE)</f>
        <v>0</v>
      </c>
      <c r="AR286" s="35">
        <f>+VLOOKUP(K286,Seguimiento!$A:$J,10,FALSE)</f>
        <v>1</v>
      </c>
      <c r="AS286" s="20">
        <v>-2</v>
      </c>
      <c r="AT286" s="35">
        <f>+VLOOKUP(K286,Seguimiento!$A:$J,4,FALSE)</f>
        <v>0.88</v>
      </c>
      <c r="AU286" s="22">
        <v>0</v>
      </c>
      <c r="AV286" s="22">
        <v>0</v>
      </c>
    </row>
    <row r="287" spans="1:48" x14ac:dyDescent="0.2">
      <c r="A287" s="20">
        <v>3</v>
      </c>
      <c r="B287" s="20" t="s">
        <v>636</v>
      </c>
      <c r="C287" s="20">
        <v>1</v>
      </c>
      <c r="D287" s="20" t="s">
        <v>637</v>
      </c>
      <c r="E287" s="20" t="s">
        <v>638</v>
      </c>
      <c r="F287" s="20">
        <v>1</v>
      </c>
      <c r="G287" s="20" t="s">
        <v>666</v>
      </c>
      <c r="H287" s="20" t="s">
        <v>667</v>
      </c>
      <c r="I287" s="20">
        <v>5</v>
      </c>
      <c r="J287" s="20" t="s">
        <v>1959</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0.375</v>
      </c>
      <c r="AE287" s="22">
        <v>0</v>
      </c>
      <c r="AF287" s="22">
        <v>0</v>
      </c>
      <c r="AG287" s="20">
        <v>1</v>
      </c>
      <c r="AH287" s="20">
        <f>+VLOOKUP(K287,Seguimiento!$A:$J,6,FALSE)</f>
        <v>0.5</v>
      </c>
      <c r="AI287" s="23">
        <v>0</v>
      </c>
      <c r="AJ287" s="23">
        <v>0</v>
      </c>
      <c r="AK287" s="23">
        <v>0</v>
      </c>
      <c r="AL287" s="20" t="str">
        <f>+VLOOKUP(K287,Seguimiento!$A:$J,7,FALSE)</f>
        <v>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v>
      </c>
      <c r="AM287" s="20">
        <f t="shared" si="4"/>
        <v>0.375</v>
      </c>
      <c r="AN287" s="22">
        <v>4.5372549511874735E-3</v>
      </c>
      <c r="AO287" s="22">
        <v>0</v>
      </c>
      <c r="AP287" s="22">
        <v>0</v>
      </c>
      <c r="AQ287" s="36">
        <f>+VLOOKUP(K287,Seguimiento!$A:$J,9,FALSE)</f>
        <v>1.7024213341268553E-3</v>
      </c>
      <c r="AR287" s="35">
        <f>+VLOOKUP(K287,Seguimiento!$A:$J,10,FALSE)</f>
        <v>3</v>
      </c>
      <c r="AS287" s="20">
        <v>21</v>
      </c>
      <c r="AT287" s="35">
        <f>+VLOOKUP(K287,Seguimiento!$A:$J,4,FALSE)</f>
        <v>21</v>
      </c>
      <c r="AU287" s="22">
        <v>0</v>
      </c>
      <c r="AV287" s="22">
        <v>0</v>
      </c>
    </row>
    <row r="288" spans="1:48" x14ac:dyDescent="0.2">
      <c r="A288" s="20">
        <v>3</v>
      </c>
      <c r="B288" s="20" t="s">
        <v>636</v>
      </c>
      <c r="C288" s="20">
        <v>1</v>
      </c>
      <c r="D288" s="20" t="s">
        <v>637</v>
      </c>
      <c r="E288" s="20" t="s">
        <v>638</v>
      </c>
      <c r="F288" s="20">
        <v>1</v>
      </c>
      <c r="G288" s="20" t="s">
        <v>666</v>
      </c>
      <c r="H288" s="20" t="s">
        <v>667</v>
      </c>
      <c r="I288" s="20">
        <v>3</v>
      </c>
      <c r="J288" s="20" t="s">
        <v>1959</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42.03</v>
      </c>
      <c r="AA288" s="23">
        <v>0</v>
      </c>
      <c r="AB288" s="22">
        <v>0</v>
      </c>
      <c r="AC288" s="20">
        <v>0.216842105263158</v>
      </c>
      <c r="AD288" s="20">
        <f>+VLOOKUP(K288,Seguimiento!$A:$J,5,FALSE)</f>
        <v>0.272144736842105</v>
      </c>
      <c r="AE288" s="22">
        <v>0</v>
      </c>
      <c r="AF288" s="22">
        <v>0</v>
      </c>
      <c r="AG288" s="20">
        <v>0.86736842105263201</v>
      </c>
      <c r="AH288" s="20">
        <f>+VLOOKUP(K288,Seguimiento!$A:$J,6,FALSE)</f>
        <v>0.221210526315789</v>
      </c>
      <c r="AI288" s="23">
        <v>0</v>
      </c>
      <c r="AJ288" s="23">
        <v>0</v>
      </c>
      <c r="AK288" s="23">
        <v>0</v>
      </c>
      <c r="AL288" s="20" t="str">
        <f>+VLOOKUP(K288,Seguimiento!$A:$J,7,FALSE)</f>
        <v>Información preliminar con corte a 30 de Junio de 2021. La información se reporta mes vencido, actualmente se esta procesandon los datos de Junio de 2021.</v>
      </c>
      <c r="AM288" s="20">
        <f t="shared" si="4"/>
        <v>0.272144736842105</v>
      </c>
      <c r="AN288" s="22">
        <v>5.1086881726558164E-4</v>
      </c>
      <c r="AO288" s="22">
        <v>0</v>
      </c>
      <c r="AP288" s="22">
        <v>0</v>
      </c>
      <c r="AQ288" s="36">
        <f>+VLOOKUP(K288,Seguimiento!$A:$J,9,FALSE)</f>
        <v>1.4651124470563327E-4</v>
      </c>
      <c r="AR288" s="35">
        <f>+VLOOKUP(K288,Seguimiento!$A:$J,10,FALSE)</f>
        <v>2</v>
      </c>
      <c r="AS288" s="20">
        <v>82.4</v>
      </c>
      <c r="AT288" s="35">
        <f>+VLOOKUP(K288,Seguimiento!$A:$J,4,FALSE)</f>
        <v>42.03</v>
      </c>
      <c r="AU288" s="22">
        <v>0</v>
      </c>
      <c r="AV288" s="22">
        <v>0</v>
      </c>
    </row>
    <row r="289" spans="1:48" x14ac:dyDescent="0.2">
      <c r="A289" s="20">
        <v>3</v>
      </c>
      <c r="B289" s="20" t="s">
        <v>636</v>
      </c>
      <c r="C289" s="20">
        <v>1</v>
      </c>
      <c r="D289" s="20" t="s">
        <v>637</v>
      </c>
      <c r="E289" s="20" t="s">
        <v>638</v>
      </c>
      <c r="F289" s="20">
        <v>5</v>
      </c>
      <c r="G289" s="20" t="s">
        <v>660</v>
      </c>
      <c r="H289" s="20" t="s">
        <v>661</v>
      </c>
      <c r="I289" s="20">
        <v>8</v>
      </c>
      <c r="J289" s="20" t="s">
        <v>1959</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181</v>
      </c>
      <c r="AA289" s="23">
        <v>0</v>
      </c>
      <c r="AB289" s="22">
        <v>0</v>
      </c>
      <c r="AC289" s="20">
        <v>0.25</v>
      </c>
      <c r="AD289" s="20">
        <f>+VLOOKUP(K289,Seguimiento!$A:$J,5,FALSE)</f>
        <v>0.31198630136986299</v>
      </c>
      <c r="AE289" s="22">
        <v>0</v>
      </c>
      <c r="AF289" s="22">
        <v>0</v>
      </c>
      <c r="AG289" s="20">
        <v>1</v>
      </c>
      <c r="AH289" s="20">
        <f>+VLOOKUP(K289,Seguimiento!$A:$J,6,FALSE)</f>
        <v>0.24794520547945201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0.31198630136986299</v>
      </c>
      <c r="AN289" s="22">
        <v>1.9260423250215791E-3</v>
      </c>
      <c r="AO289" s="22">
        <v>0</v>
      </c>
      <c r="AP289" s="22">
        <v>0</v>
      </c>
      <c r="AQ289" s="36">
        <f>+VLOOKUP(K289,Seguimiento!$A:$J,9,FALSE)</f>
        <v>5.8681650311078241E-4</v>
      </c>
      <c r="AR289" s="35">
        <f>+VLOOKUP(K289,Seguimiento!$A:$J,10,FALSE)</f>
        <v>2</v>
      </c>
      <c r="AS289" s="20">
        <v>365</v>
      </c>
      <c r="AT289" s="35">
        <f>+VLOOKUP(K289,Seguimiento!$A:$J,4,FALSE)</f>
        <v>181</v>
      </c>
      <c r="AU289" s="22">
        <v>0</v>
      </c>
      <c r="AV289" s="22">
        <v>0</v>
      </c>
    </row>
    <row r="290" spans="1:48" x14ac:dyDescent="0.2">
      <c r="A290" s="20">
        <v>3</v>
      </c>
      <c r="B290" s="20" t="s">
        <v>636</v>
      </c>
      <c r="C290" s="20">
        <v>1</v>
      </c>
      <c r="D290" s="20" t="s">
        <v>637</v>
      </c>
      <c r="E290" s="20" t="s">
        <v>638</v>
      </c>
      <c r="F290" s="20">
        <v>6</v>
      </c>
      <c r="G290" s="20" t="s">
        <v>688</v>
      </c>
      <c r="H290" s="20" t="s">
        <v>689</v>
      </c>
      <c r="I290" s="20">
        <v>5</v>
      </c>
      <c r="J290" s="20" t="s">
        <v>1959</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0.320310320781032</v>
      </c>
      <c r="AE290" s="22">
        <v>0</v>
      </c>
      <c r="AF290" s="22">
        <v>0</v>
      </c>
      <c r="AG290" s="20">
        <v>0.96288547962188098</v>
      </c>
      <c r="AH290" s="20">
        <f>+VLOOKUP(K290,Seguimiento!$A:$J,6,FALSE)</f>
        <v>0.31835580350224701</v>
      </c>
      <c r="AI290" s="23">
        <v>0</v>
      </c>
      <c r="AJ290" s="23">
        <v>0</v>
      </c>
      <c r="AK290" s="23">
        <v>0</v>
      </c>
      <c r="AL290" s="20" t="str">
        <f>+VLOOKUP(K290,Seguimiento!$A:$J,7,FALSE)</f>
        <v>Sin Observación</v>
      </c>
      <c r="AM290" s="20">
        <f t="shared" si="4"/>
        <v>0.320310320781032</v>
      </c>
      <c r="AN290" s="22">
        <v>2.1798484550077306E-3</v>
      </c>
      <c r="AO290" s="22">
        <v>0</v>
      </c>
      <c r="AP290" s="22">
        <v>0</v>
      </c>
      <c r="AQ290" s="36">
        <f>+VLOOKUP(K290,Seguimiento!$A:$J,9,FALSE)</f>
        <v>6.9822795787756312E-4</v>
      </c>
      <c r="AR290" s="35">
        <f>+VLOOKUP(K290,Seguimiento!$A:$J,10,FALSE)</f>
        <v>2</v>
      </c>
      <c r="AS290" s="20">
        <v>62135</v>
      </c>
      <c r="AT290" s="35">
        <f>+VLOOKUP(K290,Seguimiento!$A:$J,4,FALSE)</f>
        <v>41087</v>
      </c>
      <c r="AU290" s="22">
        <v>0</v>
      </c>
      <c r="AV290" s="22">
        <v>0</v>
      </c>
    </row>
    <row r="291" spans="1:48" x14ac:dyDescent="0.2">
      <c r="A291" s="20">
        <v>3</v>
      </c>
      <c r="B291" s="20" t="s">
        <v>636</v>
      </c>
      <c r="C291" s="20">
        <v>1</v>
      </c>
      <c r="D291" s="20" t="s">
        <v>637</v>
      </c>
      <c r="E291" s="20" t="s">
        <v>638</v>
      </c>
      <c r="F291" s="20">
        <v>6</v>
      </c>
      <c r="G291" s="20" t="s">
        <v>688</v>
      </c>
      <c r="H291" s="20" t="s">
        <v>689</v>
      </c>
      <c r="I291" s="20">
        <v>2</v>
      </c>
      <c r="J291" s="20" t="s">
        <v>1959</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144885</v>
      </c>
      <c r="AA291" s="23">
        <v>0</v>
      </c>
      <c r="AB291" s="22">
        <v>0</v>
      </c>
      <c r="AC291" s="20">
        <v>0.244626582278481</v>
      </c>
      <c r="AD291" s="20">
        <f>+VLOOKUP(K291,Seguimiento!$A:$J,5,FALSE)</f>
        <v>0.35925079113924102</v>
      </c>
      <c r="AE291" s="22">
        <v>0</v>
      </c>
      <c r="AF291" s="22">
        <v>0</v>
      </c>
      <c r="AG291" s="20">
        <v>0.97850632911392399</v>
      </c>
      <c r="AH291" s="20">
        <f>+VLOOKUP(K291,Seguimiento!$A:$J,6,FALSE)</f>
        <v>0.45849683544303799</v>
      </c>
      <c r="AI291" s="23">
        <v>0</v>
      </c>
      <c r="AJ291" s="23">
        <v>0</v>
      </c>
      <c r="AK291" s="23">
        <v>0</v>
      </c>
      <c r="AL291" s="20" t="str">
        <f>+VLOOKUP(K291,Seguimiento!$A:$J,7,FALSE)</f>
        <v>Sin Observación</v>
      </c>
      <c r="AM291" s="20">
        <f t="shared" si="4"/>
        <v>0.35925079113924102</v>
      </c>
      <c r="AN291" s="22">
        <v>2.6528839458406887E-3</v>
      </c>
      <c r="AO291" s="22">
        <v>0</v>
      </c>
      <c r="AP291" s="22">
        <v>0</v>
      </c>
      <c r="AQ291" s="36">
        <f>+VLOOKUP(K291,Seguimiento!$A:$J,9,FALSE)</f>
        <v>9.5305065634385881E-4</v>
      </c>
      <c r="AR291" s="35">
        <f>+VLOOKUP(K291,Seguimiento!$A:$J,10,FALSE)</f>
        <v>3</v>
      </c>
      <c r="AS291" s="20">
        <v>154604</v>
      </c>
      <c r="AT291" s="35">
        <f>+VLOOKUP(K291,Seguimiento!$A:$J,4,FALSE)</f>
        <v>144885</v>
      </c>
      <c r="AU291" s="22">
        <v>0</v>
      </c>
      <c r="AV291" s="22">
        <v>0</v>
      </c>
    </row>
    <row r="292" spans="1:48" x14ac:dyDescent="0.2">
      <c r="A292" s="20">
        <v>3</v>
      </c>
      <c r="B292" s="20" t="s">
        <v>636</v>
      </c>
      <c r="C292" s="20">
        <v>1</v>
      </c>
      <c r="D292" s="20" t="s">
        <v>637</v>
      </c>
      <c r="E292" s="20" t="s">
        <v>638</v>
      </c>
      <c r="F292" s="20"/>
      <c r="G292" s="20"/>
      <c r="H292" s="20"/>
      <c r="I292" s="20">
        <v>18</v>
      </c>
      <c r="J292" s="20" t="s">
        <v>1958</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14.51</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Cifra preliminar con corte al mes de mayo de 2021. La consolidación de la información es mes vencido.</v>
      </c>
      <c r="AM292" s="20">
        <f t="shared" si="4"/>
        <v>0</v>
      </c>
      <c r="AN292" s="22">
        <v>0</v>
      </c>
      <c r="AO292" s="22">
        <v>0</v>
      </c>
      <c r="AP292" s="22">
        <v>0</v>
      </c>
      <c r="AQ292" s="36">
        <f>+VLOOKUP(K292,Seguimiento!$A:$J,9,FALSE)</f>
        <v>0</v>
      </c>
      <c r="AR292" s="35">
        <f>+VLOOKUP(K292,Seguimiento!$A:$J,10,FALSE)</f>
        <v>1</v>
      </c>
      <c r="AS292" s="20">
        <v>16</v>
      </c>
      <c r="AT292" s="35">
        <f>+VLOOKUP(K292,Seguimiento!$A:$J,4,FALSE)</f>
        <v>14.51</v>
      </c>
      <c r="AU292" s="22">
        <v>0</v>
      </c>
      <c r="AV292" s="22">
        <v>0</v>
      </c>
    </row>
    <row r="293" spans="1:48" x14ac:dyDescent="0.2">
      <c r="A293" s="20">
        <v>3</v>
      </c>
      <c r="B293" s="20" t="s">
        <v>636</v>
      </c>
      <c r="C293" s="20">
        <v>1</v>
      </c>
      <c r="D293" s="20" t="s">
        <v>637</v>
      </c>
      <c r="E293" s="20" t="s">
        <v>638</v>
      </c>
      <c r="F293" s="20">
        <v>2</v>
      </c>
      <c r="G293" s="20" t="s">
        <v>639</v>
      </c>
      <c r="H293" s="20" t="s">
        <v>640</v>
      </c>
      <c r="I293" s="20">
        <v>3</v>
      </c>
      <c r="J293" s="20" t="s">
        <v>1959</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v>
      </c>
      <c r="AM293" s="20">
        <f t="shared" si="4"/>
        <v>0.25</v>
      </c>
      <c r="AN293" s="22">
        <v>4.8592880564547235E-3</v>
      </c>
      <c r="AO293" s="22">
        <v>0</v>
      </c>
      <c r="AP293" s="22">
        <v>0</v>
      </c>
      <c r="AQ293" s="36">
        <f>+VLOOKUP(K293,Seguimiento!$A:$J,9,FALSE)</f>
        <v>1.213487570722779E-3</v>
      </c>
      <c r="AR293" s="35">
        <f>+VLOOKUP(K293,Seguimiento!$A:$J,10,FALSE)</f>
        <v>2</v>
      </c>
      <c r="AS293" s="20">
        <v>1</v>
      </c>
      <c r="AT293" s="35">
        <f>+VLOOKUP(K293,Seguimiento!$A:$J,4,FALSE)</f>
        <v>1</v>
      </c>
      <c r="AU293" s="22">
        <v>0</v>
      </c>
      <c r="AV293" s="22">
        <v>0</v>
      </c>
    </row>
    <row r="294" spans="1:48" x14ac:dyDescent="0.2">
      <c r="A294" s="20">
        <v>3</v>
      </c>
      <c r="B294" s="20" t="s">
        <v>636</v>
      </c>
      <c r="C294" s="20">
        <v>1</v>
      </c>
      <c r="D294" s="20" t="s">
        <v>637</v>
      </c>
      <c r="E294" s="20" t="s">
        <v>638</v>
      </c>
      <c r="F294" s="20">
        <v>1</v>
      </c>
      <c r="G294" s="20" t="s">
        <v>666</v>
      </c>
      <c r="H294" s="20" t="s">
        <v>667</v>
      </c>
      <c r="I294" s="20">
        <v>6</v>
      </c>
      <c r="J294" s="20" t="s">
        <v>1959</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50</v>
      </c>
      <c r="AA294" s="23">
        <v>0</v>
      </c>
      <c r="AB294" s="22">
        <v>0</v>
      </c>
      <c r="AC294" s="20">
        <v>0.25</v>
      </c>
      <c r="AD294" s="20">
        <f>+VLOOKUP(K294,Seguimiento!$A:$J,5,FALSE)</f>
        <v>0.5</v>
      </c>
      <c r="AE294" s="22">
        <v>0</v>
      </c>
      <c r="AF294" s="22">
        <v>0</v>
      </c>
      <c r="AG294" s="20">
        <v>1</v>
      </c>
      <c r="AH294" s="20">
        <f>+VLOOKUP(K294,Seguimiento!$A:$J,6,FALSE)</f>
        <v>1</v>
      </c>
      <c r="AI294" s="23">
        <v>0</v>
      </c>
      <c r="AJ294" s="23">
        <v>0</v>
      </c>
      <c r="AK294" s="23">
        <v>0</v>
      </c>
      <c r="AL294" s="20" t="str">
        <f>+VLOOKUP(K294,Seguimiento!$A:$J,7,FALSE)</f>
        <v>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v>
      </c>
      <c r="AM294" s="20">
        <f t="shared" si="4"/>
        <v>0.5</v>
      </c>
      <c r="AN294" s="22">
        <v>9.8214466606714535E-4</v>
      </c>
      <c r="AO294" s="22">
        <v>0</v>
      </c>
      <c r="AP294" s="22">
        <v>0</v>
      </c>
      <c r="AQ294" s="36">
        <f>+VLOOKUP(K294,Seguimiento!$A:$J,9,FALSE)</f>
        <v>7.2390703232240432E-3</v>
      </c>
      <c r="AR294" s="35">
        <f>+VLOOKUP(K294,Seguimiento!$A:$J,10,FALSE)</f>
        <v>3</v>
      </c>
      <c r="AS294" s="20">
        <v>25</v>
      </c>
      <c r="AT294" s="35">
        <f>+VLOOKUP(K294,Seguimiento!$A:$J,4,FALSE)</f>
        <v>50</v>
      </c>
      <c r="AU294" s="22">
        <v>0</v>
      </c>
      <c r="AV294" s="22">
        <v>0</v>
      </c>
    </row>
    <row r="295" spans="1:48" x14ac:dyDescent="0.2">
      <c r="A295" s="20">
        <v>3</v>
      </c>
      <c r="B295" s="20" t="s">
        <v>636</v>
      </c>
      <c r="C295" s="20">
        <v>1</v>
      </c>
      <c r="D295" s="20" t="s">
        <v>637</v>
      </c>
      <c r="E295" s="20" t="s">
        <v>638</v>
      </c>
      <c r="F295" s="20">
        <v>4</v>
      </c>
      <c r="G295" s="20" t="s">
        <v>644</v>
      </c>
      <c r="H295" s="20" t="s">
        <v>645</v>
      </c>
      <c r="I295" s="20">
        <v>1</v>
      </c>
      <c r="J295" s="20" t="s">
        <v>1959</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6">
        <f>+VLOOKUP(K295,Seguimiento!$A:$J,9,FALSE)</f>
        <v>1.4690016793835915E-4</v>
      </c>
      <c r="AR295" s="35">
        <f>+VLOOKUP(K295,Seguimiento!$A:$J,10,FALSE)</f>
        <v>2</v>
      </c>
      <c r="AS295" s="20">
        <v>20</v>
      </c>
      <c r="AT295" s="35">
        <f>+VLOOKUP(K295,Seguimiento!$A:$J,4,FALSE)</f>
        <v>20</v>
      </c>
      <c r="AU295" s="22">
        <v>0</v>
      </c>
      <c r="AV295" s="22">
        <v>0</v>
      </c>
    </row>
    <row r="296" spans="1:48" x14ac:dyDescent="0.2">
      <c r="A296" s="20">
        <v>3</v>
      </c>
      <c r="B296" s="20" t="s">
        <v>636</v>
      </c>
      <c r="C296" s="20">
        <v>1</v>
      </c>
      <c r="D296" s="20" t="s">
        <v>637</v>
      </c>
      <c r="E296" s="20" t="s">
        <v>638</v>
      </c>
      <c r="F296" s="20">
        <v>5</v>
      </c>
      <c r="G296" s="20" t="s">
        <v>660</v>
      </c>
      <c r="H296" s="20" t="s">
        <v>661</v>
      </c>
      <c r="I296" s="20">
        <v>6</v>
      </c>
      <c r="J296" s="20" t="s">
        <v>1959</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3.5999999999999997E-2</v>
      </c>
      <c r="AE296" s="22">
        <v>0</v>
      </c>
      <c r="AF296" s="22">
        <v>0</v>
      </c>
      <c r="AG296" s="20">
        <v>-1</v>
      </c>
      <c r="AH296" s="20">
        <v>-2</v>
      </c>
      <c r="AI296" s="23">
        <v>0</v>
      </c>
      <c r="AJ296" s="23">
        <v>0</v>
      </c>
      <c r="AK296" s="23">
        <v>0</v>
      </c>
      <c r="AL296" s="20" t="str">
        <f>+VLOOKUP(K296,Seguimiento!$A:$J,7,FALSE)</f>
        <v>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v>
      </c>
      <c r="AM296" s="20">
        <f t="shared" si="4"/>
        <v>3.5999999999999997E-2</v>
      </c>
      <c r="AN296" s="22">
        <v>5.4371220815133039E-3</v>
      </c>
      <c r="AO296" s="22">
        <v>0</v>
      </c>
      <c r="AP296" s="22">
        <v>0</v>
      </c>
      <c r="AQ296" s="36">
        <f>+VLOOKUP(K296,Seguimiento!$A:$J,9,FALSE)</f>
        <v>1.9603123554145339E-4</v>
      </c>
      <c r="AR296" s="35">
        <f>+VLOOKUP(K296,Seguimiento!$A:$J,10,FALSE)</f>
        <v>1</v>
      </c>
      <c r="AS296" s="20">
        <v>0</v>
      </c>
      <c r="AT296" s="35">
        <f>+VLOOKUP(K296,Seguimiento!$A:$J,4,FALSE)</f>
        <v>3.6</v>
      </c>
      <c r="AU296" s="22">
        <v>0</v>
      </c>
      <c r="AV296" s="22">
        <v>0</v>
      </c>
    </row>
    <row r="297" spans="1:48" x14ac:dyDescent="0.2">
      <c r="A297" s="20">
        <v>3</v>
      </c>
      <c r="B297" s="20" t="s">
        <v>636</v>
      </c>
      <c r="C297" s="20">
        <v>1</v>
      </c>
      <c r="D297" s="20" t="s">
        <v>637</v>
      </c>
      <c r="E297" s="20" t="s">
        <v>638</v>
      </c>
      <c r="F297" s="20">
        <v>6</v>
      </c>
      <c r="G297" s="20" t="s">
        <v>688</v>
      </c>
      <c r="H297" s="20" t="s">
        <v>689</v>
      </c>
      <c r="I297" s="20">
        <v>4</v>
      </c>
      <c r="J297" s="20" t="s">
        <v>1959</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11581</v>
      </c>
      <c r="AA297" s="23">
        <v>0</v>
      </c>
      <c r="AB297" s="22">
        <v>0</v>
      </c>
      <c r="AC297" s="20">
        <v>0.124148666243782</v>
      </c>
      <c r="AD297" s="20">
        <f>+VLOOKUP(K297,Seguimiento!$A:$J,5,FALSE)</f>
        <v>0.148313607985845</v>
      </c>
      <c r="AE297" s="22">
        <v>0</v>
      </c>
      <c r="AF297" s="22">
        <v>0</v>
      </c>
      <c r="AG297" s="20">
        <v>0.496594664975128</v>
      </c>
      <c r="AH297" s="20">
        <f>+VLOOKUP(K297,Seguimiento!$A:$J,6,FALSE)</f>
        <v>9.6659766968250294E-2</v>
      </c>
      <c r="AI297" s="23">
        <v>0</v>
      </c>
      <c r="AJ297" s="23">
        <v>0</v>
      </c>
      <c r="AK297" s="23">
        <v>0</v>
      </c>
      <c r="AL297" s="20" t="str">
        <f>+VLOOKUP(K297,Seguimiento!$A:$J,7,FALSE)</f>
        <v>Aún no se han desarrollado los diferentes eventos deportivos los cuales permiten mayor avance en el cumplimiento de la meta</v>
      </c>
      <c r="AM297" s="20">
        <f t="shared" si="4"/>
        <v>0.148313607985845</v>
      </c>
      <c r="AN297" s="22">
        <v>1.9594468570714773E-3</v>
      </c>
      <c r="AO297" s="22">
        <v>0</v>
      </c>
      <c r="AP297" s="22">
        <v>0</v>
      </c>
      <c r="AQ297" s="36">
        <f>+VLOOKUP(K297,Seguimiento!$A:$J,9,FALSE)</f>
        <v>2.9061263302879512E-4</v>
      </c>
      <c r="AR297" s="35">
        <f>+VLOOKUP(K297,Seguimiento!$A:$J,10,FALSE)</f>
        <v>1</v>
      </c>
      <c r="AS297" s="20">
        <v>29749</v>
      </c>
      <c r="AT297" s="35">
        <f>+VLOOKUP(K297,Seguimiento!$A:$J,4,FALSE)</f>
        <v>11581</v>
      </c>
      <c r="AU297" s="22">
        <v>0</v>
      </c>
      <c r="AV297" s="22">
        <v>0</v>
      </c>
    </row>
    <row r="298" spans="1:48" x14ac:dyDescent="0.2">
      <c r="A298" s="20">
        <v>3</v>
      </c>
      <c r="B298" s="20" t="s">
        <v>636</v>
      </c>
      <c r="C298" s="20">
        <v>1</v>
      </c>
      <c r="D298" s="20" t="s">
        <v>637</v>
      </c>
      <c r="E298" s="20" t="s">
        <v>638</v>
      </c>
      <c r="F298" s="20">
        <v>3</v>
      </c>
      <c r="G298" s="20" t="s">
        <v>648</v>
      </c>
      <c r="H298" s="20" t="s">
        <v>649</v>
      </c>
      <c r="I298" s="20">
        <v>3</v>
      </c>
      <c r="J298" s="20" t="s">
        <v>1959</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0.375</v>
      </c>
      <c r="AE298" s="22">
        <v>0</v>
      </c>
      <c r="AF298" s="22">
        <v>0</v>
      </c>
      <c r="AG298" s="20">
        <v>1</v>
      </c>
      <c r="AH298" s="20">
        <f>+VLOOKUP(K298,Seguimiento!$A:$J,6,FALSE)</f>
        <v>0.5</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98" s="20">
        <f t="shared" si="4"/>
        <v>0.375</v>
      </c>
      <c r="AN298" s="22">
        <v>6.3898108743048467E-4</v>
      </c>
      <c r="AO298" s="22">
        <v>0</v>
      </c>
      <c r="AP298" s="22">
        <v>0</v>
      </c>
      <c r="AQ298" s="36">
        <f>+VLOOKUP(K298,Seguimiento!$A:$J,9,FALSE)</f>
        <v>2.9198646262604743E-4</v>
      </c>
      <c r="AR298" s="35">
        <f>+VLOOKUP(K298,Seguimiento!$A:$J,10,FALSE)</f>
        <v>3</v>
      </c>
      <c r="AS298" s="20">
        <v>95</v>
      </c>
      <c r="AT298" s="35">
        <f>+VLOOKUP(K298,Seguimiento!$A:$J,4,FALSE)</f>
        <v>95</v>
      </c>
      <c r="AU298" s="22">
        <v>0</v>
      </c>
      <c r="AV298" s="22">
        <v>0</v>
      </c>
    </row>
    <row r="299" spans="1:48" x14ac:dyDescent="0.2">
      <c r="A299" s="20">
        <v>3</v>
      </c>
      <c r="B299" s="20" t="s">
        <v>636</v>
      </c>
      <c r="C299" s="20">
        <v>1</v>
      </c>
      <c r="D299" s="20" t="s">
        <v>637</v>
      </c>
      <c r="E299" s="20" t="s">
        <v>638</v>
      </c>
      <c r="F299" s="20">
        <v>5</v>
      </c>
      <c r="G299" s="20" t="s">
        <v>660</v>
      </c>
      <c r="H299" s="20" t="s">
        <v>661</v>
      </c>
      <c r="I299" s="20">
        <v>4</v>
      </c>
      <c r="J299" s="20" t="s">
        <v>1959</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-1</v>
      </c>
      <c r="AE299" s="22">
        <v>0</v>
      </c>
      <c r="AF299" s="22">
        <v>0</v>
      </c>
      <c r="AG299" s="20">
        <v>-1</v>
      </c>
      <c r="AH299" s="20">
        <v>-1</v>
      </c>
      <c r="AI299" s="23">
        <v>0</v>
      </c>
      <c r="AJ299" s="23">
        <v>0</v>
      </c>
      <c r="AK299" s="23">
        <v>0</v>
      </c>
      <c r="AL299" s="20" t="str">
        <f>+VLOOKUP(K299,Seguimiento!$A:$J,7,FALSE)</f>
        <v>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v>
      </c>
      <c r="AM299" s="20">
        <f t="shared" si="4"/>
        <v>-1</v>
      </c>
      <c r="AN299" s="22">
        <v>6.386931348386183E-3</v>
      </c>
      <c r="AO299" s="22">
        <v>0</v>
      </c>
      <c r="AP299" s="22">
        <v>0</v>
      </c>
      <c r="AQ299" s="36">
        <f>+VLOOKUP(K299,Seguimiento!$A:$J,9,FALSE)</f>
        <v>0</v>
      </c>
      <c r="AR299" s="35">
        <f>+VLOOKUP(K299,Seguimiento!$A:$J,10,FALSE)</f>
        <v>0</v>
      </c>
      <c r="AS299" s="20">
        <v>0</v>
      </c>
      <c r="AT299" s="35">
        <f>+VLOOKUP(K299,Seguimiento!$A:$J,4,FALSE)</f>
        <v>-1</v>
      </c>
      <c r="AU299" s="22">
        <v>0</v>
      </c>
      <c r="AV299" s="22">
        <v>0</v>
      </c>
    </row>
    <row r="300" spans="1:48" x14ac:dyDescent="0.2">
      <c r="A300" s="20">
        <v>3</v>
      </c>
      <c r="B300" s="20" t="s">
        <v>636</v>
      </c>
      <c r="C300" s="20">
        <v>1</v>
      </c>
      <c r="D300" s="20" t="s">
        <v>637</v>
      </c>
      <c r="E300" s="20" t="s">
        <v>638</v>
      </c>
      <c r="F300" s="20">
        <v>5</v>
      </c>
      <c r="G300" s="20" t="s">
        <v>660</v>
      </c>
      <c r="H300" s="20" t="s">
        <v>661</v>
      </c>
      <c r="I300" s="20">
        <v>3</v>
      </c>
      <c r="J300" s="20" t="s">
        <v>1959</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61</v>
      </c>
      <c r="AA300" s="23">
        <v>0</v>
      </c>
      <c r="AB300" s="22">
        <v>0</v>
      </c>
      <c r="AC300" s="20">
        <v>0.25</v>
      </c>
      <c r="AD300" s="20">
        <f>+VLOOKUP(K300,Seguimiento!$A:$J,5,FALSE)</f>
        <v>0.36050724637681197</v>
      </c>
      <c r="AE300" s="22">
        <v>0</v>
      </c>
      <c r="AF300" s="22">
        <v>0</v>
      </c>
      <c r="AG300" s="20">
        <v>1</v>
      </c>
      <c r="AH300" s="20">
        <f>+VLOOKUP(K300,Seguimiento!$A:$J,6,FALSE)</f>
        <v>0.44202898550724601</v>
      </c>
      <c r="AI300" s="23">
        <v>0</v>
      </c>
      <c r="AJ300" s="23">
        <v>0</v>
      </c>
      <c r="AK300" s="23">
        <v>0</v>
      </c>
      <c r="AL300" s="20" t="str">
        <f>+VLOOKUP(K300,Seguimiento!$A:$J,7,FALSE)</f>
        <v>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v>
      </c>
      <c r="AM300" s="20">
        <f t="shared" si="4"/>
        <v>0.36050724637681197</v>
      </c>
      <c r="AN300" s="22">
        <v>1.135062274442443E-3</v>
      </c>
      <c r="AO300" s="22">
        <v>0</v>
      </c>
      <c r="AP300" s="22">
        <v>0</v>
      </c>
      <c r="AQ300" s="36">
        <f>+VLOOKUP(K300,Seguimiento!$A:$J,9,FALSE)</f>
        <v>4.093753286510137E-4</v>
      </c>
      <c r="AR300" s="35">
        <f>+VLOOKUP(K300,Seguimiento!$A:$J,10,FALSE)</f>
        <v>3</v>
      </c>
      <c r="AS300" s="20">
        <v>69</v>
      </c>
      <c r="AT300" s="35">
        <f>+VLOOKUP(K300,Seguimiento!$A:$J,4,FALSE)</f>
        <v>61</v>
      </c>
      <c r="AU300" s="22">
        <v>0</v>
      </c>
      <c r="AV300" s="22">
        <v>0</v>
      </c>
    </row>
    <row r="301" spans="1:48" x14ac:dyDescent="0.2">
      <c r="A301" s="20">
        <v>3</v>
      </c>
      <c r="B301" s="20" t="s">
        <v>636</v>
      </c>
      <c r="C301" s="20">
        <v>1</v>
      </c>
      <c r="D301" s="20" t="s">
        <v>637</v>
      </c>
      <c r="E301" s="20" t="s">
        <v>638</v>
      </c>
      <c r="F301" s="20">
        <v>2</v>
      </c>
      <c r="G301" s="20" t="s">
        <v>639</v>
      </c>
      <c r="H301" s="20" t="s">
        <v>640</v>
      </c>
      <c r="I301" s="20">
        <v>2</v>
      </c>
      <c r="J301" s="20" t="s">
        <v>1959</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43.1</v>
      </c>
      <c r="AA301" s="23">
        <v>0</v>
      </c>
      <c r="AB301" s="22">
        <v>0</v>
      </c>
      <c r="AC301" s="20">
        <v>0.25</v>
      </c>
      <c r="AD301" s="20">
        <f>+VLOOKUP(K301,Seguimiento!$A:$J,5,FALSE)</f>
        <v>0.30387500000000001</v>
      </c>
      <c r="AE301" s="22">
        <v>0</v>
      </c>
      <c r="AF301" s="22">
        <v>0</v>
      </c>
      <c r="AG301" s="20">
        <v>1</v>
      </c>
      <c r="AH301" s="20">
        <f>+VLOOKUP(K301,Seguimiento!$A:$J,6,FALSE)</f>
        <v>0.2155</v>
      </c>
      <c r="AI301" s="23">
        <v>0</v>
      </c>
      <c r="AJ301" s="23">
        <v>0</v>
      </c>
      <c r="AK301" s="23">
        <v>0</v>
      </c>
      <c r="AL301" s="20" t="str">
        <f>+VLOOKUP(K301,Seguimiento!$A:$J,7,FALSE)</f>
        <v>El porcentaje corresponde a la operación de la unidad de gestión de la información y el conocimiento con corte a junio de 2021.</v>
      </c>
      <c r="AM301" s="20">
        <f t="shared" si="4"/>
        <v>0.30387500000000001</v>
      </c>
      <c r="AN301" s="22">
        <v>4.7882391111784038E-3</v>
      </c>
      <c r="AO301" s="22">
        <v>0</v>
      </c>
      <c r="AP301" s="22">
        <v>0</v>
      </c>
      <c r="AQ301" s="36">
        <f>+VLOOKUP(K301,Seguimiento!$A:$J,9,FALSE)</f>
        <v>1.4581640779853457E-3</v>
      </c>
      <c r="AR301" s="35">
        <f>+VLOOKUP(K301,Seguimiento!$A:$J,10,FALSE)</f>
        <v>2</v>
      </c>
      <c r="AS301" s="20">
        <v>100</v>
      </c>
      <c r="AT301" s="35">
        <f>+VLOOKUP(K301,Seguimiento!$A:$J,4,FALSE)</f>
        <v>43.1</v>
      </c>
      <c r="AU301" s="22">
        <v>0</v>
      </c>
      <c r="AV301" s="22">
        <v>0</v>
      </c>
    </row>
    <row r="302" spans="1:48" x14ac:dyDescent="0.2">
      <c r="A302" s="20">
        <v>3</v>
      </c>
      <c r="B302" s="20" t="s">
        <v>636</v>
      </c>
      <c r="C302" s="20">
        <v>1</v>
      </c>
      <c r="D302" s="20" t="s">
        <v>637</v>
      </c>
      <c r="E302" s="20" t="s">
        <v>638</v>
      </c>
      <c r="F302" s="20"/>
      <c r="G302" s="20"/>
      <c r="H302" s="20"/>
      <c r="I302" s="20">
        <v>21</v>
      </c>
      <c r="J302" s="20" t="s">
        <v>1958</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30</v>
      </c>
      <c r="AA302" s="23">
        <v>0</v>
      </c>
      <c r="AB302" s="22">
        <v>0</v>
      </c>
      <c r="AC302" s="20">
        <v>0.25</v>
      </c>
      <c r="AD302" s="20">
        <f>+VLOOKUP(K302,Seguimiento!$A:$J,5,FALSE)</f>
        <v>0.28749999999999998</v>
      </c>
      <c r="AE302" s="24">
        <v>0</v>
      </c>
      <c r="AF302" s="22">
        <v>0</v>
      </c>
      <c r="AG302" s="20">
        <v>1</v>
      </c>
      <c r="AH302" s="20">
        <f>+VLOOKUP(K302,Seguimiento!$A:$J,6,FALSE)</f>
        <v>0.15</v>
      </c>
      <c r="AI302" s="23">
        <v>0</v>
      </c>
      <c r="AJ302" s="23">
        <v>0</v>
      </c>
      <c r="AK302" s="23">
        <v>0</v>
      </c>
      <c r="AL302" s="20" t="str">
        <f>+VLOOKUP(K302,Seguimiento!$A:$J,7,FALSE)</f>
        <v>El cumplimiento es bajo, ya que no ha iniciado el contrato de Tomarnos el mundo,   que aporta mas a la implementacion de las acciones de la estrategia del primer consumo</v>
      </c>
      <c r="AM302" s="20">
        <f t="shared" si="4"/>
        <v>0.28749999999999998</v>
      </c>
      <c r="AN302" s="22">
        <v>0</v>
      </c>
      <c r="AO302" s="22">
        <v>0</v>
      </c>
      <c r="AP302" s="22">
        <v>0</v>
      </c>
      <c r="AQ302" s="36">
        <f>+VLOOKUP(K302,Seguimiento!$A:$J,9,FALSE)</f>
        <v>0</v>
      </c>
      <c r="AR302" s="35">
        <f>+VLOOKUP(K302,Seguimiento!$A:$J,10,FALSE)</f>
        <v>2</v>
      </c>
      <c r="AS302" s="20">
        <v>100</v>
      </c>
      <c r="AT302" s="35">
        <f>+VLOOKUP(K302,Seguimiento!$A:$J,4,FALSE)</f>
        <v>30</v>
      </c>
      <c r="AU302" s="22">
        <v>0</v>
      </c>
      <c r="AV302" s="22">
        <v>0</v>
      </c>
    </row>
    <row r="303" spans="1:48" x14ac:dyDescent="0.2">
      <c r="A303" s="20">
        <v>3</v>
      </c>
      <c r="B303" s="20" t="s">
        <v>636</v>
      </c>
      <c r="C303" s="20">
        <v>1</v>
      </c>
      <c r="D303" s="20" t="s">
        <v>637</v>
      </c>
      <c r="E303" s="20" t="s">
        <v>638</v>
      </c>
      <c r="F303" s="20"/>
      <c r="G303" s="20"/>
      <c r="H303" s="20"/>
      <c r="I303" s="20">
        <v>22</v>
      </c>
      <c r="J303" s="20" t="s">
        <v>1958</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0.3</v>
      </c>
      <c r="AA303" s="23">
        <v>0</v>
      </c>
      <c r="AB303" s="22">
        <v>0</v>
      </c>
      <c r="AC303" s="20">
        <v>0</v>
      </c>
      <c r="AD303" s="20">
        <f>+VLOOKUP(K303,Seguimiento!$A:$J,5,FALSE)</f>
        <v>0.06</v>
      </c>
      <c r="AE303" s="24">
        <v>0</v>
      </c>
      <c r="AF303" s="22">
        <v>0</v>
      </c>
      <c r="AG303" s="20">
        <v>-1</v>
      </c>
      <c r="AH303" s="20">
        <f>+VLOOKUP(K303,Seguimiento!$A:$J,6,FALSE)</f>
        <v>0.3</v>
      </c>
      <c r="AI303" s="23">
        <v>0</v>
      </c>
      <c r="AJ303" s="23">
        <v>0</v>
      </c>
      <c r="AK303" s="23">
        <v>0</v>
      </c>
      <c r="AL303" s="20" t="str">
        <f>+VLOOKUP(K303,Seguimiento!$A:$J,7,FALSE)</f>
        <v>Información  con corte a 30 de junio de 2021.</v>
      </c>
      <c r="AM303" s="20">
        <f t="shared" si="4"/>
        <v>0.06</v>
      </c>
      <c r="AN303" s="22">
        <v>0</v>
      </c>
      <c r="AO303" s="22">
        <v>0</v>
      </c>
      <c r="AP303" s="22">
        <v>0</v>
      </c>
      <c r="AQ303" s="36">
        <f>+VLOOKUP(K303,Seguimiento!$A:$J,9,FALSE)</f>
        <v>0</v>
      </c>
      <c r="AR303" s="35">
        <f>+VLOOKUP(K303,Seguimiento!$A:$J,10,FALSE)</f>
        <v>1</v>
      </c>
      <c r="AS303" s="20">
        <v>0</v>
      </c>
      <c r="AT303" s="35">
        <f>+VLOOKUP(K303,Seguimiento!$A:$J,4,FALSE)</f>
        <v>0.3</v>
      </c>
      <c r="AU303" s="22">
        <v>0</v>
      </c>
      <c r="AV303" s="22">
        <v>0</v>
      </c>
    </row>
    <row r="304" spans="1:48" x14ac:dyDescent="0.2">
      <c r="A304" s="20">
        <v>3</v>
      </c>
      <c r="B304" s="20" t="s">
        <v>636</v>
      </c>
      <c r="C304" s="20">
        <v>2</v>
      </c>
      <c r="D304" s="20" t="s">
        <v>761</v>
      </c>
      <c r="E304" s="20" t="s">
        <v>762</v>
      </c>
      <c r="F304" s="20">
        <v>4</v>
      </c>
      <c r="G304" s="20" t="s">
        <v>772</v>
      </c>
      <c r="H304" s="20" t="s">
        <v>773</v>
      </c>
      <c r="I304" s="20">
        <v>5</v>
      </c>
      <c r="J304" s="20" t="s">
        <v>1959</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v>
      </c>
      <c r="AM304" s="20">
        <f t="shared" si="4"/>
        <v>0.16666666666666699</v>
      </c>
      <c r="AN304" s="22">
        <v>4.0463851660824883E-4</v>
      </c>
      <c r="AO304" s="22">
        <v>0</v>
      </c>
      <c r="AP304" s="22">
        <v>0</v>
      </c>
      <c r="AQ304" s="36">
        <f>+VLOOKUP(K304,Seguimiento!$A:$J,9,FALSE)</f>
        <v>6.7439752768041602E-5</v>
      </c>
      <c r="AR304" s="35">
        <f>+VLOOKUP(K304,Seguimiento!$A:$J,10,FALSE)</f>
        <v>1</v>
      </c>
      <c r="AS304" s="20">
        <v>1</v>
      </c>
      <c r="AT304" s="35">
        <f>+VLOOKUP(K304,Seguimiento!$A:$J,4,FALSE)</f>
        <v>1</v>
      </c>
      <c r="AU304" s="22">
        <v>0</v>
      </c>
      <c r="AV304" s="22">
        <v>0</v>
      </c>
    </row>
    <row r="305" spans="1:48" x14ac:dyDescent="0.2">
      <c r="A305" s="20">
        <v>3</v>
      </c>
      <c r="B305" s="20" t="s">
        <v>636</v>
      </c>
      <c r="C305" s="20">
        <v>2</v>
      </c>
      <c r="D305" s="20" t="s">
        <v>761</v>
      </c>
      <c r="E305" s="20" t="s">
        <v>762</v>
      </c>
      <c r="F305" s="20">
        <v>2</v>
      </c>
      <c r="G305" s="20" t="s">
        <v>804</v>
      </c>
      <c r="H305" s="20" t="s">
        <v>805</v>
      </c>
      <c r="I305" s="20">
        <v>1</v>
      </c>
      <c r="J305" s="20" t="s">
        <v>1959</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65</v>
      </c>
      <c r="AA305" s="23">
        <v>0</v>
      </c>
      <c r="AB305" s="22">
        <v>0</v>
      </c>
      <c r="AC305" s="20">
        <v>0.1105</v>
      </c>
      <c r="AD305" s="20">
        <f>+VLOOKUP(K305,Seguimiento!$A:$J,5,FALSE)</f>
        <v>0.12675</v>
      </c>
      <c r="AE305" s="22">
        <v>0</v>
      </c>
      <c r="AF305" s="22">
        <v>0</v>
      </c>
      <c r="AG305" s="20">
        <v>1.105</v>
      </c>
      <c r="AH305" s="20">
        <f>+VLOOKUP(K305,Seguimiento!$A:$J,6,FALSE)</f>
        <v>5.4166666666666703E-2</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v>
      </c>
      <c r="AM305" s="20">
        <f t="shared" si="4"/>
        <v>0.12675</v>
      </c>
      <c r="AN305" s="22">
        <v>4.3406542406829521E-4</v>
      </c>
      <c r="AO305" s="22">
        <v>0</v>
      </c>
      <c r="AP305" s="22">
        <v>0</v>
      </c>
      <c r="AQ305" s="36">
        <f>+VLOOKUP(K305,Seguimiento!$A:$J,9,FALSE)</f>
        <v>5.501779250065642E-5</v>
      </c>
      <c r="AR305" s="35">
        <f>+VLOOKUP(K305,Seguimiento!$A:$J,10,FALSE)</f>
        <v>1</v>
      </c>
      <c r="AS305" s="20">
        <v>442</v>
      </c>
      <c r="AT305" s="35">
        <f>+VLOOKUP(K305,Seguimiento!$A:$J,4,FALSE)</f>
        <v>507</v>
      </c>
      <c r="AU305" s="22">
        <v>0</v>
      </c>
      <c r="AV305" s="22">
        <v>0</v>
      </c>
    </row>
    <row r="306" spans="1:48" x14ac:dyDescent="0.2">
      <c r="A306" s="20">
        <v>3</v>
      </c>
      <c r="B306" s="20" t="s">
        <v>636</v>
      </c>
      <c r="C306" s="20">
        <v>2</v>
      </c>
      <c r="D306" s="20" t="s">
        <v>761</v>
      </c>
      <c r="E306" s="20" t="s">
        <v>762</v>
      </c>
      <c r="F306" s="20">
        <v>4</v>
      </c>
      <c r="G306" s="20" t="s">
        <v>772</v>
      </c>
      <c r="H306" s="20" t="s">
        <v>773</v>
      </c>
      <c r="I306" s="20">
        <v>1</v>
      </c>
      <c r="J306" s="20" t="s">
        <v>1959</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0</v>
      </c>
      <c r="AA306" s="23">
        <v>0</v>
      </c>
      <c r="AB306" s="22">
        <v>0</v>
      </c>
      <c r="AC306" s="20">
        <v>0.21299999999999999</v>
      </c>
      <c r="AD306" s="20">
        <f>+VLOOKUP(K306,Seguimiento!$A:$J,5,FALSE)</f>
        <v>0.21299999999999999</v>
      </c>
      <c r="AE306" s="22">
        <v>0</v>
      </c>
      <c r="AF306" s="22">
        <v>0</v>
      </c>
      <c r="AG306" s="20">
        <v>1.0094786729857801</v>
      </c>
      <c r="AH306" s="20">
        <f>+VLOOKUP(K306,Seguimiento!$A:$J,6,FALSE)</f>
        <v>0</v>
      </c>
      <c r="AI306" s="23">
        <v>0</v>
      </c>
      <c r="AJ306" s="23">
        <v>0</v>
      </c>
      <c r="AK306" s="23">
        <v>0</v>
      </c>
      <c r="AL306" s="20" t="str">
        <f>+VLOOKUP(K306,Seguimiento!$A:$J,7,FALSE)</f>
        <v>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v>
      </c>
      <c r="AM306" s="20">
        <f t="shared" si="4"/>
        <v>0.21299999999999999</v>
      </c>
      <c r="AN306" s="22">
        <v>4.2734863206978434E-4</v>
      </c>
      <c r="AO306" s="22">
        <v>0</v>
      </c>
      <c r="AP306" s="22">
        <v>0</v>
      </c>
      <c r="AQ306" s="36">
        <f>+VLOOKUP(K306,Seguimiento!$A:$J,9,FALSE)</f>
        <v>9.1025258630864057E-5</v>
      </c>
      <c r="AR306" s="35">
        <f>+VLOOKUP(K306,Seguimiento!$A:$J,10,FALSE)</f>
        <v>1</v>
      </c>
      <c r="AS306" s="20">
        <v>1065</v>
      </c>
      <c r="AT306" s="35">
        <f>+VLOOKUP(K306,Seguimiento!$A:$J,4,FALSE)</f>
        <v>1065</v>
      </c>
      <c r="AU306" s="22">
        <v>0</v>
      </c>
      <c r="AV306" s="22">
        <v>0</v>
      </c>
    </row>
    <row r="307" spans="1:48" x14ac:dyDescent="0.2">
      <c r="A307" s="20">
        <v>3</v>
      </c>
      <c r="B307" s="20" t="s">
        <v>636</v>
      </c>
      <c r="C307" s="20">
        <v>2</v>
      </c>
      <c r="D307" s="20" t="s">
        <v>761</v>
      </c>
      <c r="E307" s="20" t="s">
        <v>762</v>
      </c>
      <c r="F307" s="20"/>
      <c r="G307" s="20"/>
      <c r="H307" s="20"/>
      <c r="I307" s="20">
        <v>1</v>
      </c>
      <c r="J307" s="20" t="s">
        <v>1958</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v>
      </c>
      <c r="AM307" s="20">
        <f t="shared" si="4"/>
        <v>0</v>
      </c>
      <c r="AN307" s="22">
        <v>0</v>
      </c>
      <c r="AO307" s="22">
        <v>0</v>
      </c>
      <c r="AP307" s="22">
        <v>0</v>
      </c>
      <c r="AQ307" s="36">
        <f>+VLOOKUP(K307,Seguimiento!$A:$J,9,FALSE)</f>
        <v>0</v>
      </c>
      <c r="AR307" s="35">
        <f>+VLOOKUP(K307,Seguimiento!$A:$J,10,FALSE)</f>
        <v>0</v>
      </c>
      <c r="AS307" s="20">
        <v>0</v>
      </c>
      <c r="AT307" s="35">
        <f>+VLOOKUP(K307,Seguimiento!$A:$J,4,FALSE)</f>
        <v>0</v>
      </c>
      <c r="AU307" s="22">
        <v>0</v>
      </c>
      <c r="AV307" s="22">
        <v>0</v>
      </c>
    </row>
    <row r="308" spans="1:48" x14ac:dyDescent="0.2">
      <c r="A308" s="20">
        <v>3</v>
      </c>
      <c r="B308" s="20" t="s">
        <v>636</v>
      </c>
      <c r="C308" s="20">
        <v>2</v>
      </c>
      <c r="D308" s="20" t="s">
        <v>761</v>
      </c>
      <c r="E308" s="20" t="s">
        <v>762</v>
      </c>
      <c r="F308" s="20">
        <v>3</v>
      </c>
      <c r="G308" s="20" t="s">
        <v>763</v>
      </c>
      <c r="H308" s="20" t="s">
        <v>764</v>
      </c>
      <c r="I308" s="20">
        <v>5</v>
      </c>
      <c r="J308" s="20" t="s">
        <v>1959</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0</v>
      </c>
      <c r="AA308" s="23">
        <v>0</v>
      </c>
      <c r="AB308" s="22">
        <v>0</v>
      </c>
      <c r="AC308" s="20">
        <v>0.25</v>
      </c>
      <c r="AD308" s="20">
        <f>+VLOOKUP(K308,Seguimiento!$A:$J,5,FALSE)</f>
        <v>0.25</v>
      </c>
      <c r="AE308" s="22">
        <v>0</v>
      </c>
      <c r="AF308" s="22">
        <v>0</v>
      </c>
      <c r="AG308" s="20">
        <v>1</v>
      </c>
      <c r="AH308" s="20">
        <f>+VLOOKUP(K308,Seguimiento!$A:$J,6,FALSE)</f>
        <v>0</v>
      </c>
      <c r="AI308" s="23">
        <v>0</v>
      </c>
      <c r="AJ308" s="23">
        <v>0</v>
      </c>
      <c r="AK308" s="23">
        <v>0</v>
      </c>
      <c r="AL308" s="20" t="str">
        <f>+VLOOKUP(K308,Seguimiento!$A:$J,7,FALSE)</f>
        <v>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v>
      </c>
      <c r="AM308" s="20">
        <f t="shared" si="4"/>
        <v>0.25</v>
      </c>
      <c r="AN308" s="22">
        <v>1.1360516590954355E-3</v>
      </c>
      <c r="AO308" s="22">
        <v>0</v>
      </c>
      <c r="AP308" s="22">
        <v>0</v>
      </c>
      <c r="AQ308" s="36">
        <f>+VLOOKUP(K308,Seguimiento!$A:$J,9,FALSE)</f>
        <v>2.8401291477385887E-4</v>
      </c>
      <c r="AR308" s="35">
        <f>+VLOOKUP(K308,Seguimiento!$A:$J,10,FALSE)</f>
        <v>2</v>
      </c>
      <c r="AS308" s="20">
        <v>2</v>
      </c>
      <c r="AT308" s="35">
        <f>+VLOOKUP(K308,Seguimiento!$A:$J,4,FALSE)</f>
        <v>2</v>
      </c>
      <c r="AU308" s="22">
        <v>0</v>
      </c>
      <c r="AV308" s="22">
        <v>0</v>
      </c>
    </row>
    <row r="309" spans="1:48" x14ac:dyDescent="0.2">
      <c r="A309" s="20">
        <v>3</v>
      </c>
      <c r="B309" s="20" t="s">
        <v>636</v>
      </c>
      <c r="C309" s="20">
        <v>2</v>
      </c>
      <c r="D309" s="20" t="s">
        <v>761</v>
      </c>
      <c r="E309" s="20" t="s">
        <v>762</v>
      </c>
      <c r="F309" s="20">
        <v>5</v>
      </c>
      <c r="G309" s="20" t="s">
        <v>794</v>
      </c>
      <c r="H309" s="20" t="s">
        <v>795</v>
      </c>
      <c r="I309" s="20">
        <v>3</v>
      </c>
      <c r="J309" s="20" t="s">
        <v>1959</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v>
      </c>
      <c r="AM309" s="20">
        <f t="shared" si="4"/>
        <v>0.3</v>
      </c>
      <c r="AN309" s="22">
        <v>1.1466296969464755E-3</v>
      </c>
      <c r="AO309" s="22">
        <v>0</v>
      </c>
      <c r="AP309" s="22">
        <v>0</v>
      </c>
      <c r="AQ309" s="36">
        <f>+VLOOKUP(K309,Seguimiento!$A:$J,9,FALSE)</f>
        <v>3.4398890908394266E-4</v>
      </c>
      <c r="AR309" s="35">
        <f>+VLOOKUP(K309,Seguimiento!$A:$J,10,FALSE)</f>
        <v>2</v>
      </c>
      <c r="AS309" s="20">
        <v>10</v>
      </c>
      <c r="AT309" s="35">
        <f>+VLOOKUP(K309,Seguimiento!$A:$J,4,FALSE)</f>
        <v>30</v>
      </c>
      <c r="AU309" s="22">
        <v>0</v>
      </c>
      <c r="AV309" s="22">
        <v>0</v>
      </c>
    </row>
    <row r="310" spans="1:48" x14ac:dyDescent="0.2">
      <c r="A310" s="20">
        <v>3</v>
      </c>
      <c r="B310" s="20" t="s">
        <v>636</v>
      </c>
      <c r="C310" s="20">
        <v>2</v>
      </c>
      <c r="D310" s="20" t="s">
        <v>761</v>
      </c>
      <c r="E310" s="20" t="s">
        <v>762</v>
      </c>
      <c r="F310" s="20">
        <v>1</v>
      </c>
      <c r="G310" s="20" t="s">
        <v>822</v>
      </c>
      <c r="H310" s="20" t="s">
        <v>824</v>
      </c>
      <c r="I310" s="20">
        <v>2</v>
      </c>
      <c r="J310" s="20" t="s">
        <v>1959</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v>
      </c>
      <c r="AM310" s="20">
        <f t="shared" si="4"/>
        <v>0.375</v>
      </c>
      <c r="AN310" s="22">
        <v>4.1903305193831224E-4</v>
      </c>
      <c r="AO310" s="22">
        <v>0</v>
      </c>
      <c r="AP310" s="22">
        <v>0</v>
      </c>
      <c r="AQ310" s="36">
        <f>+VLOOKUP(K310,Seguimiento!$A:$J,9,FALSE)</f>
        <v>1.5713739447686709E-4</v>
      </c>
      <c r="AR310" s="35">
        <f>+VLOOKUP(K310,Seguimiento!$A:$J,10,FALSE)</f>
        <v>3</v>
      </c>
      <c r="AS310" s="20">
        <v>0</v>
      </c>
      <c r="AT310" s="35">
        <f>+VLOOKUP(K310,Seguimiento!$A:$J,4,FALSE)</f>
        <v>15</v>
      </c>
      <c r="AU310" s="22">
        <v>0</v>
      </c>
      <c r="AV310" s="22">
        <v>0</v>
      </c>
    </row>
    <row r="311" spans="1:48" x14ac:dyDescent="0.2">
      <c r="A311" s="20">
        <v>3</v>
      </c>
      <c r="B311" s="20" t="s">
        <v>636</v>
      </c>
      <c r="C311" s="20">
        <v>2</v>
      </c>
      <c r="D311" s="20" t="s">
        <v>761</v>
      </c>
      <c r="E311" s="20" t="s">
        <v>762</v>
      </c>
      <c r="F311" s="20">
        <v>6</v>
      </c>
      <c r="G311" s="20" t="s">
        <v>768</v>
      </c>
      <c r="H311" s="20" t="s">
        <v>769</v>
      </c>
      <c r="I311" s="20">
        <v>3</v>
      </c>
      <c r="J311" s="20" t="s">
        <v>1959</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0</v>
      </c>
      <c r="AA311" s="23">
        <v>0</v>
      </c>
      <c r="AB311" s="22">
        <v>0</v>
      </c>
      <c r="AC311" s="20">
        <v>0.19047619047618999</v>
      </c>
      <c r="AD311" s="20">
        <f>+VLOOKUP(K311,Seguimiento!$A:$J,5,FALSE)</f>
        <v>0.19047619047618999</v>
      </c>
      <c r="AE311" s="22">
        <v>0</v>
      </c>
      <c r="AF311" s="22">
        <v>0</v>
      </c>
      <c r="AG311" s="20">
        <v>1</v>
      </c>
      <c r="AH311" s="20">
        <f>+VLOOKUP(K311,Seguimiento!$A:$J,6,FALSE)</f>
        <v>0</v>
      </c>
      <c r="AI311" s="23">
        <v>0</v>
      </c>
      <c r="AJ311" s="23">
        <v>0</v>
      </c>
      <c r="AK311" s="23">
        <v>0</v>
      </c>
      <c r="AL311" s="20" t="str">
        <f>+VLOOKUP(K311,Seguimiento!$A:$J,7,FALSE)</f>
        <v>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v>
      </c>
      <c r="AM311" s="20">
        <f t="shared" si="4"/>
        <v>0.19047619047618999</v>
      </c>
      <c r="AN311" s="22">
        <v>4.5136691235589117E-4</v>
      </c>
      <c r="AO311" s="22">
        <v>0</v>
      </c>
      <c r="AP311" s="22">
        <v>0</v>
      </c>
      <c r="AQ311" s="36">
        <f>+VLOOKUP(K311,Seguimiento!$A:$J,9,FALSE)</f>
        <v>8.5974649972550486E-5</v>
      </c>
      <c r="AR311" s="35">
        <f>+VLOOKUP(K311,Seguimiento!$A:$J,10,FALSE)</f>
        <v>1</v>
      </c>
      <c r="AS311" s="20">
        <v>4</v>
      </c>
      <c r="AT311" s="35">
        <f>+VLOOKUP(K311,Seguimiento!$A:$J,4,FALSE)</f>
        <v>4</v>
      </c>
      <c r="AU311" s="22">
        <v>0</v>
      </c>
      <c r="AV311" s="22">
        <v>0</v>
      </c>
    </row>
    <row r="312" spans="1:48" x14ac:dyDescent="0.2">
      <c r="A312" s="20">
        <v>3</v>
      </c>
      <c r="B312" s="20" t="s">
        <v>636</v>
      </c>
      <c r="C312" s="20">
        <v>2</v>
      </c>
      <c r="D312" s="20" t="s">
        <v>761</v>
      </c>
      <c r="E312" s="20" t="s">
        <v>762</v>
      </c>
      <c r="F312" s="20">
        <v>2</v>
      </c>
      <c r="G312" s="20" t="s">
        <v>804</v>
      </c>
      <c r="H312" s="20" t="s">
        <v>805</v>
      </c>
      <c r="I312" s="20">
        <v>2</v>
      </c>
      <c r="J312" s="20" t="s">
        <v>1959</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156</v>
      </c>
      <c r="AA312" s="23">
        <v>0</v>
      </c>
      <c r="AB312" s="22">
        <v>0</v>
      </c>
      <c r="AC312" s="20">
        <v>0.18437500000000001</v>
      </c>
      <c r="AD312" s="20">
        <f>+VLOOKUP(K312,Seguimiento!$A:$J,5,FALSE)</f>
        <v>0.233125</v>
      </c>
      <c r="AE312" s="22">
        <v>0</v>
      </c>
      <c r="AF312" s="22">
        <v>0</v>
      </c>
      <c r="AG312" s="20">
        <v>1.0172413793103401</v>
      </c>
      <c r="AH312" s="20">
        <f>+VLOOKUP(K312,Seguimiento!$A:$J,6,FALSE)</f>
        <v>0.17828571428571399</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v>
      </c>
      <c r="AM312" s="20">
        <f t="shared" si="4"/>
        <v>0.233125</v>
      </c>
      <c r="AN312" s="22">
        <v>5.0154762558759548E-4</v>
      </c>
      <c r="AO312" s="22">
        <v>0</v>
      </c>
      <c r="AP312" s="22">
        <v>0</v>
      </c>
      <c r="AQ312" s="36">
        <f>+VLOOKUP(K312,Seguimiento!$A:$J,9,FALSE)</f>
        <v>1.1692329021510819E-4</v>
      </c>
      <c r="AR312" s="35">
        <f>+VLOOKUP(K312,Seguimiento!$A:$J,10,FALSE)</f>
        <v>2</v>
      </c>
      <c r="AS312" s="20">
        <v>590</v>
      </c>
      <c r="AT312" s="35">
        <f>+VLOOKUP(K312,Seguimiento!$A:$J,4,FALSE)</f>
        <v>746</v>
      </c>
      <c r="AU312" s="22">
        <v>0</v>
      </c>
      <c r="AV312" s="22">
        <v>0</v>
      </c>
    </row>
    <row r="313" spans="1:48" x14ac:dyDescent="0.2">
      <c r="A313" s="20">
        <v>3</v>
      </c>
      <c r="B313" s="20" t="s">
        <v>636</v>
      </c>
      <c r="C313" s="20">
        <v>2</v>
      </c>
      <c r="D313" s="20" t="s">
        <v>761</v>
      </c>
      <c r="E313" s="20" t="s">
        <v>762</v>
      </c>
      <c r="F313" s="20">
        <v>3</v>
      </c>
      <c r="G313" s="20" t="s">
        <v>763</v>
      </c>
      <c r="H313" s="20" t="s">
        <v>764</v>
      </c>
      <c r="I313" s="20">
        <v>2</v>
      </c>
      <c r="J313" s="20" t="s">
        <v>1959</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4811</v>
      </c>
      <c r="AA313" s="23">
        <v>0</v>
      </c>
      <c r="AB313" s="22">
        <v>0</v>
      </c>
      <c r="AC313" s="20">
        <v>1.294E-2</v>
      </c>
      <c r="AD313" s="20">
        <f>+VLOOKUP(K313,Seguimiento!$A:$J,5,FALSE)</f>
        <v>0.10915999999999999</v>
      </c>
      <c r="AE313" s="22">
        <v>0</v>
      </c>
      <c r="AF313" s="22">
        <v>0</v>
      </c>
      <c r="AG313" s="20">
        <v>1.07833333333333</v>
      </c>
      <c r="AH313" s="20">
        <f>+VLOOKUP(K313,Seguimiento!$A:$J,6,FALSE)</f>
        <v>0.51180851063829802</v>
      </c>
      <c r="AI313" s="23">
        <v>0</v>
      </c>
      <c r="AJ313" s="23">
        <v>0</v>
      </c>
      <c r="AK313" s="23">
        <v>0</v>
      </c>
      <c r="AL313" s="20" t="str">
        <f>+VLOOKUP(K313,Seguimiento!$A:$J,7,FALSE)</f>
        <v>A la fecha 4811 jóvenes reportan acceso efectivo a la oferta.</v>
      </c>
      <c r="AM313" s="20">
        <f t="shared" si="4"/>
        <v>0.10915999999999999</v>
      </c>
      <c r="AN313" s="22">
        <v>1.12211476473593E-3</v>
      </c>
      <c r="AO313" s="22">
        <v>0</v>
      </c>
      <c r="AP313" s="22">
        <v>0</v>
      </c>
      <c r="AQ313" s="36">
        <f>+VLOOKUP(K313,Seguimiento!$A:$J,9,FALSE)</f>
        <v>1.224900477185741E-4</v>
      </c>
      <c r="AR313" s="35">
        <f>+VLOOKUP(K313,Seguimiento!$A:$J,10,FALSE)</f>
        <v>1</v>
      </c>
      <c r="AS313" s="20">
        <v>647</v>
      </c>
      <c r="AT313" s="35">
        <f>+VLOOKUP(K313,Seguimiento!$A:$J,4,FALSE)</f>
        <v>5458</v>
      </c>
      <c r="AU313" s="22">
        <v>0</v>
      </c>
      <c r="AV313" s="22">
        <v>0</v>
      </c>
    </row>
    <row r="314" spans="1:48" x14ac:dyDescent="0.2">
      <c r="A314" s="20">
        <v>3</v>
      </c>
      <c r="B314" s="20" t="s">
        <v>636</v>
      </c>
      <c r="C314" s="20">
        <v>2</v>
      </c>
      <c r="D314" s="20" t="s">
        <v>761</v>
      </c>
      <c r="E314" s="20" t="s">
        <v>762</v>
      </c>
      <c r="F314" s="20">
        <v>2</v>
      </c>
      <c r="G314" s="20" t="s">
        <v>804</v>
      </c>
      <c r="H314" s="20" t="s">
        <v>805</v>
      </c>
      <c r="I314" s="20">
        <v>3</v>
      </c>
      <c r="J314" s="20" t="s">
        <v>1959</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20.7</v>
      </c>
      <c r="AA314" s="23">
        <v>0</v>
      </c>
      <c r="AB314" s="22">
        <v>0</v>
      </c>
      <c r="AC314" s="20">
        <v>0.25</v>
      </c>
      <c r="AD314" s="20">
        <f>+VLOOKUP(K314,Seguimiento!$A:$J,5,FALSE)</f>
        <v>0.277236842105263</v>
      </c>
      <c r="AE314" s="22">
        <v>0</v>
      </c>
      <c r="AF314" s="22">
        <v>0</v>
      </c>
      <c r="AG314" s="20">
        <v>1</v>
      </c>
      <c r="AH314" s="20">
        <f>+VLOOKUP(K314,Seguimiento!$A:$J,6,FALSE)</f>
        <v>0.108947368421053</v>
      </c>
      <c r="AI314" s="23">
        <v>0</v>
      </c>
      <c r="AJ314" s="23">
        <v>0</v>
      </c>
      <c r="AK314" s="23">
        <v>0</v>
      </c>
      <c r="AL314" s="20" t="str">
        <f>+VLOOKUP(K314,Seguimiento!$A:$J,7,FALSE)</f>
        <v>Durante el período comprendido entre el 01/01/2021 y el 30/06/2021 se han registrado 58 alertas correspondientes a jóvenes entre los 14 y 28 años en el SATMED; de estas, 12 han logrado ser cerradas, lo que corresponde a una atención efectiva del 20,7%.</v>
      </c>
      <c r="AM314" s="20">
        <f t="shared" si="4"/>
        <v>0.277236842105263</v>
      </c>
      <c r="AN314" s="22">
        <v>4.6815302029445016E-4</v>
      </c>
      <c r="AO314" s="22">
        <v>0</v>
      </c>
      <c r="AP314" s="22">
        <v>0</v>
      </c>
      <c r="AQ314" s="36">
        <f>+VLOOKUP(K314,Seguimiento!$A:$J,9,FALSE)</f>
        <v>1.2978926496847446E-4</v>
      </c>
      <c r="AR314" s="35">
        <f>+VLOOKUP(K314,Seguimiento!$A:$J,10,FALSE)</f>
        <v>2</v>
      </c>
      <c r="AS314" s="20">
        <v>95</v>
      </c>
      <c r="AT314" s="35">
        <f>+VLOOKUP(K314,Seguimiento!$A:$J,4,FALSE)</f>
        <v>20.7</v>
      </c>
      <c r="AU314" s="22">
        <v>0</v>
      </c>
      <c r="AV314" s="22">
        <v>0</v>
      </c>
    </row>
    <row r="315" spans="1:48" x14ac:dyDescent="0.2">
      <c r="A315" s="20">
        <v>3</v>
      </c>
      <c r="B315" s="20" t="s">
        <v>636</v>
      </c>
      <c r="C315" s="20">
        <v>2</v>
      </c>
      <c r="D315" s="20" t="s">
        <v>761</v>
      </c>
      <c r="E315" s="20" t="s">
        <v>762</v>
      </c>
      <c r="F315" s="20">
        <v>6</v>
      </c>
      <c r="G315" s="20" t="s">
        <v>768</v>
      </c>
      <c r="H315" s="20" t="s">
        <v>769</v>
      </c>
      <c r="I315" s="20">
        <v>1</v>
      </c>
      <c r="J315" s="20" t="s">
        <v>1959</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Sin Observación</v>
      </c>
      <c r="AM315" s="20">
        <f t="shared" si="4"/>
        <v>0</v>
      </c>
      <c r="AN315" s="22">
        <v>1.1180258372043729E-4</v>
      </c>
      <c r="AO315" s="22">
        <v>0</v>
      </c>
      <c r="AP315" s="22">
        <v>0</v>
      </c>
      <c r="AQ315" s="36">
        <f>+VLOOKUP(K315,Seguimiento!$A:$J,9,FALSE)</f>
        <v>0</v>
      </c>
      <c r="AR315" s="35">
        <f>+VLOOKUP(K315,Seguimiento!$A:$J,10,FALSE)</f>
        <v>0</v>
      </c>
      <c r="AS315" s="20">
        <v>0</v>
      </c>
      <c r="AT315" s="35">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1959</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0</v>
      </c>
      <c r="AA316" s="23">
        <v>0</v>
      </c>
      <c r="AB316" s="22">
        <v>0</v>
      </c>
      <c r="AC316" s="20">
        <v>0.339166666666667</v>
      </c>
      <c r="AD316" s="20">
        <f>+VLOOKUP(K316,Seguimiento!$A:$J,5,FALSE)</f>
        <v>0.339166666666667</v>
      </c>
      <c r="AE316" s="22">
        <v>0</v>
      </c>
      <c r="AF316" s="22">
        <v>0</v>
      </c>
      <c r="AG316" s="20">
        <v>1.35666666666667</v>
      </c>
      <c r="AH316" s="20">
        <f>+VLOOKUP(K316,Seguimiento!$A:$J,6,FALSE)</f>
        <v>0</v>
      </c>
      <c r="AI316" s="23">
        <v>0</v>
      </c>
      <c r="AJ316" s="23">
        <v>0</v>
      </c>
      <c r="AK316" s="23">
        <v>0</v>
      </c>
      <c r="AL316" s="20" t="str">
        <f>+VLOOKUP(K316,Seguimiento!$A:$J,7,FALSE)</f>
        <v>se tiene fecha estimada de comienzo de ejecución física el 10 de julio. El esquipo se encuentra en preparación, planeación e identificación de beneficiarios</v>
      </c>
      <c r="AM316" s="20">
        <f t="shared" si="4"/>
        <v>0.339166666666667</v>
      </c>
      <c r="AN316" s="22">
        <v>5.3311913554693606E-4</v>
      </c>
      <c r="AO316" s="22">
        <v>0</v>
      </c>
      <c r="AP316" s="22">
        <v>0</v>
      </c>
      <c r="AQ316" s="36">
        <f>+VLOOKUP(K316,Seguimiento!$A:$J,9,FALSE)</f>
        <v>1.8081624013966934E-4</v>
      </c>
      <c r="AR316" s="35">
        <f>+VLOOKUP(K316,Seguimiento!$A:$J,10,FALSE)</f>
        <v>3</v>
      </c>
      <c r="AS316" s="20">
        <v>407</v>
      </c>
      <c r="AT316" s="35">
        <f>+VLOOKUP(K316,Seguimiento!$A:$J,4,FALSE)</f>
        <v>407</v>
      </c>
      <c r="AU316" s="22">
        <v>0</v>
      </c>
      <c r="AV316" s="22">
        <v>0</v>
      </c>
    </row>
    <row r="317" spans="1:48" x14ac:dyDescent="0.2">
      <c r="A317" s="20">
        <v>3</v>
      </c>
      <c r="B317" s="20" t="s">
        <v>636</v>
      </c>
      <c r="C317" s="20">
        <v>2</v>
      </c>
      <c r="D317" s="20" t="s">
        <v>761</v>
      </c>
      <c r="E317" s="20" t="s">
        <v>762</v>
      </c>
      <c r="F317" s="20">
        <v>5</v>
      </c>
      <c r="G317" s="20" t="s">
        <v>794</v>
      </c>
      <c r="H317" s="20" t="s">
        <v>795</v>
      </c>
      <c r="I317" s="20">
        <v>1</v>
      </c>
      <c r="J317" s="20" t="s">
        <v>1959</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v>
      </c>
      <c r="AM317" s="20">
        <f t="shared" si="4"/>
        <v>0.25</v>
      </c>
      <c r="AN317" s="22">
        <v>1.1289336301479457E-3</v>
      </c>
      <c r="AO317" s="22">
        <v>0</v>
      </c>
      <c r="AP317" s="22">
        <v>0</v>
      </c>
      <c r="AQ317" s="36">
        <f>+VLOOKUP(K317,Seguimiento!$A:$J,9,FALSE)</f>
        <v>2.8223340753698642E-4</v>
      </c>
      <c r="AR317" s="35">
        <f>+VLOOKUP(K317,Seguimiento!$A:$J,10,FALSE)</f>
        <v>2</v>
      </c>
      <c r="AS317" s="20">
        <v>5</v>
      </c>
      <c r="AT317" s="35">
        <f>+VLOOKUP(K317,Seguimiento!$A:$J,4,FALSE)</f>
        <v>5</v>
      </c>
      <c r="AU317" s="22">
        <v>0</v>
      </c>
      <c r="AV317" s="22">
        <v>0</v>
      </c>
    </row>
    <row r="318" spans="1:48" x14ac:dyDescent="0.2">
      <c r="A318" s="20">
        <v>3</v>
      </c>
      <c r="B318" s="20" t="s">
        <v>636</v>
      </c>
      <c r="C318" s="20">
        <v>2</v>
      </c>
      <c r="D318" s="20" t="s">
        <v>761</v>
      </c>
      <c r="E318" s="20" t="s">
        <v>762</v>
      </c>
      <c r="F318" s="20"/>
      <c r="G318" s="20"/>
      <c r="H318" s="20"/>
      <c r="I318" s="20">
        <v>2</v>
      </c>
      <c r="J318" s="20" t="s">
        <v>1958</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Sin Observación</v>
      </c>
      <c r="AM318" s="20">
        <f t="shared" si="4"/>
        <v>0.98499999999999999</v>
      </c>
      <c r="AN318" s="22">
        <v>0</v>
      </c>
      <c r="AO318" s="22">
        <v>0</v>
      </c>
      <c r="AP318" s="22">
        <v>0</v>
      </c>
      <c r="AQ318" s="36">
        <f>+VLOOKUP(K318,Seguimiento!$A:$J,9,FALSE)</f>
        <v>0</v>
      </c>
      <c r="AR318" s="35">
        <f>+VLOOKUP(K318,Seguimiento!$A:$J,10,FALSE)</f>
        <v>3</v>
      </c>
      <c r="AS318" s="20">
        <v>0.39400000000000002</v>
      </c>
      <c r="AT318" s="35">
        <f>+VLOOKUP(K318,Seguimiento!$A:$J,4,FALSE)</f>
        <v>0.39400000000000002</v>
      </c>
      <c r="AU318" s="22">
        <v>0</v>
      </c>
      <c r="AV318" s="22">
        <v>0</v>
      </c>
    </row>
    <row r="319" spans="1:48" x14ac:dyDescent="0.2">
      <c r="A319" s="20">
        <v>3</v>
      </c>
      <c r="B319" s="20" t="s">
        <v>636</v>
      </c>
      <c r="C319" s="20">
        <v>2</v>
      </c>
      <c r="D319" s="20" t="s">
        <v>761</v>
      </c>
      <c r="E319" s="20" t="s">
        <v>762</v>
      </c>
      <c r="F319" s="20">
        <v>5</v>
      </c>
      <c r="G319" s="20" t="s">
        <v>794</v>
      </c>
      <c r="H319" s="20" t="s">
        <v>795</v>
      </c>
      <c r="I319" s="20">
        <v>2</v>
      </c>
      <c r="J319" s="20" t="s">
        <v>1959</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v>
      </c>
      <c r="AM319" s="20">
        <f t="shared" si="4"/>
        <v>0</v>
      </c>
      <c r="AN319" s="22">
        <v>1.1820656178720059E-3</v>
      </c>
      <c r="AO319" s="22">
        <v>0</v>
      </c>
      <c r="AP319" s="22">
        <v>0</v>
      </c>
      <c r="AQ319" s="36">
        <f>+VLOOKUP(K319,Seguimiento!$A:$J,9,FALSE)</f>
        <v>0</v>
      </c>
      <c r="AR319" s="35">
        <f>+VLOOKUP(K319,Seguimiento!$A:$J,10,FALSE)</f>
        <v>0</v>
      </c>
      <c r="AS319" s="20">
        <v>0</v>
      </c>
      <c r="AT319" s="35">
        <f>+VLOOKUP(K319,Seguimiento!$A:$J,4,FALSE)</f>
        <v>0</v>
      </c>
      <c r="AU319" s="22">
        <v>0</v>
      </c>
      <c r="AV319" s="22">
        <v>0</v>
      </c>
    </row>
    <row r="320" spans="1:48" x14ac:dyDescent="0.2">
      <c r="A320" s="20">
        <v>3</v>
      </c>
      <c r="B320" s="20" t="s">
        <v>636</v>
      </c>
      <c r="C320" s="20">
        <v>2</v>
      </c>
      <c r="D320" s="20" t="s">
        <v>761</v>
      </c>
      <c r="E320" s="20" t="s">
        <v>762</v>
      </c>
      <c r="F320" s="20">
        <v>2</v>
      </c>
      <c r="G320" s="20" t="s">
        <v>804</v>
      </c>
      <c r="H320" s="20" t="s">
        <v>805</v>
      </c>
      <c r="I320" s="20">
        <v>7</v>
      </c>
      <c r="J320" s="20" t="s">
        <v>1959</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1</v>
      </c>
      <c r="AA320" s="23">
        <v>0</v>
      </c>
      <c r="AB320" s="22">
        <v>0</v>
      </c>
      <c r="AC320" s="20">
        <v>0.27500000000000002</v>
      </c>
      <c r="AD320" s="20">
        <f>+VLOOKUP(K320,Seguimiento!$A:$J,5,FALSE)</f>
        <v>0.3</v>
      </c>
      <c r="AE320" s="22">
        <v>0</v>
      </c>
      <c r="AF320" s="22">
        <v>0</v>
      </c>
      <c r="AG320" s="20">
        <v>1.1000000000000001</v>
      </c>
      <c r="AH320" s="20">
        <f>+VLOOKUP(K320,Seguimiento!$A:$J,6,FALSE)</f>
        <v>0.1</v>
      </c>
      <c r="AI320" s="23">
        <v>0</v>
      </c>
      <c r="AJ320" s="23">
        <v>0</v>
      </c>
      <c r="AK320" s="23">
        <v>0</v>
      </c>
      <c r="AL320" s="20" t="str">
        <f>+VLOOKUP(K320,Seguimiento!$A:$J,7,FALSE)</f>
        <v>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v>
      </c>
      <c r="AM320" s="20">
        <f t="shared" si="4"/>
        <v>0.3</v>
      </c>
      <c r="AN320" s="22">
        <v>4.2296138247126442E-4</v>
      </c>
      <c r="AO320" s="22">
        <v>0</v>
      </c>
      <c r="AP320" s="22">
        <v>0</v>
      </c>
      <c r="AQ320" s="36">
        <f>+VLOOKUP(K320,Seguimiento!$A:$J,9,FALSE)</f>
        <v>1.2688841474137931E-4</v>
      </c>
      <c r="AR320" s="35">
        <f>+VLOOKUP(K320,Seguimiento!$A:$J,10,FALSE)</f>
        <v>2</v>
      </c>
      <c r="AS320" s="20">
        <v>11</v>
      </c>
      <c r="AT320" s="35">
        <f>+VLOOKUP(K320,Seguimiento!$A:$J,4,FALSE)</f>
        <v>12</v>
      </c>
      <c r="AU320" s="22">
        <v>0</v>
      </c>
      <c r="AV320" s="22">
        <v>0</v>
      </c>
    </row>
    <row r="321" spans="1:48" x14ac:dyDescent="0.2">
      <c r="A321" s="20">
        <v>3</v>
      </c>
      <c r="B321" s="20" t="s">
        <v>636</v>
      </c>
      <c r="C321" s="20">
        <v>2</v>
      </c>
      <c r="D321" s="20" t="s">
        <v>761</v>
      </c>
      <c r="E321" s="20" t="s">
        <v>762</v>
      </c>
      <c r="F321" s="20">
        <v>3</v>
      </c>
      <c r="G321" s="20" t="s">
        <v>763</v>
      </c>
      <c r="H321" s="20" t="s">
        <v>764</v>
      </c>
      <c r="I321" s="20">
        <v>6</v>
      </c>
      <c r="J321" s="20" t="s">
        <v>1959</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0</v>
      </c>
      <c r="AA321" s="23">
        <v>0</v>
      </c>
      <c r="AB321" s="22">
        <v>0</v>
      </c>
      <c r="AC321" s="20">
        <v>0.25</v>
      </c>
      <c r="AD321" s="20">
        <f>+VLOOKUP(K321,Seguimiento!$A:$J,5,FALSE)</f>
        <v>0.25</v>
      </c>
      <c r="AE321" s="22">
        <v>0</v>
      </c>
      <c r="AF321" s="22">
        <v>0</v>
      </c>
      <c r="AG321" s="20">
        <v>1</v>
      </c>
      <c r="AH321" s="20">
        <f>+VLOOKUP(K321,Seguimiento!$A:$J,6,FALSE)</f>
        <v>0</v>
      </c>
      <c r="AI321" s="23">
        <v>0</v>
      </c>
      <c r="AJ321" s="23">
        <v>0</v>
      </c>
      <c r="AK321" s="23">
        <v>0</v>
      </c>
      <c r="AL321" s="20" t="str">
        <f>+VLOOKUP(K321,Seguimiento!$A:$J,7,FALSE)</f>
        <v>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v>
      </c>
      <c r="AM321" s="20">
        <f t="shared" si="4"/>
        <v>0.25</v>
      </c>
      <c r="AN321" s="22">
        <v>8.0500920872115004E-4</v>
      </c>
      <c r="AO321" s="22">
        <v>0</v>
      </c>
      <c r="AP321" s="22">
        <v>0</v>
      </c>
      <c r="AQ321" s="36">
        <f>+VLOOKUP(K321,Seguimiento!$A:$J,9,FALSE)</f>
        <v>2.0125230218028751E-4</v>
      </c>
      <c r="AR321" s="35">
        <f>+VLOOKUP(K321,Seguimiento!$A:$J,10,FALSE)</f>
        <v>2</v>
      </c>
      <c r="AS321" s="20">
        <v>5</v>
      </c>
      <c r="AT321" s="35">
        <f>+VLOOKUP(K321,Seguimiento!$A:$J,4,FALSE)</f>
        <v>5</v>
      </c>
      <c r="AU321" s="22">
        <v>0</v>
      </c>
      <c r="AV321" s="22">
        <v>0</v>
      </c>
    </row>
    <row r="322" spans="1:48" x14ac:dyDescent="0.2">
      <c r="A322" s="20">
        <v>3</v>
      </c>
      <c r="B322" s="20" t="s">
        <v>636</v>
      </c>
      <c r="C322" s="20">
        <v>2</v>
      </c>
      <c r="D322" s="20" t="s">
        <v>761</v>
      </c>
      <c r="E322" s="20" t="s">
        <v>762</v>
      </c>
      <c r="F322" s="20">
        <v>1</v>
      </c>
      <c r="G322" s="20" t="s">
        <v>822</v>
      </c>
      <c r="H322" s="20" t="s">
        <v>824</v>
      </c>
      <c r="I322" s="20">
        <v>5</v>
      </c>
      <c r="J322" s="20" t="s">
        <v>1959</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124</v>
      </c>
      <c r="AA322" s="23">
        <v>0</v>
      </c>
      <c r="AB322" s="22">
        <v>0</v>
      </c>
      <c r="AC322" s="20">
        <v>0.11111111111111099</v>
      </c>
      <c r="AD322" s="20">
        <f>+VLOOKUP(K322,Seguimiento!$A:$J,5,FALSE)</f>
        <v>0.18</v>
      </c>
      <c r="AE322" s="22">
        <v>0</v>
      </c>
      <c r="AF322" s="22">
        <v>0</v>
      </c>
      <c r="AG322" s="20">
        <v>1</v>
      </c>
      <c r="AH322" s="20">
        <f>+VLOOKUP(K322,Seguimiento!$A:$J,6,FALSE)</f>
        <v>0.17714285714285699</v>
      </c>
      <c r="AI322" s="23">
        <v>0</v>
      </c>
      <c r="AJ322" s="23">
        <v>0</v>
      </c>
      <c r="AK322" s="23">
        <v>0</v>
      </c>
      <c r="AL322" s="20" t="str">
        <f>+VLOOKUP(K322,Seguimiento!$A:$J,7,FALSE)</f>
        <v>Se realizaron diferentes activaciones territoriales y espacios grupales para el abordaje y atención de consumidores habituales en mitigación de riesgo y daño por conducta de consumo.</v>
      </c>
      <c r="AM322" s="20">
        <f t="shared" si="4"/>
        <v>0.18</v>
      </c>
      <c r="AN322" s="22">
        <v>4.0776545581086901E-4</v>
      </c>
      <c r="AO322" s="22">
        <v>0</v>
      </c>
      <c r="AP322" s="22">
        <v>0</v>
      </c>
      <c r="AQ322" s="36">
        <f>+VLOOKUP(K322,Seguimiento!$A:$J,9,FALSE)</f>
        <v>7.3397782045956424E-5</v>
      </c>
      <c r="AR322" s="35">
        <f>+VLOOKUP(K322,Seguimiento!$A:$J,10,FALSE)</f>
        <v>1</v>
      </c>
      <c r="AS322" s="20">
        <v>200</v>
      </c>
      <c r="AT322" s="35">
        <f>+VLOOKUP(K322,Seguimiento!$A:$J,4,FALSE)</f>
        <v>324</v>
      </c>
      <c r="AU322" s="22">
        <v>0</v>
      </c>
      <c r="AV322" s="22">
        <v>0</v>
      </c>
    </row>
    <row r="323" spans="1:48" x14ac:dyDescent="0.2">
      <c r="A323" s="20">
        <v>3</v>
      </c>
      <c r="B323" s="20" t="s">
        <v>636</v>
      </c>
      <c r="C323" s="20">
        <v>2</v>
      </c>
      <c r="D323" s="20" t="s">
        <v>761</v>
      </c>
      <c r="E323" s="20" t="s">
        <v>762</v>
      </c>
      <c r="F323" s="20">
        <v>3</v>
      </c>
      <c r="G323" s="20" t="s">
        <v>763</v>
      </c>
      <c r="H323" s="20" t="s">
        <v>764</v>
      </c>
      <c r="I323" s="20">
        <v>3</v>
      </c>
      <c r="J323" s="20" t="s">
        <v>1959</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El proceso se  encuentra  en alistamiento previo a la implementación de convocatoria a jóvenes de la primera estrategia metodológica del Seminario de comunicación juvenil. Se reafirma que en el  presente año, se definió el concepto de MEMORIAS – MEDIOS SOBRE LOS MEDIOS.</v>
      </c>
      <c r="AM323" s="20">
        <f t="shared" ref="AM323:AM386" si="5">+AD323</f>
        <v>0.28125</v>
      </c>
      <c r="AN323" s="22">
        <v>1.1211538831554738E-3</v>
      </c>
      <c r="AO323" s="22">
        <v>0</v>
      </c>
      <c r="AP323" s="22">
        <v>0</v>
      </c>
      <c r="AQ323" s="36">
        <f>+VLOOKUP(K323,Seguimiento!$A:$J,9,FALSE)</f>
        <v>3.1532452963747702E-4</v>
      </c>
      <c r="AR323" s="35">
        <f>+VLOOKUP(K323,Seguimiento!$A:$J,10,FALSE)</f>
        <v>2</v>
      </c>
      <c r="AS323" s="20">
        <v>90</v>
      </c>
      <c r="AT323" s="35">
        <f>+VLOOKUP(K323,Seguimiento!$A:$J,4,FALSE)</f>
        <v>90</v>
      </c>
      <c r="AU323" s="22">
        <v>0</v>
      </c>
      <c r="AV323" s="22">
        <v>0</v>
      </c>
    </row>
    <row r="324" spans="1:48" x14ac:dyDescent="0.2">
      <c r="A324" s="20">
        <v>3</v>
      </c>
      <c r="B324" s="20" t="s">
        <v>636</v>
      </c>
      <c r="C324" s="20">
        <v>2</v>
      </c>
      <c r="D324" s="20" t="s">
        <v>761</v>
      </c>
      <c r="E324" s="20" t="s">
        <v>762</v>
      </c>
      <c r="F324" s="20"/>
      <c r="G324" s="20"/>
      <c r="H324" s="20"/>
      <c r="I324" s="20">
        <v>5</v>
      </c>
      <c r="J324" s="20" t="s">
        <v>1958</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100</v>
      </c>
      <c r="AA324" s="23">
        <v>0</v>
      </c>
      <c r="AB324" s="22">
        <v>0</v>
      </c>
      <c r="AC324" s="20">
        <v>0.25</v>
      </c>
      <c r="AD324" s="20">
        <f>+VLOOKUP(K324,Seguimiento!$A:$J,5,FALSE)</f>
        <v>0.375</v>
      </c>
      <c r="AE324" s="24">
        <v>0</v>
      </c>
      <c r="AF324" s="22">
        <v>0</v>
      </c>
      <c r="AG324" s="20">
        <v>1</v>
      </c>
      <c r="AH324" s="20">
        <f>+VLOOKUP(K324,Seguimiento!$A:$J,6,FALSE)</f>
        <v>0.5</v>
      </c>
      <c r="AI324" s="23">
        <v>0</v>
      </c>
      <c r="AJ324" s="23">
        <v>0</v>
      </c>
      <c r="AK324" s="23">
        <v>0</v>
      </c>
      <c r="AL324" s="20" t="str">
        <f>+VLOOKUP(K324,Seguimiento!$A:$J,7,FALSE)</f>
        <v>Entre el 01/01/2021 y el 30/06/2021 se ha registrado 1 alerta de jóvenes con necesidades en vulnerabilidad económica, la cual se encuentra con la gestión finalizada, lo que corresponde a una atención efectiva del 100%.</v>
      </c>
      <c r="AM324" s="20">
        <f t="shared" si="5"/>
        <v>0.375</v>
      </c>
      <c r="AN324" s="22">
        <v>0</v>
      </c>
      <c r="AO324" s="22">
        <v>0</v>
      </c>
      <c r="AP324" s="22">
        <v>0</v>
      </c>
      <c r="AQ324" s="36">
        <f>+VLOOKUP(K324,Seguimiento!$A:$J,9,FALSE)</f>
        <v>0</v>
      </c>
      <c r="AR324" s="35">
        <f>+VLOOKUP(K324,Seguimiento!$A:$J,10,FALSE)</f>
        <v>3</v>
      </c>
      <c r="AS324" s="20">
        <v>100</v>
      </c>
      <c r="AT324" s="35">
        <f>+VLOOKUP(K324,Seguimiento!$A:$J,4,FALSE)</f>
        <v>100</v>
      </c>
      <c r="AU324" s="22">
        <v>0</v>
      </c>
      <c r="AV324" s="22">
        <v>0</v>
      </c>
    </row>
    <row r="325" spans="1:48" x14ac:dyDescent="0.2">
      <c r="A325" s="20">
        <v>3</v>
      </c>
      <c r="B325" s="20" t="s">
        <v>636</v>
      </c>
      <c r="C325" s="20">
        <v>2</v>
      </c>
      <c r="D325" s="20" t="s">
        <v>761</v>
      </c>
      <c r="E325" s="20" t="s">
        <v>762</v>
      </c>
      <c r="F325" s="20">
        <v>2</v>
      </c>
      <c r="G325" s="20" t="s">
        <v>804</v>
      </c>
      <c r="H325" s="20" t="s">
        <v>805</v>
      </c>
      <c r="I325" s="20">
        <v>4</v>
      </c>
      <c r="J325" s="20" t="s">
        <v>1959</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0</v>
      </c>
      <c r="AA325" s="23">
        <v>0</v>
      </c>
      <c r="AB325" s="22">
        <v>0</v>
      </c>
      <c r="AC325" s="20">
        <v>0.08</v>
      </c>
      <c r="AD325" s="20">
        <f>+VLOOKUP(K325,Seguimiento!$A:$J,5,FALSE)</f>
        <v>0.08</v>
      </c>
      <c r="AE325" s="22">
        <v>0</v>
      </c>
      <c r="AF325" s="22">
        <v>0</v>
      </c>
      <c r="AG325" s="20">
        <v>1.1200000000000001</v>
      </c>
      <c r="AH325" s="20">
        <f>+VLOOKUP(K325,Seguimiento!$A:$J,6,FALSE)</f>
        <v>0</v>
      </c>
      <c r="AI325" s="23">
        <v>0</v>
      </c>
      <c r="AJ325" s="23">
        <v>0</v>
      </c>
      <c r="AK325" s="23">
        <v>0</v>
      </c>
      <c r="AL325" s="20" t="str">
        <f>+VLOOKUP(K325,Seguimiento!$A:$J,7,FALSE)</f>
        <v>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v>
      </c>
      <c r="AM325" s="20">
        <f t="shared" si="5"/>
        <v>0.08</v>
      </c>
      <c r="AN325" s="22">
        <v>4.4717871950005861E-4</v>
      </c>
      <c r="AO325" s="22">
        <v>0</v>
      </c>
      <c r="AP325" s="22">
        <v>0</v>
      </c>
      <c r="AQ325" s="36">
        <f>+VLOOKUP(K325,Seguimiento!$A:$J,9,FALSE)</f>
        <v>3.5774297560004692E-5</v>
      </c>
      <c r="AR325" s="35">
        <f>+VLOOKUP(K325,Seguimiento!$A:$J,10,FALSE)</f>
        <v>1</v>
      </c>
      <c r="AS325" s="20">
        <v>112</v>
      </c>
      <c r="AT325" s="35">
        <f>+VLOOKUP(K325,Seguimiento!$A:$J,4,FALSE)</f>
        <v>112</v>
      </c>
      <c r="AU325" s="22">
        <v>0</v>
      </c>
      <c r="AV325" s="22">
        <v>0</v>
      </c>
    </row>
    <row r="326" spans="1:48" x14ac:dyDescent="0.2">
      <c r="A326" s="20">
        <v>3</v>
      </c>
      <c r="B326" s="20" t="s">
        <v>636</v>
      </c>
      <c r="C326" s="20">
        <v>2</v>
      </c>
      <c r="D326" s="20" t="s">
        <v>761</v>
      </c>
      <c r="E326" s="20" t="s">
        <v>762</v>
      </c>
      <c r="F326" s="20">
        <v>6</v>
      </c>
      <c r="G326" s="20" t="s">
        <v>768</v>
      </c>
      <c r="H326" s="20" t="s">
        <v>769</v>
      </c>
      <c r="I326" s="20">
        <v>2</v>
      </c>
      <c r="J326" s="20" t="s">
        <v>1959</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22</v>
      </c>
      <c r="AA326" s="23">
        <v>0</v>
      </c>
      <c r="AB326" s="22">
        <v>0</v>
      </c>
      <c r="AC326" s="20">
        <v>0.1</v>
      </c>
      <c r="AD326" s="20">
        <f>+VLOOKUP(K326,Seguimiento!$A:$J,5,FALSE)</f>
        <v>0.22</v>
      </c>
      <c r="AE326" s="22">
        <v>0</v>
      </c>
      <c r="AF326" s="22">
        <v>0</v>
      </c>
      <c r="AG326" s="20">
        <v>1</v>
      </c>
      <c r="AH326" s="20">
        <f>+VLOOKUP(K326,Seguimiento!$A:$J,6,FALSE)</f>
        <v>0.55000000000000004</v>
      </c>
      <c r="AI326" s="23">
        <v>0</v>
      </c>
      <c r="AJ326" s="23">
        <v>0</v>
      </c>
      <c r="AK326" s="23">
        <v>0</v>
      </c>
      <c r="AL326" s="20" t="str">
        <f>+VLOOKUP(K326,Seguimiento!$A:$J,7,FALSE)</f>
        <v>La operación del Subsistema Institucional del Sistema Municipal de Juventud durante el 2021, se ha materializado a través del desarrollo de dos de las cinco sesiones del Comité Técnico Municipal de Juventud programadas así: 19 de marzo y 21 de mayo.</v>
      </c>
      <c r="AM326" s="20">
        <f t="shared" si="5"/>
        <v>0.22</v>
      </c>
      <c r="AN326" s="22">
        <v>1.1492477416764622E-4</v>
      </c>
      <c r="AO326" s="22">
        <v>0</v>
      </c>
      <c r="AP326" s="22">
        <v>0</v>
      </c>
      <c r="AQ326" s="36">
        <f>+VLOOKUP(K326,Seguimiento!$A:$J,9,FALSE)</f>
        <v>2.528345031688217E-5</v>
      </c>
      <c r="AR326" s="35">
        <f>+VLOOKUP(K326,Seguimiento!$A:$J,10,FALSE)</f>
        <v>1</v>
      </c>
      <c r="AS326" s="20">
        <v>10</v>
      </c>
      <c r="AT326" s="35">
        <f>+VLOOKUP(K326,Seguimiento!$A:$J,4,FALSE)</f>
        <v>22</v>
      </c>
      <c r="AU326" s="22">
        <v>0</v>
      </c>
      <c r="AV326" s="22">
        <v>0</v>
      </c>
    </row>
    <row r="327" spans="1:48" x14ac:dyDescent="0.2">
      <c r="A327" s="20">
        <v>3</v>
      </c>
      <c r="B327" s="20" t="s">
        <v>636</v>
      </c>
      <c r="C327" s="20">
        <v>2</v>
      </c>
      <c r="D327" s="20" t="s">
        <v>761</v>
      </c>
      <c r="E327" s="20" t="s">
        <v>762</v>
      </c>
      <c r="F327" s="20">
        <v>3</v>
      </c>
      <c r="G327" s="20" t="s">
        <v>763</v>
      </c>
      <c r="H327" s="20" t="s">
        <v>764</v>
      </c>
      <c r="I327" s="20">
        <v>4</v>
      </c>
      <c r="J327" s="20" t="s">
        <v>1959</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0</v>
      </c>
      <c r="AA327" s="23">
        <v>0</v>
      </c>
      <c r="AB327" s="22">
        <v>0</v>
      </c>
      <c r="AC327" s="20">
        <v>0.25</v>
      </c>
      <c r="AD327" s="20">
        <f>+VLOOKUP(K327,Seguimiento!$A:$J,5,FALSE)</f>
        <v>0.25</v>
      </c>
      <c r="AE327" s="22">
        <v>0</v>
      </c>
      <c r="AF327" s="22">
        <v>0</v>
      </c>
      <c r="AG327" s="20">
        <v>1</v>
      </c>
      <c r="AH327" s="20">
        <f>+VLOOKUP(K327,Seguimiento!$A:$J,6,FALSE)</f>
        <v>0</v>
      </c>
      <c r="AI327" s="23">
        <v>0</v>
      </c>
      <c r="AJ327" s="23">
        <v>0</v>
      </c>
      <c r="AK327" s="23">
        <v>0</v>
      </c>
      <c r="AL327" s="20" t="str">
        <f>+VLOOKUP(K327,Seguimiento!$A:$J,7,FALSE)</f>
        <v>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v>
      </c>
      <c r="AM327" s="20">
        <f t="shared" si="5"/>
        <v>0.25</v>
      </c>
      <c r="AN327" s="22">
        <v>1.1672761990173689E-3</v>
      </c>
      <c r="AO327" s="22">
        <v>0</v>
      </c>
      <c r="AP327" s="22">
        <v>0</v>
      </c>
      <c r="AQ327" s="36">
        <f>+VLOOKUP(K327,Seguimiento!$A:$J,9,FALSE)</f>
        <v>2.9181904975434221E-4</v>
      </c>
      <c r="AR327" s="35">
        <f>+VLOOKUP(K327,Seguimiento!$A:$J,10,FALSE)</f>
        <v>2</v>
      </c>
      <c r="AS327" s="20">
        <v>30000</v>
      </c>
      <c r="AT327" s="35">
        <f>+VLOOKUP(K327,Seguimiento!$A:$J,4,FALSE)</f>
        <v>30000</v>
      </c>
      <c r="AU327" s="22">
        <v>0</v>
      </c>
      <c r="AV327" s="22">
        <v>0</v>
      </c>
    </row>
    <row r="328" spans="1:48" x14ac:dyDescent="0.2">
      <c r="A328" s="20">
        <v>3</v>
      </c>
      <c r="B328" s="20" t="s">
        <v>636</v>
      </c>
      <c r="C328" s="20">
        <v>2</v>
      </c>
      <c r="D328" s="20" t="s">
        <v>761</v>
      </c>
      <c r="E328" s="20" t="s">
        <v>762</v>
      </c>
      <c r="F328" s="20">
        <v>6</v>
      </c>
      <c r="G328" s="20" t="s">
        <v>768</v>
      </c>
      <c r="H328" s="20" t="s">
        <v>769</v>
      </c>
      <c r="I328" s="20">
        <v>5</v>
      </c>
      <c r="J328" s="20" t="s">
        <v>1959</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0</v>
      </c>
      <c r="AA328" s="23">
        <v>0</v>
      </c>
      <c r="AB328" s="22">
        <v>0</v>
      </c>
      <c r="AC328" s="20">
        <v>0.20658333333333301</v>
      </c>
      <c r="AD328" s="20">
        <f>+VLOOKUP(K328,Seguimiento!$A:$J,5,FALSE)</f>
        <v>0.20658333333333301</v>
      </c>
      <c r="AE328" s="22">
        <v>0</v>
      </c>
      <c r="AF328" s="22">
        <v>0</v>
      </c>
      <c r="AG328" s="20">
        <v>1.00772357723577</v>
      </c>
      <c r="AH328" s="20">
        <f>+VLOOKUP(K328,Seguimiento!$A:$J,6,FALSE)</f>
        <v>0</v>
      </c>
      <c r="AI328" s="23">
        <v>0</v>
      </c>
      <c r="AJ328" s="23">
        <v>0</v>
      </c>
      <c r="AK328" s="23">
        <v>0</v>
      </c>
      <c r="AL328" s="20" t="str">
        <f>+VLOOKUP(K328,Seguimiento!$A:$J,7,FALSE)</f>
        <v>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v>
      </c>
      <c r="AM328" s="20">
        <f t="shared" si="5"/>
        <v>0.20658333333333301</v>
      </c>
      <c r="AN328" s="22">
        <v>4.8864650790408025E-4</v>
      </c>
      <c r="AO328" s="22">
        <v>0</v>
      </c>
      <c r="AP328" s="22">
        <v>0</v>
      </c>
      <c r="AQ328" s="36">
        <f>+VLOOKUP(K328,Seguimiento!$A:$J,9,FALSE)</f>
        <v>1.0094622442451775E-4</v>
      </c>
      <c r="AR328" s="35">
        <f>+VLOOKUP(K328,Seguimiento!$A:$J,10,FALSE)</f>
        <v>1</v>
      </c>
      <c r="AS328" s="20">
        <v>2479</v>
      </c>
      <c r="AT328" s="35">
        <f>+VLOOKUP(K328,Seguimiento!$A:$J,4,FALSE)</f>
        <v>2479</v>
      </c>
      <c r="AU328" s="22">
        <v>0</v>
      </c>
      <c r="AV328" s="22">
        <v>0</v>
      </c>
    </row>
    <row r="329" spans="1:48" x14ac:dyDescent="0.2">
      <c r="A329" s="20">
        <v>3</v>
      </c>
      <c r="B329" s="20" t="s">
        <v>636</v>
      </c>
      <c r="C329" s="20">
        <v>2</v>
      </c>
      <c r="D329" s="20" t="s">
        <v>761</v>
      </c>
      <c r="E329" s="20" t="s">
        <v>762</v>
      </c>
      <c r="F329" s="20">
        <v>6</v>
      </c>
      <c r="G329" s="20" t="s">
        <v>768</v>
      </c>
      <c r="H329" s="20" t="s">
        <v>769</v>
      </c>
      <c r="I329" s="20">
        <v>4</v>
      </c>
      <c r="J329" s="20" t="s">
        <v>1959</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0</v>
      </c>
      <c r="AA329" s="23">
        <v>0</v>
      </c>
      <c r="AB329" s="22">
        <v>0</v>
      </c>
      <c r="AC329" s="20">
        <v>0.36521739130434799</v>
      </c>
      <c r="AD329" s="20">
        <f>+VLOOKUP(K329,Seguimiento!$A:$J,5,FALSE)</f>
        <v>0.36521739130434799</v>
      </c>
      <c r="AE329" s="22">
        <v>0</v>
      </c>
      <c r="AF329" s="22">
        <v>0</v>
      </c>
      <c r="AG329" s="20">
        <v>0.84</v>
      </c>
      <c r="AH329" s="20">
        <f>+VLOOKUP(K329,Seguimiento!$A:$J,6,FALSE)</f>
        <v>0</v>
      </c>
      <c r="AI329" s="23">
        <v>0</v>
      </c>
      <c r="AJ329" s="23">
        <v>0</v>
      </c>
      <c r="AK329" s="23">
        <v>0</v>
      </c>
      <c r="AL329" s="20" t="str">
        <f>+VLOOKUP(K329,Seguimiento!$A:$J,7,FALSE)</f>
        <v>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v>
      </c>
      <c r="AM329" s="20">
        <f t="shared" si="5"/>
        <v>0.36521739130434799</v>
      </c>
      <c r="AN329" s="22">
        <v>4.3163200802747348E-4</v>
      </c>
      <c r="AO329" s="22">
        <v>0</v>
      </c>
      <c r="AP329" s="22">
        <v>0</v>
      </c>
      <c r="AQ329" s="36">
        <f>+VLOOKUP(K329,Seguimiento!$A:$J,9,FALSE)</f>
        <v>1.5763951597525127E-4</v>
      </c>
      <c r="AR329" s="35">
        <f>+VLOOKUP(K329,Seguimiento!$A:$J,10,FALSE)</f>
        <v>3</v>
      </c>
      <c r="AS329" s="20">
        <v>420</v>
      </c>
      <c r="AT329" s="35">
        <f>+VLOOKUP(K329,Seguimiento!$A:$J,4,FALSE)</f>
        <v>420</v>
      </c>
      <c r="AU329" s="22">
        <v>0</v>
      </c>
      <c r="AV329" s="22">
        <v>0</v>
      </c>
    </row>
    <row r="330" spans="1:48" x14ac:dyDescent="0.2">
      <c r="A330" s="20">
        <v>3</v>
      </c>
      <c r="B330" s="20" t="s">
        <v>636</v>
      </c>
      <c r="C330" s="20">
        <v>2</v>
      </c>
      <c r="D330" s="20" t="s">
        <v>761</v>
      </c>
      <c r="E330" s="20" t="s">
        <v>762</v>
      </c>
      <c r="F330" s="20">
        <v>1</v>
      </c>
      <c r="G330" s="20" t="s">
        <v>822</v>
      </c>
      <c r="H330" s="20" t="s">
        <v>824</v>
      </c>
      <c r="I330" s="20">
        <v>4</v>
      </c>
      <c r="J330" s="20" t="s">
        <v>1959</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0</v>
      </c>
      <c r="AA330" s="23">
        <v>0</v>
      </c>
      <c r="AB330" s="22">
        <v>0</v>
      </c>
      <c r="AC330" s="20">
        <v>0.16666666666666699</v>
      </c>
      <c r="AD330" s="20">
        <f>+VLOOKUP(K330,Seguimiento!$A:$J,5,FALSE)</f>
        <v>0.16666666666666699</v>
      </c>
      <c r="AE330" s="22">
        <v>0</v>
      </c>
      <c r="AF330" s="22">
        <v>0</v>
      </c>
      <c r="AG330" s="20">
        <v>1</v>
      </c>
      <c r="AH330" s="20">
        <f>+VLOOKUP(K330,Seguimiento!$A:$J,6,FALSE)</f>
        <v>0</v>
      </c>
      <c r="AI330" s="23">
        <v>0</v>
      </c>
      <c r="AJ330" s="23">
        <v>0</v>
      </c>
      <c r="AK330" s="23">
        <v>0</v>
      </c>
      <c r="AL330" s="20" t="str">
        <f>+VLOOKUP(K330,Seguimiento!$A:$J,7,FALSE)</f>
        <v>A la fecha no se registra avance del indicador, no obstante, se identifica el marco de la Semana de la Juventud como uno de los espacios para la realización de los encuentros de ciudad para la mitigación del riesgo y el daño por conducta de consumo de sustancias psicoactivas.</v>
      </c>
      <c r="AM330" s="20">
        <f t="shared" si="5"/>
        <v>0.16666666666666699</v>
      </c>
      <c r="AN330" s="22">
        <v>4.0637952578895698E-4</v>
      </c>
      <c r="AO330" s="22">
        <v>0</v>
      </c>
      <c r="AP330" s="22">
        <v>0</v>
      </c>
      <c r="AQ330" s="36">
        <f>+VLOOKUP(K330,Seguimiento!$A:$J,9,FALSE)</f>
        <v>6.7729920964826294E-5</v>
      </c>
      <c r="AR330" s="35">
        <f>+VLOOKUP(K330,Seguimiento!$A:$J,10,FALSE)</f>
        <v>1</v>
      </c>
      <c r="AS330" s="20">
        <v>1</v>
      </c>
      <c r="AT330" s="35">
        <f>+VLOOKUP(K330,Seguimiento!$A:$J,4,FALSE)</f>
        <v>1</v>
      </c>
      <c r="AU330" s="22">
        <v>0</v>
      </c>
      <c r="AV330" s="22">
        <v>0</v>
      </c>
    </row>
    <row r="331" spans="1:48" x14ac:dyDescent="0.2">
      <c r="A331" s="20">
        <v>3</v>
      </c>
      <c r="B331" s="20" t="s">
        <v>636</v>
      </c>
      <c r="C331" s="20">
        <v>2</v>
      </c>
      <c r="D331" s="20" t="s">
        <v>761</v>
      </c>
      <c r="E331" s="20" t="s">
        <v>762</v>
      </c>
      <c r="F331" s="20">
        <v>3</v>
      </c>
      <c r="G331" s="20" t="s">
        <v>763</v>
      </c>
      <c r="H331" s="20" t="s">
        <v>764</v>
      </c>
      <c r="I331" s="20">
        <v>1</v>
      </c>
      <c r="J331" s="20" t="s">
        <v>1959</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948222</v>
      </c>
      <c r="AA331" s="23">
        <v>0</v>
      </c>
      <c r="AB331" s="22">
        <v>0</v>
      </c>
      <c r="AC331" s="20">
        <v>0.78138125000000003</v>
      </c>
      <c r="AD331" s="20">
        <f>+VLOOKUP(K331,Seguimiento!$A:$J,5,FALSE)</f>
        <v>1.17647375</v>
      </c>
      <c r="AE331" s="22">
        <v>0</v>
      </c>
      <c r="AF331" s="22">
        <v>0</v>
      </c>
      <c r="AG331" s="20">
        <v>1.8753150000000001</v>
      </c>
      <c r="AH331" s="20">
        <f>+VLOOKUP(K331,Seguimiento!$A:$J,6,FALSE)</f>
        <v>2.0613521739130398</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v>
      </c>
      <c r="AM331" s="20">
        <f t="shared" si="5"/>
        <v>1.17647375</v>
      </c>
      <c r="AN331" s="22">
        <v>1.1624717911150881E-3</v>
      </c>
      <c r="AO331" s="22">
        <v>0</v>
      </c>
      <c r="AP331" s="22">
        <v>0</v>
      </c>
      <c r="AQ331" s="36">
        <f>+VLOOKUP(K331,Seguimiento!$A:$J,9,FALSE)</f>
        <v>1.131140754528305E-3</v>
      </c>
      <c r="AR331" s="35">
        <f>+VLOOKUP(K331,Seguimiento!$A:$J,10,FALSE)</f>
        <v>3</v>
      </c>
      <c r="AS331" s="20">
        <v>1875315</v>
      </c>
      <c r="AT331" s="35">
        <f>+VLOOKUP(K331,Seguimiento!$A:$J,4,FALSE)</f>
        <v>2823537</v>
      </c>
      <c r="AU331" s="22">
        <v>0</v>
      </c>
      <c r="AV331" s="22">
        <v>0</v>
      </c>
    </row>
    <row r="332" spans="1:48" x14ac:dyDescent="0.2">
      <c r="A332" s="20">
        <v>3</v>
      </c>
      <c r="B332" s="20" t="s">
        <v>636</v>
      </c>
      <c r="C332" s="20">
        <v>2</v>
      </c>
      <c r="D332" s="20" t="s">
        <v>761</v>
      </c>
      <c r="E332" s="20" t="s">
        <v>762</v>
      </c>
      <c r="F332" s="20"/>
      <c r="G332" s="20"/>
      <c r="H332" s="20"/>
      <c r="I332" s="20">
        <v>4</v>
      </c>
      <c r="J332" s="20" t="s">
        <v>1958</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0</v>
      </c>
      <c r="AA332" s="23">
        <v>0</v>
      </c>
      <c r="AB332" s="22">
        <v>0</v>
      </c>
      <c r="AC332" s="20">
        <v>0</v>
      </c>
      <c r="AD332" s="20">
        <f>+VLOOKUP(K332,Seguimiento!$A:$J,5,FALSE)</f>
        <v>0</v>
      </c>
      <c r="AE332" s="24">
        <v>0</v>
      </c>
      <c r="AF332" s="22">
        <v>0</v>
      </c>
      <c r="AG332" s="20">
        <v>-1</v>
      </c>
      <c r="AH332" s="20">
        <f>+VLOOKUP(K332,Seguimiento!$A:$J,6,FALSE)</f>
        <v>0</v>
      </c>
      <c r="AI332" s="23">
        <v>0</v>
      </c>
      <c r="AJ332" s="23">
        <v>0</v>
      </c>
      <c r="AK332" s="23">
        <v>0</v>
      </c>
      <c r="AL332" s="20" t="str">
        <f>+VLOOKUP(K332,Seguimiento!$A:$J,7,FALSE)</f>
        <v>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v>
      </c>
      <c r="AM332" s="20">
        <f t="shared" si="5"/>
        <v>0</v>
      </c>
      <c r="AN332" s="22">
        <v>0</v>
      </c>
      <c r="AO332" s="22">
        <v>0</v>
      </c>
      <c r="AP332" s="22">
        <v>0</v>
      </c>
      <c r="AQ332" s="36">
        <f>+VLOOKUP(K332,Seguimiento!$A:$J,9,FALSE)</f>
        <v>0</v>
      </c>
      <c r="AR332" s="35">
        <f>+VLOOKUP(K332,Seguimiento!$A:$J,10,FALSE)</f>
        <v>1</v>
      </c>
      <c r="AS332" s="20">
        <v>0</v>
      </c>
      <c r="AT332" s="35">
        <f>+VLOOKUP(K332,Seguimiento!$A:$J,4,FALSE)</f>
        <v>0</v>
      </c>
      <c r="AU332" s="22">
        <v>0</v>
      </c>
      <c r="AV332" s="22">
        <v>0</v>
      </c>
    </row>
    <row r="333" spans="1:48" x14ac:dyDescent="0.2">
      <c r="A333" s="20">
        <v>3</v>
      </c>
      <c r="B333" s="20" t="s">
        <v>636</v>
      </c>
      <c r="C333" s="20">
        <v>2</v>
      </c>
      <c r="D333" s="20" t="s">
        <v>761</v>
      </c>
      <c r="E333" s="20" t="s">
        <v>762</v>
      </c>
      <c r="F333" s="20">
        <v>1</v>
      </c>
      <c r="G333" s="20" t="s">
        <v>822</v>
      </c>
      <c r="H333" s="20" t="s">
        <v>824</v>
      </c>
      <c r="I333" s="20">
        <v>3</v>
      </c>
      <c r="J333" s="20" t="s">
        <v>1959</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454</v>
      </c>
      <c r="AA333" s="23">
        <v>0</v>
      </c>
      <c r="AB333" s="22">
        <v>0</v>
      </c>
      <c r="AC333" s="20">
        <v>0</v>
      </c>
      <c r="AD333" s="20">
        <f>+VLOOKUP(K333,Seguimiento!$A:$J,5,FALSE)</f>
        <v>7.5666666666666701E-2</v>
      </c>
      <c r="AE333" s="22">
        <v>0</v>
      </c>
      <c r="AF333" s="22">
        <v>0</v>
      </c>
      <c r="AG333" s="20">
        <v>-1</v>
      </c>
      <c r="AH333" s="20">
        <f>+VLOOKUP(K333,Seguimiento!$A:$J,6,FALSE)</f>
        <v>0.22700000000000001</v>
      </c>
      <c r="AI333" s="23">
        <v>0</v>
      </c>
      <c r="AJ333" s="23">
        <v>0</v>
      </c>
      <c r="AK333" s="23">
        <v>0</v>
      </c>
      <c r="AL333" s="20" t="str">
        <f>+VLOOKUP(K333,Seguimiento!$A:$J,7,FALSE)</f>
        <v>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v>
      </c>
      <c r="AM333" s="20">
        <f t="shared" si="5"/>
        <v>7.5666666666666701E-2</v>
      </c>
      <c r="AN333" s="22">
        <v>4.2778519255133585E-4</v>
      </c>
      <c r="AO333" s="22">
        <v>0</v>
      </c>
      <c r="AP333" s="22">
        <v>0</v>
      </c>
      <c r="AQ333" s="36">
        <f>+VLOOKUP(K333,Seguimiento!$A:$J,9,FALSE)</f>
        <v>3.2369079569717759E-5</v>
      </c>
      <c r="AR333" s="35">
        <f>+VLOOKUP(K333,Seguimiento!$A:$J,10,FALSE)</f>
        <v>1</v>
      </c>
      <c r="AS333" s="20">
        <v>0</v>
      </c>
      <c r="AT333" s="35">
        <f>+VLOOKUP(K333,Seguimiento!$A:$J,4,FALSE)</f>
        <v>454</v>
      </c>
      <c r="AU333" s="22">
        <v>0</v>
      </c>
      <c r="AV333" s="22">
        <v>0</v>
      </c>
    </row>
    <row r="334" spans="1:48" x14ac:dyDescent="0.2">
      <c r="A334" s="20">
        <v>3</v>
      </c>
      <c r="B334" s="20" t="s">
        <v>636</v>
      </c>
      <c r="C334" s="20">
        <v>2</v>
      </c>
      <c r="D334" s="20" t="s">
        <v>761</v>
      </c>
      <c r="E334" s="20" t="s">
        <v>762</v>
      </c>
      <c r="F334" s="20">
        <v>1</v>
      </c>
      <c r="G334" s="20" t="s">
        <v>822</v>
      </c>
      <c r="H334" s="20" t="s">
        <v>824</v>
      </c>
      <c r="I334" s="20">
        <v>1</v>
      </c>
      <c r="J334" s="20" t="s">
        <v>1959</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v>
      </c>
      <c r="AM334" s="20">
        <f t="shared" si="5"/>
        <v>0</v>
      </c>
      <c r="AN334" s="22">
        <v>4.0430063075608898E-4</v>
      </c>
      <c r="AO334" s="22">
        <v>0</v>
      </c>
      <c r="AP334" s="22">
        <v>0</v>
      </c>
      <c r="AQ334" s="36">
        <f>+VLOOKUP(K334,Seguimiento!$A:$J,9,FALSE)</f>
        <v>0</v>
      </c>
      <c r="AR334" s="35">
        <f>+VLOOKUP(K334,Seguimiento!$A:$J,10,FALSE)</f>
        <v>1</v>
      </c>
      <c r="AS334" s="20">
        <v>0</v>
      </c>
      <c r="AT334" s="35">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1959</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0</v>
      </c>
      <c r="AA335" s="23">
        <v>0</v>
      </c>
      <c r="AB335" s="22">
        <v>0</v>
      </c>
      <c r="AC335" s="20">
        <v>0.663333333333333</v>
      </c>
      <c r="AD335" s="20">
        <f>+VLOOKUP(K335,Seguimiento!$A:$J,5,FALSE)</f>
        <v>0</v>
      </c>
      <c r="AE335" s="22">
        <v>0</v>
      </c>
      <c r="AF335" s="22">
        <v>0</v>
      </c>
      <c r="AG335" s="20">
        <v>0.86521739130434805</v>
      </c>
      <c r="AH335" s="20">
        <f>+VLOOKUP(K335,Seguimiento!$A:$J,6,FALSE)</f>
        <v>0</v>
      </c>
      <c r="AI335" s="23">
        <v>0</v>
      </c>
      <c r="AJ335" s="23">
        <v>0</v>
      </c>
      <c r="AK335" s="23">
        <v>0</v>
      </c>
      <c r="AL335" s="20" t="str">
        <f>+VLOOKUP(K335,Seguimiento!$A:$J,7,FALSE)</f>
        <v>se tiene fecha estimada de comienzo de ejecución física el 10 de julio. El esquipo se encuentra en preparación, planeación e identificación de beneficiarios</v>
      </c>
      <c r="AM335" s="20">
        <f t="shared" si="5"/>
        <v>0</v>
      </c>
      <c r="AN335" s="22">
        <v>5.3311913554693606E-4</v>
      </c>
      <c r="AO335" s="22">
        <v>0</v>
      </c>
      <c r="AP335" s="22">
        <v>0</v>
      </c>
      <c r="AQ335" s="36">
        <f>+VLOOKUP(K335,Seguimiento!$A:$J,9,FALSE)</f>
        <v>0</v>
      </c>
      <c r="AR335" s="35">
        <f>+VLOOKUP(K335,Seguimiento!$A:$J,10,FALSE)</f>
        <v>1</v>
      </c>
      <c r="AS335" s="20">
        <v>39.799999999999997</v>
      </c>
      <c r="AT335" s="35">
        <f>+VLOOKUP(K335,Seguimiento!$A:$J,4,FALSE)</f>
        <v>0</v>
      </c>
      <c r="AU335" s="22">
        <v>0</v>
      </c>
      <c r="AV335" s="22">
        <v>0</v>
      </c>
    </row>
    <row r="336" spans="1:48" x14ac:dyDescent="0.2">
      <c r="A336" s="20">
        <v>3</v>
      </c>
      <c r="B336" s="20" t="s">
        <v>636</v>
      </c>
      <c r="C336" s="20">
        <v>2</v>
      </c>
      <c r="D336" s="20" t="s">
        <v>761</v>
      </c>
      <c r="E336" s="20" t="s">
        <v>762</v>
      </c>
      <c r="F336" s="20">
        <v>4</v>
      </c>
      <c r="G336" s="20" t="s">
        <v>772</v>
      </c>
      <c r="H336" s="20" t="s">
        <v>773</v>
      </c>
      <c r="I336" s="20">
        <v>3</v>
      </c>
      <c r="J336" s="20" t="s">
        <v>1959</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61</v>
      </c>
      <c r="AA336" s="23">
        <v>0</v>
      </c>
      <c r="AB336" s="22">
        <v>0</v>
      </c>
      <c r="AC336" s="20">
        <v>0</v>
      </c>
      <c r="AD336" s="20">
        <f>+VLOOKUP(K336,Seguimiento!$A:$J,5,FALSE)</f>
        <v>3.0499999999999999E-2</v>
      </c>
      <c r="AE336" s="22">
        <v>0</v>
      </c>
      <c r="AF336" s="22">
        <v>0</v>
      </c>
      <c r="AG336" s="20">
        <v>-1</v>
      </c>
      <c r="AH336" s="20">
        <f>+VLOOKUP(K336,Seguimiento!$A:$J,6,FALSE)</f>
        <v>9.1591591591591595E-2</v>
      </c>
      <c r="AI336" s="23">
        <v>0</v>
      </c>
      <c r="AJ336" s="23">
        <v>0</v>
      </c>
      <c r="AK336" s="23">
        <v>0</v>
      </c>
      <c r="AL336" s="20" t="str">
        <f>+VLOOKUP(K336,Seguimiento!$A:$J,7,FALSE)</f>
        <v>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v>
      </c>
      <c r="AM336" s="20">
        <f t="shared" si="5"/>
        <v>3.0499999999999999E-2</v>
      </c>
      <c r="AN336" s="22">
        <v>4.0631299516762467E-4</v>
      </c>
      <c r="AO336" s="22">
        <v>0</v>
      </c>
      <c r="AP336" s="22">
        <v>0</v>
      </c>
      <c r="AQ336" s="36">
        <f>+VLOOKUP(K336,Seguimiento!$A:$J,9,FALSE)</f>
        <v>1.2392546352612551E-5</v>
      </c>
      <c r="AR336" s="35">
        <f>+VLOOKUP(K336,Seguimiento!$A:$J,10,FALSE)</f>
        <v>1</v>
      </c>
      <c r="AS336" s="20">
        <v>0</v>
      </c>
      <c r="AT336" s="35">
        <f>+VLOOKUP(K336,Seguimiento!$A:$J,4,FALSE)</f>
        <v>61</v>
      </c>
      <c r="AU336" s="22">
        <v>0</v>
      </c>
      <c r="AV336" s="22">
        <v>0</v>
      </c>
    </row>
    <row r="337" spans="1:48" x14ac:dyDescent="0.2">
      <c r="A337" s="20">
        <v>3</v>
      </c>
      <c r="B337" s="20" t="s">
        <v>636</v>
      </c>
      <c r="C337" s="20">
        <v>2</v>
      </c>
      <c r="D337" s="20" t="s">
        <v>761</v>
      </c>
      <c r="E337" s="20" t="s">
        <v>762</v>
      </c>
      <c r="F337" s="20"/>
      <c r="G337" s="20"/>
      <c r="H337" s="20"/>
      <c r="I337" s="20">
        <v>3</v>
      </c>
      <c r="J337" s="20" t="s">
        <v>1958</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11.11</v>
      </c>
      <c r="AA337" s="23">
        <v>0</v>
      </c>
      <c r="AB337" s="22">
        <v>0</v>
      </c>
      <c r="AC337" s="20">
        <v>0.25</v>
      </c>
      <c r="AD337" s="20">
        <f>+VLOOKUP(K337,Seguimiento!$A:$J,5,FALSE)</f>
        <v>0.2638875</v>
      </c>
      <c r="AE337" s="24">
        <v>0</v>
      </c>
      <c r="AF337" s="22">
        <v>0</v>
      </c>
      <c r="AG337" s="20">
        <v>1</v>
      </c>
      <c r="AH337" s="20">
        <f>+VLOOKUP(K337,Seguimiento!$A:$J,6,FALSE)</f>
        <v>5.5550000000000002E-2</v>
      </c>
      <c r="AI337" s="23">
        <v>0</v>
      </c>
      <c r="AJ337" s="23">
        <v>0</v>
      </c>
      <c r="AK337" s="23">
        <v>0</v>
      </c>
      <c r="AL337" s="20" t="str">
        <f>+VLOOKUP(K337,Seguimiento!$A:$J,7,FALSE)</f>
        <v>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v>
      </c>
      <c r="AM337" s="20">
        <f t="shared" si="5"/>
        <v>0.2638875</v>
      </c>
      <c r="AN337" s="22">
        <v>0</v>
      </c>
      <c r="AO337" s="22">
        <v>0</v>
      </c>
      <c r="AP337" s="22">
        <v>0</v>
      </c>
      <c r="AQ337" s="36">
        <f>+VLOOKUP(K337,Seguimiento!$A:$J,9,FALSE)</f>
        <v>0</v>
      </c>
      <c r="AR337" s="35">
        <f>+VLOOKUP(K337,Seguimiento!$A:$J,10,FALSE)</f>
        <v>2</v>
      </c>
      <c r="AS337" s="20">
        <v>100</v>
      </c>
      <c r="AT337" s="35">
        <f>+VLOOKUP(K337,Seguimiento!$A:$J,4,FALSE)</f>
        <v>11.11</v>
      </c>
      <c r="AU337" s="22">
        <v>0</v>
      </c>
      <c r="AV337" s="22">
        <v>0</v>
      </c>
    </row>
    <row r="338" spans="1:48" x14ac:dyDescent="0.2">
      <c r="A338" s="20">
        <v>3</v>
      </c>
      <c r="B338" s="20" t="s">
        <v>636</v>
      </c>
      <c r="C338" s="20">
        <v>2</v>
      </c>
      <c r="D338" s="20" t="s">
        <v>761</v>
      </c>
      <c r="E338" s="20" t="s">
        <v>762</v>
      </c>
      <c r="F338" s="20">
        <v>4</v>
      </c>
      <c r="G338" s="20" t="s">
        <v>772</v>
      </c>
      <c r="H338" s="20" t="s">
        <v>773</v>
      </c>
      <c r="I338" s="20">
        <v>2</v>
      </c>
      <c r="J338" s="20" t="s">
        <v>1959</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42</v>
      </c>
      <c r="AA338" s="23">
        <v>0</v>
      </c>
      <c r="AB338" s="22">
        <v>0</v>
      </c>
      <c r="AC338" s="20">
        <v>0.13500000000000001</v>
      </c>
      <c r="AD338" s="20">
        <f>+VLOOKUP(K338,Seguimiento!$A:$J,5,FALSE)</f>
        <v>0.14549999999999999</v>
      </c>
      <c r="AE338" s="22">
        <v>0</v>
      </c>
      <c r="AF338" s="22">
        <v>0</v>
      </c>
      <c r="AG338" s="20">
        <v>1.08</v>
      </c>
      <c r="AH338" s="20">
        <f>+VLOOKUP(K338,Seguimiento!$A:$J,6,FALSE)</f>
        <v>3.5989717223650401E-2</v>
      </c>
      <c r="AI338" s="23">
        <v>0</v>
      </c>
      <c r="AJ338" s="23">
        <v>0</v>
      </c>
      <c r="AK338" s="23">
        <v>0</v>
      </c>
      <c r="AL338" s="20" t="str">
        <f>+VLOOKUP(K338,Seguimiento!$A:$J,7,FALSE)</f>
        <v>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v>
      </c>
      <c r="AM338" s="20">
        <f t="shared" si="5"/>
        <v>0.14549999999999999</v>
      </c>
      <c r="AN338" s="22">
        <v>4.0356206610579282E-4</v>
      </c>
      <c r="AO338" s="22">
        <v>0</v>
      </c>
      <c r="AP338" s="22">
        <v>0</v>
      </c>
      <c r="AQ338" s="36">
        <f>+VLOOKUP(K338,Seguimiento!$A:$J,9,FALSE)</f>
        <v>5.8718280618392851E-5</v>
      </c>
      <c r="AR338" s="35">
        <f>+VLOOKUP(K338,Seguimiento!$A:$J,10,FALSE)</f>
        <v>1</v>
      </c>
      <c r="AS338" s="20">
        <v>540</v>
      </c>
      <c r="AT338" s="35">
        <f>+VLOOKUP(K338,Seguimiento!$A:$J,4,FALSE)</f>
        <v>582</v>
      </c>
      <c r="AU338" s="22">
        <v>0</v>
      </c>
      <c r="AV338" s="22">
        <v>0</v>
      </c>
    </row>
    <row r="339" spans="1:48" x14ac:dyDescent="0.2">
      <c r="A339" s="20">
        <v>3</v>
      </c>
      <c r="B339" s="20" t="s">
        <v>636</v>
      </c>
      <c r="C339" s="20">
        <v>2</v>
      </c>
      <c r="D339" s="20" t="s">
        <v>761</v>
      </c>
      <c r="E339" s="20" t="s">
        <v>762</v>
      </c>
      <c r="F339" s="20">
        <v>4</v>
      </c>
      <c r="G339" s="20" t="s">
        <v>772</v>
      </c>
      <c r="H339" s="20" t="s">
        <v>773</v>
      </c>
      <c r="I339" s="20">
        <v>4</v>
      </c>
      <c r="J339" s="20" t="s">
        <v>1959</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1</v>
      </c>
      <c r="AA339" s="23">
        <v>0</v>
      </c>
      <c r="AB339" s="22">
        <v>0</v>
      </c>
      <c r="AC339" s="20">
        <v>0.19047619047618999</v>
      </c>
      <c r="AD339" s="20">
        <f>+VLOOKUP(K339,Seguimiento!$A:$J,5,FALSE)</f>
        <v>0.238095238095238</v>
      </c>
      <c r="AE339" s="22">
        <v>0</v>
      </c>
      <c r="AF339" s="22">
        <v>0</v>
      </c>
      <c r="AG339" s="20">
        <v>1</v>
      </c>
      <c r="AH339" s="20">
        <f>+VLOOKUP(K339,Seguimiento!$A:$J,6,FALSE)</f>
        <v>0.16666666666666699</v>
      </c>
      <c r="AI339" s="23">
        <v>0</v>
      </c>
      <c r="AJ339" s="23">
        <v>0</v>
      </c>
      <c r="AK339" s="23">
        <v>0</v>
      </c>
      <c r="AL339" s="20" t="str">
        <f>+VLOOKUP(K339,Seguimiento!$A:$J,7,FALSE)</f>
        <v>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v>
      </c>
      <c r="AM339" s="20">
        <f t="shared" si="5"/>
        <v>0.238095238095238</v>
      </c>
      <c r="AN339" s="22">
        <v>4.0356206610579282E-4</v>
      </c>
      <c r="AO339" s="22">
        <v>0</v>
      </c>
      <c r="AP339" s="22">
        <v>0</v>
      </c>
      <c r="AQ339" s="36">
        <f>+VLOOKUP(K339,Seguimiento!$A:$J,9,FALSE)</f>
        <v>9.608620621566492E-5</v>
      </c>
      <c r="AR339" s="35">
        <f>+VLOOKUP(K339,Seguimiento!$A:$J,10,FALSE)</f>
        <v>2</v>
      </c>
      <c r="AS339" s="20">
        <v>4</v>
      </c>
      <c r="AT339" s="35">
        <f>+VLOOKUP(K339,Seguimiento!$A:$J,4,FALSE)</f>
        <v>5</v>
      </c>
      <c r="AU339" s="22">
        <v>0</v>
      </c>
      <c r="AV339" s="22">
        <v>0</v>
      </c>
    </row>
    <row r="340" spans="1:48" x14ac:dyDescent="0.2">
      <c r="A340" s="20">
        <v>3</v>
      </c>
      <c r="B340" s="20" t="s">
        <v>636</v>
      </c>
      <c r="C340" s="20">
        <v>3</v>
      </c>
      <c r="D340" s="20" t="s">
        <v>846</v>
      </c>
      <c r="E340" s="20" t="s">
        <v>847</v>
      </c>
      <c r="F340" s="20">
        <v>2</v>
      </c>
      <c r="G340" s="20" t="s">
        <v>848</v>
      </c>
      <c r="H340" s="20" t="s">
        <v>849</v>
      </c>
      <c r="I340" s="20">
        <v>5</v>
      </c>
      <c r="J340" s="20" t="s">
        <v>1959</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1</v>
      </c>
      <c r="AA340" s="23">
        <v>0</v>
      </c>
      <c r="AB340" s="22">
        <v>0</v>
      </c>
      <c r="AC340" s="20">
        <v>0.16666666666666699</v>
      </c>
      <c r="AD340" s="20">
        <f>+VLOOKUP(K340,Seguimiento!$A:$J,5,FALSE)</f>
        <v>0.25</v>
      </c>
      <c r="AE340" s="22">
        <v>0</v>
      </c>
      <c r="AF340" s="22">
        <v>0</v>
      </c>
      <c r="AG340" s="20">
        <v>1</v>
      </c>
      <c r="AH340" s="20">
        <f>+VLOOKUP(K340,Seguimiento!$A:$J,6,FALSE)</f>
        <v>0.25</v>
      </c>
      <c r="AI340" s="23">
        <v>0</v>
      </c>
      <c r="AJ340" s="23">
        <v>0</v>
      </c>
      <c r="AK340" s="23">
        <v>0</v>
      </c>
      <c r="AL340" s="20" t="str">
        <f>+VLOOKUP(K340,Seguimiento!$A:$J,7,FALSE)</f>
        <v>La ejecución del contrato inició en  junio del 2021</v>
      </c>
      <c r="AM340" s="20">
        <f t="shared" si="5"/>
        <v>0.25</v>
      </c>
      <c r="AN340" s="22">
        <v>4.0911035934917028E-4</v>
      </c>
      <c r="AO340" s="22">
        <v>0</v>
      </c>
      <c r="AP340" s="22">
        <v>0</v>
      </c>
      <c r="AQ340" s="36">
        <f>+VLOOKUP(K340,Seguimiento!$A:$J,9,FALSE)</f>
        <v>1.0227758983729257E-4</v>
      </c>
      <c r="AR340" s="35">
        <f>+VLOOKUP(K340,Seguimiento!$A:$J,10,FALSE)</f>
        <v>2</v>
      </c>
      <c r="AS340" s="20">
        <v>2</v>
      </c>
      <c r="AT340" s="35">
        <f>+VLOOKUP(K340,Seguimiento!$A:$J,4,FALSE)</f>
        <v>3</v>
      </c>
      <c r="AU340" s="22">
        <v>0</v>
      </c>
      <c r="AV340" s="22">
        <v>0</v>
      </c>
    </row>
    <row r="341" spans="1:48" x14ac:dyDescent="0.2">
      <c r="A341" s="20">
        <v>3</v>
      </c>
      <c r="B341" s="20" t="s">
        <v>636</v>
      </c>
      <c r="C341" s="20">
        <v>3</v>
      </c>
      <c r="D341" s="20" t="s">
        <v>846</v>
      </c>
      <c r="E341" s="20" t="s">
        <v>847</v>
      </c>
      <c r="F341" s="20">
        <v>3</v>
      </c>
      <c r="G341" s="20" t="s">
        <v>852</v>
      </c>
      <c r="H341" s="20" t="s">
        <v>853</v>
      </c>
      <c r="I341" s="20">
        <v>4</v>
      </c>
      <c r="J341" s="20" t="s">
        <v>1959</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59</v>
      </c>
      <c r="AA341" s="23">
        <v>0</v>
      </c>
      <c r="AB341" s="22">
        <v>0</v>
      </c>
      <c r="AC341" s="20">
        <v>0.31052631578947398</v>
      </c>
      <c r="AD341" s="20">
        <f>+VLOOKUP(K341,Seguimiento!$A:$J,5,FALSE)</f>
        <v>0.46578947368421098</v>
      </c>
      <c r="AE341" s="22">
        <v>0</v>
      </c>
      <c r="AF341" s="22">
        <v>0</v>
      </c>
      <c r="AG341" s="20">
        <v>1.04424778761062</v>
      </c>
      <c r="AH341" s="20">
        <f>+VLOOKUP(K341,Seguimiento!$A:$J,6,FALSE)</f>
        <v>0.59</v>
      </c>
      <c r="AI341" s="23">
        <v>0</v>
      </c>
      <c r="AJ341" s="23">
        <v>0</v>
      </c>
      <c r="AK341" s="23">
        <v>0</v>
      </c>
      <c r="AL341" s="20" t="str">
        <f>+VLOOKUP(K341,Seguimiento!$A:$J,7,FALSE)</f>
        <v>Sin Observación</v>
      </c>
      <c r="AM341" s="20">
        <f t="shared" si="5"/>
        <v>0.46578947368421098</v>
      </c>
      <c r="AN341" s="22">
        <v>5.1245066292856937E-4</v>
      </c>
      <c r="AO341" s="22">
        <v>0</v>
      </c>
      <c r="AP341" s="22">
        <v>0</v>
      </c>
      <c r="AQ341" s="36">
        <f>+VLOOKUP(K341,Seguimiento!$A:$J,9,FALSE)</f>
        <v>2.3869412457462334E-4</v>
      </c>
      <c r="AR341" s="35">
        <f>+VLOOKUP(K341,Seguimiento!$A:$J,10,FALSE)</f>
        <v>3</v>
      </c>
      <c r="AS341" s="20">
        <v>118</v>
      </c>
      <c r="AT341" s="35">
        <f>+VLOOKUP(K341,Seguimiento!$A:$J,4,FALSE)</f>
        <v>177</v>
      </c>
      <c r="AU341" s="22">
        <v>0</v>
      </c>
      <c r="AV341" s="22">
        <v>0</v>
      </c>
    </row>
    <row r="342" spans="1:48" x14ac:dyDescent="0.2">
      <c r="A342" s="20">
        <v>3</v>
      </c>
      <c r="B342" s="20" t="s">
        <v>636</v>
      </c>
      <c r="C342" s="20">
        <v>3</v>
      </c>
      <c r="D342" s="20" t="s">
        <v>846</v>
      </c>
      <c r="E342" s="20" t="s">
        <v>847</v>
      </c>
      <c r="F342" s="20">
        <v>1</v>
      </c>
      <c r="G342" s="20" t="s">
        <v>885</v>
      </c>
      <c r="H342" s="20" t="s">
        <v>886</v>
      </c>
      <c r="I342" s="20">
        <v>4</v>
      </c>
      <c r="J342" s="20" t="s">
        <v>1959</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0</v>
      </c>
      <c r="AA342" s="23">
        <v>0</v>
      </c>
      <c r="AB342" s="22">
        <v>0</v>
      </c>
      <c r="AC342" s="20">
        <v>0.35909090909090902</v>
      </c>
      <c r="AD342" s="20">
        <f>+VLOOKUP(K342,Seguimiento!$A:$J,5,FALSE)</f>
        <v>0.35909090909090902</v>
      </c>
      <c r="AE342" s="22">
        <v>0</v>
      </c>
      <c r="AF342" s="22">
        <v>0</v>
      </c>
      <c r="AG342" s="20">
        <v>1.31666666666667</v>
      </c>
      <c r="AH342" s="20">
        <f>+VLOOKUP(K342,Seguimiento!$A:$J,6,FALSE)</f>
        <v>0</v>
      </c>
      <c r="AI342" s="23">
        <v>0</v>
      </c>
      <c r="AJ342" s="23">
        <v>0</v>
      </c>
      <c r="AK342" s="23">
        <v>0</v>
      </c>
      <c r="AL342" s="20" t="str">
        <f>+VLOOKUP(K342,Seguimiento!$A:$J,7,FALSE)</f>
        <v>Se suscribó convenio de asociación el 4 de junio de 2021.</v>
      </c>
      <c r="AM342" s="20">
        <f t="shared" si="5"/>
        <v>0.35909090909090902</v>
      </c>
      <c r="AN342" s="22">
        <v>4.2492222117413402E-4</v>
      </c>
      <c r="AO342" s="22">
        <v>0</v>
      </c>
      <c r="AP342" s="22">
        <v>0</v>
      </c>
      <c r="AQ342" s="36">
        <f>+VLOOKUP(K342,Seguimiento!$A:$J,9,FALSE)</f>
        <v>1.5258570669434809E-4</v>
      </c>
      <c r="AR342" s="35">
        <f>+VLOOKUP(K342,Seguimiento!$A:$J,10,FALSE)</f>
        <v>3</v>
      </c>
      <c r="AS342" s="20">
        <v>395</v>
      </c>
      <c r="AT342" s="35">
        <f>+VLOOKUP(K342,Seguimiento!$A:$J,4,FALSE)</f>
        <v>395</v>
      </c>
      <c r="AU342" s="22">
        <v>0</v>
      </c>
      <c r="AV342" s="22">
        <v>0</v>
      </c>
    </row>
    <row r="343" spans="1:48" x14ac:dyDescent="0.2">
      <c r="A343" s="20">
        <v>3</v>
      </c>
      <c r="B343" s="20" t="s">
        <v>636</v>
      </c>
      <c r="C343" s="20">
        <v>3</v>
      </c>
      <c r="D343" s="20" t="s">
        <v>846</v>
      </c>
      <c r="E343" s="20" t="s">
        <v>847</v>
      </c>
      <c r="F343" s="20">
        <v>2</v>
      </c>
      <c r="G343" s="20" t="s">
        <v>848</v>
      </c>
      <c r="H343" s="20" t="s">
        <v>849</v>
      </c>
      <c r="I343" s="20">
        <v>3</v>
      </c>
      <c r="J343" s="20" t="s">
        <v>1959</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0.28415094339622599</v>
      </c>
      <c r="AE343" s="22">
        <v>0</v>
      </c>
      <c r="AF343" s="22">
        <v>0</v>
      </c>
      <c r="AG343" s="20">
        <v>0.74320754716981097</v>
      </c>
      <c r="AH343" s="20">
        <f>+VLOOKUP(K343,Seguimiento!$A:$J,6,FALSE)</f>
        <v>0.39339622641509397</v>
      </c>
      <c r="AI343" s="23">
        <v>0</v>
      </c>
      <c r="AJ343" s="23">
        <v>0</v>
      </c>
      <c r="AK343" s="23">
        <v>0</v>
      </c>
      <c r="AL343" s="20" t="str">
        <f>+VLOOKUP(K343,Seguimiento!$A:$J,7,FALSE)</f>
        <v>Se reporta 41,7, teniendo en cuenta la medición reportada en mayo 30, por la Secretaría de Gestión Humana y servicio a la Ciudadanía responsable del dato.</v>
      </c>
      <c r="AM343" s="20">
        <f t="shared" si="5"/>
        <v>0.28415094339622599</v>
      </c>
      <c r="AN343" s="22">
        <v>4.0531956503071765E-4</v>
      </c>
      <c r="AO343" s="22">
        <v>0</v>
      </c>
      <c r="AP343" s="22">
        <v>0</v>
      </c>
      <c r="AQ343" s="36">
        <f>+VLOOKUP(K343,Seguimiento!$A:$J,9,FALSE)</f>
        <v>1.1517193678042638E-4</v>
      </c>
      <c r="AR343" s="35">
        <f>+VLOOKUP(K343,Seguimiento!$A:$J,10,FALSE)</f>
        <v>2</v>
      </c>
      <c r="AS343" s="20">
        <v>39.39</v>
      </c>
      <c r="AT343" s="35">
        <f>+VLOOKUP(K343,Seguimiento!$A:$J,4,FALSE)</f>
        <v>41.7</v>
      </c>
      <c r="AU343" s="22">
        <v>0</v>
      </c>
      <c r="AV343" s="22">
        <v>0</v>
      </c>
    </row>
    <row r="344" spans="1:48" x14ac:dyDescent="0.2">
      <c r="A344" s="20">
        <v>3</v>
      </c>
      <c r="B344" s="20" t="s">
        <v>636</v>
      </c>
      <c r="C344" s="20">
        <v>3</v>
      </c>
      <c r="D344" s="20" t="s">
        <v>846</v>
      </c>
      <c r="E344" s="20" t="s">
        <v>847</v>
      </c>
      <c r="F344" s="20">
        <v>1</v>
      </c>
      <c r="G344" s="20" t="s">
        <v>885</v>
      </c>
      <c r="H344" s="20" t="s">
        <v>886</v>
      </c>
      <c r="I344" s="20">
        <v>8</v>
      </c>
      <c r="J344" s="20" t="s">
        <v>1959</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656</v>
      </c>
      <c r="AA344" s="23">
        <v>0</v>
      </c>
      <c r="AB344" s="22">
        <v>0</v>
      </c>
      <c r="AC344" s="20">
        <v>0.15640000000000001</v>
      </c>
      <c r="AD344" s="20">
        <f>+VLOOKUP(K344,Seguimiento!$A:$J,5,FALSE)</f>
        <v>0.18264</v>
      </c>
      <c r="AE344" s="22">
        <v>0</v>
      </c>
      <c r="AF344" s="22">
        <v>0</v>
      </c>
      <c r="AG344" s="20">
        <v>1.3033333333333299</v>
      </c>
      <c r="AH344" s="20">
        <f>+VLOOKUP(K344,Seguimiento!$A:$J,6,FALSE)</f>
        <v>0.16400000000000001</v>
      </c>
      <c r="AI344" s="23">
        <v>0</v>
      </c>
      <c r="AJ344" s="23">
        <v>0</v>
      </c>
      <c r="AK344" s="23">
        <v>0</v>
      </c>
      <c r="AL344" s="20" t="str">
        <f>+VLOOKUP(K344,Seguimiento!$A:$J,7,FALSE)</f>
        <v>El porcentaje es inferior al 30% porque aún está en proceso la adquisición de insumos de gestión/higiene mesntrual para más de 3000 mujeres. Con corte al siguiente reporte del Plan de Acción aumentará la meta.</v>
      </c>
      <c r="AM344" s="20">
        <f t="shared" si="5"/>
        <v>0.18264</v>
      </c>
      <c r="AN344" s="22">
        <v>4.7540282480237775E-4</v>
      </c>
      <c r="AO344" s="22">
        <v>0</v>
      </c>
      <c r="AP344" s="22">
        <v>0</v>
      </c>
      <c r="AQ344" s="36">
        <f>+VLOOKUP(K344,Seguimiento!$A:$J,9,FALSE)</f>
        <v>8.6827571921906265E-5</v>
      </c>
      <c r="AR344" s="35">
        <f>+VLOOKUP(K344,Seguimiento!$A:$J,10,FALSE)</f>
        <v>1</v>
      </c>
      <c r="AS344" s="20">
        <v>3910</v>
      </c>
      <c r="AT344" s="35">
        <f>+VLOOKUP(K344,Seguimiento!$A:$J,4,FALSE)</f>
        <v>4566</v>
      </c>
      <c r="AU344" s="22">
        <v>0</v>
      </c>
      <c r="AV344" s="22">
        <v>0</v>
      </c>
    </row>
    <row r="345" spans="1:48" x14ac:dyDescent="0.2">
      <c r="A345" s="20">
        <v>3</v>
      </c>
      <c r="B345" s="20" t="s">
        <v>636</v>
      </c>
      <c r="C345" s="20">
        <v>3</v>
      </c>
      <c r="D345" s="20" t="s">
        <v>846</v>
      </c>
      <c r="E345" s="20" t="s">
        <v>847</v>
      </c>
      <c r="F345" s="20">
        <v>1</v>
      </c>
      <c r="G345" s="20" t="s">
        <v>885</v>
      </c>
      <c r="H345" s="20" t="s">
        <v>886</v>
      </c>
      <c r="I345" s="20">
        <v>7</v>
      </c>
      <c r="J345" s="20" t="s">
        <v>1959</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2956</v>
      </c>
      <c r="AA345" s="23">
        <v>0</v>
      </c>
      <c r="AB345" s="22">
        <v>0</v>
      </c>
      <c r="AC345" s="20">
        <v>0.19550000000000001</v>
      </c>
      <c r="AD345" s="20">
        <f>+VLOOKUP(K345,Seguimiento!$A:$J,5,FALSE)</f>
        <v>0.34329999999999999</v>
      </c>
      <c r="AE345" s="22">
        <v>0</v>
      </c>
      <c r="AF345" s="22">
        <v>0</v>
      </c>
      <c r="AG345" s="20">
        <v>1.9550000000000001</v>
      </c>
      <c r="AH345" s="20">
        <f>+VLOOKUP(K345,Seguimiento!$A:$J,6,FALSE)</f>
        <v>0.73899999999999999</v>
      </c>
      <c r="AI345" s="23">
        <v>0</v>
      </c>
      <c r="AJ345" s="23">
        <v>0</v>
      </c>
      <c r="AK345" s="23">
        <v>0</v>
      </c>
      <c r="AL345" s="20" t="str">
        <f>+VLOOKUP(K345,Seguimiento!$A:$J,7,FALSE)</f>
        <v>Se reporta el número de mujeres asesoradas mediante acciones de orientación, consejería, sensibilización y acceso a servicios de salud y derechos sexuales y reproductivos.</v>
      </c>
      <c r="AM345" s="20">
        <f t="shared" si="5"/>
        <v>0.34329999999999999</v>
      </c>
      <c r="AN345" s="22">
        <v>4.7540282480237775E-4</v>
      </c>
      <c r="AO345" s="22">
        <v>0</v>
      </c>
      <c r="AP345" s="22">
        <v>0</v>
      </c>
      <c r="AQ345" s="36">
        <f>+VLOOKUP(K345,Seguimiento!$A:$J,9,FALSE)</f>
        <v>1.6320578975465629E-4</v>
      </c>
      <c r="AR345" s="35">
        <f>+VLOOKUP(K345,Seguimiento!$A:$J,10,FALSE)</f>
        <v>3</v>
      </c>
      <c r="AS345" s="20">
        <v>3910</v>
      </c>
      <c r="AT345" s="35">
        <f>+VLOOKUP(K345,Seguimiento!$A:$J,4,FALSE)</f>
        <v>6866</v>
      </c>
      <c r="AU345" s="22">
        <v>0</v>
      </c>
      <c r="AV345" s="22">
        <v>0</v>
      </c>
    </row>
    <row r="346" spans="1:48" x14ac:dyDescent="0.2">
      <c r="A346" s="20">
        <v>3</v>
      </c>
      <c r="B346" s="20" t="s">
        <v>636</v>
      </c>
      <c r="C346" s="20">
        <v>3</v>
      </c>
      <c r="D346" s="20" t="s">
        <v>846</v>
      </c>
      <c r="E346" s="20" t="s">
        <v>847</v>
      </c>
      <c r="F346" s="20">
        <v>1</v>
      </c>
      <c r="G346" s="20" t="s">
        <v>885</v>
      </c>
      <c r="H346" s="20" t="s">
        <v>886</v>
      </c>
      <c r="I346" s="20">
        <v>1</v>
      </c>
      <c r="J346" s="20" t="s">
        <v>1959</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3</v>
      </c>
      <c r="AA346" s="23">
        <v>0</v>
      </c>
      <c r="AB346" s="22">
        <v>0</v>
      </c>
      <c r="AC346" s="20">
        <v>0.25</v>
      </c>
      <c r="AD346" s="20">
        <f>+VLOOKUP(K346,Seguimiento!$A:$J,5,FALSE)</f>
        <v>0.34375</v>
      </c>
      <c r="AE346" s="22">
        <v>0</v>
      </c>
      <c r="AF346" s="22">
        <v>0</v>
      </c>
      <c r="AG346" s="20">
        <v>1</v>
      </c>
      <c r="AH346" s="20">
        <f>+VLOOKUP(K346,Seguimiento!$A:$J,6,FALSE)</f>
        <v>0.375</v>
      </c>
      <c r="AI346" s="23">
        <v>0</v>
      </c>
      <c r="AJ346" s="23">
        <v>0</v>
      </c>
      <c r="AK346" s="23">
        <v>0</v>
      </c>
      <c r="AL346" s="20" t="str">
        <f>+VLOOKUP(K346,Seguimiento!$A:$J,7,FALSE)</f>
        <v>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v>
      </c>
      <c r="AM346" s="20">
        <f t="shared" si="5"/>
        <v>0.34375</v>
      </c>
      <c r="AN346" s="22">
        <v>4.7436858804511626E-4</v>
      </c>
      <c r="AO346" s="22">
        <v>0</v>
      </c>
      <c r="AP346" s="22">
        <v>0</v>
      </c>
      <c r="AQ346" s="36">
        <f>+VLOOKUP(K346,Seguimiento!$A:$J,9,FALSE)</f>
        <v>1.6306420214050871E-4</v>
      </c>
      <c r="AR346" s="35">
        <f>+VLOOKUP(K346,Seguimiento!$A:$J,10,FALSE)</f>
        <v>3</v>
      </c>
      <c r="AS346" s="20">
        <v>4</v>
      </c>
      <c r="AT346" s="35">
        <f>+VLOOKUP(K346,Seguimiento!$A:$J,4,FALSE)</f>
        <v>3</v>
      </c>
      <c r="AU346" s="22">
        <v>0</v>
      </c>
      <c r="AV346" s="22">
        <v>0</v>
      </c>
    </row>
    <row r="347" spans="1:48" x14ac:dyDescent="0.2">
      <c r="A347" s="20">
        <v>3</v>
      </c>
      <c r="B347" s="20" t="s">
        <v>636</v>
      </c>
      <c r="C347" s="20">
        <v>3</v>
      </c>
      <c r="D347" s="20" t="s">
        <v>846</v>
      </c>
      <c r="E347" s="20" t="s">
        <v>847</v>
      </c>
      <c r="F347" s="20">
        <v>3</v>
      </c>
      <c r="G347" s="20" t="s">
        <v>852</v>
      </c>
      <c r="H347" s="20" t="s">
        <v>853</v>
      </c>
      <c r="I347" s="20">
        <v>1</v>
      </c>
      <c r="J347" s="20" t="s">
        <v>1959</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2366</v>
      </c>
      <c r="AA347" s="23">
        <v>0</v>
      </c>
      <c r="AB347" s="22">
        <v>0</v>
      </c>
      <c r="AC347" s="20">
        <v>0.296432432432432</v>
      </c>
      <c r="AD347" s="20">
        <f>+VLOOKUP(K347,Seguimiento!$A:$J,5,FALSE)</f>
        <v>0.42432432432432399</v>
      </c>
      <c r="AE347" s="22">
        <v>0</v>
      </c>
      <c r="AF347" s="22">
        <v>0</v>
      </c>
      <c r="AG347" s="20">
        <v>1.2186666666666699</v>
      </c>
      <c r="AH347" s="20">
        <f>+VLOOKUP(K347,Seguimiento!$A:$J,6,FALSE)</f>
        <v>0.47320000000000001</v>
      </c>
      <c r="AI347" s="23">
        <v>0</v>
      </c>
      <c r="AJ347" s="23">
        <v>0</v>
      </c>
      <c r="AK347" s="23">
        <v>0</v>
      </c>
      <c r="AL347" s="20" t="str">
        <f>+VLOOKUP(K347,Seguimiento!$A:$J,7,FALSE)</f>
        <v>Sin Observación</v>
      </c>
      <c r="AM347" s="20">
        <f t="shared" si="5"/>
        <v>0.42432432432432399</v>
      </c>
      <c r="AN347" s="22">
        <v>4.4661093989257128E-4</v>
      </c>
      <c r="AO347" s="22">
        <v>0</v>
      </c>
      <c r="AP347" s="22">
        <v>0</v>
      </c>
      <c r="AQ347" s="36">
        <f>+VLOOKUP(K347,Seguimiento!$A:$J,9,FALSE)</f>
        <v>1.8950788530576658E-4</v>
      </c>
      <c r="AR347" s="35">
        <f>+VLOOKUP(K347,Seguimiento!$A:$J,10,FALSE)</f>
        <v>3</v>
      </c>
      <c r="AS347" s="20">
        <v>5484</v>
      </c>
      <c r="AT347" s="35">
        <f>+VLOOKUP(K347,Seguimiento!$A:$J,4,FALSE)</f>
        <v>7850</v>
      </c>
      <c r="AU347" s="22">
        <v>0</v>
      </c>
      <c r="AV347" s="22">
        <v>0</v>
      </c>
    </row>
    <row r="348" spans="1:48" x14ac:dyDescent="0.2">
      <c r="A348" s="20">
        <v>3</v>
      </c>
      <c r="B348" s="20" t="s">
        <v>636</v>
      </c>
      <c r="C348" s="20">
        <v>3</v>
      </c>
      <c r="D348" s="20" t="s">
        <v>846</v>
      </c>
      <c r="E348" s="20" t="s">
        <v>847</v>
      </c>
      <c r="F348" s="20"/>
      <c r="G348" s="20"/>
      <c r="H348" s="20"/>
      <c r="I348" s="20">
        <v>4</v>
      </c>
      <c r="J348" s="20" t="s">
        <v>1958</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0.16428571428571401</v>
      </c>
      <c r="AE348" s="24">
        <v>0</v>
      </c>
      <c r="AF348" s="22">
        <v>0</v>
      </c>
      <c r="AG348" s="20">
        <v>0.4</v>
      </c>
      <c r="AH348" s="20">
        <f>+VLOOKUP(K348,Seguimiento!$A:$J,6,FALSE)</f>
        <v>0.25714285714285701</v>
      </c>
      <c r="AI348" s="23">
        <v>0</v>
      </c>
      <c r="AJ348" s="23">
        <v>0</v>
      </c>
      <c r="AK348" s="23">
        <v>0</v>
      </c>
      <c r="AL348" s="20" t="str">
        <f>+VLOOKUP(K348,Seguimiento!$A:$J,7,FALSE)</f>
        <v>Sin Observación</v>
      </c>
      <c r="AM348" s="20">
        <f t="shared" si="5"/>
        <v>0.16428571428571401</v>
      </c>
      <c r="AN348" s="22">
        <v>0</v>
      </c>
      <c r="AO348" s="22">
        <v>0</v>
      </c>
      <c r="AP348" s="22">
        <v>0</v>
      </c>
      <c r="AQ348" s="36">
        <f>+VLOOKUP(K348,Seguimiento!$A:$J,9,FALSE)</f>
        <v>0</v>
      </c>
      <c r="AR348" s="35">
        <f>+VLOOKUP(K348,Seguimiento!$A:$J,10,FALSE)</f>
        <v>1</v>
      </c>
      <c r="AS348" s="20">
        <v>28</v>
      </c>
      <c r="AT348" s="35">
        <f>+VLOOKUP(K348,Seguimiento!$A:$J,4,FALSE)</f>
        <v>36</v>
      </c>
      <c r="AU348" s="22">
        <v>0</v>
      </c>
      <c r="AV348" s="22">
        <v>0</v>
      </c>
    </row>
    <row r="349" spans="1:48" x14ac:dyDescent="0.2">
      <c r="A349" s="20">
        <v>3</v>
      </c>
      <c r="B349" s="20" t="s">
        <v>636</v>
      </c>
      <c r="C349" s="20">
        <v>3</v>
      </c>
      <c r="D349" s="20" t="s">
        <v>846</v>
      </c>
      <c r="E349" s="20" t="s">
        <v>847</v>
      </c>
      <c r="F349" s="20">
        <v>1</v>
      </c>
      <c r="G349" s="20" t="s">
        <v>885</v>
      </c>
      <c r="H349" s="20" t="s">
        <v>886</v>
      </c>
      <c r="I349" s="20">
        <v>3</v>
      </c>
      <c r="J349" s="20" t="s">
        <v>1959</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61</v>
      </c>
      <c r="AA349" s="23">
        <v>0</v>
      </c>
      <c r="AB349" s="22">
        <v>0</v>
      </c>
      <c r="AC349" s="20">
        <v>0.15</v>
      </c>
      <c r="AD349" s="20">
        <f>+VLOOKUP(K349,Seguimiento!$A:$J,5,FALSE)</f>
        <v>0.22625000000000001</v>
      </c>
      <c r="AE349" s="22">
        <v>0</v>
      </c>
      <c r="AF349" s="22">
        <v>0</v>
      </c>
      <c r="AG349" s="20">
        <v>0.6</v>
      </c>
      <c r="AH349" s="20">
        <f>+VLOOKUP(K349,Seguimiento!$A:$J,6,FALSE)</f>
        <v>0.30499999999999999</v>
      </c>
      <c r="AI349" s="23">
        <v>0</v>
      </c>
      <c r="AJ349" s="23">
        <v>0</v>
      </c>
      <c r="AK349" s="23">
        <v>0</v>
      </c>
      <c r="AL349" s="20" t="str">
        <f>+VLOOKUP(K349,Seguimiento!$A:$J,7,FALSE)</f>
        <v>Se reportan 59 microsesiones en el tema de masculinidades corresponsables y no violentas, en las cuales han participado 611 hombres.</v>
      </c>
      <c r="AM349" s="20">
        <f t="shared" si="5"/>
        <v>0.22625000000000001</v>
      </c>
      <c r="AN349" s="22">
        <v>4.3846579775732144E-4</v>
      </c>
      <c r="AO349" s="22">
        <v>0</v>
      </c>
      <c r="AP349" s="22">
        <v>0</v>
      </c>
      <c r="AQ349" s="36">
        <f>+VLOOKUP(K349,Seguimiento!$A:$J,9,FALSE)</f>
        <v>9.9202886742593975E-5</v>
      </c>
      <c r="AR349" s="35">
        <f>+VLOOKUP(K349,Seguimiento!$A:$J,10,FALSE)</f>
        <v>2</v>
      </c>
      <c r="AS349" s="20">
        <v>60</v>
      </c>
      <c r="AT349" s="35">
        <f>+VLOOKUP(K349,Seguimiento!$A:$J,4,FALSE)</f>
        <v>61</v>
      </c>
      <c r="AU349" s="22">
        <v>0</v>
      </c>
      <c r="AV349" s="22">
        <v>0</v>
      </c>
    </row>
    <row r="350" spans="1:48" x14ac:dyDescent="0.2">
      <c r="A350" s="20">
        <v>3</v>
      </c>
      <c r="B350" s="20" t="s">
        <v>636</v>
      </c>
      <c r="C350" s="20">
        <v>3</v>
      </c>
      <c r="D350" s="20" t="s">
        <v>846</v>
      </c>
      <c r="E350" s="20" t="s">
        <v>847</v>
      </c>
      <c r="F350" s="20">
        <v>2</v>
      </c>
      <c r="G350" s="20" t="s">
        <v>848</v>
      </c>
      <c r="H350" s="20" t="s">
        <v>849</v>
      </c>
      <c r="I350" s="20">
        <v>1</v>
      </c>
      <c r="J350" s="20" t="s">
        <v>1959</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0.16357142857142901</v>
      </c>
      <c r="AE350" s="22">
        <v>0</v>
      </c>
      <c r="AF350" s="22">
        <v>0</v>
      </c>
      <c r="AG350" s="20">
        <v>1.0177777777777799</v>
      </c>
      <c r="AH350" s="20">
        <f>+VLOOKUP(K350,Seguimiento!$A:$J,6,FALSE)</f>
        <v>0</v>
      </c>
      <c r="AI350" s="23">
        <v>0</v>
      </c>
      <c r="AJ350" s="23">
        <v>0</v>
      </c>
      <c r="AK350" s="23">
        <v>0</v>
      </c>
      <c r="AL350" s="20" t="str">
        <f>+VLOOKUP(K350,Seguimiento!$A:$J,7,FALSE)</f>
        <v>El contrato esta en la etapa precontractual</v>
      </c>
      <c r="AM350" s="20">
        <f t="shared" si="5"/>
        <v>0.16357142857142901</v>
      </c>
      <c r="AN350" s="22">
        <v>4.1416475177377384E-4</v>
      </c>
      <c r="AO350" s="22">
        <v>0</v>
      </c>
      <c r="AP350" s="22">
        <v>0</v>
      </c>
      <c r="AQ350" s="36">
        <f>+VLOOKUP(K350,Seguimiento!$A:$J,9,FALSE)</f>
        <v>6.7745520111567472E-5</v>
      </c>
      <c r="AR350" s="35">
        <f>+VLOOKUP(K350,Seguimiento!$A:$J,10,FALSE)</f>
        <v>1</v>
      </c>
      <c r="AS350" s="20">
        <v>458</v>
      </c>
      <c r="AT350" s="35">
        <f>+VLOOKUP(K350,Seguimiento!$A:$J,4,FALSE)</f>
        <v>458</v>
      </c>
      <c r="AU350" s="22">
        <v>0</v>
      </c>
      <c r="AV350" s="22">
        <v>0</v>
      </c>
    </row>
    <row r="351" spans="1:48" x14ac:dyDescent="0.2">
      <c r="A351" s="20">
        <v>3</v>
      </c>
      <c r="B351" s="20" t="s">
        <v>636</v>
      </c>
      <c r="C351" s="20">
        <v>3</v>
      </c>
      <c r="D351" s="20" t="s">
        <v>846</v>
      </c>
      <c r="E351" s="20" t="s">
        <v>847</v>
      </c>
      <c r="F351" s="20">
        <v>1</v>
      </c>
      <c r="G351" s="20" t="s">
        <v>885</v>
      </c>
      <c r="H351" s="20" t="s">
        <v>886</v>
      </c>
      <c r="I351" s="20">
        <v>6</v>
      </c>
      <c r="J351" s="20" t="s">
        <v>1959</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t="str">
        <f>+VLOOKUP(K351,Seguimiento!$A:$J,7,FALSE)</f>
        <v>Sin Observación</v>
      </c>
      <c r="AM351" s="20">
        <f t="shared" si="5"/>
        <v>0.404444444444444</v>
      </c>
      <c r="AN351" s="22">
        <v>4.0484395683486123E-4</v>
      </c>
      <c r="AO351" s="22">
        <v>0</v>
      </c>
      <c r="AP351" s="22">
        <v>0</v>
      </c>
      <c r="AQ351" s="36">
        <f>+VLOOKUP(K351,Seguimiento!$A:$J,9,FALSE)</f>
        <v>1.6373688920876591E-4</v>
      </c>
      <c r="AR351" s="35">
        <f>+VLOOKUP(K351,Seguimiento!$A:$J,10,FALSE)</f>
        <v>3</v>
      </c>
      <c r="AS351" s="20">
        <v>-1</v>
      </c>
      <c r="AT351" s="35">
        <f>+VLOOKUP(K351,Seguimiento!$A:$J,4,FALSE)</f>
        <v>182</v>
      </c>
      <c r="AU351" s="22">
        <v>0</v>
      </c>
      <c r="AV351" s="22">
        <v>0</v>
      </c>
    </row>
    <row r="352" spans="1:48" x14ac:dyDescent="0.2">
      <c r="A352" s="20">
        <v>3</v>
      </c>
      <c r="B352" s="20" t="s">
        <v>636</v>
      </c>
      <c r="C352" s="20">
        <v>3</v>
      </c>
      <c r="D352" s="20" t="s">
        <v>846</v>
      </c>
      <c r="E352" s="20" t="s">
        <v>847</v>
      </c>
      <c r="F352" s="20">
        <v>1</v>
      </c>
      <c r="G352" s="20" t="s">
        <v>885</v>
      </c>
      <c r="H352" s="20" t="s">
        <v>886</v>
      </c>
      <c r="I352" s="20">
        <v>9</v>
      </c>
      <c r="J352" s="20" t="s">
        <v>1959</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0</v>
      </c>
      <c r="AA352" s="23">
        <v>0</v>
      </c>
      <c r="AB352" s="22">
        <v>0</v>
      </c>
      <c r="AC352" s="20">
        <v>-1</v>
      </c>
      <c r="AD352" s="20">
        <f>+VLOOKUP(K352,Seguimiento!$A:$J,5,FALSE)</f>
        <v>0</v>
      </c>
      <c r="AE352" s="22">
        <v>0</v>
      </c>
      <c r="AF352" s="22">
        <v>0</v>
      </c>
      <c r="AG352" s="20">
        <v>-1</v>
      </c>
      <c r="AH352" s="20">
        <f>+VLOOKUP(K352,Seguimiento!$A:$J,6,FALSE)</f>
        <v>0</v>
      </c>
      <c r="AI352" s="23">
        <v>0</v>
      </c>
      <c r="AJ352" s="23">
        <v>0</v>
      </c>
      <c r="AK352" s="23">
        <v>0</v>
      </c>
      <c r="AL352" s="20" t="str">
        <f>+VLOOKUP(K352,Seguimiento!$A:$J,7,FALSE)</f>
        <v>El proceso contempla  4 asesorías a cada institución educativa y a la fecha no se han culminado, para poder reportar.  Por el paro nacional al que se sumaron las/os docentes se han tenido que  reprogramar algunas asesorias, retrasando el proceso</v>
      </c>
      <c r="AM352" s="20">
        <f t="shared" si="5"/>
        <v>0</v>
      </c>
      <c r="AN352" s="22">
        <v>4.4579221698125056E-3</v>
      </c>
      <c r="AO352" s="22">
        <v>0</v>
      </c>
      <c r="AP352" s="22">
        <v>0</v>
      </c>
      <c r="AQ352" s="36">
        <f>+VLOOKUP(K352,Seguimiento!$A:$J,9,FALSE)</f>
        <v>0</v>
      </c>
      <c r="AR352" s="35">
        <f>+VLOOKUP(K352,Seguimiento!$A:$J,10,FALSE)</f>
        <v>1</v>
      </c>
      <c r="AS352" s="20">
        <v>-1</v>
      </c>
      <c r="AT352" s="35">
        <f>+VLOOKUP(K352,Seguimiento!$A:$J,4,FALSE)</f>
        <v>0</v>
      </c>
      <c r="AU352" s="22">
        <v>0</v>
      </c>
      <c r="AV352" s="22">
        <v>0</v>
      </c>
    </row>
    <row r="353" spans="1:48" x14ac:dyDescent="0.2">
      <c r="A353" s="20">
        <v>3</v>
      </c>
      <c r="B353" s="20" t="s">
        <v>636</v>
      </c>
      <c r="C353" s="20">
        <v>3</v>
      </c>
      <c r="D353" s="20" t="s">
        <v>846</v>
      </c>
      <c r="E353" s="20" t="s">
        <v>847</v>
      </c>
      <c r="F353" s="20">
        <v>4</v>
      </c>
      <c r="G353" s="20" t="s">
        <v>866</v>
      </c>
      <c r="H353" s="20" t="s">
        <v>867</v>
      </c>
      <c r="I353" s="20">
        <v>4</v>
      </c>
      <c r="J353" s="20" t="s">
        <v>1959</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proceso se publica en en el mes de  julio 2021</v>
      </c>
      <c r="AM353" s="20">
        <f t="shared" si="5"/>
        <v>0</v>
      </c>
      <c r="AN353" s="22">
        <v>5.1938653748308614E-3</v>
      </c>
      <c r="AO353" s="22">
        <v>0</v>
      </c>
      <c r="AP353" s="22">
        <v>0</v>
      </c>
      <c r="AQ353" s="36">
        <f>+VLOOKUP(K353,Seguimiento!$A:$J,9,FALSE)</f>
        <v>0</v>
      </c>
      <c r="AR353" s="35">
        <f>+VLOOKUP(K353,Seguimiento!$A:$J,10,FALSE)</f>
        <v>1</v>
      </c>
      <c r="AS353" s="20">
        <v>-1</v>
      </c>
      <c r="AT353" s="35">
        <f>+VLOOKUP(K353,Seguimiento!$A:$J,4,FALSE)</f>
        <v>0</v>
      </c>
      <c r="AU353" s="22">
        <v>0</v>
      </c>
      <c r="AV353" s="22">
        <v>0</v>
      </c>
    </row>
    <row r="354" spans="1:48" x14ac:dyDescent="0.2">
      <c r="A354" s="20">
        <v>3</v>
      </c>
      <c r="B354" s="20" t="s">
        <v>636</v>
      </c>
      <c r="C354" s="20">
        <v>3</v>
      </c>
      <c r="D354" s="20" t="s">
        <v>846</v>
      </c>
      <c r="E354" s="20" t="s">
        <v>847</v>
      </c>
      <c r="F354" s="20">
        <v>1</v>
      </c>
      <c r="G354" s="20" t="s">
        <v>885</v>
      </c>
      <c r="H354" s="20" t="s">
        <v>886</v>
      </c>
      <c r="I354" s="20">
        <v>5</v>
      </c>
      <c r="J354" s="20" t="s">
        <v>1959</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0</v>
      </c>
      <c r="AA354" s="23">
        <v>0</v>
      </c>
      <c r="AB354" s="22">
        <v>0</v>
      </c>
      <c r="AC354" s="20">
        <v>-1</v>
      </c>
      <c r="AD354" s="20">
        <f>+VLOOKUP(K354,Seguimiento!$A:$J,5,FALSE)</f>
        <v>0</v>
      </c>
      <c r="AE354" s="22">
        <v>0</v>
      </c>
      <c r="AF354" s="22">
        <v>0</v>
      </c>
      <c r="AG354" s="20">
        <v>-1</v>
      </c>
      <c r="AH354" s="20">
        <f>+VLOOKUP(K354,Seguimiento!$A:$J,6,FALSE)</f>
        <v>0</v>
      </c>
      <c r="AI354" s="23">
        <v>0</v>
      </c>
      <c r="AJ354" s="23">
        <v>0</v>
      </c>
      <c r="AK354" s="23">
        <v>0</v>
      </c>
      <c r="AL354" s="20" t="str">
        <f>+VLOOKUP(K354,Seguimiento!$A:$J,7,FALSE)</f>
        <v>El proceso contempla  4 asseorías a cada institución educativa y a la fecha no se han culminado, para poder reportar.  Por el paro nacional al que se sumaron las/os docentes se han tenido que  reprogramar algunas asesorias, retrasando el proceso</v>
      </c>
      <c r="AM354" s="20">
        <f t="shared" si="5"/>
        <v>0</v>
      </c>
      <c r="AN354" s="22">
        <v>4.055390765057283E-4</v>
      </c>
      <c r="AO354" s="22">
        <v>0</v>
      </c>
      <c r="AP354" s="22">
        <v>0</v>
      </c>
      <c r="AQ354" s="36">
        <f>+VLOOKUP(K354,Seguimiento!$A:$J,9,FALSE)</f>
        <v>0</v>
      </c>
      <c r="AR354" s="35">
        <f>+VLOOKUP(K354,Seguimiento!$A:$J,10,FALSE)</f>
        <v>1</v>
      </c>
      <c r="AS354" s="20">
        <v>-1</v>
      </c>
      <c r="AT354" s="35">
        <f>+VLOOKUP(K354,Seguimiento!$A:$J,4,FALSE)</f>
        <v>0</v>
      </c>
      <c r="AU354" s="22">
        <v>0</v>
      </c>
      <c r="AV354" s="22">
        <v>0</v>
      </c>
    </row>
    <row r="355" spans="1:48" x14ac:dyDescent="0.2">
      <c r="A355" s="20">
        <v>3</v>
      </c>
      <c r="B355" s="20" t="s">
        <v>636</v>
      </c>
      <c r="C355" s="20">
        <v>3</v>
      </c>
      <c r="D355" s="20" t="s">
        <v>846</v>
      </c>
      <c r="E355" s="20" t="s">
        <v>847</v>
      </c>
      <c r="F355" s="20">
        <v>4</v>
      </c>
      <c r="G355" s="20" t="s">
        <v>866</v>
      </c>
      <c r="H355" s="20" t="s">
        <v>867</v>
      </c>
      <c r="I355" s="20">
        <v>5</v>
      </c>
      <c r="J355" s="20" t="s">
        <v>1959</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resultado será evidenciado al final del cuatrienio, una vez se cumpla con el indicador 3.3.4.4.</v>
      </c>
      <c r="AM355" s="20">
        <f t="shared" si="5"/>
        <v>0</v>
      </c>
      <c r="AN355" s="22">
        <v>5.1755727519133092E-3</v>
      </c>
      <c r="AO355" s="22">
        <v>0</v>
      </c>
      <c r="AP355" s="22">
        <v>0</v>
      </c>
      <c r="AQ355" s="36">
        <f>+VLOOKUP(K355,Seguimiento!$A:$J,9,FALSE)</f>
        <v>0</v>
      </c>
      <c r="AR355" s="35">
        <f>+VLOOKUP(K355,Seguimiento!$A:$J,10,FALSE)</f>
        <v>0</v>
      </c>
      <c r="AS355" s="20">
        <v>-1</v>
      </c>
      <c r="AT355" s="35">
        <f>+VLOOKUP(K355,Seguimiento!$A:$J,4,FALSE)</f>
        <v>-1</v>
      </c>
      <c r="AU355" s="22">
        <v>0</v>
      </c>
      <c r="AV355" s="22">
        <v>0</v>
      </c>
    </row>
    <row r="356" spans="1:48" x14ac:dyDescent="0.2">
      <c r="A356" s="20">
        <v>3</v>
      </c>
      <c r="B356" s="20" t="s">
        <v>636</v>
      </c>
      <c r="C356" s="20">
        <v>3</v>
      </c>
      <c r="D356" s="20" t="s">
        <v>846</v>
      </c>
      <c r="E356" s="20" t="s">
        <v>847</v>
      </c>
      <c r="F356" s="20">
        <v>3</v>
      </c>
      <c r="G356" s="20" t="s">
        <v>852</v>
      </c>
      <c r="H356" s="20" t="s">
        <v>853</v>
      </c>
      <c r="I356" s="20">
        <v>3</v>
      </c>
      <c r="J356" s="20" t="s">
        <v>1959</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1888</v>
      </c>
      <c r="AA356" s="23">
        <v>0</v>
      </c>
      <c r="AB356" s="22">
        <v>0</v>
      </c>
      <c r="AC356" s="20">
        <v>0.21407894736842101</v>
      </c>
      <c r="AD356" s="20">
        <f>+VLOOKUP(K356,Seguimiento!$A:$J,5,FALSE)</f>
        <v>0.29688596491228098</v>
      </c>
      <c r="AE356" s="22">
        <v>0</v>
      </c>
      <c r="AF356" s="22">
        <v>0</v>
      </c>
      <c r="AG356" s="20">
        <v>0.8135</v>
      </c>
      <c r="AH356" s="20">
        <f>+VLOOKUP(K356,Seguimiento!$A:$J,6,FALSE)</f>
        <v>0.39333333333333298</v>
      </c>
      <c r="AI356" s="23">
        <v>0</v>
      </c>
      <c r="AJ356" s="23">
        <v>0</v>
      </c>
      <c r="AK356" s="23">
        <v>0</v>
      </c>
      <c r="AL356" s="20" t="str">
        <f>+VLOOKUP(K356,Seguimiento!$A:$J,7,FALSE)</f>
        <v>Sin Observación</v>
      </c>
      <c r="AM356" s="20">
        <f t="shared" si="5"/>
        <v>0.29688596491228098</v>
      </c>
      <c r="AN356" s="22">
        <v>5.592868132217009E-4</v>
      </c>
      <c r="AO356" s="22">
        <v>0</v>
      </c>
      <c r="AP356" s="22">
        <v>0</v>
      </c>
      <c r="AQ356" s="36">
        <f>+VLOOKUP(K356,Seguimiento!$A:$J,9,FALSE)</f>
        <v>1.6604440520603933E-4</v>
      </c>
      <c r="AR356" s="35">
        <f>+VLOOKUP(K356,Seguimiento!$A:$J,10,FALSE)</f>
        <v>2</v>
      </c>
      <c r="AS356" s="20">
        <v>4881</v>
      </c>
      <c r="AT356" s="35">
        <f>+VLOOKUP(K356,Seguimiento!$A:$J,4,FALSE)</f>
        <v>6769</v>
      </c>
      <c r="AU356" s="22">
        <v>0</v>
      </c>
      <c r="AV356" s="22">
        <v>0</v>
      </c>
    </row>
    <row r="357" spans="1:48" x14ac:dyDescent="0.2">
      <c r="A357" s="20">
        <v>3</v>
      </c>
      <c r="B357" s="20" t="s">
        <v>636</v>
      </c>
      <c r="C357" s="20">
        <v>3</v>
      </c>
      <c r="D357" s="20" t="s">
        <v>846</v>
      </c>
      <c r="E357" s="20" t="s">
        <v>847</v>
      </c>
      <c r="F357" s="20">
        <v>4</v>
      </c>
      <c r="G357" s="20" t="s">
        <v>866</v>
      </c>
      <c r="H357" s="20" t="s">
        <v>867</v>
      </c>
      <c r="I357" s="20">
        <v>6</v>
      </c>
      <c r="J357" s="20" t="s">
        <v>1959</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El convenio inicia en el mes de julio 2021.</v>
      </c>
      <c r="AM357" s="20">
        <f t="shared" si="5"/>
        <v>0</v>
      </c>
      <c r="AN357" s="22">
        <v>5.3470660917653567E-3</v>
      </c>
      <c r="AO357" s="22">
        <v>0</v>
      </c>
      <c r="AP357" s="22">
        <v>0</v>
      </c>
      <c r="AQ357" s="36">
        <f>+VLOOKUP(K357,Seguimiento!$A:$J,9,FALSE)</f>
        <v>0</v>
      </c>
      <c r="AR357" s="35">
        <f>+VLOOKUP(K357,Seguimiento!$A:$J,10,FALSE)</f>
        <v>1</v>
      </c>
      <c r="AS357" s="20">
        <v>-1</v>
      </c>
      <c r="AT357" s="35">
        <f>+VLOOKUP(K357,Seguimiento!$A:$J,4,FALSE)</f>
        <v>0</v>
      </c>
      <c r="AU357" s="22">
        <v>0</v>
      </c>
      <c r="AV357" s="22">
        <v>0</v>
      </c>
    </row>
    <row r="358" spans="1:48" x14ac:dyDescent="0.2">
      <c r="A358" s="20">
        <v>3</v>
      </c>
      <c r="B358" s="20" t="s">
        <v>636</v>
      </c>
      <c r="C358" s="20">
        <v>3</v>
      </c>
      <c r="D358" s="20" t="s">
        <v>846</v>
      </c>
      <c r="E358" s="20" t="s">
        <v>847</v>
      </c>
      <c r="F358" s="20">
        <v>4</v>
      </c>
      <c r="G358" s="20" t="s">
        <v>866</v>
      </c>
      <c r="H358" s="20" t="s">
        <v>867</v>
      </c>
      <c r="I358" s="20">
        <v>7</v>
      </c>
      <c r="J358" s="20" t="s">
        <v>1959</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El convenio inicia en el mes de julio 2021.</v>
      </c>
      <c r="AM358" s="20">
        <f t="shared" si="5"/>
        <v>0</v>
      </c>
      <c r="AN358" s="22">
        <v>5.4568218292706675E-3</v>
      </c>
      <c r="AO358" s="22">
        <v>0</v>
      </c>
      <c r="AP358" s="22">
        <v>0</v>
      </c>
      <c r="AQ358" s="36">
        <f>+VLOOKUP(K358,Seguimiento!$A:$J,9,FALSE)</f>
        <v>0</v>
      </c>
      <c r="AR358" s="35">
        <f>+VLOOKUP(K358,Seguimiento!$A:$J,10,FALSE)</f>
        <v>1</v>
      </c>
      <c r="AS358" s="20">
        <v>-1</v>
      </c>
      <c r="AT358" s="35">
        <f>+VLOOKUP(K358,Seguimiento!$A:$J,4,FALSE)</f>
        <v>0</v>
      </c>
      <c r="AU358" s="22">
        <v>0</v>
      </c>
      <c r="AV358" s="22">
        <v>0</v>
      </c>
    </row>
    <row r="359" spans="1:48" x14ac:dyDescent="0.2">
      <c r="A359" s="20">
        <v>3</v>
      </c>
      <c r="B359" s="20" t="s">
        <v>636</v>
      </c>
      <c r="C359" s="20">
        <v>3</v>
      </c>
      <c r="D359" s="20" t="s">
        <v>846</v>
      </c>
      <c r="E359" s="20" t="s">
        <v>847</v>
      </c>
      <c r="F359" s="20">
        <v>2</v>
      </c>
      <c r="G359" s="20" t="s">
        <v>848</v>
      </c>
      <c r="H359" s="20" t="s">
        <v>849</v>
      </c>
      <c r="I359" s="20">
        <v>2</v>
      </c>
      <c r="J359" s="20" t="s">
        <v>1959</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t="str">
        <f>+VLOOKUP(K359,Seguimiento!$A:$J,7,FALSE)</f>
        <v>Sin Observación</v>
      </c>
      <c r="AM359" s="20">
        <f t="shared" si="5"/>
        <v>0.57999999999999996</v>
      </c>
      <c r="AN359" s="22">
        <v>4.318551252598861E-4</v>
      </c>
      <c r="AO359" s="22">
        <v>0</v>
      </c>
      <c r="AP359" s="22">
        <v>0</v>
      </c>
      <c r="AQ359" s="36">
        <f>+VLOOKUP(K359,Seguimiento!$A:$J,9,FALSE)</f>
        <v>2.5047597265073394E-4</v>
      </c>
      <c r="AR359" s="35">
        <f>+VLOOKUP(K359,Seguimiento!$A:$J,10,FALSE)</f>
        <v>3</v>
      </c>
      <c r="AS359" s="20">
        <v>25</v>
      </c>
      <c r="AT359" s="35">
        <f>+VLOOKUP(K359,Seguimiento!$A:$J,4,FALSE)</f>
        <v>58</v>
      </c>
      <c r="AU359" s="22">
        <v>0</v>
      </c>
      <c r="AV359" s="22">
        <v>0</v>
      </c>
    </row>
    <row r="360" spans="1:48" x14ac:dyDescent="0.2">
      <c r="A360" s="20">
        <v>3</v>
      </c>
      <c r="B360" s="20" t="s">
        <v>636</v>
      </c>
      <c r="C360" s="20">
        <v>3</v>
      </c>
      <c r="D360" s="20" t="s">
        <v>846</v>
      </c>
      <c r="E360" s="20" t="s">
        <v>847</v>
      </c>
      <c r="F360" s="20">
        <v>1</v>
      </c>
      <c r="G360" s="20" t="s">
        <v>885</v>
      </c>
      <c r="H360" s="20" t="s">
        <v>886</v>
      </c>
      <c r="I360" s="20">
        <v>2</v>
      </c>
      <c r="J360" s="20" t="s">
        <v>1959</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40</v>
      </c>
      <c r="AA360" s="23">
        <v>0</v>
      </c>
      <c r="AB360" s="22">
        <v>0</v>
      </c>
      <c r="AC360" s="20">
        <v>0.29499999999999998</v>
      </c>
      <c r="AD360" s="20">
        <f>+VLOOKUP(K360,Seguimiento!$A:$J,5,FALSE)</f>
        <v>0.34499999999999997</v>
      </c>
      <c r="AE360" s="22">
        <v>0</v>
      </c>
      <c r="AF360" s="22">
        <v>0</v>
      </c>
      <c r="AG360" s="20">
        <v>1.18</v>
      </c>
      <c r="AH360" s="20">
        <f>+VLOOKUP(K360,Seguimiento!$A:$J,6,FALSE)</f>
        <v>0.2</v>
      </c>
      <c r="AI360" s="23">
        <v>0</v>
      </c>
      <c r="AJ360" s="23">
        <v>0</v>
      </c>
      <c r="AK360" s="23">
        <v>0</v>
      </c>
      <c r="AL360" s="20" t="str">
        <f>+VLOOKUP(K360,Seguimiento!$A:$J,7,FALSE)</f>
        <v>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v>
      </c>
      <c r="AM360" s="20">
        <f t="shared" si="5"/>
        <v>0.34499999999999997</v>
      </c>
      <c r="AN360" s="22">
        <v>5.1233985184743417E-4</v>
      </c>
      <c r="AO360" s="22">
        <v>0</v>
      </c>
      <c r="AP360" s="22">
        <v>0</v>
      </c>
      <c r="AQ360" s="36">
        <f>+VLOOKUP(K360,Seguimiento!$A:$J,9,FALSE)</f>
        <v>1.7675724888736478E-4</v>
      </c>
      <c r="AR360" s="35">
        <f>+VLOOKUP(K360,Seguimiento!$A:$J,10,FALSE)</f>
        <v>3</v>
      </c>
      <c r="AS360" s="20">
        <v>118</v>
      </c>
      <c r="AT360" s="35">
        <f>+VLOOKUP(K360,Seguimiento!$A:$J,4,FALSE)</f>
        <v>40</v>
      </c>
      <c r="AU360" s="22">
        <v>0</v>
      </c>
      <c r="AV360" s="22">
        <v>0</v>
      </c>
    </row>
    <row r="361" spans="1:48" x14ac:dyDescent="0.2">
      <c r="A361" s="20">
        <v>3</v>
      </c>
      <c r="B361" s="20" t="s">
        <v>636</v>
      </c>
      <c r="C361" s="20">
        <v>3</v>
      </c>
      <c r="D361" s="20" t="s">
        <v>846</v>
      </c>
      <c r="E361" s="20" t="s">
        <v>847</v>
      </c>
      <c r="F361" s="20"/>
      <c r="G361" s="20"/>
      <c r="H361" s="20"/>
      <c r="I361" s="20">
        <v>1</v>
      </c>
      <c r="J361" s="20" t="s">
        <v>1958</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-2</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-2</v>
      </c>
      <c r="AN361" s="22">
        <v>0</v>
      </c>
      <c r="AO361" s="22">
        <v>0</v>
      </c>
      <c r="AP361" s="22">
        <v>0</v>
      </c>
      <c r="AQ361" s="36">
        <f>+VLOOKUP(K361,Seguimiento!$A:$J,9,FALSE)</f>
        <v>0</v>
      </c>
      <c r="AR361" s="35">
        <f>+VLOOKUP(K361,Seguimiento!$A:$J,10,FALSE)</f>
        <v>3</v>
      </c>
      <c r="AS361" s="20">
        <v>-2</v>
      </c>
      <c r="AT361" s="35">
        <f>+VLOOKUP(K361,Seguimiento!$A:$J,4,FALSE)</f>
        <v>-2</v>
      </c>
      <c r="AU361" s="22">
        <v>0</v>
      </c>
      <c r="AV361" s="22">
        <v>0</v>
      </c>
    </row>
    <row r="362" spans="1:48" x14ac:dyDescent="0.2">
      <c r="A362" s="20">
        <v>3</v>
      </c>
      <c r="B362" s="20" t="s">
        <v>636</v>
      </c>
      <c r="C362" s="20">
        <v>3</v>
      </c>
      <c r="D362" s="20" t="s">
        <v>846</v>
      </c>
      <c r="E362" s="20" t="s">
        <v>847</v>
      </c>
      <c r="F362" s="20"/>
      <c r="G362" s="20"/>
      <c r="H362" s="20"/>
      <c r="I362" s="20">
        <v>2</v>
      </c>
      <c r="J362" s="20" t="s">
        <v>1958</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Sin Observación</v>
      </c>
      <c r="AM362" s="20">
        <f t="shared" si="5"/>
        <v>0.93095238095238098</v>
      </c>
      <c r="AN362" s="22">
        <v>0</v>
      </c>
      <c r="AO362" s="22">
        <v>0</v>
      </c>
      <c r="AP362" s="22">
        <v>0</v>
      </c>
      <c r="AQ362" s="36">
        <f>+VLOOKUP(K362,Seguimiento!$A:$J,9,FALSE)</f>
        <v>0</v>
      </c>
      <c r="AR362" s="35">
        <f>+VLOOKUP(K362,Seguimiento!$A:$J,10,FALSE)</f>
        <v>3</v>
      </c>
      <c r="AS362" s="20">
        <v>0.39100000000000001</v>
      </c>
      <c r="AT362" s="35">
        <f>+VLOOKUP(K362,Seguimiento!$A:$J,4,FALSE)</f>
        <v>0.39100000000000001</v>
      </c>
      <c r="AU362" s="22">
        <v>0</v>
      </c>
      <c r="AV362" s="22">
        <v>0</v>
      </c>
    </row>
    <row r="363" spans="1:48" x14ac:dyDescent="0.2">
      <c r="A363" s="20">
        <v>3</v>
      </c>
      <c r="B363" s="20" t="s">
        <v>636</v>
      </c>
      <c r="C363" s="20">
        <v>3</v>
      </c>
      <c r="D363" s="20" t="s">
        <v>846</v>
      </c>
      <c r="E363" s="20" t="s">
        <v>847</v>
      </c>
      <c r="F363" s="20"/>
      <c r="G363" s="20"/>
      <c r="H363" s="20"/>
      <c r="I363" s="20">
        <v>3</v>
      </c>
      <c r="J363" s="20" t="s">
        <v>1958</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-2</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-2</v>
      </c>
      <c r="AN363" s="22">
        <v>0</v>
      </c>
      <c r="AO363" s="22">
        <v>0</v>
      </c>
      <c r="AP363" s="22">
        <v>0</v>
      </c>
      <c r="AQ363" s="36">
        <f>+VLOOKUP(K363,Seguimiento!$A:$J,9,FALSE)</f>
        <v>0</v>
      </c>
      <c r="AR363" s="35">
        <f>+VLOOKUP(K363,Seguimiento!$A:$J,10,FALSE)</f>
        <v>3</v>
      </c>
      <c r="AS363" s="20">
        <v>-2</v>
      </c>
      <c r="AT363" s="35">
        <f>+VLOOKUP(K363,Seguimiento!$A:$J,4,FALSE)</f>
        <v>-2</v>
      </c>
      <c r="AU363" s="22">
        <v>0</v>
      </c>
      <c r="AV363" s="22">
        <v>0</v>
      </c>
    </row>
    <row r="364" spans="1:48" x14ac:dyDescent="0.2">
      <c r="A364" s="20">
        <v>3</v>
      </c>
      <c r="B364" s="20" t="s">
        <v>636</v>
      </c>
      <c r="C364" s="20">
        <v>3</v>
      </c>
      <c r="D364" s="20" t="s">
        <v>846</v>
      </c>
      <c r="E364" s="20" t="s">
        <v>847</v>
      </c>
      <c r="F364" s="20">
        <v>4</v>
      </c>
      <c r="G364" s="20" t="s">
        <v>866</v>
      </c>
      <c r="H364" s="20" t="s">
        <v>867</v>
      </c>
      <c r="I364" s="20">
        <v>2</v>
      </c>
      <c r="J364" s="20" t="s">
        <v>1959</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0</v>
      </c>
      <c r="AA364" s="23">
        <v>0</v>
      </c>
      <c r="AB364" s="22">
        <v>0</v>
      </c>
      <c r="AC364" s="20">
        <v>0.2535</v>
      </c>
      <c r="AD364" s="20">
        <f>+VLOOKUP(K364,Seguimiento!$A:$J,5,FALSE)</f>
        <v>0.2535</v>
      </c>
      <c r="AE364" s="22">
        <v>0</v>
      </c>
      <c r="AF364" s="22">
        <v>0</v>
      </c>
      <c r="AG364" s="20">
        <v>1.014</v>
      </c>
      <c r="AH364" s="20">
        <f>+VLOOKUP(K364,Seguimiento!$A:$J,6,FALSE)</f>
        <v>0</v>
      </c>
      <c r="AI364" s="23">
        <v>0</v>
      </c>
      <c r="AJ364" s="23">
        <v>0</v>
      </c>
      <c r="AK364" s="23">
        <v>0</v>
      </c>
      <c r="AL364" s="20" t="str">
        <f>+VLOOKUP(K364,Seguimiento!$A:$J,7,FALSE)</f>
        <v>El contrato esta en la etapa contractual</v>
      </c>
      <c r="AM364" s="20">
        <f t="shared" si="5"/>
        <v>0.2535</v>
      </c>
      <c r="AN364" s="22">
        <v>1.1888032355738996E-3</v>
      </c>
      <c r="AO364" s="22">
        <v>0</v>
      </c>
      <c r="AP364" s="22">
        <v>0</v>
      </c>
      <c r="AQ364" s="36">
        <f>+VLOOKUP(K364,Seguimiento!$A:$J,9,FALSE)</f>
        <v>3.0136162021798357E-4</v>
      </c>
      <c r="AR364" s="35">
        <f>+VLOOKUP(K364,Seguimiento!$A:$J,10,FALSE)</f>
        <v>2</v>
      </c>
      <c r="AS364" s="20">
        <v>507</v>
      </c>
      <c r="AT364" s="35">
        <f>+VLOOKUP(K364,Seguimiento!$A:$J,4,FALSE)</f>
        <v>507</v>
      </c>
      <c r="AU364" s="22">
        <v>0</v>
      </c>
      <c r="AV364" s="22">
        <v>0</v>
      </c>
    </row>
    <row r="365" spans="1:48" x14ac:dyDescent="0.2">
      <c r="A365" s="20">
        <v>3</v>
      </c>
      <c r="B365" s="20" t="s">
        <v>636</v>
      </c>
      <c r="C365" s="20">
        <v>3</v>
      </c>
      <c r="D365" s="20" t="s">
        <v>846</v>
      </c>
      <c r="E365" s="20" t="s">
        <v>847</v>
      </c>
      <c r="F365" s="20">
        <v>2</v>
      </c>
      <c r="G365" s="20" t="s">
        <v>848</v>
      </c>
      <c r="H365" s="20" t="s">
        <v>849</v>
      </c>
      <c r="I365" s="20">
        <v>4</v>
      </c>
      <c r="J365" s="20" t="s">
        <v>1959</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79</v>
      </c>
      <c r="AA365" s="23">
        <v>0</v>
      </c>
      <c r="AB365" s="22">
        <v>0</v>
      </c>
      <c r="AC365" s="20">
        <v>0.142307692307692</v>
      </c>
      <c r="AD365" s="20">
        <f>+VLOOKUP(K365,Seguimiento!$A:$J,5,FALSE)</f>
        <v>0.243589743589744</v>
      </c>
      <c r="AE365" s="22">
        <v>0</v>
      </c>
      <c r="AF365" s="22">
        <v>0</v>
      </c>
      <c r="AG365" s="20">
        <v>1.1100000000000001</v>
      </c>
      <c r="AH365" s="20">
        <f>+VLOOKUP(K365,Seguimiento!$A:$J,6,FALSE)</f>
        <v>0.26333333333333298</v>
      </c>
      <c r="AI365" s="23">
        <v>0</v>
      </c>
      <c r="AJ365" s="23">
        <v>0</v>
      </c>
      <c r="AK365" s="23">
        <v>0</v>
      </c>
      <c r="AL365" s="20" t="str">
        <f>+VLOOKUP(K365,Seguimiento!$A:$J,7,FALSE)</f>
        <v>Los talleres se iniciaron el 1  de junio del 2021</v>
      </c>
      <c r="AM365" s="20">
        <f t="shared" si="5"/>
        <v>0.243589743589744</v>
      </c>
      <c r="AN365" s="22">
        <v>4.103739574553212E-4</v>
      </c>
      <c r="AO365" s="22">
        <v>0</v>
      </c>
      <c r="AP365" s="22">
        <v>0</v>
      </c>
      <c r="AQ365" s="36">
        <f>+VLOOKUP(K365,Seguimiento!$A:$J,9,FALSE)</f>
        <v>9.9962887072450207E-5</v>
      </c>
      <c r="AR365" s="35">
        <f>+VLOOKUP(K365,Seguimiento!$A:$J,10,FALSE)</f>
        <v>2</v>
      </c>
      <c r="AS365" s="20">
        <v>111</v>
      </c>
      <c r="AT365" s="35">
        <f>+VLOOKUP(K365,Seguimiento!$A:$J,4,FALSE)</f>
        <v>190</v>
      </c>
      <c r="AU365" s="22">
        <v>0</v>
      </c>
      <c r="AV365" s="22">
        <v>0</v>
      </c>
    </row>
    <row r="366" spans="1:48" x14ac:dyDescent="0.2">
      <c r="A366" s="20">
        <v>3</v>
      </c>
      <c r="B366" s="20" t="s">
        <v>636</v>
      </c>
      <c r="C366" s="20">
        <v>3</v>
      </c>
      <c r="D366" s="20" t="s">
        <v>846</v>
      </c>
      <c r="E366" s="20" t="s">
        <v>847</v>
      </c>
      <c r="F366" s="20">
        <v>3</v>
      </c>
      <c r="G366" s="20" t="s">
        <v>852</v>
      </c>
      <c r="H366" s="20" t="s">
        <v>853</v>
      </c>
      <c r="I366" s="20">
        <v>2</v>
      </c>
      <c r="J366" s="20" t="s">
        <v>1959</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2717</v>
      </c>
      <c r="AA366" s="23">
        <v>0</v>
      </c>
      <c r="AB366" s="22">
        <v>0</v>
      </c>
      <c r="AC366" s="20">
        <v>0.377</v>
      </c>
      <c r="AD366" s="20">
        <f>+VLOOKUP(K366,Seguimiento!$A:$J,5,FALSE)</f>
        <v>0.55813333333333304</v>
      </c>
      <c r="AE366" s="22">
        <v>0</v>
      </c>
      <c r="AF366" s="22">
        <v>0</v>
      </c>
      <c r="AG366" s="20">
        <v>1.4137500000000001</v>
      </c>
      <c r="AH366" s="20">
        <f>+VLOOKUP(K366,Seguimiento!$A:$J,6,FALSE)</f>
        <v>0.51264150943396203</v>
      </c>
      <c r="AI366" s="23">
        <v>0</v>
      </c>
      <c r="AJ366" s="23">
        <v>0</v>
      </c>
      <c r="AK366" s="23">
        <v>0</v>
      </c>
      <c r="AL366" s="20" t="str">
        <f>+VLOOKUP(K366,Seguimiento!$A:$J,7,FALSE)</f>
        <v>Sin Observación</v>
      </c>
      <c r="AM366" s="20">
        <f t="shared" si="5"/>
        <v>0.55813333333333304</v>
      </c>
      <c r="AN366" s="22">
        <v>5.0148036589618759E-4</v>
      </c>
      <c r="AO366" s="22">
        <v>0</v>
      </c>
      <c r="AP366" s="22">
        <v>0</v>
      </c>
      <c r="AQ366" s="36">
        <f>+VLOOKUP(K366,Seguimiento!$A:$J,9,FALSE)</f>
        <v>2.7989290821885869E-4</v>
      </c>
      <c r="AR366" s="35">
        <f>+VLOOKUP(K366,Seguimiento!$A:$J,10,FALSE)</f>
        <v>3</v>
      </c>
      <c r="AS366" s="20">
        <v>5655</v>
      </c>
      <c r="AT366" s="35">
        <f>+VLOOKUP(K366,Seguimiento!$A:$J,4,FALSE)</f>
        <v>8372</v>
      </c>
      <c r="AU366" s="22">
        <v>0</v>
      </c>
      <c r="AV366" s="22">
        <v>0</v>
      </c>
    </row>
    <row r="367" spans="1:48" x14ac:dyDescent="0.2">
      <c r="A367" s="20">
        <v>3</v>
      </c>
      <c r="B367" s="20" t="s">
        <v>636</v>
      </c>
      <c r="C367" s="20">
        <v>3</v>
      </c>
      <c r="D367" s="20" t="s">
        <v>846</v>
      </c>
      <c r="E367" s="20" t="s">
        <v>847</v>
      </c>
      <c r="F367" s="20">
        <v>4</v>
      </c>
      <c r="G367" s="20" t="s">
        <v>866</v>
      </c>
      <c r="H367" s="20" t="s">
        <v>867</v>
      </c>
      <c r="I367" s="20">
        <v>1</v>
      </c>
      <c r="J367" s="20" t="s">
        <v>1959</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0.375</v>
      </c>
      <c r="AE367" s="22">
        <v>0</v>
      </c>
      <c r="AF367" s="22">
        <v>0</v>
      </c>
      <c r="AG367" s="20">
        <v>1</v>
      </c>
      <c r="AH367" s="20">
        <f>+VLOOKUP(K367,Seguimiento!$A:$J,6,FALSE)</f>
        <v>0.5</v>
      </c>
      <c r="AI367" s="23">
        <v>0</v>
      </c>
      <c r="AJ367" s="23">
        <v>0</v>
      </c>
      <c r="AK367" s="23">
        <v>0</v>
      </c>
      <c r="AL367" s="20" t="str">
        <f>+VLOOKUP(K367,Seguimiento!$A:$J,7,FALSE)</f>
        <v>Se ha entregado el estímulo a 2238 madres</v>
      </c>
      <c r="AM367" s="20">
        <f t="shared" si="5"/>
        <v>0.375</v>
      </c>
      <c r="AN367" s="22">
        <v>1.2437119590564798E-3</v>
      </c>
      <c r="AO367" s="22">
        <v>0</v>
      </c>
      <c r="AP367" s="22">
        <v>0</v>
      </c>
      <c r="AQ367" s="36">
        <f>+VLOOKUP(K367,Seguimiento!$A:$J,9,FALSE)</f>
        <v>4.6639198464617994E-4</v>
      </c>
      <c r="AR367" s="35">
        <f>+VLOOKUP(K367,Seguimiento!$A:$J,10,FALSE)</f>
        <v>3</v>
      </c>
      <c r="AS367" s="20">
        <v>100</v>
      </c>
      <c r="AT367" s="35">
        <f>+VLOOKUP(K367,Seguimiento!$A:$J,4,FALSE)</f>
        <v>100</v>
      </c>
      <c r="AU367" s="22">
        <v>0</v>
      </c>
      <c r="AV367" s="22">
        <v>0</v>
      </c>
    </row>
    <row r="368" spans="1:48" x14ac:dyDescent="0.2">
      <c r="A368" s="20">
        <v>3</v>
      </c>
      <c r="B368" s="20" t="s">
        <v>636</v>
      </c>
      <c r="C368" s="20">
        <v>3</v>
      </c>
      <c r="D368" s="20" t="s">
        <v>846</v>
      </c>
      <c r="E368" s="20" t="s">
        <v>847</v>
      </c>
      <c r="F368" s="20">
        <v>4</v>
      </c>
      <c r="G368" s="20" t="s">
        <v>866</v>
      </c>
      <c r="H368" s="20" t="s">
        <v>867</v>
      </c>
      <c r="I368" s="20">
        <v>3</v>
      </c>
      <c r="J368" s="20" t="s">
        <v>1959</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2</v>
      </c>
      <c r="AA368" s="23">
        <v>0</v>
      </c>
      <c r="AB368" s="22">
        <v>0</v>
      </c>
      <c r="AC368" s="20">
        <v>0.46666666666666701</v>
      </c>
      <c r="AD368" s="20">
        <f>+VLOOKUP(K368,Seguimiento!$A:$J,5,FALSE)</f>
        <v>0.53333333333333299</v>
      </c>
      <c r="AE368" s="22">
        <v>0</v>
      </c>
      <c r="AF368" s="22">
        <v>0</v>
      </c>
      <c r="AG368" s="20">
        <v>1.1666666666666701</v>
      </c>
      <c r="AH368" s="20">
        <f>+VLOOKUP(K368,Seguimiento!$A:$J,6,FALSE)</f>
        <v>0.33333333333333298</v>
      </c>
      <c r="AI368" s="23">
        <v>0</v>
      </c>
      <c r="AJ368" s="23">
        <v>0</v>
      </c>
      <c r="AK368" s="23">
        <v>0</v>
      </c>
      <c r="AL368" s="20" t="str">
        <f>+VLOOKUP(K368,Seguimiento!$A:$J,7,FALSE)</f>
        <v>Sin Observación</v>
      </c>
      <c r="AM368" s="20">
        <f t="shared" si="5"/>
        <v>0.53333333333333299</v>
      </c>
      <c r="AN368" s="22">
        <v>1.1401507527073849E-3</v>
      </c>
      <c r="AO368" s="22">
        <v>0</v>
      </c>
      <c r="AP368" s="22">
        <v>0</v>
      </c>
      <c r="AQ368" s="36">
        <f>+VLOOKUP(K368,Seguimiento!$A:$J,9,FALSE)</f>
        <v>6.080804014439382E-4</v>
      </c>
      <c r="AR368" s="35">
        <f>+VLOOKUP(K368,Seguimiento!$A:$J,10,FALSE)</f>
        <v>3</v>
      </c>
      <c r="AS368" s="20">
        <v>14</v>
      </c>
      <c r="AT368" s="35">
        <f>+VLOOKUP(K368,Seguimiento!$A:$J,4,FALSE)</f>
        <v>16</v>
      </c>
      <c r="AU368" s="22">
        <v>0</v>
      </c>
      <c r="AV368" s="22">
        <v>0</v>
      </c>
    </row>
    <row r="369" spans="1:48" x14ac:dyDescent="0.2">
      <c r="A369" s="20">
        <v>3</v>
      </c>
      <c r="B369" s="20" t="s">
        <v>636</v>
      </c>
      <c r="C369" s="20">
        <v>4</v>
      </c>
      <c r="D369" s="20" t="s">
        <v>912</v>
      </c>
      <c r="E369" s="20" t="s">
        <v>913</v>
      </c>
      <c r="F369" s="20">
        <v>4</v>
      </c>
      <c r="G369" s="20" t="s">
        <v>965</v>
      </c>
      <c r="H369" s="20" t="s">
        <v>995</v>
      </c>
      <c r="I369" s="20">
        <v>3</v>
      </c>
      <c r="J369" s="20" t="s">
        <v>1959</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45</v>
      </c>
      <c r="AA369" s="23">
        <v>0</v>
      </c>
      <c r="AB369" s="22">
        <v>0</v>
      </c>
      <c r="AC369" s="20">
        <v>0.3</v>
      </c>
      <c r="AD369" s="20">
        <f>+VLOOKUP(K369,Seguimiento!$A:$J,5,FALSE)</f>
        <v>0.45</v>
      </c>
      <c r="AE369" s="22">
        <v>0</v>
      </c>
      <c r="AF369" s="22">
        <v>0</v>
      </c>
      <c r="AG369" s="20">
        <v>1</v>
      </c>
      <c r="AH369" s="20">
        <f>+VLOOKUP(K369,Seguimiento!$A:$J,6,FALSE)</f>
        <v>0.75</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v>
      </c>
      <c r="AM369" s="20">
        <f t="shared" si="5"/>
        <v>0.45</v>
      </c>
      <c r="AN369" s="22">
        <v>4.2342521392460999E-3</v>
      </c>
      <c r="AO369" s="22">
        <v>0</v>
      </c>
      <c r="AP369" s="22">
        <v>0</v>
      </c>
      <c r="AQ369" s="36">
        <f>+VLOOKUP(K369,Seguimiento!$A:$J,9,FALSE)</f>
        <v>1.9054134626607449E-3</v>
      </c>
      <c r="AR369" s="35">
        <f>+VLOOKUP(K369,Seguimiento!$A:$J,10,FALSE)</f>
        <v>3</v>
      </c>
      <c r="AS369" s="20">
        <v>30</v>
      </c>
      <c r="AT369" s="35">
        <f>+VLOOKUP(K369,Seguimiento!$A:$J,4,FALSE)</f>
        <v>45</v>
      </c>
      <c r="AU369" s="22">
        <v>0</v>
      </c>
      <c r="AV369" s="22">
        <v>0</v>
      </c>
    </row>
    <row r="370" spans="1:48" x14ac:dyDescent="0.2">
      <c r="A370" s="20">
        <v>3</v>
      </c>
      <c r="B370" s="20" t="s">
        <v>636</v>
      </c>
      <c r="C370" s="20">
        <v>4</v>
      </c>
      <c r="D370" s="20" t="s">
        <v>912</v>
      </c>
      <c r="E370" s="20" t="s">
        <v>913</v>
      </c>
      <c r="F370" s="20"/>
      <c r="G370" s="20"/>
      <c r="H370" s="20"/>
      <c r="I370" s="20">
        <v>6</v>
      </c>
      <c r="J370" s="20" t="s">
        <v>1958</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se encuentra en un segundo proceso precontractual, ya que una primera convocatoria se declaró desierta.</v>
      </c>
      <c r="AM370" s="20">
        <f t="shared" si="5"/>
        <v>0</v>
      </c>
      <c r="AN370" s="22">
        <v>0</v>
      </c>
      <c r="AO370" s="22">
        <v>0</v>
      </c>
      <c r="AP370" s="22">
        <v>0</v>
      </c>
      <c r="AQ370" s="36">
        <f>+VLOOKUP(K370,Seguimiento!$A:$J,9,FALSE)</f>
        <v>0</v>
      </c>
      <c r="AR370" s="35">
        <f>+VLOOKUP(K370,Seguimiento!$A:$J,10,FALSE)</f>
        <v>1</v>
      </c>
      <c r="AS370" s="20">
        <v>-1</v>
      </c>
      <c r="AT370" s="35">
        <f>+VLOOKUP(K370,Seguimiento!$A:$J,4,FALSE)</f>
        <v>0</v>
      </c>
      <c r="AU370" s="22">
        <v>0</v>
      </c>
      <c r="AV370" s="22">
        <v>0</v>
      </c>
    </row>
    <row r="371" spans="1:48" x14ac:dyDescent="0.2">
      <c r="A371" s="20">
        <v>3</v>
      </c>
      <c r="B371" s="20" t="s">
        <v>636</v>
      </c>
      <c r="C371" s="20">
        <v>4</v>
      </c>
      <c r="D371" s="20" t="s">
        <v>912</v>
      </c>
      <c r="E371" s="20" t="s">
        <v>913</v>
      </c>
      <c r="F371" s="20"/>
      <c r="G371" s="20"/>
      <c r="H371" s="20"/>
      <c r="I371" s="20">
        <v>14</v>
      </c>
      <c r="J371" s="20" t="s">
        <v>1958</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6">
        <f>+VLOOKUP(K371,Seguimiento!$A:$J,9,FALSE)</f>
        <v>0</v>
      </c>
      <c r="AR371" s="35">
        <f>+VLOOKUP(K371,Seguimiento!$A:$J,10,FALSE)</f>
        <v>3</v>
      </c>
      <c r="AS371" s="20">
        <v>-1</v>
      </c>
      <c r="AT371" s="35">
        <f>+VLOOKUP(K371,Seguimiento!$A:$J,4,FALSE)</f>
        <v>63</v>
      </c>
      <c r="AU371" s="22">
        <v>0</v>
      </c>
      <c r="AV371" s="22">
        <v>0</v>
      </c>
    </row>
    <row r="372" spans="1:48" x14ac:dyDescent="0.2">
      <c r="A372" s="20">
        <v>3</v>
      </c>
      <c r="B372" s="20" t="s">
        <v>636</v>
      </c>
      <c r="C372" s="20">
        <v>4</v>
      </c>
      <c r="D372" s="20" t="s">
        <v>912</v>
      </c>
      <c r="E372" s="20" t="s">
        <v>913</v>
      </c>
      <c r="F372" s="20">
        <v>1</v>
      </c>
      <c r="G372" s="20" t="s">
        <v>919</v>
      </c>
      <c r="H372" s="20" t="s">
        <v>920</v>
      </c>
      <c r="I372" s="20">
        <v>2</v>
      </c>
      <c r="J372" s="20" t="s">
        <v>1959</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2973</v>
      </c>
      <c r="AA372" s="23">
        <v>0</v>
      </c>
      <c r="AB372" s="22">
        <v>0</v>
      </c>
      <c r="AC372" s="20">
        <v>0.49537500000000001</v>
      </c>
      <c r="AD372" s="20">
        <f>+VLOOKUP(K372,Seguimiento!$A:$J,5,FALSE)</f>
        <v>0.52634375</v>
      </c>
      <c r="AE372" s="22">
        <v>0</v>
      </c>
      <c r="AF372" s="22">
        <v>0</v>
      </c>
      <c r="AG372" s="20">
        <v>1.9815</v>
      </c>
      <c r="AH372" s="20">
        <f>+VLOOKUP(K372,Seguimiento!$A:$J,6,FALSE)</f>
        <v>0.123875</v>
      </c>
      <c r="AI372" s="23">
        <v>0</v>
      </c>
      <c r="AJ372" s="23">
        <v>0</v>
      </c>
      <c r="AK372" s="23">
        <v>0</v>
      </c>
      <c r="AL372" s="20" t="str">
        <f>+VLOOKUP(K372,Seguimiento!$A:$J,7,FALSE)</f>
        <v>A junio se han entregado 2973 paquetes alimentarios a personas víctimas del conflicto armado incluidas, atendas en emergencia humanitaria</v>
      </c>
      <c r="AM372" s="20">
        <f t="shared" si="5"/>
        <v>0.52634375</v>
      </c>
      <c r="AN372" s="22">
        <v>6.4556284457769897E-3</v>
      </c>
      <c r="AO372" s="22">
        <v>0</v>
      </c>
      <c r="AP372" s="22">
        <v>0</v>
      </c>
      <c r="AQ372" s="36">
        <f>+VLOOKUP(K372,Seguimiento!$A:$J,9,FALSE)</f>
        <v>3.3978796847569325E-3</v>
      </c>
      <c r="AR372" s="35">
        <f>+VLOOKUP(K372,Seguimiento!$A:$J,10,FALSE)</f>
        <v>3</v>
      </c>
      <c r="AS372" s="20">
        <v>23778</v>
      </c>
      <c r="AT372" s="35">
        <f>+VLOOKUP(K372,Seguimiento!$A:$J,4,FALSE)</f>
        <v>2973</v>
      </c>
      <c r="AU372" s="22">
        <v>0</v>
      </c>
      <c r="AV372" s="22">
        <v>0</v>
      </c>
    </row>
    <row r="373" spans="1:48" x14ac:dyDescent="0.2">
      <c r="A373" s="20">
        <v>3</v>
      </c>
      <c r="B373" s="20" t="s">
        <v>636</v>
      </c>
      <c r="C373" s="20">
        <v>4</v>
      </c>
      <c r="D373" s="20" t="s">
        <v>912</v>
      </c>
      <c r="E373" s="20" t="s">
        <v>913</v>
      </c>
      <c r="F373" s="20">
        <v>2</v>
      </c>
      <c r="G373" s="20" t="s">
        <v>914</v>
      </c>
      <c r="H373" s="20" t="s">
        <v>915</v>
      </c>
      <c r="I373" s="20">
        <v>1</v>
      </c>
      <c r="J373" s="20" t="s">
        <v>1959</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4876</v>
      </c>
      <c r="AA373" s="23">
        <v>0</v>
      </c>
      <c r="AB373" s="22">
        <v>0</v>
      </c>
      <c r="AC373" s="20">
        <v>0.202828571428571</v>
      </c>
      <c r="AD373" s="20">
        <f>+VLOOKUP(K373,Seguimiento!$A:$J,5,FALSE)</f>
        <v>0.34214285714285703</v>
      </c>
      <c r="AE373" s="22">
        <v>0</v>
      </c>
      <c r="AF373" s="22">
        <v>0</v>
      </c>
      <c r="AG373" s="20">
        <v>1.0288405797101401</v>
      </c>
      <c r="AH373" s="20">
        <f>+VLOOKUP(K373,Seguimiento!$A:$J,6,FALSE)</f>
        <v>0.52055087007579803</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v>
      </c>
      <c r="AM373" s="20">
        <f t="shared" si="5"/>
        <v>0.34214285714285703</v>
      </c>
      <c r="AN373" s="22">
        <v>1.9567610124660421E-3</v>
      </c>
      <c r="AO373" s="22">
        <v>0</v>
      </c>
      <c r="AP373" s="22">
        <v>0</v>
      </c>
      <c r="AQ373" s="36">
        <f>+VLOOKUP(K373,Seguimiento!$A:$J,9,FALSE)</f>
        <v>6.6949180355088136E-4</v>
      </c>
      <c r="AR373" s="35">
        <f>+VLOOKUP(K373,Seguimiento!$A:$J,10,FALSE)</f>
        <v>3</v>
      </c>
      <c r="AS373" s="20">
        <v>7099</v>
      </c>
      <c r="AT373" s="35">
        <f>+VLOOKUP(K373,Seguimiento!$A:$J,4,FALSE)</f>
        <v>11975</v>
      </c>
      <c r="AU373" s="22">
        <v>0</v>
      </c>
      <c r="AV373" s="22">
        <v>0</v>
      </c>
    </row>
    <row r="374" spans="1:48" x14ac:dyDescent="0.2">
      <c r="A374" s="20">
        <v>3</v>
      </c>
      <c r="B374" s="20" t="s">
        <v>636</v>
      </c>
      <c r="C374" s="20">
        <v>4</v>
      </c>
      <c r="D374" s="20" t="s">
        <v>912</v>
      </c>
      <c r="E374" s="20" t="s">
        <v>913</v>
      </c>
      <c r="F374" s="20">
        <v>2</v>
      </c>
      <c r="G374" s="20" t="s">
        <v>914</v>
      </c>
      <c r="H374" s="20" t="s">
        <v>915</v>
      </c>
      <c r="I374" s="20">
        <v>19</v>
      </c>
      <c r="J374" s="20" t="s">
        <v>1959</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374" s="20">
        <f t="shared" si="5"/>
        <v>0</v>
      </c>
      <c r="AN374" s="22">
        <v>8.1699346405228766E-5</v>
      </c>
      <c r="AO374" s="22">
        <v>0</v>
      </c>
      <c r="AP374" s="22">
        <v>0</v>
      </c>
      <c r="AQ374" s="36">
        <f>+VLOOKUP(K374,Seguimiento!$A:$J,9,FALSE)</f>
        <v>0</v>
      </c>
      <c r="AR374" s="35">
        <f>+VLOOKUP(K374,Seguimiento!$A:$J,10,FALSE)</f>
        <v>1</v>
      </c>
      <c r="AS374" s="20">
        <v>0</v>
      </c>
      <c r="AT374" s="35">
        <f>+VLOOKUP(K374,Seguimiento!$A:$J,4,FALSE)</f>
        <v>0</v>
      </c>
      <c r="AU374" s="22">
        <v>0</v>
      </c>
      <c r="AV374" s="22">
        <v>0</v>
      </c>
    </row>
    <row r="375" spans="1:48" x14ac:dyDescent="0.2">
      <c r="A375" s="20">
        <v>3</v>
      </c>
      <c r="B375" s="20" t="s">
        <v>636</v>
      </c>
      <c r="C375" s="20">
        <v>4</v>
      </c>
      <c r="D375" s="20" t="s">
        <v>912</v>
      </c>
      <c r="E375" s="20" t="s">
        <v>913</v>
      </c>
      <c r="F375" s="20"/>
      <c r="G375" s="20"/>
      <c r="H375" s="20"/>
      <c r="I375" s="20">
        <v>5</v>
      </c>
      <c r="J375" s="20" t="s">
        <v>1958</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28</v>
      </c>
      <c r="AA375" s="23">
        <v>0</v>
      </c>
      <c r="AB375" s="22">
        <v>0</v>
      </c>
      <c r="AC375" s="20">
        <v>-1</v>
      </c>
      <c r="AD375" s="20">
        <f>+VLOOKUP(K375,Seguimiento!$A:$J,5,FALSE)</f>
        <v>0.10370370370370401</v>
      </c>
      <c r="AE375" s="24">
        <v>0</v>
      </c>
      <c r="AF375" s="22">
        <v>0</v>
      </c>
      <c r="AG375" s="20">
        <v>-1</v>
      </c>
      <c r="AH375" s="20">
        <f>+VLOOKUP(K375,Seguimiento!$A:$J,6,FALSE)</f>
        <v>0.4</v>
      </c>
      <c r="AI375" s="23">
        <v>0</v>
      </c>
      <c r="AJ375" s="23">
        <v>0</v>
      </c>
      <c r="AK375" s="23">
        <v>0</v>
      </c>
      <c r="AL375" s="20" t="str">
        <f>+VLOOKUP(K375,Seguimiento!$A:$J,7,FALSE)</f>
        <v>Para lo corrido del año se registran 28 personas resocializadas en el 2020, que mantienen su condición de vida digna en 2021 después de superar su situación de calle.</v>
      </c>
      <c r="AM375" s="20">
        <f t="shared" si="5"/>
        <v>0.10370370370370401</v>
      </c>
      <c r="AN375" s="22">
        <v>0</v>
      </c>
      <c r="AO375" s="22">
        <v>0</v>
      </c>
      <c r="AP375" s="22">
        <v>0</v>
      </c>
      <c r="AQ375" s="36">
        <f>+VLOOKUP(K375,Seguimiento!$A:$J,9,FALSE)</f>
        <v>0</v>
      </c>
      <c r="AR375" s="35">
        <f>+VLOOKUP(K375,Seguimiento!$A:$J,10,FALSE)</f>
        <v>1</v>
      </c>
      <c r="AS375" s="20">
        <v>-1</v>
      </c>
      <c r="AT375" s="35">
        <f>+VLOOKUP(K375,Seguimiento!$A:$J,4,FALSE)</f>
        <v>28</v>
      </c>
      <c r="AU375" s="22">
        <v>0</v>
      </c>
      <c r="AV375" s="22">
        <v>0</v>
      </c>
    </row>
    <row r="376" spans="1:48" x14ac:dyDescent="0.2">
      <c r="A376" s="20">
        <v>3</v>
      </c>
      <c r="B376" s="20" t="s">
        <v>636</v>
      </c>
      <c r="C376" s="20">
        <v>4</v>
      </c>
      <c r="D376" s="20" t="s">
        <v>912</v>
      </c>
      <c r="E376" s="20" t="s">
        <v>913</v>
      </c>
      <c r="F376" s="20"/>
      <c r="G376" s="20"/>
      <c r="H376" s="20"/>
      <c r="I376" s="20">
        <v>13</v>
      </c>
      <c r="J376" s="20" t="s">
        <v>1958</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1.51</v>
      </c>
      <c r="AA376" s="23">
        <v>0</v>
      </c>
      <c r="AB376" s="22">
        <v>0</v>
      </c>
      <c r="AC376" s="20">
        <v>0</v>
      </c>
      <c r="AD376" s="20">
        <f>+VLOOKUP(K376,Seguimiento!$A:$J,5,FALSE)</f>
        <v>3.0416666666666599</v>
      </c>
      <c r="AE376" s="24">
        <v>0</v>
      </c>
      <c r="AF376" s="22">
        <v>0</v>
      </c>
      <c r="AG376" s="20">
        <v>0</v>
      </c>
      <c r="AH376" s="20">
        <f>+VLOOKUP(K376,Seguimiento!$A:$J,6,FALSE)</f>
        <v>18.25</v>
      </c>
      <c r="AI376" s="23">
        <v>0</v>
      </c>
      <c r="AJ376" s="23">
        <v>0</v>
      </c>
      <c r="AK376" s="23">
        <v>0</v>
      </c>
      <c r="AL376" s="20" t="str">
        <f>+VLOOKUP(K376,Seguimiento!$A:$J,7,FALSE)</f>
        <v>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v>
      </c>
      <c r="AM376" s="20">
        <f t="shared" si="5"/>
        <v>3.0416666666666599</v>
      </c>
      <c r="AN376" s="22">
        <v>0</v>
      </c>
      <c r="AO376" s="22">
        <v>0</v>
      </c>
      <c r="AP376" s="22">
        <v>0</v>
      </c>
      <c r="AQ376" s="36">
        <f>+VLOOKUP(K376,Seguimiento!$A:$J,9,FALSE)</f>
        <v>0</v>
      </c>
      <c r="AR376" s="35">
        <f>+VLOOKUP(K376,Seguimiento!$A:$J,10,FALSE)</f>
        <v>3</v>
      </c>
      <c r="AS376" s="20">
        <v>2.2400000000000002</v>
      </c>
      <c r="AT376" s="35">
        <f>+VLOOKUP(K376,Seguimiento!$A:$J,4,FALSE)</f>
        <v>1.51</v>
      </c>
      <c r="AU376" s="22">
        <v>0</v>
      </c>
      <c r="AV376" s="22">
        <v>0</v>
      </c>
    </row>
    <row r="377" spans="1:48" x14ac:dyDescent="0.2">
      <c r="A377" s="20">
        <v>3</v>
      </c>
      <c r="B377" s="20" t="s">
        <v>636</v>
      </c>
      <c r="C377" s="20">
        <v>4</v>
      </c>
      <c r="D377" s="20" t="s">
        <v>912</v>
      </c>
      <c r="E377" s="20" t="s">
        <v>913</v>
      </c>
      <c r="F377" s="20">
        <v>2</v>
      </c>
      <c r="G377" s="20" t="s">
        <v>914</v>
      </c>
      <c r="H377" s="20" t="s">
        <v>915</v>
      </c>
      <c r="I377" s="20">
        <v>16</v>
      </c>
      <c r="J377" s="20" t="s">
        <v>1959</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0</v>
      </c>
      <c r="AA377" s="23">
        <v>0</v>
      </c>
      <c r="AB377" s="22">
        <v>0</v>
      </c>
      <c r="AC377" s="20">
        <v>-1</v>
      </c>
      <c r="AD377" s="20">
        <f>+VLOOKUP(K377,Seguimiento!$A:$J,5,FALSE)</f>
        <v>0</v>
      </c>
      <c r="AE377" s="22">
        <v>0</v>
      </c>
      <c r="AF377" s="22">
        <v>0</v>
      </c>
      <c r="AG377" s="20">
        <v>-1</v>
      </c>
      <c r="AH377" s="20">
        <f>+VLOOKUP(K377,Seguimiento!$A:$J,6,FALSE)</f>
        <v>0</v>
      </c>
      <c r="AI377" s="23">
        <v>0</v>
      </c>
      <c r="AJ377" s="23">
        <v>0</v>
      </c>
      <c r="AK377" s="23">
        <v>0</v>
      </c>
      <c r="AL377" s="20" t="str">
        <f>+VLOOKUP(K377,Seguimiento!$A:$J,7,FALSE)</f>
        <v>Los encuentros académicos intergeneracionales en Colonia Belencito, se proyectan para el mes de julio de 2021.</v>
      </c>
      <c r="AM377" s="20">
        <f t="shared" si="5"/>
        <v>0</v>
      </c>
      <c r="AN377" s="22">
        <v>4.0173737696976703E-4</v>
      </c>
      <c r="AO377" s="22">
        <v>0</v>
      </c>
      <c r="AP377" s="22">
        <v>0</v>
      </c>
      <c r="AQ377" s="36">
        <f>+VLOOKUP(K377,Seguimiento!$A:$J,9,FALSE)</f>
        <v>0</v>
      </c>
      <c r="AR377" s="35">
        <f>+VLOOKUP(K377,Seguimiento!$A:$J,10,FALSE)</f>
        <v>1</v>
      </c>
      <c r="AS377" s="20">
        <v>-1</v>
      </c>
      <c r="AT377" s="35">
        <f>+VLOOKUP(K377,Seguimiento!$A:$J,4,FALSE)</f>
        <v>0</v>
      </c>
      <c r="AU377" s="22">
        <v>0</v>
      </c>
      <c r="AV377" s="22">
        <v>0</v>
      </c>
    </row>
    <row r="378" spans="1:48" x14ac:dyDescent="0.2">
      <c r="A378" s="20">
        <v>3</v>
      </c>
      <c r="B378" s="20" t="s">
        <v>636</v>
      </c>
      <c r="C378" s="20">
        <v>4</v>
      </c>
      <c r="D378" s="20" t="s">
        <v>912</v>
      </c>
      <c r="E378" s="20" t="s">
        <v>913</v>
      </c>
      <c r="F378" s="20"/>
      <c r="G378" s="20"/>
      <c r="H378" s="20"/>
      <c r="I378" s="20">
        <v>9</v>
      </c>
      <c r="J378" s="20" t="s">
        <v>1958</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1508</v>
      </c>
      <c r="AA378" s="23">
        <v>0</v>
      </c>
      <c r="AB378" s="22">
        <v>0</v>
      </c>
      <c r="AC378" s="20">
        <v>0.12951612903225801</v>
      </c>
      <c r="AD378" s="20">
        <f>+VLOOKUP(K378,Seguimiento!$A:$J,5,FALSE)</f>
        <v>0.17816129032258099</v>
      </c>
      <c r="AE378" s="24">
        <v>0</v>
      </c>
      <c r="AF378" s="22">
        <v>0</v>
      </c>
      <c r="AG378" s="20">
        <v>1.1471428571428599</v>
      </c>
      <c r="AH378" s="20">
        <f>+VLOOKUP(K378,Seguimiento!$A:$J,6,FALSE)</f>
        <v>0.1885</v>
      </c>
      <c r="AI378" s="23">
        <v>0</v>
      </c>
      <c r="AJ378" s="23">
        <v>0</v>
      </c>
      <c r="AK378" s="23">
        <v>0</v>
      </c>
      <c r="AL378" s="20" t="str">
        <f>+VLOOKUP(K378,Seguimiento!$A:$J,7,FALSE)</f>
        <v>En el primer semestre del año identificamos 1.508 personas que han mejorado sus condiciones de vida individual, familiar y social a través del acceso a oportunidades.</v>
      </c>
      <c r="AM378" s="20">
        <f t="shared" si="5"/>
        <v>0.17816129032258099</v>
      </c>
      <c r="AN378" s="22">
        <v>0</v>
      </c>
      <c r="AO378" s="22">
        <v>0</v>
      </c>
      <c r="AP378" s="22">
        <v>0</v>
      </c>
      <c r="AQ378" s="36">
        <f>+VLOOKUP(K378,Seguimiento!$A:$J,9,FALSE)</f>
        <v>0</v>
      </c>
      <c r="AR378" s="35">
        <f>+VLOOKUP(K378,Seguimiento!$A:$J,10,FALSE)</f>
        <v>1</v>
      </c>
      <c r="AS378" s="20">
        <v>4015</v>
      </c>
      <c r="AT378" s="35">
        <f>+VLOOKUP(K378,Seguimiento!$A:$J,4,FALSE)</f>
        <v>5523</v>
      </c>
      <c r="AU378" s="22">
        <v>0</v>
      </c>
      <c r="AV378" s="22">
        <v>0</v>
      </c>
    </row>
    <row r="379" spans="1:48" x14ac:dyDescent="0.2">
      <c r="A379" s="20">
        <v>3</v>
      </c>
      <c r="B379" s="20" t="s">
        <v>636</v>
      </c>
      <c r="C379" s="20">
        <v>4</v>
      </c>
      <c r="D379" s="20" t="s">
        <v>912</v>
      </c>
      <c r="E379" s="20" t="s">
        <v>913</v>
      </c>
      <c r="F379" s="20">
        <v>2</v>
      </c>
      <c r="G379" s="20" t="s">
        <v>914</v>
      </c>
      <c r="H379" s="20" t="s">
        <v>915</v>
      </c>
      <c r="I379" s="20">
        <v>2</v>
      </c>
      <c r="J379" s="20" t="s">
        <v>1959</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1198</v>
      </c>
      <c r="AA379" s="23">
        <v>0</v>
      </c>
      <c r="AB379" s="22">
        <v>0</v>
      </c>
      <c r="AC379" s="20">
        <v>0.27887499999999998</v>
      </c>
      <c r="AD379" s="20">
        <f>+VLOOKUP(K379,Seguimiento!$A:$J,5,FALSE)</f>
        <v>0.32879166666666698</v>
      </c>
      <c r="AE379" s="22">
        <v>0</v>
      </c>
      <c r="AF379" s="22">
        <v>0</v>
      </c>
      <c r="AG379" s="20">
        <v>0.98979591836734704</v>
      </c>
      <c r="AH379" s="20">
        <f>+VLOOKUP(K379,Seguimiento!$A:$J,6,FALSE)</f>
        <v>0.20849286460146199</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v>
      </c>
      <c r="AM379" s="20">
        <f t="shared" si="5"/>
        <v>0.32879166666666698</v>
      </c>
      <c r="AN379" s="22">
        <v>5.4291351996260835E-4</v>
      </c>
      <c r="AO379" s="22">
        <v>0</v>
      </c>
      <c r="AP379" s="22">
        <v>0</v>
      </c>
      <c r="AQ379" s="36">
        <f>+VLOOKUP(K379,Seguimiento!$A:$J,9,FALSE)</f>
        <v>1.7850544108437277E-4</v>
      </c>
      <c r="AR379" s="35">
        <f>+VLOOKUP(K379,Seguimiento!$A:$J,10,FALSE)</f>
        <v>2</v>
      </c>
      <c r="AS379" s="20">
        <v>6693</v>
      </c>
      <c r="AT379" s="35">
        <f>+VLOOKUP(K379,Seguimiento!$A:$J,4,FALSE)</f>
        <v>7891</v>
      </c>
      <c r="AU379" s="22">
        <v>0</v>
      </c>
      <c r="AV379" s="22">
        <v>0</v>
      </c>
    </row>
    <row r="380" spans="1:48" x14ac:dyDescent="0.2">
      <c r="A380" s="20">
        <v>3</v>
      </c>
      <c r="B380" s="20" t="s">
        <v>636</v>
      </c>
      <c r="C380" s="20">
        <v>4</v>
      </c>
      <c r="D380" s="20" t="s">
        <v>912</v>
      </c>
      <c r="E380" s="20" t="s">
        <v>913</v>
      </c>
      <c r="F380" s="20">
        <v>2</v>
      </c>
      <c r="G380" s="20" t="s">
        <v>914</v>
      </c>
      <c r="H380" s="20" t="s">
        <v>915</v>
      </c>
      <c r="I380" s="20">
        <v>18</v>
      </c>
      <c r="J380" s="20" t="s">
        <v>1959</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v>
      </c>
      <c r="AA380" s="23">
        <v>0</v>
      </c>
      <c r="AB380" s="22">
        <v>0</v>
      </c>
      <c r="AC380" s="20">
        <v>0.1875</v>
      </c>
      <c r="AD380" s="20">
        <f>+VLOOKUP(K380,Seguimiento!$A:$J,5,FALSE)</f>
        <v>0.25</v>
      </c>
      <c r="AE380" s="22">
        <v>0</v>
      </c>
      <c r="AF380" s="22">
        <v>0</v>
      </c>
      <c r="AG380" s="20">
        <v>1</v>
      </c>
      <c r="AH380" s="20">
        <f>+VLOOKUP(K380,Seguimiento!$A:$J,6,FALSE)</f>
        <v>0.57142857142857095</v>
      </c>
      <c r="AI380" s="23">
        <v>0</v>
      </c>
      <c r="AJ380" s="23">
        <v>0</v>
      </c>
      <c r="AK380" s="23">
        <v>0</v>
      </c>
      <c r="AL380" s="20" t="str">
        <f>+VLOOKUP(K380,Seguimiento!$A:$J,7,FALSE)</f>
        <v>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v>
      </c>
      <c r="AM380" s="20">
        <f t="shared" si="5"/>
        <v>0.25</v>
      </c>
      <c r="AN380" s="22">
        <v>4.4597597479101715E-4</v>
      </c>
      <c r="AO380" s="22">
        <v>0</v>
      </c>
      <c r="AP380" s="22">
        <v>0</v>
      </c>
      <c r="AQ380" s="36">
        <f>+VLOOKUP(K380,Seguimiento!$A:$J,9,FALSE)</f>
        <v>1.1149399369775429E-4</v>
      </c>
      <c r="AR380" s="35">
        <f>+VLOOKUP(K380,Seguimiento!$A:$J,10,FALSE)</f>
        <v>2</v>
      </c>
      <c r="AS380" s="20">
        <v>15</v>
      </c>
      <c r="AT380" s="35">
        <f>+VLOOKUP(K380,Seguimiento!$A:$J,4,FALSE)</f>
        <v>20</v>
      </c>
      <c r="AU380" s="22">
        <v>0</v>
      </c>
      <c r="AV380" s="22">
        <v>0</v>
      </c>
    </row>
    <row r="381" spans="1:48" x14ac:dyDescent="0.2">
      <c r="A381" s="20">
        <v>3</v>
      </c>
      <c r="B381" s="20" t="s">
        <v>636</v>
      </c>
      <c r="C381" s="20">
        <v>4</v>
      </c>
      <c r="D381" s="20" t="s">
        <v>912</v>
      </c>
      <c r="E381" s="20" t="s">
        <v>913</v>
      </c>
      <c r="F381" s="20">
        <v>2</v>
      </c>
      <c r="G381" s="20" t="s">
        <v>914</v>
      </c>
      <c r="H381" s="20" t="s">
        <v>915</v>
      </c>
      <c r="I381" s="20">
        <v>9</v>
      </c>
      <c r="J381" s="20" t="s">
        <v>1959</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285</v>
      </c>
      <c r="AA381" s="23">
        <v>0</v>
      </c>
      <c r="AB381" s="22">
        <v>0</v>
      </c>
      <c r="AC381" s="20">
        <v>0.24568965517241401</v>
      </c>
      <c r="AD381" s="20">
        <f>+VLOOKUP(K381,Seguimiento!$A:$J,5,FALSE)</f>
        <v>0.368534482758621</v>
      </c>
      <c r="AE381" s="22">
        <v>0</v>
      </c>
      <c r="AF381" s="22">
        <v>0</v>
      </c>
      <c r="AG381" s="20">
        <v>0.98275862068965503</v>
      </c>
      <c r="AH381" s="20">
        <f>+VLOOKUP(K381,Seguimiento!$A:$J,6,FALSE)</f>
        <v>0.49137931034482801</v>
      </c>
      <c r="AI381" s="23">
        <v>0</v>
      </c>
      <c r="AJ381" s="23">
        <v>0</v>
      </c>
      <c r="AK381" s="23">
        <v>0</v>
      </c>
      <c r="AL381" s="20" t="str">
        <f>+VLOOKUP(K381,Seguimiento!$A:$J,7,FALSE)</f>
        <v>En el año se registran  285 personas atendidas con discapacidad fisica y/o trastorno mental; de estas, 17 fueron atendidas  con recursos del 2021  y 268 personas  con recursos del 2020. Además se continúa con la atención de 270 cupos permanentes.</v>
      </c>
      <c r="AM381" s="20">
        <f t="shared" si="5"/>
        <v>0.368534482758621</v>
      </c>
      <c r="AN381" s="22">
        <v>5.9852624828589916E-4</v>
      </c>
      <c r="AO381" s="22">
        <v>0</v>
      </c>
      <c r="AP381" s="22">
        <v>0</v>
      </c>
      <c r="AQ381" s="36">
        <f>+VLOOKUP(K381,Seguimiento!$A:$J,9,FALSE)</f>
        <v>2.205775613295018E-4</v>
      </c>
      <c r="AR381" s="35">
        <f>+VLOOKUP(K381,Seguimiento!$A:$J,10,FALSE)</f>
        <v>3</v>
      </c>
      <c r="AS381" s="20">
        <v>285</v>
      </c>
      <c r="AT381" s="35">
        <f>+VLOOKUP(K381,Seguimiento!$A:$J,4,FALSE)</f>
        <v>285</v>
      </c>
      <c r="AU381" s="22">
        <v>0</v>
      </c>
      <c r="AV381" s="22">
        <v>0</v>
      </c>
    </row>
    <row r="382" spans="1:48" x14ac:dyDescent="0.2">
      <c r="A382" s="20">
        <v>3</v>
      </c>
      <c r="B382" s="20" t="s">
        <v>636</v>
      </c>
      <c r="C382" s="20">
        <v>4</v>
      </c>
      <c r="D382" s="20" t="s">
        <v>912</v>
      </c>
      <c r="E382" s="20" t="s">
        <v>913</v>
      </c>
      <c r="F382" s="20">
        <v>1</v>
      </c>
      <c r="G382" s="20" t="s">
        <v>919</v>
      </c>
      <c r="H382" s="20" t="s">
        <v>920</v>
      </c>
      <c r="I382" s="20">
        <v>4</v>
      </c>
      <c r="J382" s="20" t="s">
        <v>1959</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0</v>
      </c>
      <c r="AA382" s="23">
        <v>0</v>
      </c>
      <c r="AB382" s="22">
        <v>0</v>
      </c>
      <c r="AC382" s="20">
        <v>0.17612163509471601</v>
      </c>
      <c r="AD382" s="20">
        <f>+VLOOKUP(K382,Seguimiento!$A:$J,5,FALSE)</f>
        <v>0.17612163509471601</v>
      </c>
      <c r="AE382" s="22">
        <v>0</v>
      </c>
      <c r="AF382" s="22">
        <v>0</v>
      </c>
      <c r="AG382" s="20">
        <v>0.70448654037886305</v>
      </c>
      <c r="AH382" s="20">
        <f>+VLOOKUP(K382,Seguimiento!$A:$J,6,FALSE)</f>
        <v>0</v>
      </c>
      <c r="AI382" s="23">
        <v>0</v>
      </c>
      <c r="AJ382" s="23">
        <v>0</v>
      </c>
      <c r="AK382" s="23">
        <v>0</v>
      </c>
      <c r="AL382" s="20" t="str">
        <f>+VLOOKUP(K382,Seguimiento!$A:$J,7,FALSE)</f>
        <v>En etapa de planeación y gestión de recursos que permitan la operativización de acciones que aporten a este indicador.</v>
      </c>
      <c r="AM382" s="20">
        <f t="shared" si="5"/>
        <v>0.17612163509471601</v>
      </c>
      <c r="AN382" s="22">
        <v>4.0152877071226501E-4</v>
      </c>
      <c r="AO382" s="22">
        <v>0</v>
      </c>
      <c r="AP382" s="22">
        <v>0</v>
      </c>
      <c r="AQ382" s="36">
        <f>+VLOOKUP(K382,Seguimiento!$A:$J,9,FALSE)</f>
        <v>7.0717903635415431E-5</v>
      </c>
      <c r="AR382" s="35">
        <f>+VLOOKUP(K382,Seguimiento!$A:$J,10,FALSE)</f>
        <v>1</v>
      </c>
      <c r="AS382" s="20">
        <v>3533</v>
      </c>
      <c r="AT382" s="35">
        <f>+VLOOKUP(K382,Seguimiento!$A:$J,4,FALSE)</f>
        <v>0</v>
      </c>
      <c r="AU382" s="22">
        <v>0</v>
      </c>
      <c r="AV382" s="22">
        <v>0</v>
      </c>
    </row>
    <row r="383" spans="1:48" x14ac:dyDescent="0.2">
      <c r="A383" s="20">
        <v>3</v>
      </c>
      <c r="B383" s="20" t="s">
        <v>636</v>
      </c>
      <c r="C383" s="20">
        <v>4</v>
      </c>
      <c r="D383" s="20" t="s">
        <v>912</v>
      </c>
      <c r="E383" s="20" t="s">
        <v>913</v>
      </c>
      <c r="F383" s="20">
        <v>5</v>
      </c>
      <c r="G383" s="20" t="s">
        <v>990</v>
      </c>
      <c r="H383" s="20" t="s">
        <v>992</v>
      </c>
      <c r="I383" s="20">
        <v>10</v>
      </c>
      <c r="J383" s="20" t="s">
        <v>1959</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50</v>
      </c>
      <c r="AA383" s="23">
        <v>0</v>
      </c>
      <c r="AB383" s="22">
        <v>0</v>
      </c>
      <c r="AC383" s="20">
        <v>0.25</v>
      </c>
      <c r="AD383" s="20">
        <f>+VLOOKUP(K383,Seguimiento!$A:$J,5,FALSE)</f>
        <v>0.3125</v>
      </c>
      <c r="AE383" s="22">
        <v>0</v>
      </c>
      <c r="AF383" s="22">
        <v>0</v>
      </c>
      <c r="AG383" s="20">
        <v>1</v>
      </c>
      <c r="AH383" s="20">
        <f>+VLOOKUP(K383,Seguimiento!$A:$J,6,FALSE)</f>
        <v>0.25</v>
      </c>
      <c r="AI383" s="23">
        <v>0</v>
      </c>
      <c r="AJ383" s="23">
        <v>0</v>
      </c>
      <c r="AK383" s="23">
        <v>0</v>
      </c>
      <c r="AL383" s="20" t="str">
        <f>+VLOOKUP(K383,Seguimiento!$A:$J,7,FALSE)</f>
        <v>A junio se posee un avance del 50% del total de acciones de seguimiento que contemplan el monitoreo a la implementación de acciones de política publica, tendientes a la evaluación final del proceso</v>
      </c>
      <c r="AM383" s="20">
        <f t="shared" si="5"/>
        <v>0.3125</v>
      </c>
      <c r="AN383" s="22">
        <v>4.0152877071226501E-4</v>
      </c>
      <c r="AO383" s="22">
        <v>0</v>
      </c>
      <c r="AP383" s="22">
        <v>0</v>
      </c>
      <c r="AQ383" s="36">
        <f>+VLOOKUP(K383,Seguimiento!$A:$J,9,FALSE)</f>
        <v>1.254777408475828E-4</v>
      </c>
      <c r="AR383" s="35">
        <f>+VLOOKUP(K383,Seguimiento!$A:$J,10,FALSE)</f>
        <v>2</v>
      </c>
      <c r="AS383" s="20">
        <v>100</v>
      </c>
      <c r="AT383" s="35">
        <f>+VLOOKUP(K383,Seguimiento!$A:$J,4,FALSE)</f>
        <v>50</v>
      </c>
      <c r="AU383" s="22">
        <v>0</v>
      </c>
      <c r="AV383" s="22">
        <v>0</v>
      </c>
    </row>
    <row r="384" spans="1:48" x14ac:dyDescent="0.2">
      <c r="A384" s="20">
        <v>3</v>
      </c>
      <c r="B384" s="20" t="s">
        <v>636</v>
      </c>
      <c r="C384" s="20">
        <v>4</v>
      </c>
      <c r="D384" s="20" t="s">
        <v>912</v>
      </c>
      <c r="E384" s="20" t="s">
        <v>913</v>
      </c>
      <c r="F384" s="20">
        <v>2</v>
      </c>
      <c r="G384" s="20" t="s">
        <v>914</v>
      </c>
      <c r="H384" s="20" t="s">
        <v>915</v>
      </c>
      <c r="I384" s="20">
        <v>15</v>
      </c>
      <c r="J384" s="20" t="s">
        <v>1959</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2058</v>
      </c>
      <c r="AA384" s="23">
        <v>0</v>
      </c>
      <c r="AB384" s="22">
        <v>0</v>
      </c>
      <c r="AC384" s="20">
        <v>0.7421875</v>
      </c>
      <c r="AD384" s="20">
        <f>+VLOOKUP(K384,Seguimiento!$A:$J,5,FALSE)</f>
        <v>0.80390625000000004</v>
      </c>
      <c r="AE384" s="22">
        <v>0</v>
      </c>
      <c r="AF384" s="22">
        <v>0</v>
      </c>
      <c r="AG384" s="20">
        <v>0.97938144329896903</v>
      </c>
      <c r="AH384" s="20">
        <f>+VLOOKUP(K384,Seguimiento!$A:$J,6,FALSE)</f>
        <v>0.93972602739725997</v>
      </c>
      <c r="AI384" s="23">
        <v>0</v>
      </c>
      <c r="AJ384" s="23">
        <v>0</v>
      </c>
      <c r="AK384" s="23">
        <v>0</v>
      </c>
      <c r="AL384" s="20" t="str">
        <f>+VLOOKUP(K384,Seguimiento!$A:$J,7,FALSE)</f>
        <v>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v>
      </c>
      <c r="AM384" s="20">
        <f t="shared" si="5"/>
        <v>0.80390625000000004</v>
      </c>
      <c r="AN384" s="22">
        <v>1.8041972461562532E-3</v>
      </c>
      <c r="AO384" s="22">
        <v>0</v>
      </c>
      <c r="AP384" s="22">
        <v>0</v>
      </c>
      <c r="AQ384" s="36">
        <f>+VLOOKUP(K384,Seguimiento!$A:$J,9,FALSE)</f>
        <v>1.4504054424178004E-3</v>
      </c>
      <c r="AR384" s="35">
        <f>+VLOOKUP(K384,Seguimiento!$A:$J,10,FALSE)</f>
        <v>3</v>
      </c>
      <c r="AS384" s="20">
        <v>1900</v>
      </c>
      <c r="AT384" s="35">
        <f>+VLOOKUP(K384,Seguimiento!$A:$J,4,FALSE)</f>
        <v>2058</v>
      </c>
      <c r="AU384" s="22">
        <v>0</v>
      </c>
      <c r="AV384" s="22">
        <v>0</v>
      </c>
    </row>
    <row r="385" spans="1:48" x14ac:dyDescent="0.2">
      <c r="A385" s="20">
        <v>3</v>
      </c>
      <c r="B385" s="20" t="s">
        <v>636</v>
      </c>
      <c r="C385" s="20">
        <v>4</v>
      </c>
      <c r="D385" s="20" t="s">
        <v>912</v>
      </c>
      <c r="E385" s="20" t="s">
        <v>913</v>
      </c>
      <c r="F385" s="20"/>
      <c r="G385" s="20"/>
      <c r="H385" s="20"/>
      <c r="I385" s="20">
        <v>3</v>
      </c>
      <c r="J385" s="20" t="s">
        <v>1958</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1217</v>
      </c>
      <c r="AA385" s="23">
        <v>0</v>
      </c>
      <c r="AB385" s="22">
        <v>0</v>
      </c>
      <c r="AC385" s="20">
        <v>0.19782258629139499</v>
      </c>
      <c r="AD385" s="20">
        <f>+VLOOKUP(K385,Seguimiento!$A:$J,5,FALSE)</f>
        <v>0.240425680879367</v>
      </c>
      <c r="AE385" s="24">
        <v>0</v>
      </c>
      <c r="AF385" s="22">
        <v>0</v>
      </c>
      <c r="AG385" s="20">
        <v>1.1281692952685201</v>
      </c>
      <c r="AH385" s="20">
        <f>+VLOOKUP(K385,Seguimiento!$A:$J,6,FALSE)</f>
        <v>0.15501210036938001</v>
      </c>
      <c r="AI385" s="23">
        <v>0</v>
      </c>
      <c r="AJ385" s="23">
        <v>0</v>
      </c>
      <c r="AK385" s="23">
        <v>0</v>
      </c>
      <c r="AL385" s="20" t="str">
        <f>+VLOOKUP(K385,Seguimiento!$A:$J,7,FALSE)</f>
        <v>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v>
      </c>
      <c r="AM385" s="20">
        <f t="shared" si="5"/>
        <v>0.240425680879367</v>
      </c>
      <c r="AN385" s="22">
        <v>0</v>
      </c>
      <c r="AO385" s="22">
        <v>0</v>
      </c>
      <c r="AP385" s="22">
        <v>0</v>
      </c>
      <c r="AQ385" s="36">
        <f>+VLOOKUP(K385,Seguimiento!$A:$J,9,FALSE)</f>
        <v>0</v>
      </c>
      <c r="AR385" s="35">
        <f>+VLOOKUP(K385,Seguimiento!$A:$J,10,FALSE)</f>
        <v>2</v>
      </c>
      <c r="AS385" s="20">
        <v>5651</v>
      </c>
      <c r="AT385" s="35">
        <f>+VLOOKUP(K385,Seguimiento!$A:$J,4,FALSE)</f>
        <v>6868</v>
      </c>
      <c r="AU385" s="22">
        <v>0</v>
      </c>
      <c r="AV385" s="22">
        <v>0</v>
      </c>
    </row>
    <row r="386" spans="1:48" x14ac:dyDescent="0.2">
      <c r="A386" s="20">
        <v>3</v>
      </c>
      <c r="B386" s="20" t="s">
        <v>636</v>
      </c>
      <c r="C386" s="20">
        <v>4</v>
      </c>
      <c r="D386" s="20" t="s">
        <v>912</v>
      </c>
      <c r="E386" s="20" t="s">
        <v>913</v>
      </c>
      <c r="F386" s="20"/>
      <c r="G386" s="20"/>
      <c r="H386" s="20"/>
      <c r="I386" s="20">
        <v>15</v>
      </c>
      <c r="J386" s="20" t="s">
        <v>1958</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0.98</v>
      </c>
      <c r="AA386" s="23">
        <v>0</v>
      </c>
      <c r="AB386" s="22">
        <v>0</v>
      </c>
      <c r="AC386" s="20">
        <v>0.1875</v>
      </c>
      <c r="AD386" s="20">
        <f>+VLOOKUP(K386,Seguimiento!$A:$J,5,FALSE)</f>
        <v>0.31</v>
      </c>
      <c r="AE386" s="24">
        <v>0</v>
      </c>
      <c r="AF386" s="22">
        <v>0</v>
      </c>
      <c r="AG386" s="20">
        <v>1</v>
      </c>
      <c r="AH386" s="20">
        <f>+VLOOKUP(K386,Seguimiento!$A:$J,6,FALSE)</f>
        <v>0.49</v>
      </c>
      <c r="AI386" s="23">
        <v>0</v>
      </c>
      <c r="AJ386" s="23">
        <v>0</v>
      </c>
      <c r="AK386" s="23">
        <v>0</v>
      </c>
      <c r="AL386" s="20" t="str">
        <f>+VLOOKUP(K386,Seguimiento!$A:$J,7,FALSE)</f>
        <v>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v>
      </c>
      <c r="AM386" s="20">
        <f t="shared" si="5"/>
        <v>0.31</v>
      </c>
      <c r="AN386" s="22">
        <v>0</v>
      </c>
      <c r="AO386" s="22">
        <v>0</v>
      </c>
      <c r="AP386" s="22">
        <v>0</v>
      </c>
      <c r="AQ386" s="36">
        <f>+VLOOKUP(K386,Seguimiento!$A:$J,9,FALSE)</f>
        <v>0</v>
      </c>
      <c r="AR386" s="35">
        <f>+VLOOKUP(K386,Seguimiento!$A:$J,10,FALSE)</f>
        <v>2</v>
      </c>
      <c r="AS386" s="20">
        <v>1.5</v>
      </c>
      <c r="AT386" s="35">
        <f>+VLOOKUP(K386,Seguimiento!$A:$J,4,FALSE)</f>
        <v>2.48</v>
      </c>
      <c r="AU386" s="22">
        <v>0</v>
      </c>
      <c r="AV386" s="22">
        <v>0</v>
      </c>
    </row>
    <row r="387" spans="1:48" x14ac:dyDescent="0.2">
      <c r="A387" s="20">
        <v>3</v>
      </c>
      <c r="B387" s="20" t="s">
        <v>636</v>
      </c>
      <c r="C387" s="20">
        <v>4</v>
      </c>
      <c r="D387" s="20" t="s">
        <v>912</v>
      </c>
      <c r="E387" s="20" t="s">
        <v>913</v>
      </c>
      <c r="F387" s="20">
        <v>1</v>
      </c>
      <c r="G387" s="20" t="s">
        <v>919</v>
      </c>
      <c r="H387" s="20" t="s">
        <v>920</v>
      </c>
      <c r="I387" s="20">
        <v>1</v>
      </c>
      <c r="J387" s="20" t="s">
        <v>1959</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0</v>
      </c>
      <c r="AA387" s="23">
        <v>0</v>
      </c>
      <c r="AB387" s="22">
        <v>0</v>
      </c>
      <c r="AC387" s="20">
        <v>0.319583333333333</v>
      </c>
      <c r="AD387" s="20">
        <f>+VLOOKUP(K387,Seguimiento!$A:$J,5,FALSE)</f>
        <v>0.319583333333333</v>
      </c>
      <c r="AE387" s="22">
        <v>0</v>
      </c>
      <c r="AF387" s="22">
        <v>0</v>
      </c>
      <c r="AG387" s="20">
        <v>1.27833333333333</v>
      </c>
      <c r="AH387" s="20">
        <f>+VLOOKUP(K387,Seguimiento!$A:$J,6,FALSE)</f>
        <v>0</v>
      </c>
      <c r="AI387" s="23">
        <v>0</v>
      </c>
      <c r="AJ387" s="23">
        <v>0</v>
      </c>
      <c r="AK387" s="23">
        <v>0</v>
      </c>
      <c r="AL387" s="20" t="str">
        <f>+VLOOKUP(K387,Seguimiento!$A:$J,7,FALSE)</f>
        <v>Aún no comienzan las atenciones de este proyecto. Debido al desabastecimiento y aumento en los costos por el paro nacional, el operador no ha empezado con la distribución de paquetes alimentarios. Se espera comenzar con las atenciones a mediados del mes de julio.</v>
      </c>
      <c r="AM387" s="20">
        <f t="shared" ref="AM387:AM450" si="6">+AD387</f>
        <v>0.319583333333333</v>
      </c>
      <c r="AN387" s="22">
        <v>2.2118002242043728E-3</v>
      </c>
      <c r="AO387" s="22">
        <v>0</v>
      </c>
      <c r="AP387" s="22">
        <v>0</v>
      </c>
      <c r="AQ387" s="36">
        <f>+VLOOKUP(K387,Seguimiento!$A:$J,9,FALSE)</f>
        <v>7.0685448831864673E-4</v>
      </c>
      <c r="AR387" s="35">
        <f>+VLOOKUP(K387,Seguimiento!$A:$J,10,FALSE)</f>
        <v>2</v>
      </c>
      <c r="AS387" s="20">
        <v>23010</v>
      </c>
      <c r="AT387" s="35">
        <f>+VLOOKUP(K387,Seguimiento!$A:$J,4,FALSE)</f>
        <v>0</v>
      </c>
      <c r="AU387" s="22">
        <v>0</v>
      </c>
      <c r="AV387" s="22">
        <v>0</v>
      </c>
    </row>
    <row r="388" spans="1:48" x14ac:dyDescent="0.2">
      <c r="A388" s="20">
        <v>3</v>
      </c>
      <c r="B388" s="20" t="s">
        <v>636</v>
      </c>
      <c r="C388" s="20">
        <v>4</v>
      </c>
      <c r="D388" s="20" t="s">
        <v>912</v>
      </c>
      <c r="E388" s="20" t="s">
        <v>913</v>
      </c>
      <c r="F388" s="20">
        <v>1</v>
      </c>
      <c r="G388" s="20" t="s">
        <v>919</v>
      </c>
      <c r="H388" s="20" t="s">
        <v>920</v>
      </c>
      <c r="I388" s="20">
        <v>8</v>
      </c>
      <c r="J388" s="20" t="s">
        <v>1959</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0.375</v>
      </c>
      <c r="AE388" s="22">
        <v>0</v>
      </c>
      <c r="AF388" s="22">
        <v>0</v>
      </c>
      <c r="AG388" s="20">
        <v>1</v>
      </c>
      <c r="AH388" s="20">
        <f>+VLOOKUP(K388,Seguimiento!$A:$J,6,FALSE)</f>
        <v>0.5</v>
      </c>
      <c r="AI388" s="23">
        <v>0</v>
      </c>
      <c r="AJ388" s="23">
        <v>0</v>
      </c>
      <c r="AK388" s="23">
        <v>0</v>
      </c>
      <c r="AL388" s="20" t="str">
        <f>+VLOOKUP(K388,Seguimiento!$A:$J,7,FALSE)</f>
        <v>Sin Observación</v>
      </c>
      <c r="AM388" s="20">
        <f t="shared" si="6"/>
        <v>0.375</v>
      </c>
      <c r="AN388" s="22">
        <v>4.9229395137947714E-4</v>
      </c>
      <c r="AO388" s="22">
        <v>0</v>
      </c>
      <c r="AP388" s="22">
        <v>0</v>
      </c>
      <c r="AQ388" s="36">
        <f>+VLOOKUP(K388,Seguimiento!$A:$J,9,FALSE)</f>
        <v>1.8461023176730393E-4</v>
      </c>
      <c r="AR388" s="35">
        <f>+VLOOKUP(K388,Seguimiento!$A:$J,10,FALSE)</f>
        <v>3</v>
      </c>
      <c r="AS388" s="20">
        <v>100</v>
      </c>
      <c r="AT388" s="35">
        <f>+VLOOKUP(K388,Seguimiento!$A:$J,4,FALSE)</f>
        <v>100</v>
      </c>
      <c r="AU388" s="22">
        <v>0</v>
      </c>
      <c r="AV388" s="22">
        <v>0</v>
      </c>
    </row>
    <row r="389" spans="1:48" x14ac:dyDescent="0.2">
      <c r="A389" s="20">
        <v>3</v>
      </c>
      <c r="B389" s="20" t="s">
        <v>636</v>
      </c>
      <c r="C389" s="20">
        <v>4</v>
      </c>
      <c r="D389" s="20" t="s">
        <v>912</v>
      </c>
      <c r="E389" s="20" t="s">
        <v>913</v>
      </c>
      <c r="F389" s="20">
        <v>2</v>
      </c>
      <c r="G389" s="20" t="s">
        <v>914</v>
      </c>
      <c r="H389" s="20" t="s">
        <v>915</v>
      </c>
      <c r="I389" s="20">
        <v>10</v>
      </c>
      <c r="J389" s="20" t="s">
        <v>1959</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Continuamos con el fortalecimiento de las organizaciones y Colectivos LGBTI, 21 de ellas inciaron proceso en el año 2020 y dos más en febrero de este año.</v>
      </c>
      <c r="AM389" s="20">
        <f t="shared" si="6"/>
        <v>0.46</v>
      </c>
      <c r="AN389" s="22">
        <v>4.1261238557031409E-4</v>
      </c>
      <c r="AO389" s="22">
        <v>0</v>
      </c>
      <c r="AP389" s="22">
        <v>0</v>
      </c>
      <c r="AQ389" s="36">
        <f>+VLOOKUP(K389,Seguimiento!$A:$J,9,FALSE)</f>
        <v>1.8980169736234449E-4</v>
      </c>
      <c r="AR389" s="35">
        <f>+VLOOKUP(K389,Seguimiento!$A:$J,10,FALSE)</f>
        <v>3</v>
      </c>
      <c r="AS389" s="20">
        <v>21</v>
      </c>
      <c r="AT389" s="35">
        <f>+VLOOKUP(K389,Seguimiento!$A:$J,4,FALSE)</f>
        <v>23</v>
      </c>
      <c r="AU389" s="22">
        <v>0</v>
      </c>
      <c r="AV389" s="22">
        <v>0</v>
      </c>
    </row>
    <row r="390" spans="1:48" x14ac:dyDescent="0.2">
      <c r="A390" s="20">
        <v>3</v>
      </c>
      <c r="B390" s="20" t="s">
        <v>636</v>
      </c>
      <c r="C390" s="20">
        <v>4</v>
      </c>
      <c r="D390" s="20" t="s">
        <v>912</v>
      </c>
      <c r="E390" s="20" t="s">
        <v>913</v>
      </c>
      <c r="F390" s="20">
        <v>1</v>
      </c>
      <c r="G390" s="20" t="s">
        <v>919</v>
      </c>
      <c r="H390" s="20" t="s">
        <v>920</v>
      </c>
      <c r="I390" s="20">
        <v>9</v>
      </c>
      <c r="J390" s="20" t="s">
        <v>1959</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33423</v>
      </c>
      <c r="AA390" s="23">
        <v>0</v>
      </c>
      <c r="AB390" s="22">
        <v>0</v>
      </c>
      <c r="AC390" s="20">
        <v>0.212431818181818</v>
      </c>
      <c r="AD390" s="20">
        <f>+VLOOKUP(K390,Seguimiento!$A:$J,5,FALSE)</f>
        <v>0.28839318181818202</v>
      </c>
      <c r="AE390" s="22">
        <v>0</v>
      </c>
      <c r="AF390" s="22">
        <v>0</v>
      </c>
      <c r="AG390" s="20">
        <v>0.849727272727273</v>
      </c>
      <c r="AH390" s="20">
        <f>+VLOOKUP(K390,Seguimiento!$A:$J,6,FALSE)</f>
        <v>0.30384545454545497</v>
      </c>
      <c r="AI390" s="23">
        <v>0</v>
      </c>
      <c r="AJ390" s="23">
        <v>0</v>
      </c>
      <c r="AK390" s="23">
        <v>0</v>
      </c>
      <c r="AL390" s="20" t="str">
        <f>+VLOOKUP(K390,Seguimiento!$A:$J,7,FALSE)</f>
        <v>Durante el mes de junio continúan las capacitaciones en hábitos alimentarios y estilos de vida saludables, con la participación de 10.362 nuevas personas capacitadas, para un total de 33.423 en lo que va corrido del año.</v>
      </c>
      <c r="AM390" s="20">
        <f t="shared" si="6"/>
        <v>0.28839318181818202</v>
      </c>
      <c r="AN390" s="22">
        <v>4.4866575044153314E-3</v>
      </c>
      <c r="AO390" s="22">
        <v>0</v>
      </c>
      <c r="AP390" s="22">
        <v>0</v>
      </c>
      <c r="AQ390" s="36">
        <f>+VLOOKUP(K390,Seguimiento!$A:$J,9,FALSE)</f>
        <v>1.2939214334267615E-3</v>
      </c>
      <c r="AR390" s="35">
        <f>+VLOOKUP(K390,Seguimiento!$A:$J,10,FALSE)</f>
        <v>2</v>
      </c>
      <c r="AS390" s="20">
        <v>46735</v>
      </c>
      <c r="AT390" s="35">
        <f>+VLOOKUP(K390,Seguimiento!$A:$J,4,FALSE)</f>
        <v>33423</v>
      </c>
      <c r="AU390" s="22">
        <v>0</v>
      </c>
      <c r="AV390" s="22">
        <v>0</v>
      </c>
    </row>
    <row r="391" spans="1:48" x14ac:dyDescent="0.2">
      <c r="A391" s="20">
        <v>3</v>
      </c>
      <c r="B391" s="20" t="s">
        <v>636</v>
      </c>
      <c r="C391" s="20">
        <v>4</v>
      </c>
      <c r="D391" s="20" t="s">
        <v>912</v>
      </c>
      <c r="E391" s="20" t="s">
        <v>913</v>
      </c>
      <c r="F391" s="20">
        <v>3</v>
      </c>
      <c r="G391" s="20" t="s">
        <v>963</v>
      </c>
      <c r="H391" s="20" t="s">
        <v>1056</v>
      </c>
      <c r="I391" s="20">
        <v>1</v>
      </c>
      <c r="J391" s="20" t="s">
        <v>1959</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46978</v>
      </c>
      <c r="AA391" s="23">
        <v>0</v>
      </c>
      <c r="AB391" s="22">
        <v>0</v>
      </c>
      <c r="AC391" s="20">
        <v>0.711716666666667</v>
      </c>
      <c r="AD391" s="20">
        <f>+VLOOKUP(K391,Seguimiento!$A:$J,5,FALSE)</f>
        <v>0.78296666666666703</v>
      </c>
      <c r="AE391" s="22">
        <v>0</v>
      </c>
      <c r="AF391" s="22">
        <v>0</v>
      </c>
      <c r="AG391" s="20">
        <v>1.42343333333333</v>
      </c>
      <c r="AH391" s="20">
        <f>+VLOOKUP(K391,Seguimiento!$A:$J,6,FALSE)</f>
        <v>1.17445</v>
      </c>
      <c r="AI391" s="23">
        <v>0</v>
      </c>
      <c r="AJ391" s="23">
        <v>0</v>
      </c>
      <c r="AK391" s="23">
        <v>0</v>
      </c>
      <c r="AL391" s="20" t="str">
        <f>+VLOOKUP(K391,Seguimiento!$A:$J,7,FALSE)</f>
        <v>Hemos atendido con acompañamiento familiar 46.978 hogares, de estos, 4.287 inician por primera vez proceso de acompañamiento en el año 2021.</v>
      </c>
      <c r="AM391" s="20">
        <f t="shared" si="6"/>
        <v>0.78296666666666703</v>
      </c>
      <c r="AN391" s="22">
        <v>6.4290754126021896E-3</v>
      </c>
      <c r="AO391" s="22">
        <v>0</v>
      </c>
      <c r="AP391" s="22">
        <v>0</v>
      </c>
      <c r="AQ391" s="36">
        <f>+VLOOKUP(K391,Seguimiento!$A:$J,9,FALSE)</f>
        <v>4.2860502750681258E-3</v>
      </c>
      <c r="AR391" s="35">
        <f>+VLOOKUP(K391,Seguimiento!$A:$J,10,FALSE)</f>
        <v>3</v>
      </c>
      <c r="AS391" s="20">
        <v>42703</v>
      </c>
      <c r="AT391" s="35">
        <f>+VLOOKUP(K391,Seguimiento!$A:$J,4,FALSE)</f>
        <v>46978</v>
      </c>
      <c r="AU391" s="22">
        <v>0</v>
      </c>
      <c r="AV391" s="22">
        <v>0</v>
      </c>
    </row>
    <row r="392" spans="1:48" x14ac:dyDescent="0.2">
      <c r="A392" s="20">
        <v>3</v>
      </c>
      <c r="B392" s="20" t="s">
        <v>636</v>
      </c>
      <c r="C392" s="20">
        <v>4</v>
      </c>
      <c r="D392" s="20" t="s">
        <v>912</v>
      </c>
      <c r="E392" s="20" t="s">
        <v>913</v>
      </c>
      <c r="F392" s="20">
        <v>5</v>
      </c>
      <c r="G392" s="20" t="s">
        <v>990</v>
      </c>
      <c r="H392" s="20" t="s">
        <v>992</v>
      </c>
      <c r="I392" s="20">
        <v>9</v>
      </c>
      <c r="J392" s="20" t="s">
        <v>1959</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61.33</v>
      </c>
      <c r="AA392" s="23">
        <v>0</v>
      </c>
      <c r="AB392" s="22">
        <v>0</v>
      </c>
      <c r="AC392" s="20">
        <v>0.25</v>
      </c>
      <c r="AD392" s="20">
        <f>+VLOOKUP(K392,Seguimiento!$A:$J,5,FALSE)</f>
        <v>0.32666250000000002</v>
      </c>
      <c r="AE392" s="22">
        <v>0</v>
      </c>
      <c r="AF392" s="22">
        <v>0</v>
      </c>
      <c r="AG392" s="20">
        <v>1</v>
      </c>
      <c r="AH392" s="20">
        <f>+VLOOKUP(K392,Seguimiento!$A:$J,6,FALSE)</f>
        <v>0.30664999999999998</v>
      </c>
      <c r="AI392" s="23">
        <v>0</v>
      </c>
      <c r="AJ392" s="23">
        <v>0</v>
      </c>
      <c r="AK392" s="23">
        <v>0</v>
      </c>
      <c r="AL392" s="20" t="str">
        <f>+VLOOKUP(K392,Seguimiento!$A:$J,7,FALSE)</f>
        <v>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v>
      </c>
      <c r="AM392" s="20">
        <f t="shared" si="6"/>
        <v>0.32666250000000002</v>
      </c>
      <c r="AN392" s="22">
        <v>4.1677329591339606E-4</v>
      </c>
      <c r="AO392" s="22">
        <v>0</v>
      </c>
      <c r="AP392" s="22">
        <v>0</v>
      </c>
      <c r="AQ392" s="36">
        <f>+VLOOKUP(K392,Seguimiento!$A:$J,9,FALSE)</f>
        <v>1.3614420677630974E-4</v>
      </c>
      <c r="AR392" s="35">
        <f>+VLOOKUP(K392,Seguimiento!$A:$J,10,FALSE)</f>
        <v>2</v>
      </c>
      <c r="AS392" s="20">
        <v>100</v>
      </c>
      <c r="AT392" s="35">
        <f>+VLOOKUP(K392,Seguimiento!$A:$J,4,FALSE)</f>
        <v>61.33</v>
      </c>
      <c r="AU392" s="22">
        <v>0</v>
      </c>
      <c r="AV392" s="22">
        <v>0</v>
      </c>
    </row>
    <row r="393" spans="1:48" x14ac:dyDescent="0.2">
      <c r="A393" s="20">
        <v>3</v>
      </c>
      <c r="B393" s="20" t="s">
        <v>636</v>
      </c>
      <c r="C393" s="20">
        <v>4</v>
      </c>
      <c r="D393" s="20" t="s">
        <v>912</v>
      </c>
      <c r="E393" s="20" t="s">
        <v>913</v>
      </c>
      <c r="F393" s="20">
        <v>5</v>
      </c>
      <c r="G393" s="20" t="s">
        <v>990</v>
      </c>
      <c r="H393" s="20" t="s">
        <v>992</v>
      </c>
      <c r="I393" s="20">
        <v>18</v>
      </c>
      <c r="J393" s="20" t="s">
        <v>1959</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40</v>
      </c>
      <c r="AA393" s="23">
        <v>0</v>
      </c>
      <c r="AB393" s="22">
        <v>0</v>
      </c>
      <c r="AC393" s="20">
        <v>0.25</v>
      </c>
      <c r="AD393" s="20">
        <f>+VLOOKUP(K393,Seguimiento!$A:$J,5,FALSE)</f>
        <v>0.3</v>
      </c>
      <c r="AE393" s="22">
        <v>0</v>
      </c>
      <c r="AF393" s="22">
        <v>0</v>
      </c>
      <c r="AG393" s="20">
        <v>1</v>
      </c>
      <c r="AH393" s="20">
        <f>+VLOOKUP(K393,Seguimiento!$A:$J,6,FALSE)</f>
        <v>0.2</v>
      </c>
      <c r="AI393" s="23">
        <v>0</v>
      </c>
      <c r="AJ393" s="23">
        <v>0</v>
      </c>
      <c r="AK393" s="23">
        <v>0</v>
      </c>
      <c r="AL393" s="20" t="str">
        <f>+VLOOKUP(K393,Seguimiento!$A:$J,7,FALSE)</f>
        <v>Se avanzó en la implementación de política pública de inquilinatos, liderando la mesa de trabajo y las comisiones de control y seguimiento y la comisión de garantía de derechos de la población de inquilinatos.</v>
      </c>
      <c r="AM393" s="20">
        <f t="shared" si="6"/>
        <v>0.3</v>
      </c>
      <c r="AN393" s="22">
        <v>4.3465330951464689E-4</v>
      </c>
      <c r="AO393" s="22">
        <v>0</v>
      </c>
      <c r="AP393" s="22">
        <v>0</v>
      </c>
      <c r="AQ393" s="36">
        <f>+VLOOKUP(K393,Seguimiento!$A:$J,9,FALSE)</f>
        <v>1.3039599285439405E-4</v>
      </c>
      <c r="AR393" s="35">
        <f>+VLOOKUP(K393,Seguimiento!$A:$J,10,FALSE)</f>
        <v>2</v>
      </c>
      <c r="AS393" s="20">
        <v>100</v>
      </c>
      <c r="AT393" s="35">
        <f>+VLOOKUP(K393,Seguimiento!$A:$J,4,FALSE)</f>
        <v>40</v>
      </c>
      <c r="AU393" s="22">
        <v>0</v>
      </c>
      <c r="AV393" s="22">
        <v>0</v>
      </c>
    </row>
    <row r="394" spans="1:48" x14ac:dyDescent="0.2">
      <c r="A394" s="20">
        <v>3</v>
      </c>
      <c r="B394" s="20" t="s">
        <v>636</v>
      </c>
      <c r="C394" s="20">
        <v>4</v>
      </c>
      <c r="D394" s="20" t="s">
        <v>912</v>
      </c>
      <c r="E394" s="20" t="s">
        <v>913</v>
      </c>
      <c r="F394" s="20">
        <v>2</v>
      </c>
      <c r="G394" s="20" t="s">
        <v>914</v>
      </c>
      <c r="H394" s="20" t="s">
        <v>915</v>
      </c>
      <c r="I394" s="20">
        <v>4</v>
      </c>
      <c r="J394" s="20" t="s">
        <v>1959</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0.375</v>
      </c>
      <c r="AE394" s="22">
        <v>0</v>
      </c>
      <c r="AF394" s="22">
        <v>0</v>
      </c>
      <c r="AG394" s="20">
        <v>1</v>
      </c>
      <c r="AH394" s="20">
        <f>+VLOOKUP(K394,Seguimiento!$A:$J,6,FALSE)</f>
        <v>0.5</v>
      </c>
      <c r="AI394" s="23">
        <v>0</v>
      </c>
      <c r="AJ394" s="23">
        <v>0</v>
      </c>
      <c r="AK394" s="23">
        <v>0</v>
      </c>
      <c r="AL394" s="20" t="str">
        <f>+VLOOKUP(K394,Seguimiento!$A:$J,7,FALSE)</f>
        <v>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v>
      </c>
      <c r="AM394" s="20">
        <f t="shared" si="6"/>
        <v>0.375</v>
      </c>
      <c r="AN394" s="22">
        <v>5.6311134128408599E-4</v>
      </c>
      <c r="AO394" s="22">
        <v>0</v>
      </c>
      <c r="AP394" s="22">
        <v>0</v>
      </c>
      <c r="AQ394" s="36">
        <f>+VLOOKUP(K394,Seguimiento!$A:$J,9,FALSE)</f>
        <v>2.1116675298153226E-4</v>
      </c>
      <c r="AR394" s="35">
        <f>+VLOOKUP(K394,Seguimiento!$A:$J,10,FALSE)</f>
        <v>3</v>
      </c>
      <c r="AS394" s="20">
        <v>100</v>
      </c>
      <c r="AT394" s="35">
        <f>+VLOOKUP(K394,Seguimiento!$A:$J,4,FALSE)</f>
        <v>100</v>
      </c>
      <c r="AU394" s="22">
        <v>0</v>
      </c>
      <c r="AV394" s="22">
        <v>0</v>
      </c>
    </row>
    <row r="395" spans="1:48" x14ac:dyDescent="0.2">
      <c r="A395" s="20">
        <v>3</v>
      </c>
      <c r="B395" s="20" t="s">
        <v>636</v>
      </c>
      <c r="C395" s="20">
        <v>4</v>
      </c>
      <c r="D395" s="20" t="s">
        <v>912</v>
      </c>
      <c r="E395" s="20" t="s">
        <v>913</v>
      </c>
      <c r="F395" s="20">
        <v>5</v>
      </c>
      <c r="G395" s="20" t="s">
        <v>990</v>
      </c>
      <c r="H395" s="20" t="s">
        <v>992</v>
      </c>
      <c r="I395" s="20">
        <v>1</v>
      </c>
      <c r="J395" s="20" t="s">
        <v>1959</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6">
        <f>+VLOOKUP(K395,Seguimiento!$A:$J,9,FALSE)</f>
        <v>1.6657540948410556E-4</v>
      </c>
      <c r="AR395" s="35">
        <f>+VLOOKUP(K395,Seguimiento!$A:$J,10,FALSE)</f>
        <v>3</v>
      </c>
      <c r="AS395" s="20">
        <v>25</v>
      </c>
      <c r="AT395" s="35">
        <f>+VLOOKUP(K395,Seguimiento!$A:$J,4,FALSE)</f>
        <v>35.299999999999997</v>
      </c>
      <c r="AU395" s="22">
        <v>0</v>
      </c>
      <c r="AV395" s="22">
        <v>0</v>
      </c>
    </row>
    <row r="396" spans="1:48" x14ac:dyDescent="0.2">
      <c r="A396" s="20">
        <v>3</v>
      </c>
      <c r="B396" s="20" t="s">
        <v>636</v>
      </c>
      <c r="C396" s="20">
        <v>4</v>
      </c>
      <c r="D396" s="20" t="s">
        <v>912</v>
      </c>
      <c r="E396" s="20" t="s">
        <v>913</v>
      </c>
      <c r="F396" s="20"/>
      <c r="G396" s="20"/>
      <c r="H396" s="20"/>
      <c r="I396" s="20">
        <v>4</v>
      </c>
      <c r="J396" s="20" t="s">
        <v>1958</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76</v>
      </c>
      <c r="AA396" s="23">
        <v>0</v>
      </c>
      <c r="AB396" s="22">
        <v>0</v>
      </c>
      <c r="AC396" s="20">
        <v>0.151111111111111</v>
      </c>
      <c r="AD396" s="20">
        <f>+VLOOKUP(K396,Seguimiento!$A:$J,5,FALSE)</f>
        <v>0.23555555555555599</v>
      </c>
      <c r="AE396" s="24">
        <v>0</v>
      </c>
      <c r="AF396" s="22">
        <v>0</v>
      </c>
      <c r="AG396" s="20">
        <v>2.72</v>
      </c>
      <c r="AH396" s="20">
        <f>+VLOOKUP(K396,Seguimiento!$A:$J,6,FALSE)</f>
        <v>0.25333333333333302</v>
      </c>
      <c r="AI396" s="23">
        <v>0</v>
      </c>
      <c r="AJ396" s="23">
        <v>0</v>
      </c>
      <c r="AK396" s="23">
        <v>0</v>
      </c>
      <c r="AL396" s="20" t="str">
        <f>+VLOOKUP(K396,Seguimiento!$A:$J,7,FALSE)</f>
        <v>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v>
      </c>
      <c r="AM396" s="20">
        <f t="shared" si="6"/>
        <v>0.23555555555555599</v>
      </c>
      <c r="AN396" s="22">
        <v>0</v>
      </c>
      <c r="AO396" s="22">
        <v>0</v>
      </c>
      <c r="AP396" s="22">
        <v>0</v>
      </c>
      <c r="AQ396" s="36">
        <f>+VLOOKUP(K396,Seguimiento!$A:$J,9,FALSE)</f>
        <v>0</v>
      </c>
      <c r="AR396" s="35">
        <f>+VLOOKUP(K396,Seguimiento!$A:$J,10,FALSE)</f>
        <v>2</v>
      </c>
      <c r="AS396" s="20">
        <v>136</v>
      </c>
      <c r="AT396" s="35">
        <f>+VLOOKUP(K396,Seguimiento!$A:$J,4,FALSE)</f>
        <v>212</v>
      </c>
      <c r="AU396" s="22">
        <v>0</v>
      </c>
      <c r="AV396" s="22">
        <v>0</v>
      </c>
    </row>
    <row r="397" spans="1:48" x14ac:dyDescent="0.2">
      <c r="A397" s="20">
        <v>3</v>
      </c>
      <c r="B397" s="20" t="s">
        <v>636</v>
      </c>
      <c r="C397" s="20">
        <v>4</v>
      </c>
      <c r="D397" s="20" t="s">
        <v>912</v>
      </c>
      <c r="E397" s="20" t="s">
        <v>913</v>
      </c>
      <c r="F397" s="20">
        <v>2</v>
      </c>
      <c r="G397" s="20" t="s">
        <v>914</v>
      </c>
      <c r="H397" s="20" t="s">
        <v>915</v>
      </c>
      <c r="I397" s="20">
        <v>20</v>
      </c>
      <c r="J397" s="20" t="s">
        <v>1959</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18</v>
      </c>
      <c r="AA397" s="23">
        <v>0</v>
      </c>
      <c r="AB397" s="22">
        <v>0</v>
      </c>
      <c r="AC397" s="20">
        <v>-1</v>
      </c>
      <c r="AD397" s="20">
        <f>+VLOOKUP(K397,Seguimiento!$A:$J,5,FALSE)</f>
        <v>0.06</v>
      </c>
      <c r="AE397" s="22">
        <v>0</v>
      </c>
      <c r="AF397" s="22">
        <v>0</v>
      </c>
      <c r="AG397" s="20">
        <v>-1</v>
      </c>
      <c r="AH397" s="20">
        <f>+VLOOKUP(K397,Seguimiento!$A:$J,6,FALSE)</f>
        <v>0.18</v>
      </c>
      <c r="AI397" s="23">
        <v>0</v>
      </c>
      <c r="AJ397" s="23">
        <v>0</v>
      </c>
      <c r="AK397" s="23">
        <v>0</v>
      </c>
      <c r="AL397" s="20" t="str">
        <f>+VLOOKUP(K397,Seguimiento!$A:$J,7,FALSE)</f>
        <v>*Brigada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v>
      </c>
      <c r="AM397" s="20">
        <f t="shared" si="6"/>
        <v>0.06</v>
      </c>
      <c r="AN397" s="22">
        <v>4.3741045412746258E-4</v>
      </c>
      <c r="AO397" s="22">
        <v>0</v>
      </c>
      <c r="AP397" s="22">
        <v>0</v>
      </c>
      <c r="AQ397" s="36">
        <f>+VLOOKUP(K397,Seguimiento!$A:$J,9,FALSE)</f>
        <v>2.6244627247647755E-5</v>
      </c>
      <c r="AR397" s="35">
        <f>+VLOOKUP(K397,Seguimiento!$A:$J,10,FALSE)</f>
        <v>1</v>
      </c>
      <c r="AS397" s="20">
        <v>-1</v>
      </c>
      <c r="AT397" s="35">
        <f>+VLOOKUP(K397,Seguimiento!$A:$J,4,FALSE)</f>
        <v>18</v>
      </c>
      <c r="AU397" s="22">
        <v>0</v>
      </c>
      <c r="AV397" s="22">
        <v>0</v>
      </c>
    </row>
    <row r="398" spans="1:48" x14ac:dyDescent="0.2">
      <c r="A398" s="20">
        <v>3</v>
      </c>
      <c r="B398" s="20" t="s">
        <v>636</v>
      </c>
      <c r="C398" s="20">
        <v>4</v>
      </c>
      <c r="D398" s="20" t="s">
        <v>912</v>
      </c>
      <c r="E398" s="20" t="s">
        <v>913</v>
      </c>
      <c r="F398" s="20">
        <v>2</v>
      </c>
      <c r="G398" s="20" t="s">
        <v>914</v>
      </c>
      <c r="H398" s="20" t="s">
        <v>915</v>
      </c>
      <c r="I398" s="20">
        <v>8</v>
      </c>
      <c r="J398" s="20" t="s">
        <v>1959</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400</v>
      </c>
      <c r="AA398" s="23">
        <v>0</v>
      </c>
      <c r="AB398" s="22">
        <v>0</v>
      </c>
      <c r="AC398" s="20">
        <v>0.18447580645161299</v>
      </c>
      <c r="AD398" s="20">
        <f>+VLOOKUP(K398,Seguimiento!$A:$J,5,FALSE)</f>
        <v>0.318884408602151</v>
      </c>
      <c r="AE398" s="22">
        <v>0</v>
      </c>
      <c r="AF398" s="22">
        <v>0</v>
      </c>
      <c r="AG398" s="20">
        <v>0.84461538461538499</v>
      </c>
      <c r="AH398" s="20">
        <f>+VLOOKUP(K398,Seguimiento!$A:$J,6,FALSE)</f>
        <v>0.5</v>
      </c>
      <c r="AI398" s="23">
        <v>0</v>
      </c>
      <c r="AJ398" s="23">
        <v>0</v>
      </c>
      <c r="AK398" s="23">
        <v>0</v>
      </c>
      <c r="AL398" s="20" t="str">
        <f>+VLOOKUP(K398,Seguimiento!$A:$J,7,FALSE)</f>
        <v>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v>
      </c>
      <c r="AM398" s="20">
        <f t="shared" si="6"/>
        <v>0.318884408602151</v>
      </c>
      <c r="AN398" s="22">
        <v>5.5631250309154888E-4</v>
      </c>
      <c r="AO398" s="22">
        <v>0</v>
      </c>
      <c r="AP398" s="22">
        <v>0</v>
      </c>
      <c r="AQ398" s="36">
        <f>+VLOOKUP(K398,Seguimiento!$A:$J,9,FALSE)</f>
        <v>1.7739938354633086E-4</v>
      </c>
      <c r="AR398" s="35">
        <f>+VLOOKUP(K398,Seguimiento!$A:$J,10,FALSE)</f>
        <v>2</v>
      </c>
      <c r="AS398" s="20">
        <v>549</v>
      </c>
      <c r="AT398" s="35">
        <f>+VLOOKUP(K398,Seguimiento!$A:$J,4,FALSE)</f>
        <v>949</v>
      </c>
      <c r="AU398" s="22">
        <v>0</v>
      </c>
      <c r="AV398" s="22">
        <v>0</v>
      </c>
    </row>
    <row r="399" spans="1:48" x14ac:dyDescent="0.2">
      <c r="A399" s="20">
        <v>3</v>
      </c>
      <c r="B399" s="20" t="s">
        <v>636</v>
      </c>
      <c r="C399" s="20">
        <v>4</v>
      </c>
      <c r="D399" s="20" t="s">
        <v>912</v>
      </c>
      <c r="E399" s="20" t="s">
        <v>913</v>
      </c>
      <c r="F399" s="20">
        <v>2</v>
      </c>
      <c r="G399" s="20" t="s">
        <v>914</v>
      </c>
      <c r="H399" s="20" t="s">
        <v>915</v>
      </c>
      <c r="I399" s="20">
        <v>13</v>
      </c>
      <c r="J399" s="20" t="s">
        <v>1959</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El proyecto que movilizará este indicador no ha iniciado ejecución de actividades en el 2021.  Se avanza en un segundo proceso precontractual, ya que en una primera convocatoria se declaró desierta.</v>
      </c>
      <c r="AM399" s="20">
        <f t="shared" si="6"/>
        <v>0.17799999999999999</v>
      </c>
      <c r="AN399" s="22">
        <v>4.1771232619804046E-4</v>
      </c>
      <c r="AO399" s="22">
        <v>0</v>
      </c>
      <c r="AP399" s="22">
        <v>0</v>
      </c>
      <c r="AQ399" s="36">
        <f>+VLOOKUP(K399,Seguimiento!$A:$J,9,FALSE)</f>
        <v>7.4352794063251197E-5</v>
      </c>
      <c r="AR399" s="35">
        <f>+VLOOKUP(K399,Seguimiento!$A:$J,10,FALSE)</f>
        <v>1</v>
      </c>
      <c r="AS399" s="20">
        <v>356</v>
      </c>
      <c r="AT399" s="35">
        <f>+VLOOKUP(K399,Seguimiento!$A:$J,4,FALSE)</f>
        <v>356</v>
      </c>
      <c r="AU399" s="22">
        <v>0</v>
      </c>
      <c r="AV399" s="22">
        <v>0</v>
      </c>
    </row>
    <row r="400" spans="1:48" x14ac:dyDescent="0.2">
      <c r="A400" s="20">
        <v>3</v>
      </c>
      <c r="B400" s="20" t="s">
        <v>636</v>
      </c>
      <c r="C400" s="20">
        <v>4</v>
      </c>
      <c r="D400" s="20" t="s">
        <v>912</v>
      </c>
      <c r="E400" s="20" t="s">
        <v>913</v>
      </c>
      <c r="F400" s="20"/>
      <c r="G400" s="20"/>
      <c r="H400" s="20"/>
      <c r="I400" s="20">
        <v>11</v>
      </c>
      <c r="J400" s="20" t="s">
        <v>1958</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2.4</v>
      </c>
      <c r="AA400" s="23">
        <v>0</v>
      </c>
      <c r="AB400" s="22">
        <v>0</v>
      </c>
      <c r="AC400" s="20">
        <v>0</v>
      </c>
      <c r="AD400" s="20">
        <f>+VLOOKUP(K400,Seguimiento!$A:$J,5,FALSE)</f>
        <v>0</v>
      </c>
      <c r="AE400" s="24">
        <v>0</v>
      </c>
      <c r="AF400" s="22">
        <v>0</v>
      </c>
      <c r="AG400" s="20">
        <v>0</v>
      </c>
      <c r="AH400" s="20">
        <f>+VLOOKUP(K400,Seguimiento!$A:$J,6,FALSE)</f>
        <v>2</v>
      </c>
      <c r="AI400" s="23">
        <v>0</v>
      </c>
      <c r="AJ400" s="23">
        <v>0</v>
      </c>
      <c r="AK400" s="23">
        <v>0</v>
      </c>
      <c r="AL400" s="20" t="str">
        <f>+VLOOKUP(K400,Seguimiento!$A:$J,7,FALSE)</f>
        <v>Información preliminar con corte a abril de 2021. La información se reporta mes vencido, actualmente se esta procesando los datos de mayo de 2021.</v>
      </c>
      <c r="AM400" s="20">
        <f t="shared" si="6"/>
        <v>0</v>
      </c>
      <c r="AN400" s="22">
        <v>0</v>
      </c>
      <c r="AO400" s="22">
        <v>0</v>
      </c>
      <c r="AP400" s="22">
        <v>0</v>
      </c>
      <c r="AQ400" s="36">
        <f>+VLOOKUP(K400,Seguimiento!$A:$J,9,FALSE)</f>
        <v>0</v>
      </c>
      <c r="AR400" s="35">
        <f>+VLOOKUP(K400,Seguimiento!$A:$J,10,FALSE)</f>
        <v>1</v>
      </c>
      <c r="AS400" s="20">
        <v>3.2</v>
      </c>
      <c r="AT400" s="35">
        <f>+VLOOKUP(K400,Seguimiento!$A:$J,4,FALSE)</f>
        <v>2.4</v>
      </c>
      <c r="AU400" s="22">
        <v>0</v>
      </c>
      <c r="AV400" s="22">
        <v>0</v>
      </c>
    </row>
    <row r="401" spans="1:48" x14ac:dyDescent="0.2">
      <c r="A401" s="20">
        <v>3</v>
      </c>
      <c r="B401" s="20" t="s">
        <v>636</v>
      </c>
      <c r="C401" s="20">
        <v>4</v>
      </c>
      <c r="D401" s="20" t="s">
        <v>912</v>
      </c>
      <c r="E401" s="20" t="s">
        <v>913</v>
      </c>
      <c r="F401" s="20"/>
      <c r="G401" s="20"/>
      <c r="H401" s="20"/>
      <c r="I401" s="20">
        <v>10</v>
      </c>
      <c r="J401" s="20" t="s">
        <v>1958</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1.2</v>
      </c>
      <c r="AA401" s="23">
        <v>0</v>
      </c>
      <c r="AB401" s="22">
        <v>0</v>
      </c>
      <c r="AC401" s="20">
        <v>0</v>
      </c>
      <c r="AD401" s="20">
        <f>+VLOOKUP(K401,Seguimiento!$A:$J,5,FALSE)</f>
        <v>0</v>
      </c>
      <c r="AE401" s="24">
        <v>0</v>
      </c>
      <c r="AF401" s="22">
        <v>0</v>
      </c>
      <c r="AG401" s="20">
        <v>0</v>
      </c>
      <c r="AH401" s="20">
        <f>+VLOOKUP(K401,Seguimiento!$A:$J,6,FALSE)</f>
        <v>2</v>
      </c>
      <c r="AI401" s="23">
        <v>0</v>
      </c>
      <c r="AJ401" s="23">
        <v>0</v>
      </c>
      <c r="AK401" s="23">
        <v>0</v>
      </c>
      <c r="AL401" s="20" t="str">
        <f>+VLOOKUP(K401,Seguimiento!$A:$J,7,FALSE)</f>
        <v>Información preliminar con corte a abril de 2021. La información se reporta mes vencido, actualmente se esta procesando los datos de mayo de 2021.</v>
      </c>
      <c r="AM401" s="20">
        <f t="shared" si="6"/>
        <v>0</v>
      </c>
      <c r="AN401" s="22">
        <v>0</v>
      </c>
      <c r="AO401" s="22">
        <v>0</v>
      </c>
      <c r="AP401" s="22">
        <v>0</v>
      </c>
      <c r="AQ401" s="36">
        <f>+VLOOKUP(K401,Seguimiento!$A:$J,9,FALSE)</f>
        <v>0</v>
      </c>
      <c r="AR401" s="35">
        <f>+VLOOKUP(K401,Seguimiento!$A:$J,10,FALSE)</f>
        <v>1</v>
      </c>
      <c r="AS401" s="20">
        <v>1.8</v>
      </c>
      <c r="AT401" s="35">
        <f>+VLOOKUP(K401,Seguimiento!$A:$J,4,FALSE)</f>
        <v>1.2</v>
      </c>
      <c r="AU401" s="22">
        <v>0</v>
      </c>
      <c r="AV401" s="22">
        <v>0</v>
      </c>
    </row>
    <row r="402" spans="1:48" x14ac:dyDescent="0.2">
      <c r="A402" s="20">
        <v>3</v>
      </c>
      <c r="B402" s="20" t="s">
        <v>636</v>
      </c>
      <c r="C402" s="20">
        <v>4</v>
      </c>
      <c r="D402" s="20" t="s">
        <v>912</v>
      </c>
      <c r="E402" s="20" t="s">
        <v>913</v>
      </c>
      <c r="F402" s="20">
        <v>4</v>
      </c>
      <c r="G402" s="20" t="s">
        <v>965</v>
      </c>
      <c r="H402" s="20" t="s">
        <v>995</v>
      </c>
      <c r="I402" s="20">
        <v>4</v>
      </c>
      <c r="J402" s="20" t="s">
        <v>1959</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0.375</v>
      </c>
      <c r="AE402" s="22">
        <v>0</v>
      </c>
      <c r="AF402" s="22">
        <v>0</v>
      </c>
      <c r="AG402" s="20">
        <v>1</v>
      </c>
      <c r="AH402" s="20">
        <f>+VLOOKUP(K402,Seguimiento!$A:$J,6,FALSE)</f>
        <v>0.5</v>
      </c>
      <c r="AI402" s="23">
        <v>0</v>
      </c>
      <c r="AJ402" s="23">
        <v>0</v>
      </c>
      <c r="AK402" s="23">
        <v>0</v>
      </c>
      <c r="AL402" s="20" t="str">
        <f>+VLOOKUP(K402,Seguimiento!$A:$J,7,FALSE)</f>
        <v>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v>
      </c>
      <c r="AM402" s="20">
        <f t="shared" si="6"/>
        <v>0.375</v>
      </c>
      <c r="AN402" s="22">
        <v>4.0152877071226501E-4</v>
      </c>
      <c r="AO402" s="22">
        <v>0</v>
      </c>
      <c r="AP402" s="22">
        <v>0</v>
      </c>
      <c r="AQ402" s="36">
        <f>+VLOOKUP(K402,Seguimiento!$A:$J,9,FALSE)</f>
        <v>1.5057328901709938E-4</v>
      </c>
      <c r="AR402" s="35">
        <f>+VLOOKUP(K402,Seguimiento!$A:$J,10,FALSE)</f>
        <v>3</v>
      </c>
      <c r="AS402" s="20">
        <v>100</v>
      </c>
      <c r="AT402" s="35">
        <f>+VLOOKUP(K402,Seguimiento!$A:$J,4,FALSE)</f>
        <v>100</v>
      </c>
      <c r="AU402" s="22">
        <v>0</v>
      </c>
      <c r="AV402" s="22">
        <v>0</v>
      </c>
    </row>
    <row r="403" spans="1:48" x14ac:dyDescent="0.2">
      <c r="A403" s="20">
        <v>3</v>
      </c>
      <c r="B403" s="20" t="s">
        <v>636</v>
      </c>
      <c r="C403" s="20">
        <v>4</v>
      </c>
      <c r="D403" s="20" t="s">
        <v>912</v>
      </c>
      <c r="E403" s="20" t="s">
        <v>913</v>
      </c>
      <c r="F403" s="20">
        <v>2</v>
      </c>
      <c r="G403" s="20" t="s">
        <v>914</v>
      </c>
      <c r="H403" s="20" t="s">
        <v>915</v>
      </c>
      <c r="I403" s="20">
        <v>7</v>
      </c>
      <c r="J403" s="20" t="s">
        <v>1959</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5221</v>
      </c>
      <c r="AA403" s="23">
        <v>0</v>
      </c>
      <c r="AB403" s="22">
        <v>0</v>
      </c>
      <c r="AC403" s="20">
        <v>0.34293750000000001</v>
      </c>
      <c r="AD403" s="20">
        <f>+VLOOKUP(K403,Seguimiento!$A:$J,5,FALSE)</f>
        <v>0.42451562500000001</v>
      </c>
      <c r="AE403" s="22">
        <v>0</v>
      </c>
      <c r="AF403" s="22">
        <v>0</v>
      </c>
      <c r="AG403" s="20">
        <v>1.37175</v>
      </c>
      <c r="AH403" s="20">
        <f>+VLOOKUP(K403,Seguimiento!$A:$J,6,FALSE)</f>
        <v>0.32631250000000001</v>
      </c>
      <c r="AI403" s="23">
        <v>0</v>
      </c>
      <c r="AJ403" s="23">
        <v>0</v>
      </c>
      <c r="AK403" s="23">
        <v>0</v>
      </c>
      <c r="AL403" s="20" t="str">
        <f>+VLOOKUP(K403,Seguimiento!$A:$J,7,FALSE)</f>
        <v>En lo corrido del año se registran la atención básica de 5.221 ciudadanos habitantes de y en calle, de estas 3.087 con recursos de 2021. Con recusos del 2020 se registra la atención básica de  2.134 ciudadanos habitantes de y en calle.</v>
      </c>
      <c r="AM403" s="20">
        <f t="shared" si="6"/>
        <v>0.42451562500000001</v>
      </c>
      <c r="AN403" s="22">
        <v>1.456872400571019E-3</v>
      </c>
      <c r="AO403" s="22">
        <v>0</v>
      </c>
      <c r="AP403" s="22">
        <v>0</v>
      </c>
      <c r="AQ403" s="36">
        <f>+VLOOKUP(K403,Seguimiento!$A:$J,9,FALSE)</f>
        <v>6.184650976736565E-4</v>
      </c>
      <c r="AR403" s="35">
        <f>+VLOOKUP(K403,Seguimiento!$A:$J,10,FALSE)</f>
        <v>3</v>
      </c>
      <c r="AS403" s="20">
        <v>10974</v>
      </c>
      <c r="AT403" s="35">
        <f>+VLOOKUP(K403,Seguimiento!$A:$J,4,FALSE)</f>
        <v>5221</v>
      </c>
      <c r="AU403" s="22">
        <v>0</v>
      </c>
      <c r="AV403" s="22">
        <v>0</v>
      </c>
    </row>
    <row r="404" spans="1:48" x14ac:dyDescent="0.2">
      <c r="A404" s="20">
        <v>3</v>
      </c>
      <c r="B404" s="20" t="s">
        <v>636</v>
      </c>
      <c r="C404" s="20">
        <v>4</v>
      </c>
      <c r="D404" s="20" t="s">
        <v>912</v>
      </c>
      <c r="E404" s="20" t="s">
        <v>913</v>
      </c>
      <c r="F404" s="20">
        <v>1</v>
      </c>
      <c r="G404" s="20" t="s">
        <v>919</v>
      </c>
      <c r="H404" s="20" t="s">
        <v>920</v>
      </c>
      <c r="I404" s="20">
        <v>3</v>
      </c>
      <c r="J404" s="20" t="s">
        <v>1959</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0.38013920454545502</v>
      </c>
      <c r="AE404" s="22">
        <v>0</v>
      </c>
      <c r="AF404" s="22">
        <v>0</v>
      </c>
      <c r="AG404" s="20">
        <v>1.0192227272727299</v>
      </c>
      <c r="AH404" s="20">
        <f>+VLOOKUP(K404,Seguimiento!$A:$J,6,FALSE)</f>
        <v>0.50133409090909098</v>
      </c>
      <c r="AI404" s="23">
        <v>0</v>
      </c>
      <c r="AJ404" s="23">
        <v>0</v>
      </c>
      <c r="AK404" s="23">
        <v>0</v>
      </c>
      <c r="AL404" s="20" t="str">
        <f>+VLOOKUP(K404,Seguimiento!$A:$J,7,FALSE)</f>
        <v>Durante el mes de junio no se atienden escolares nuevos con complementación alimentaria.  Se continúan atendiendo los 220.587 niños, niñas y adolescentes con paquetes alimentarios de ración para preparar en casa, por motivo de la pandemia.</v>
      </c>
      <c r="AM404" s="20">
        <f t="shared" si="6"/>
        <v>0.38013920454545502</v>
      </c>
      <c r="AN404" s="22">
        <v>5.5881322526579701E-3</v>
      </c>
      <c r="AO404" s="22">
        <v>0</v>
      </c>
      <c r="AP404" s="22">
        <v>0</v>
      </c>
      <c r="AQ404" s="36">
        <f>+VLOOKUP(K404,Seguimiento!$A:$J,9,FALSE)</f>
        <v>2.1242681494202022E-3</v>
      </c>
      <c r="AR404" s="35">
        <f>+VLOOKUP(K404,Seguimiento!$A:$J,10,FALSE)</f>
        <v>3</v>
      </c>
      <c r="AS404" s="20">
        <v>224229</v>
      </c>
      <c r="AT404" s="35">
        <f>+VLOOKUP(K404,Seguimiento!$A:$J,4,FALSE)</f>
        <v>220587</v>
      </c>
      <c r="AU404" s="22">
        <v>0</v>
      </c>
      <c r="AV404" s="22">
        <v>0</v>
      </c>
    </row>
    <row r="405" spans="1:48" x14ac:dyDescent="0.2">
      <c r="A405" s="20">
        <v>3</v>
      </c>
      <c r="B405" s="20" t="s">
        <v>636</v>
      </c>
      <c r="C405" s="20">
        <v>4</v>
      </c>
      <c r="D405" s="20" t="s">
        <v>912</v>
      </c>
      <c r="E405" s="20" t="s">
        <v>913</v>
      </c>
      <c r="F405" s="20"/>
      <c r="G405" s="20"/>
      <c r="H405" s="20"/>
      <c r="I405" s="20">
        <v>1</v>
      </c>
      <c r="J405" s="20" t="s">
        <v>1958</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405" s="20">
        <f t="shared" si="6"/>
        <v>0</v>
      </c>
      <c r="AN405" s="22">
        <v>0</v>
      </c>
      <c r="AO405" s="22">
        <v>0</v>
      </c>
      <c r="AP405" s="22">
        <v>0</v>
      </c>
      <c r="AQ405" s="36">
        <f>+VLOOKUP(K405,Seguimiento!$A:$J,9,FALSE)</f>
        <v>0</v>
      </c>
      <c r="AR405" s="35">
        <f>+VLOOKUP(K405,Seguimiento!$A:$J,10,FALSE)</f>
        <v>1</v>
      </c>
      <c r="AS405" s="20">
        <v>41.24</v>
      </c>
      <c r="AT405" s="35">
        <f>+VLOOKUP(K405,Seguimiento!$A:$J,4,FALSE)</f>
        <v>51.8</v>
      </c>
      <c r="AU405" s="22">
        <v>0</v>
      </c>
      <c r="AV405" s="22">
        <v>0</v>
      </c>
    </row>
    <row r="406" spans="1:48" x14ac:dyDescent="0.2">
      <c r="A406" s="20">
        <v>3</v>
      </c>
      <c r="B406" s="20" t="s">
        <v>636</v>
      </c>
      <c r="C406" s="20">
        <v>4</v>
      </c>
      <c r="D406" s="20" t="s">
        <v>912</v>
      </c>
      <c r="E406" s="20" t="s">
        <v>913</v>
      </c>
      <c r="F406" s="20">
        <v>5</v>
      </c>
      <c r="G406" s="20" t="s">
        <v>990</v>
      </c>
      <c r="H406" s="20" t="s">
        <v>992</v>
      </c>
      <c r="I406" s="20">
        <v>16</v>
      </c>
      <c r="J406" s="20" t="s">
        <v>1959</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23.5</v>
      </c>
      <c r="AA406" s="23">
        <v>0</v>
      </c>
      <c r="AB406" s="22">
        <v>0</v>
      </c>
      <c r="AC406" s="20">
        <v>0.1</v>
      </c>
      <c r="AD406" s="20">
        <f>+VLOOKUP(K406,Seguimiento!$A:$J,5,FALSE)</f>
        <v>0.23499999999999999</v>
      </c>
      <c r="AE406" s="22">
        <v>0</v>
      </c>
      <c r="AF406" s="22">
        <v>0</v>
      </c>
      <c r="AG406" s="20">
        <v>1</v>
      </c>
      <c r="AH406" s="20">
        <f>+VLOOKUP(K406,Seguimiento!$A:$J,6,FALSE)</f>
        <v>0.58750000000000002</v>
      </c>
      <c r="AI406" s="23">
        <v>0</v>
      </c>
      <c r="AJ406" s="23">
        <v>0</v>
      </c>
      <c r="AK406" s="23">
        <v>0</v>
      </c>
      <c r="AL406" s="20" t="str">
        <f>+VLOOKUP(K406,Seguimiento!$A:$J,7,FALSE)</f>
        <v>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v>
      </c>
      <c r="AM406" s="20">
        <f t="shared" si="6"/>
        <v>0.23499999999999999</v>
      </c>
      <c r="AN406" s="22">
        <v>4.0152877071226501E-4</v>
      </c>
      <c r="AO406" s="22">
        <v>0</v>
      </c>
      <c r="AP406" s="22">
        <v>0</v>
      </c>
      <c r="AQ406" s="36">
        <f>+VLOOKUP(K406,Seguimiento!$A:$J,9,FALSE)</f>
        <v>9.4359261117382269E-5</v>
      </c>
      <c r="AR406" s="35">
        <f>+VLOOKUP(K406,Seguimiento!$A:$J,10,FALSE)</f>
        <v>2</v>
      </c>
      <c r="AS406" s="20">
        <v>10</v>
      </c>
      <c r="AT406" s="35">
        <f>+VLOOKUP(K406,Seguimiento!$A:$J,4,FALSE)</f>
        <v>23.5</v>
      </c>
      <c r="AU406" s="22">
        <v>0</v>
      </c>
      <c r="AV406" s="22">
        <v>0</v>
      </c>
    </row>
    <row r="407" spans="1:48" x14ac:dyDescent="0.2">
      <c r="A407" s="20">
        <v>3</v>
      </c>
      <c r="B407" s="20" t="s">
        <v>636</v>
      </c>
      <c r="C407" s="20">
        <v>4</v>
      </c>
      <c r="D407" s="20" t="s">
        <v>912</v>
      </c>
      <c r="E407" s="20" t="s">
        <v>913</v>
      </c>
      <c r="F407" s="20">
        <v>1</v>
      </c>
      <c r="G407" s="20" t="s">
        <v>919</v>
      </c>
      <c r="H407" s="20" t="s">
        <v>920</v>
      </c>
      <c r="I407" s="20">
        <v>6</v>
      </c>
      <c r="J407" s="20" t="s">
        <v>1959</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0.375</v>
      </c>
      <c r="AE407" s="22">
        <v>0</v>
      </c>
      <c r="AF407" s="22">
        <v>0</v>
      </c>
      <c r="AG407" s="20">
        <v>1</v>
      </c>
      <c r="AH407" s="20">
        <f>+VLOOKUP(K407,Seguimiento!$A:$J,6,FALSE)</f>
        <v>0.5</v>
      </c>
      <c r="AI407" s="23">
        <v>0</v>
      </c>
      <c r="AJ407" s="23">
        <v>0</v>
      </c>
      <c r="AK407" s="23">
        <v>0</v>
      </c>
      <c r="AL407" s="20" t="str">
        <f>+VLOOKUP(K407,Seguimiento!$A:$J,7,FALSE)</f>
        <v>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v>
      </c>
      <c r="AM407" s="20">
        <f t="shared" si="6"/>
        <v>0.375</v>
      </c>
      <c r="AN407" s="22">
        <v>8.7804596921512855E-4</v>
      </c>
      <c r="AO407" s="22">
        <v>0</v>
      </c>
      <c r="AP407" s="22">
        <v>0</v>
      </c>
      <c r="AQ407" s="36">
        <f>+VLOOKUP(K407,Seguimiento!$A:$J,9,FALSE)</f>
        <v>3.2926723845567323E-4</v>
      </c>
      <c r="AR407" s="35">
        <f>+VLOOKUP(K407,Seguimiento!$A:$J,10,FALSE)</f>
        <v>3</v>
      </c>
      <c r="AS407" s="20">
        <v>100</v>
      </c>
      <c r="AT407" s="35">
        <f>+VLOOKUP(K407,Seguimiento!$A:$J,4,FALSE)</f>
        <v>100</v>
      </c>
      <c r="AU407" s="22">
        <v>0</v>
      </c>
      <c r="AV407" s="22">
        <v>0</v>
      </c>
    </row>
    <row r="408" spans="1:48" x14ac:dyDescent="0.2">
      <c r="A408" s="20">
        <v>3</v>
      </c>
      <c r="B408" s="20" t="s">
        <v>636</v>
      </c>
      <c r="C408" s="20">
        <v>4</v>
      </c>
      <c r="D408" s="20" t="s">
        <v>912</v>
      </c>
      <c r="E408" s="20" t="s">
        <v>913</v>
      </c>
      <c r="F408" s="20">
        <v>1</v>
      </c>
      <c r="G408" s="20" t="s">
        <v>919</v>
      </c>
      <c r="H408" s="20" t="s">
        <v>920</v>
      </c>
      <c r="I408" s="20">
        <v>7</v>
      </c>
      <c r="J408" s="20" t="s">
        <v>1959</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0.32826282997212702</v>
      </c>
      <c r="AE408" s="22">
        <v>0</v>
      </c>
      <c r="AF408" s="22">
        <v>0</v>
      </c>
      <c r="AG408" s="20">
        <v>0.94968574083182999</v>
      </c>
      <c r="AH408" s="20">
        <f>+VLOOKUP(K408,Seguimiento!$A:$J,6,FALSE)</f>
        <v>0.36336557905667599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renta básica.</v>
      </c>
      <c r="AM408" s="20">
        <f t="shared" si="6"/>
        <v>0.32826282997212702</v>
      </c>
      <c r="AN408" s="22">
        <v>4.4555828247663191E-3</v>
      </c>
      <c r="AO408" s="22">
        <v>0</v>
      </c>
      <c r="AP408" s="22">
        <v>0</v>
      </c>
      <c r="AQ408" s="36">
        <f>+VLOOKUP(K408,Seguimiento!$A:$J,9,FALSE)</f>
        <v>1.4626022272329956E-3</v>
      </c>
      <c r="AR408" s="35">
        <f>+VLOOKUP(K408,Seguimiento!$A:$J,10,FALSE)</f>
        <v>2</v>
      </c>
      <c r="AS408" s="20">
        <v>86882</v>
      </c>
      <c r="AT408" s="35">
        <f>+VLOOKUP(K408,Seguimiento!$A:$J,4,FALSE)</f>
        <v>66485</v>
      </c>
      <c r="AU408" s="22">
        <v>0</v>
      </c>
      <c r="AV408" s="22">
        <v>0</v>
      </c>
    </row>
    <row r="409" spans="1:48" x14ac:dyDescent="0.2">
      <c r="A409" s="20">
        <v>3</v>
      </c>
      <c r="B409" s="20" t="s">
        <v>636</v>
      </c>
      <c r="C409" s="20">
        <v>4</v>
      </c>
      <c r="D409" s="20" t="s">
        <v>912</v>
      </c>
      <c r="E409" s="20" t="s">
        <v>913</v>
      </c>
      <c r="F409" s="20"/>
      <c r="G409" s="20"/>
      <c r="H409" s="20"/>
      <c r="I409" s="20">
        <v>12</v>
      </c>
      <c r="J409" s="20" t="s">
        <v>1958</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6.2</v>
      </c>
      <c r="AA409" s="23">
        <v>0</v>
      </c>
      <c r="AB409" s="22">
        <v>0</v>
      </c>
      <c r="AC409" s="20">
        <v>0</v>
      </c>
      <c r="AD409" s="20">
        <f>+VLOOKUP(K409,Seguimiento!$A:$J,5,FALSE)</f>
        <v>0.46666666666666701</v>
      </c>
      <c r="AE409" s="24">
        <v>0</v>
      </c>
      <c r="AF409" s="22">
        <v>0</v>
      </c>
      <c r="AG409" s="20">
        <v>0</v>
      </c>
      <c r="AH409" s="20">
        <f>+VLOOKUP(K409,Seguimiento!$A:$J,6,FALSE)</f>
        <v>2.4444444444444402</v>
      </c>
      <c r="AI409" s="23">
        <v>0</v>
      </c>
      <c r="AJ409" s="23">
        <v>0</v>
      </c>
      <c r="AK409" s="23">
        <v>0</v>
      </c>
      <c r="AL409" s="20" t="str">
        <f>+VLOOKUP(K409,Seguimiento!$A:$J,7,FALSE)</f>
        <v>Información preliminar con corte a abril de 2021. La información se reporta mes vencido, actualmente se esta procesando los datos de mayo de 2021.</v>
      </c>
      <c r="AM409" s="20">
        <f t="shared" si="6"/>
        <v>0.46666666666666701</v>
      </c>
      <c r="AN409" s="22">
        <v>0</v>
      </c>
      <c r="AO409" s="22">
        <v>0</v>
      </c>
      <c r="AP409" s="22">
        <v>0</v>
      </c>
      <c r="AQ409" s="36">
        <f>+VLOOKUP(K409,Seguimiento!$A:$J,9,FALSE)</f>
        <v>0</v>
      </c>
      <c r="AR409" s="35">
        <f>+VLOOKUP(K409,Seguimiento!$A:$J,10,FALSE)</f>
        <v>3</v>
      </c>
      <c r="AS409" s="20">
        <v>8.4</v>
      </c>
      <c r="AT409" s="35">
        <f>+VLOOKUP(K409,Seguimiento!$A:$J,4,FALSE)</f>
        <v>6.2</v>
      </c>
      <c r="AU409" s="22">
        <v>0</v>
      </c>
      <c r="AV409" s="22">
        <v>0</v>
      </c>
    </row>
    <row r="410" spans="1:48" x14ac:dyDescent="0.2">
      <c r="A410" s="20">
        <v>3</v>
      </c>
      <c r="B410" s="20" t="s">
        <v>636</v>
      </c>
      <c r="C410" s="20">
        <v>4</v>
      </c>
      <c r="D410" s="20" t="s">
        <v>912</v>
      </c>
      <c r="E410" s="20" t="s">
        <v>913</v>
      </c>
      <c r="F410" s="20">
        <v>1</v>
      </c>
      <c r="G410" s="20" t="s">
        <v>919</v>
      </c>
      <c r="H410" s="20" t="s">
        <v>920</v>
      </c>
      <c r="I410" s="20">
        <v>10</v>
      </c>
      <c r="J410" s="20" t="s">
        <v>1959</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221383</v>
      </c>
      <c r="AA410" s="23">
        <v>0</v>
      </c>
      <c r="AB410" s="22">
        <v>0</v>
      </c>
      <c r="AC410" s="20">
        <v>1.0110266666666701</v>
      </c>
      <c r="AD410" s="20">
        <f>+VLOOKUP(K410,Seguimiento!$A:$J,5,FALSE)</f>
        <v>0.73794333333333295</v>
      </c>
      <c r="AE410" s="22">
        <v>0</v>
      </c>
      <c r="AF410" s="22">
        <v>0</v>
      </c>
      <c r="AG410" s="20">
        <v>1.0110266666666701</v>
      </c>
      <c r="AH410" s="20">
        <f>+VLOOKUP(K410,Seguimiento!$A:$J,6,FALSE)</f>
        <v>0.73794333333333295</v>
      </c>
      <c r="AI410" s="23">
        <v>0</v>
      </c>
      <c r="AJ410" s="23">
        <v>0</v>
      </c>
      <c r="AK410" s="23">
        <v>0</v>
      </c>
      <c r="AL410" s="20" t="str">
        <f>+VLOOKUP(K410,Seguimiento!$A:$J,7,FALSE)</f>
        <v>Durante el mes de junio se atendieron 796 personas nuevas con paquetes alimentarios de emergencia, para un total de 221.383 personas atendidas con complementación alimentaria durante el primer semestre del año 2021.</v>
      </c>
      <c r="AM410" s="20">
        <f t="shared" si="6"/>
        <v>0.73794333333333295</v>
      </c>
      <c r="AN410" s="22">
        <v>6.3983646666028781E-3</v>
      </c>
      <c r="AO410" s="22">
        <v>0</v>
      </c>
      <c r="AP410" s="22">
        <v>0</v>
      </c>
      <c r="AQ410" s="36">
        <f>+VLOOKUP(K410,Seguimiento!$A:$J,9,FALSE)</f>
        <v>4.7216305499551475E-3</v>
      </c>
      <c r="AR410" s="35">
        <f>+VLOOKUP(K410,Seguimiento!$A:$J,10,FALSE)</f>
        <v>3</v>
      </c>
      <c r="AS410" s="20">
        <v>303308</v>
      </c>
      <c r="AT410" s="35">
        <f>+VLOOKUP(K410,Seguimiento!$A:$J,4,FALSE)</f>
        <v>221383</v>
      </c>
      <c r="AU410" s="22">
        <v>0</v>
      </c>
      <c r="AV410" s="22">
        <v>0</v>
      </c>
    </row>
    <row r="411" spans="1:48" x14ac:dyDescent="0.2">
      <c r="A411" s="20">
        <v>3</v>
      </c>
      <c r="B411" s="20" t="s">
        <v>636</v>
      </c>
      <c r="C411" s="20">
        <v>4</v>
      </c>
      <c r="D411" s="20" t="s">
        <v>912</v>
      </c>
      <c r="E411" s="20" t="s">
        <v>913</v>
      </c>
      <c r="F411" s="20">
        <v>1</v>
      </c>
      <c r="G411" s="20" t="s">
        <v>919</v>
      </c>
      <c r="H411" s="20" t="s">
        <v>920</v>
      </c>
      <c r="I411" s="20">
        <v>5</v>
      </c>
      <c r="J411" s="20" t="s">
        <v>1959</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203</v>
      </c>
      <c r="AA411" s="23">
        <v>0</v>
      </c>
      <c r="AB411" s="22">
        <v>0</v>
      </c>
      <c r="AC411" s="20">
        <v>0.213571428571429</v>
      </c>
      <c r="AD411" s="20">
        <f>+VLOOKUP(K411,Seguimiento!$A:$J,5,FALSE)</f>
        <v>0.220821428571429</v>
      </c>
      <c r="AE411" s="22">
        <v>0</v>
      </c>
      <c r="AF411" s="22">
        <v>0</v>
      </c>
      <c r="AG411" s="20">
        <v>0.85428571428571398</v>
      </c>
      <c r="AH411" s="20">
        <f>+VLOOKUP(K411,Seguimiento!$A:$J,6,FALSE)</f>
        <v>2.9000000000000001E-2</v>
      </c>
      <c r="AI411" s="23">
        <v>0</v>
      </c>
      <c r="AJ411" s="23">
        <v>0</v>
      </c>
      <c r="AK411" s="23">
        <v>0</v>
      </c>
      <c r="AL411" s="20" t="str">
        <f>+VLOOKUP(K411,Seguimiento!$A:$J,7,FALSE)</f>
        <v>A junio se han beneficiado 203 victimas mediante la entrega de temporalidad por Banco de Bogota</v>
      </c>
      <c r="AM411" s="20">
        <f t="shared" si="6"/>
        <v>0.220821428571429</v>
      </c>
      <c r="AN411" s="22">
        <v>4.0152877071226501E-4</v>
      </c>
      <c r="AO411" s="22">
        <v>0</v>
      </c>
      <c r="AP411" s="22">
        <v>0</v>
      </c>
      <c r="AQ411" s="36">
        <f>+VLOOKUP(K411,Seguimiento!$A:$J,9,FALSE)</f>
        <v>8.8666156761212119E-5</v>
      </c>
      <c r="AR411" s="35">
        <f>+VLOOKUP(K411,Seguimiento!$A:$J,10,FALSE)</f>
        <v>1</v>
      </c>
      <c r="AS411" s="20">
        <v>2990</v>
      </c>
      <c r="AT411" s="35">
        <f>+VLOOKUP(K411,Seguimiento!$A:$J,4,FALSE)</f>
        <v>203</v>
      </c>
      <c r="AU411" s="22">
        <v>0</v>
      </c>
      <c r="AV411" s="22">
        <v>0</v>
      </c>
    </row>
    <row r="412" spans="1:48" x14ac:dyDescent="0.2">
      <c r="A412" s="20">
        <v>3</v>
      </c>
      <c r="B412" s="20" t="s">
        <v>636</v>
      </c>
      <c r="C412" s="20">
        <v>4</v>
      </c>
      <c r="D412" s="20" t="s">
        <v>912</v>
      </c>
      <c r="E412" s="20" t="s">
        <v>913</v>
      </c>
      <c r="F412" s="20">
        <v>2</v>
      </c>
      <c r="G412" s="20" t="s">
        <v>914</v>
      </c>
      <c r="H412" s="20" t="s">
        <v>915</v>
      </c>
      <c r="I412" s="20">
        <v>5</v>
      </c>
      <c r="J412" s="20" t="s">
        <v>1959</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696</v>
      </c>
      <c r="AA412" s="23">
        <v>0</v>
      </c>
      <c r="AB412" s="22">
        <v>0</v>
      </c>
      <c r="AC412" s="20">
        <v>0.43310702875399398</v>
      </c>
      <c r="AD412" s="20">
        <f>+VLOOKUP(K412,Seguimiento!$A:$J,5,FALSE)</f>
        <v>0.57208466453674101</v>
      </c>
      <c r="AE412" s="22">
        <v>0</v>
      </c>
      <c r="AF412" s="22">
        <v>0</v>
      </c>
      <c r="AG412" s="20">
        <v>1.01449953227315</v>
      </c>
      <c r="AH412" s="20">
        <f>+VLOOKUP(K412,Seguimiento!$A:$J,6,FALSE)</f>
        <v>0.72803347280334696</v>
      </c>
      <c r="AI412" s="23">
        <v>0</v>
      </c>
      <c r="AJ412" s="23">
        <v>0</v>
      </c>
      <c r="AK412" s="23">
        <v>0</v>
      </c>
      <c r="AL412" s="20" t="str">
        <f>+VLOOKUP(K412,Seguimiento!$A:$J,7,FALSE)</f>
        <v>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v>
      </c>
      <c r="AM412" s="20">
        <f t="shared" si="6"/>
        <v>0.57208466453674101</v>
      </c>
      <c r="AN412" s="22">
        <v>5.6579053932325895E-4</v>
      </c>
      <c r="AO412" s="22">
        <v>0</v>
      </c>
      <c r="AP412" s="22">
        <v>0</v>
      </c>
      <c r="AQ412" s="36">
        <f>+VLOOKUP(K412,Seguimiento!$A:$J,9,FALSE)</f>
        <v>3.2368009088680835E-4</v>
      </c>
      <c r="AR412" s="35">
        <f>+VLOOKUP(K412,Seguimiento!$A:$J,10,FALSE)</f>
        <v>3</v>
      </c>
      <c r="AS412" s="20">
        <v>2169</v>
      </c>
      <c r="AT412" s="35">
        <f>+VLOOKUP(K412,Seguimiento!$A:$J,4,FALSE)</f>
        <v>2865</v>
      </c>
      <c r="AU412" s="22">
        <v>0</v>
      </c>
      <c r="AV412" s="22">
        <v>0</v>
      </c>
    </row>
    <row r="413" spans="1:48" x14ac:dyDescent="0.2">
      <c r="A413" s="20">
        <v>3</v>
      </c>
      <c r="B413" s="20" t="s">
        <v>636</v>
      </c>
      <c r="C413" s="20">
        <v>4</v>
      </c>
      <c r="D413" s="20" t="s">
        <v>912</v>
      </c>
      <c r="E413" s="20" t="s">
        <v>913</v>
      </c>
      <c r="F413" s="20">
        <v>5</v>
      </c>
      <c r="G413" s="20" t="s">
        <v>990</v>
      </c>
      <c r="H413" s="20" t="s">
        <v>992</v>
      </c>
      <c r="I413" s="20">
        <v>14</v>
      </c>
      <c r="J413" s="20" t="s">
        <v>1959</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0.375</v>
      </c>
      <c r="AE413" s="22">
        <v>0</v>
      </c>
      <c r="AF413" s="22">
        <v>0</v>
      </c>
      <c r="AG413" s="20">
        <v>1</v>
      </c>
      <c r="AH413" s="20">
        <f>+VLOOKUP(K413,Seguimiento!$A:$J,6,FALSE)</f>
        <v>0.5</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v>
      </c>
      <c r="AM413" s="20">
        <f t="shared" si="6"/>
        <v>0.375</v>
      </c>
      <c r="AN413" s="22">
        <v>4.15552610829713E-4</v>
      </c>
      <c r="AO413" s="22">
        <v>0</v>
      </c>
      <c r="AP413" s="22">
        <v>0</v>
      </c>
      <c r="AQ413" s="36">
        <f>+VLOOKUP(K413,Seguimiento!$A:$J,9,FALSE)</f>
        <v>1.5583222906114238E-4</v>
      </c>
      <c r="AR413" s="35">
        <f>+VLOOKUP(K413,Seguimiento!$A:$J,10,FALSE)</f>
        <v>3</v>
      </c>
      <c r="AS413" s="20">
        <v>21</v>
      </c>
      <c r="AT413" s="35">
        <f>+VLOOKUP(K413,Seguimiento!$A:$J,4,FALSE)</f>
        <v>21</v>
      </c>
      <c r="AU413" s="22">
        <v>0</v>
      </c>
      <c r="AV413" s="22">
        <v>0</v>
      </c>
    </row>
    <row r="414" spans="1:48" x14ac:dyDescent="0.2">
      <c r="A414" s="20">
        <v>3</v>
      </c>
      <c r="B414" s="20" t="s">
        <v>636</v>
      </c>
      <c r="C414" s="20">
        <v>4</v>
      </c>
      <c r="D414" s="20" t="s">
        <v>912</v>
      </c>
      <c r="E414" s="20" t="s">
        <v>913</v>
      </c>
      <c r="F414" s="20">
        <v>4</v>
      </c>
      <c r="G414" s="20" t="s">
        <v>965</v>
      </c>
      <c r="H414" s="20" t="s">
        <v>995</v>
      </c>
      <c r="I414" s="20">
        <v>2</v>
      </c>
      <c r="J414" s="20" t="s">
        <v>1959</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0.375</v>
      </c>
      <c r="AE414" s="22">
        <v>0</v>
      </c>
      <c r="AF414" s="22">
        <v>0</v>
      </c>
      <c r="AG414" s="20">
        <v>1</v>
      </c>
      <c r="AH414" s="20">
        <f>+VLOOKUP(K414,Seguimiento!$A:$J,6,FALSE)</f>
        <v>0.5</v>
      </c>
      <c r="AI414" s="23">
        <v>0</v>
      </c>
      <c r="AJ414" s="23">
        <v>0</v>
      </c>
      <c r="AK414" s="23">
        <v>0</v>
      </c>
      <c r="AL414" s="20" t="str">
        <f>+VLOOKUP(K414,Seguimiento!$A:$J,7,FALSE)</f>
        <v>En lo corrido del año se registran 31.118  personas atendidas desde la línea 123, de éstas, 28.960 personas se atendieron con recursos de la vigencia 2021. Así mismo 2.158 personas fueron atendidas  con recursos del 2020.</v>
      </c>
      <c r="AM414" s="20">
        <f t="shared" si="6"/>
        <v>0.375</v>
      </c>
      <c r="AN414" s="22">
        <v>4.4970282281267485E-3</v>
      </c>
      <c r="AO414" s="22">
        <v>0</v>
      </c>
      <c r="AP414" s="22">
        <v>0</v>
      </c>
      <c r="AQ414" s="36">
        <f>+VLOOKUP(K414,Seguimiento!$A:$J,9,FALSE)</f>
        <v>1.6863855855475307E-3</v>
      </c>
      <c r="AR414" s="35">
        <f>+VLOOKUP(K414,Seguimiento!$A:$J,10,FALSE)</f>
        <v>3</v>
      </c>
      <c r="AS414" s="20">
        <v>100</v>
      </c>
      <c r="AT414" s="35">
        <f>+VLOOKUP(K414,Seguimiento!$A:$J,4,FALSE)</f>
        <v>100</v>
      </c>
      <c r="AU414" s="22">
        <v>0</v>
      </c>
      <c r="AV414" s="22">
        <v>0</v>
      </c>
    </row>
    <row r="415" spans="1:48" x14ac:dyDescent="0.2">
      <c r="A415" s="20">
        <v>3</v>
      </c>
      <c r="B415" s="20" t="s">
        <v>636</v>
      </c>
      <c r="C415" s="20">
        <v>4</v>
      </c>
      <c r="D415" s="20" t="s">
        <v>912</v>
      </c>
      <c r="E415" s="20" t="s">
        <v>913</v>
      </c>
      <c r="F415" s="20">
        <v>5</v>
      </c>
      <c r="G415" s="20" t="s">
        <v>990</v>
      </c>
      <c r="H415" s="20" t="s">
        <v>992</v>
      </c>
      <c r="I415" s="20">
        <v>11</v>
      </c>
      <c r="J415" s="20" t="s">
        <v>1959</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31</v>
      </c>
      <c r="AA415" s="23">
        <v>0</v>
      </c>
      <c r="AB415" s="22">
        <v>0</v>
      </c>
      <c r="AC415" s="20">
        <v>0.25</v>
      </c>
      <c r="AD415" s="20">
        <f>+VLOOKUP(K415,Seguimiento!$A:$J,5,FALSE)</f>
        <v>0.28875000000000001</v>
      </c>
      <c r="AE415" s="22">
        <v>0</v>
      </c>
      <c r="AF415" s="22">
        <v>0</v>
      </c>
      <c r="AG415" s="20">
        <v>1</v>
      </c>
      <c r="AH415" s="20">
        <f>+VLOOKUP(K415,Seguimiento!$A:$J,6,FALSE)</f>
        <v>0.155</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v>
      </c>
      <c r="AM415" s="20">
        <f t="shared" si="6"/>
        <v>0.28875000000000001</v>
      </c>
      <c r="AN415" s="22">
        <v>1.2750366931463556E-3</v>
      </c>
      <c r="AO415" s="22">
        <v>0</v>
      </c>
      <c r="AP415" s="22">
        <v>0</v>
      </c>
      <c r="AQ415" s="36">
        <f>+VLOOKUP(K415,Seguimiento!$A:$J,9,FALSE)</f>
        <v>3.6816684514601021E-4</v>
      </c>
      <c r="AR415" s="35">
        <f>+VLOOKUP(K415,Seguimiento!$A:$J,10,FALSE)</f>
        <v>2</v>
      </c>
      <c r="AS415" s="20">
        <v>100</v>
      </c>
      <c r="AT415" s="35">
        <f>+VLOOKUP(K415,Seguimiento!$A:$J,4,FALSE)</f>
        <v>31</v>
      </c>
      <c r="AU415" s="22">
        <v>0</v>
      </c>
      <c r="AV415" s="22">
        <v>0</v>
      </c>
    </row>
    <row r="416" spans="1:48" x14ac:dyDescent="0.2">
      <c r="A416" s="20">
        <v>3</v>
      </c>
      <c r="B416" s="20" t="s">
        <v>636</v>
      </c>
      <c r="C416" s="20">
        <v>4</v>
      </c>
      <c r="D416" s="20" t="s">
        <v>912</v>
      </c>
      <c r="E416" s="20" t="s">
        <v>913</v>
      </c>
      <c r="F416" s="20">
        <v>3</v>
      </c>
      <c r="G416" s="20" t="s">
        <v>963</v>
      </c>
      <c r="H416" s="20" t="s">
        <v>1056</v>
      </c>
      <c r="I416" s="20">
        <v>6</v>
      </c>
      <c r="J416" s="20" t="s">
        <v>1959</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1221</v>
      </c>
      <c r="AA416" s="23">
        <v>0</v>
      </c>
      <c r="AB416" s="22">
        <v>0</v>
      </c>
      <c r="AC416" s="20">
        <v>0.13139999999999999</v>
      </c>
      <c r="AD416" s="20">
        <f>+VLOOKUP(K416,Seguimiento!$A:$J,5,FALSE)</f>
        <v>0.2535</v>
      </c>
      <c r="AE416" s="22">
        <v>0</v>
      </c>
      <c r="AF416" s="22">
        <v>0</v>
      </c>
      <c r="AG416" s="20">
        <v>1.3140000000000001</v>
      </c>
      <c r="AH416" s="20">
        <f>+VLOOKUP(K416,Seguimiento!$A:$J,6,FALSE)</f>
        <v>0.40699999999999997</v>
      </c>
      <c r="AI416" s="23">
        <v>0</v>
      </c>
      <c r="AJ416" s="23">
        <v>0</v>
      </c>
      <c r="AK416" s="23">
        <v>0</v>
      </c>
      <c r="AL416" s="20" t="str">
        <f>+VLOOKUP(K416,Seguimiento!$A:$J,7,FALSE)</f>
        <v>A través de la estrategia Centros Integrales de Familia, se beneficia la población víctima con el acercamiento de oportunidades y atención psicosocial individual, familiar y grupal.</v>
      </c>
      <c r="AM416" s="20">
        <f t="shared" si="6"/>
        <v>0.2535</v>
      </c>
      <c r="AN416" s="22">
        <v>4.5415523972122153E-4</v>
      </c>
      <c r="AO416" s="22">
        <v>0</v>
      </c>
      <c r="AP416" s="22">
        <v>0</v>
      </c>
      <c r="AQ416" s="36">
        <f>+VLOOKUP(K416,Seguimiento!$A:$J,9,FALSE)</f>
        <v>1.1512835326932966E-4</v>
      </c>
      <c r="AR416" s="35">
        <f>+VLOOKUP(K416,Seguimiento!$A:$J,10,FALSE)</f>
        <v>2</v>
      </c>
      <c r="AS416" s="20">
        <v>1314</v>
      </c>
      <c r="AT416" s="35">
        <f>+VLOOKUP(K416,Seguimiento!$A:$J,4,FALSE)</f>
        <v>2535</v>
      </c>
      <c r="AU416" s="22">
        <v>0</v>
      </c>
      <c r="AV416" s="22">
        <v>0</v>
      </c>
    </row>
    <row r="417" spans="1:48" x14ac:dyDescent="0.2">
      <c r="A417" s="20">
        <v>3</v>
      </c>
      <c r="B417" s="20" t="s">
        <v>636</v>
      </c>
      <c r="C417" s="20">
        <v>4</v>
      </c>
      <c r="D417" s="20" t="s">
        <v>912</v>
      </c>
      <c r="E417" s="20" t="s">
        <v>913</v>
      </c>
      <c r="F417" s="20"/>
      <c r="G417" s="20"/>
      <c r="H417" s="20"/>
      <c r="I417" s="20">
        <v>16</v>
      </c>
      <c r="J417" s="20" t="s">
        <v>1958</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0.375</v>
      </c>
      <c r="AE417" s="24">
        <v>0</v>
      </c>
      <c r="AF417" s="22">
        <v>0</v>
      </c>
      <c r="AG417" s="20">
        <v>1</v>
      </c>
      <c r="AH417" s="20">
        <f>+VLOOKUP(K417,Seguimiento!$A:$J,6,FALSE)</f>
        <v>0.5</v>
      </c>
      <c r="AI417" s="23">
        <v>0</v>
      </c>
      <c r="AJ417" s="23">
        <v>0</v>
      </c>
      <c r="AK417" s="23">
        <v>0</v>
      </c>
      <c r="AL417" s="20" t="str">
        <f>+VLOOKUP(K417,Seguimiento!$A:$J,7,FALSE)</f>
        <v>Logro año 2020 Fuente DANE, cifras preliminares. Serán ajustados al cierre de bases de datos DANE, se espera para la segunda semana de diciembre de 2021.</v>
      </c>
      <c r="AM417" s="20">
        <f t="shared" si="6"/>
        <v>0.375</v>
      </c>
      <c r="AN417" s="22">
        <v>0</v>
      </c>
      <c r="AO417" s="22">
        <v>0</v>
      </c>
      <c r="AP417" s="22">
        <v>0</v>
      </c>
      <c r="AQ417" s="36">
        <f>+VLOOKUP(K417,Seguimiento!$A:$J,9,FALSE)</f>
        <v>0</v>
      </c>
      <c r="AR417" s="35">
        <f>+VLOOKUP(K417,Seguimiento!$A:$J,10,FALSE)</f>
        <v>3</v>
      </c>
      <c r="AS417" s="20">
        <v>0</v>
      </c>
      <c r="AT417" s="35">
        <f>+VLOOKUP(K417,Seguimiento!$A:$J,4,FALSE)</f>
        <v>0</v>
      </c>
      <c r="AU417" s="22">
        <v>0</v>
      </c>
      <c r="AV417" s="22">
        <v>0</v>
      </c>
    </row>
    <row r="418" spans="1:48" x14ac:dyDescent="0.2">
      <c r="A418" s="20">
        <v>3</v>
      </c>
      <c r="B418" s="20" t="s">
        <v>636</v>
      </c>
      <c r="C418" s="20">
        <v>4</v>
      </c>
      <c r="D418" s="20" t="s">
        <v>912</v>
      </c>
      <c r="E418" s="20" t="s">
        <v>913</v>
      </c>
      <c r="F418" s="20"/>
      <c r="G418" s="20"/>
      <c r="H418" s="20"/>
      <c r="I418" s="20">
        <v>2</v>
      </c>
      <c r="J418" s="20" t="s">
        <v>1958</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0.375</v>
      </c>
      <c r="AE418" s="24">
        <v>0</v>
      </c>
      <c r="AF418" s="22">
        <v>0</v>
      </c>
      <c r="AG418" s="20">
        <v>0.98947368421052595</v>
      </c>
      <c r="AH418" s="20">
        <f>+VLOOKUP(K418,Seguimiento!$A:$J,6,FALSE)</f>
        <v>0.51052631578947405</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v>
      </c>
      <c r="AM418" s="20">
        <f t="shared" si="6"/>
        <v>0.375</v>
      </c>
      <c r="AN418" s="22">
        <v>0</v>
      </c>
      <c r="AO418" s="22">
        <v>0</v>
      </c>
      <c r="AP418" s="22">
        <v>0</v>
      </c>
      <c r="AQ418" s="36">
        <f>+VLOOKUP(K418,Seguimiento!$A:$J,9,FALSE)</f>
        <v>0</v>
      </c>
      <c r="AR418" s="35">
        <f>+VLOOKUP(K418,Seguimiento!$A:$J,10,FALSE)</f>
        <v>3</v>
      </c>
      <c r="AS418" s="20">
        <v>94</v>
      </c>
      <c r="AT418" s="35">
        <f>+VLOOKUP(K418,Seguimiento!$A:$J,4,FALSE)</f>
        <v>97</v>
      </c>
      <c r="AU418" s="22">
        <v>0</v>
      </c>
      <c r="AV418" s="22">
        <v>0</v>
      </c>
    </row>
    <row r="419" spans="1:48" x14ac:dyDescent="0.2">
      <c r="A419" s="20">
        <v>3</v>
      </c>
      <c r="B419" s="20" t="s">
        <v>636</v>
      </c>
      <c r="C419" s="20">
        <v>4</v>
      </c>
      <c r="D419" s="20" t="s">
        <v>912</v>
      </c>
      <c r="E419" s="20" t="s">
        <v>913</v>
      </c>
      <c r="F419" s="20">
        <v>5</v>
      </c>
      <c r="G419" s="20" t="s">
        <v>990</v>
      </c>
      <c r="H419" s="20" t="s">
        <v>992</v>
      </c>
      <c r="I419" s="20">
        <v>15</v>
      </c>
      <c r="J419" s="20" t="s">
        <v>1959</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13.1</v>
      </c>
      <c r="AA419" s="23">
        <v>0</v>
      </c>
      <c r="AB419" s="22">
        <v>0</v>
      </c>
      <c r="AC419" s="20">
        <v>-1</v>
      </c>
      <c r="AD419" s="20">
        <f>+VLOOKUP(K419,Seguimiento!$A:$J,5,FALSE)</f>
        <v>0.13100000000000001</v>
      </c>
      <c r="AE419" s="22">
        <v>0</v>
      </c>
      <c r="AF419" s="22">
        <v>0</v>
      </c>
      <c r="AG419" s="20">
        <v>-1</v>
      </c>
      <c r="AH419" s="20">
        <f>+VLOOKUP(K419,Seguimiento!$A:$J,6,FALSE)</f>
        <v>0.43666666666666698</v>
      </c>
      <c r="AI419" s="23">
        <v>0</v>
      </c>
      <c r="AJ419" s="23">
        <v>0</v>
      </c>
      <c r="AK419" s="23">
        <v>0</v>
      </c>
      <c r="AL419" s="20" t="str">
        <f>+VLOOKUP(K419,Seguimiento!$A:$J,7,FALSE)</f>
        <v>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v>
      </c>
      <c r="AM419" s="20">
        <f t="shared" si="6"/>
        <v>0.13100000000000001</v>
      </c>
      <c r="AN419" s="22">
        <v>4.0152877071226501E-4</v>
      </c>
      <c r="AO419" s="22">
        <v>0</v>
      </c>
      <c r="AP419" s="22">
        <v>0</v>
      </c>
      <c r="AQ419" s="36">
        <f>+VLOOKUP(K419,Seguimiento!$A:$J,9,FALSE)</f>
        <v>5.2600268963306716E-5</v>
      </c>
      <c r="AR419" s="35">
        <f>+VLOOKUP(K419,Seguimiento!$A:$J,10,FALSE)</f>
        <v>1</v>
      </c>
      <c r="AS419" s="20">
        <v>-1</v>
      </c>
      <c r="AT419" s="35">
        <f>+VLOOKUP(K419,Seguimiento!$A:$J,4,FALSE)</f>
        <v>13.1</v>
      </c>
      <c r="AU419" s="22">
        <v>0</v>
      </c>
      <c r="AV419" s="22">
        <v>0</v>
      </c>
    </row>
    <row r="420" spans="1:48" x14ac:dyDescent="0.2">
      <c r="A420" s="20">
        <v>3</v>
      </c>
      <c r="B420" s="20" t="s">
        <v>636</v>
      </c>
      <c r="C420" s="20">
        <v>4</v>
      </c>
      <c r="D420" s="20" t="s">
        <v>912</v>
      </c>
      <c r="E420" s="20" t="s">
        <v>913</v>
      </c>
      <c r="F420" s="20"/>
      <c r="G420" s="20"/>
      <c r="H420" s="20"/>
      <c r="I420" s="20">
        <v>17</v>
      </c>
      <c r="J420" s="20" t="s">
        <v>1958</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al último dato disponible (2018)</v>
      </c>
      <c r="AM420" s="20">
        <f t="shared" si="6"/>
        <v>0</v>
      </c>
      <c r="AN420" s="22">
        <v>0</v>
      </c>
      <c r="AO420" s="22">
        <v>0</v>
      </c>
      <c r="AP420" s="22">
        <v>0</v>
      </c>
      <c r="AQ420" s="36">
        <f>+VLOOKUP(K420,Seguimiento!$A:$J,9,FALSE)</f>
        <v>0</v>
      </c>
      <c r="AR420" s="35">
        <f>+VLOOKUP(K420,Seguimiento!$A:$J,10,FALSE)</f>
        <v>1</v>
      </c>
      <c r="AS420" s="20">
        <v>40.6</v>
      </c>
      <c r="AT420" s="35">
        <f>+VLOOKUP(K420,Seguimiento!$A:$J,4,FALSE)</f>
        <v>40.6</v>
      </c>
      <c r="AU420" s="22">
        <v>0</v>
      </c>
      <c r="AV420" s="22">
        <v>0</v>
      </c>
    </row>
    <row r="421" spans="1:48" x14ac:dyDescent="0.2">
      <c r="A421" s="20">
        <v>3</v>
      </c>
      <c r="B421" s="20" t="s">
        <v>636</v>
      </c>
      <c r="C421" s="20">
        <v>4</v>
      </c>
      <c r="D421" s="20" t="s">
        <v>912</v>
      </c>
      <c r="E421" s="20" t="s">
        <v>913</v>
      </c>
      <c r="F421" s="20">
        <v>2</v>
      </c>
      <c r="G421" s="20" t="s">
        <v>914</v>
      </c>
      <c r="H421" s="20" t="s">
        <v>915</v>
      </c>
      <c r="I421" s="20">
        <v>12</v>
      </c>
      <c r="J421" s="20" t="s">
        <v>1959</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0</v>
      </c>
      <c r="AA421" s="23">
        <v>0</v>
      </c>
      <c r="AB421" s="22">
        <v>0</v>
      </c>
      <c r="AC421" s="20">
        <v>0.32950000000000002</v>
      </c>
      <c r="AD421" s="20">
        <f>+VLOOKUP(K421,Seguimiento!$A:$J,5,FALSE)</f>
        <v>0.32950000000000002</v>
      </c>
      <c r="AE421" s="22">
        <v>0</v>
      </c>
      <c r="AF421" s="22">
        <v>0</v>
      </c>
      <c r="AG421" s="20">
        <v>1.0138461538461501</v>
      </c>
      <c r="AH421" s="20">
        <f>+VLOOKUP(K421,Seguimiento!$A:$J,6,FALSE)</f>
        <v>0</v>
      </c>
      <c r="AI421" s="23">
        <v>0</v>
      </c>
      <c r="AJ421" s="23">
        <v>0</v>
      </c>
      <c r="AK421" s="23">
        <v>0</v>
      </c>
      <c r="AL421" s="20" t="str">
        <f>+VLOOKUP(K421,Seguimiento!$A:$J,7,FALSE)</f>
        <v>El proyecto que movilizará este indicador no ha iniciado ejecución de actividades en el 2021.  Se avanza en un segundo proceso precontractual, ya que en una primera convocatoria se declaró desierta.</v>
      </c>
      <c r="AM421" s="20">
        <f t="shared" si="6"/>
        <v>0.32950000000000002</v>
      </c>
      <c r="AN421" s="22">
        <v>4.5570849994725263E-4</v>
      </c>
      <c r="AO421" s="22">
        <v>0</v>
      </c>
      <c r="AP421" s="22">
        <v>0</v>
      </c>
      <c r="AQ421" s="36">
        <f>+VLOOKUP(K421,Seguimiento!$A:$J,9,FALSE)</f>
        <v>1.5015595073261976E-4</v>
      </c>
      <c r="AR421" s="35">
        <f>+VLOOKUP(K421,Seguimiento!$A:$J,10,FALSE)</f>
        <v>2</v>
      </c>
      <c r="AS421" s="20">
        <v>659</v>
      </c>
      <c r="AT421" s="35">
        <f>+VLOOKUP(K421,Seguimiento!$A:$J,4,FALSE)</f>
        <v>659</v>
      </c>
      <c r="AU421" s="22">
        <v>0</v>
      </c>
      <c r="AV421" s="22">
        <v>0</v>
      </c>
    </row>
    <row r="422" spans="1:48" x14ac:dyDescent="0.2">
      <c r="A422" s="20">
        <v>3</v>
      </c>
      <c r="B422" s="20" t="s">
        <v>636</v>
      </c>
      <c r="C422" s="20">
        <v>4</v>
      </c>
      <c r="D422" s="20" t="s">
        <v>912</v>
      </c>
      <c r="E422" s="20" t="s">
        <v>913</v>
      </c>
      <c r="F422" s="20">
        <v>3</v>
      </c>
      <c r="G422" s="20" t="s">
        <v>963</v>
      </c>
      <c r="H422" s="20" t="s">
        <v>1056</v>
      </c>
      <c r="I422" s="20">
        <v>4</v>
      </c>
      <c r="J422" s="20" t="s">
        <v>1959</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64</v>
      </c>
      <c r="AA422" s="23">
        <v>0</v>
      </c>
      <c r="AB422" s="22">
        <v>0</v>
      </c>
      <c r="AC422" s="20">
        <v>0.26800000000000002</v>
      </c>
      <c r="AD422" s="20">
        <f>+VLOOKUP(K422,Seguimiento!$A:$J,5,FALSE)</f>
        <v>0.31066666666666698</v>
      </c>
      <c r="AE422" s="22">
        <v>0</v>
      </c>
      <c r="AF422" s="22">
        <v>0</v>
      </c>
      <c r="AG422" s="20">
        <v>1.0720000000000001</v>
      </c>
      <c r="AH422" s="20">
        <f>+VLOOKUP(K422,Seguimiento!$A:$J,6,FALSE)</f>
        <v>0.17066666666666699</v>
      </c>
      <c r="AI422" s="23">
        <v>0</v>
      </c>
      <c r="AJ422" s="23">
        <v>0</v>
      </c>
      <c r="AK422" s="23">
        <v>0</v>
      </c>
      <c r="AL422" s="20" t="str">
        <f>+VLOOKUP(K422,Seguimiento!$A:$J,7,FALSE)</f>
        <v>Con corte al 30 de junio, a través de la Escuela para la Inclusión se han beneficiado 64 personas con formación para el fortalecimiento de competencias básicas, ciudadanas y laborales.</v>
      </c>
      <c r="AM422" s="20">
        <f t="shared" si="6"/>
        <v>0.31066666666666698</v>
      </c>
      <c r="AN422" s="22">
        <v>5.0678170873017805E-4</v>
      </c>
      <c r="AO422" s="22">
        <v>0</v>
      </c>
      <c r="AP422" s="22">
        <v>0</v>
      </c>
      <c r="AQ422" s="36">
        <f>+VLOOKUP(K422,Seguimiento!$A:$J,9,FALSE)</f>
        <v>1.5744018417884214E-4</v>
      </c>
      <c r="AR422" s="35">
        <f>+VLOOKUP(K422,Seguimiento!$A:$J,10,FALSE)</f>
        <v>2</v>
      </c>
      <c r="AS422" s="20">
        <v>402</v>
      </c>
      <c r="AT422" s="35">
        <f>+VLOOKUP(K422,Seguimiento!$A:$J,4,FALSE)</f>
        <v>466</v>
      </c>
      <c r="AU422" s="22">
        <v>0</v>
      </c>
      <c r="AV422" s="22">
        <v>0</v>
      </c>
    </row>
    <row r="423" spans="1:48" x14ac:dyDescent="0.2">
      <c r="A423" s="20">
        <v>3</v>
      </c>
      <c r="B423" s="20" t="s">
        <v>636</v>
      </c>
      <c r="C423" s="20">
        <v>4</v>
      </c>
      <c r="D423" s="20" t="s">
        <v>912</v>
      </c>
      <c r="E423" s="20" t="s">
        <v>913</v>
      </c>
      <c r="F423" s="20">
        <v>5</v>
      </c>
      <c r="G423" s="20" t="s">
        <v>990</v>
      </c>
      <c r="H423" s="20" t="s">
        <v>992</v>
      </c>
      <c r="I423" s="20">
        <v>2</v>
      </c>
      <c r="J423" s="20" t="s">
        <v>1959</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0.327380952380952</v>
      </c>
      <c r="AE423" s="22">
        <v>0</v>
      </c>
      <c r="AF423" s="22">
        <v>0</v>
      </c>
      <c r="AG423" s="20">
        <v>1</v>
      </c>
      <c r="AH423" s="20">
        <f>+VLOOKUP(K423,Seguimiento!$A:$J,6,FALSE)</f>
        <v>0.30952380952380998</v>
      </c>
      <c r="AI423" s="23">
        <v>0</v>
      </c>
      <c r="AJ423" s="23">
        <v>0</v>
      </c>
      <c r="AK423" s="23">
        <v>0</v>
      </c>
      <c r="AL423" s="20" t="str">
        <f>+VLOOKUP(K423,Seguimiento!$A:$J,7,FALSE)</f>
        <v>Se reportan 12 comunas y 1 corregimiento con la estrategia de acompañamiento psicosocial a cuidadores de personas con discapacidad implementada, mediante la cual se han beneficiado 60 personas.</v>
      </c>
      <c r="AM423" s="20">
        <f t="shared" si="6"/>
        <v>0.327380952380952</v>
      </c>
      <c r="AN423" s="22">
        <v>5.8336447813692833E-4</v>
      </c>
      <c r="AO423" s="22">
        <v>0</v>
      </c>
      <c r="AP423" s="22">
        <v>0</v>
      </c>
      <c r="AQ423" s="36">
        <f>+VLOOKUP(K423,Seguimiento!$A:$J,9,FALSE)</f>
        <v>1.9098241843768464E-4</v>
      </c>
      <c r="AR423" s="35">
        <f>+VLOOKUP(K423,Seguimiento!$A:$J,10,FALSE)</f>
        <v>2</v>
      </c>
      <c r="AS423" s="20">
        <v>21</v>
      </c>
      <c r="AT423" s="35">
        <f>+VLOOKUP(K423,Seguimiento!$A:$J,4,FALSE)</f>
        <v>13</v>
      </c>
      <c r="AU423" s="22">
        <v>0</v>
      </c>
      <c r="AV423" s="22">
        <v>0</v>
      </c>
    </row>
    <row r="424" spans="1:48" x14ac:dyDescent="0.2">
      <c r="A424" s="20">
        <v>3</v>
      </c>
      <c r="B424" s="20" t="s">
        <v>636</v>
      </c>
      <c r="C424" s="20">
        <v>4</v>
      </c>
      <c r="D424" s="20" t="s">
        <v>912</v>
      </c>
      <c r="E424" s="20" t="s">
        <v>913</v>
      </c>
      <c r="F424" s="20">
        <v>5</v>
      </c>
      <c r="G424" s="20" t="s">
        <v>990</v>
      </c>
      <c r="H424" s="20" t="s">
        <v>992</v>
      </c>
      <c r="I424" s="20">
        <v>12</v>
      </c>
      <c r="J424" s="20" t="s">
        <v>1959</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50</v>
      </c>
      <c r="AA424" s="23">
        <v>0</v>
      </c>
      <c r="AB424" s="22">
        <v>0</v>
      </c>
      <c r="AC424" s="20">
        <v>0.25</v>
      </c>
      <c r="AD424" s="20">
        <f>+VLOOKUP(K424,Seguimiento!$A:$J,5,FALSE)</f>
        <v>0.3125</v>
      </c>
      <c r="AE424" s="22">
        <v>0</v>
      </c>
      <c r="AF424" s="22">
        <v>0</v>
      </c>
      <c r="AG424" s="20">
        <v>1</v>
      </c>
      <c r="AH424" s="20">
        <f>+VLOOKUP(K424,Seguimiento!$A:$J,6,FALSE)</f>
        <v>0.25</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v>
      </c>
      <c r="AM424" s="20">
        <f t="shared" si="6"/>
        <v>0.3125</v>
      </c>
      <c r="AN424" s="22">
        <v>4.0434302039188831E-4</v>
      </c>
      <c r="AO424" s="22">
        <v>0</v>
      </c>
      <c r="AP424" s="22">
        <v>0</v>
      </c>
      <c r="AQ424" s="36">
        <f>+VLOOKUP(K424,Seguimiento!$A:$J,9,FALSE)</f>
        <v>1.263571938724651E-4</v>
      </c>
      <c r="AR424" s="35">
        <f>+VLOOKUP(K424,Seguimiento!$A:$J,10,FALSE)</f>
        <v>2</v>
      </c>
      <c r="AS424" s="20">
        <v>100</v>
      </c>
      <c r="AT424" s="35">
        <f>+VLOOKUP(K424,Seguimiento!$A:$J,4,FALSE)</f>
        <v>50</v>
      </c>
      <c r="AU424" s="22">
        <v>0</v>
      </c>
      <c r="AV424" s="22">
        <v>0</v>
      </c>
    </row>
    <row r="425" spans="1:48" x14ac:dyDescent="0.2">
      <c r="A425" s="20">
        <v>3</v>
      </c>
      <c r="B425" s="20" t="s">
        <v>636</v>
      </c>
      <c r="C425" s="20">
        <v>4</v>
      </c>
      <c r="D425" s="20" t="s">
        <v>912</v>
      </c>
      <c r="E425" s="20" t="s">
        <v>913</v>
      </c>
      <c r="F425" s="20">
        <v>3</v>
      </c>
      <c r="G425" s="20" t="s">
        <v>963</v>
      </c>
      <c r="H425" s="20" t="s">
        <v>1056</v>
      </c>
      <c r="I425" s="20">
        <v>3</v>
      </c>
      <c r="J425" s="20" t="s">
        <v>1959</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552</v>
      </c>
      <c r="AA425" s="23">
        <v>0</v>
      </c>
      <c r="AB425" s="22">
        <v>0</v>
      </c>
      <c r="AC425" s="20">
        <v>0.17349999999999999</v>
      </c>
      <c r="AD425" s="20">
        <f>+VLOOKUP(K425,Seguimiento!$A:$J,5,FALSE)</f>
        <v>0.26550000000000001</v>
      </c>
      <c r="AE425" s="22">
        <v>0</v>
      </c>
      <c r="AF425" s="22">
        <v>0</v>
      </c>
      <c r="AG425" s="20">
        <v>1.60153846153846</v>
      </c>
      <c r="AH425" s="20">
        <f>+VLOOKUP(K425,Seguimiento!$A:$J,6,FALSE)</f>
        <v>0.46</v>
      </c>
      <c r="AI425" s="23">
        <v>0</v>
      </c>
      <c r="AJ425" s="23">
        <v>0</v>
      </c>
      <c r="AK425" s="23">
        <v>0</v>
      </c>
      <c r="AL425" s="20" t="str">
        <f>+VLOOKUP(K425,Seguimiento!$A:$J,7,FALSE)</f>
        <v>Durante el primer semestre del año 2021, beneficiamos 552 familias y sus integrantes con procesos de sensibilización y restablecimiento de vínculos en los contextos familiares, sociales y comunitarios.</v>
      </c>
      <c r="AM425" s="20">
        <f t="shared" si="6"/>
        <v>0.26550000000000001</v>
      </c>
      <c r="AN425" s="22">
        <v>4.8046847422569979E-4</v>
      </c>
      <c r="AO425" s="22">
        <v>0</v>
      </c>
      <c r="AP425" s="22">
        <v>0</v>
      </c>
      <c r="AQ425" s="36">
        <f>+VLOOKUP(K425,Seguimiento!$A:$J,9,FALSE)</f>
        <v>1.2756437990692329E-4</v>
      </c>
      <c r="AR425" s="35">
        <f>+VLOOKUP(K425,Seguimiento!$A:$J,10,FALSE)</f>
        <v>2</v>
      </c>
      <c r="AS425" s="20">
        <v>1041</v>
      </c>
      <c r="AT425" s="35">
        <f>+VLOOKUP(K425,Seguimiento!$A:$J,4,FALSE)</f>
        <v>1593</v>
      </c>
      <c r="AU425" s="22">
        <v>0</v>
      </c>
      <c r="AV425" s="22">
        <v>0</v>
      </c>
    </row>
    <row r="426" spans="1:48" x14ac:dyDescent="0.2">
      <c r="A426" s="20">
        <v>3</v>
      </c>
      <c r="B426" s="20" t="s">
        <v>636</v>
      </c>
      <c r="C426" s="20">
        <v>4</v>
      </c>
      <c r="D426" s="20" t="s">
        <v>912</v>
      </c>
      <c r="E426" s="20" t="s">
        <v>913</v>
      </c>
      <c r="F426" s="20">
        <v>3</v>
      </c>
      <c r="G426" s="20" t="s">
        <v>963</v>
      </c>
      <c r="H426" s="20" t="s">
        <v>1056</v>
      </c>
      <c r="I426" s="20">
        <v>2</v>
      </c>
      <c r="J426" s="20" t="s">
        <v>1959</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5964</v>
      </c>
      <c r="AA426" s="23">
        <v>0</v>
      </c>
      <c r="AB426" s="22">
        <v>0</v>
      </c>
      <c r="AC426" s="20">
        <v>0.34620817843866197</v>
      </c>
      <c r="AD426" s="20">
        <f>+VLOOKUP(K426,Seguimiento!$A:$J,5,FALSE)</f>
        <v>0.40163568773234198</v>
      </c>
      <c r="AE426" s="22">
        <v>0</v>
      </c>
      <c r="AF426" s="22">
        <v>0</v>
      </c>
      <c r="AG426" s="20">
        <v>1.55216666666667</v>
      </c>
      <c r="AH426" s="20">
        <f>+VLOOKUP(K426,Seguimiento!$A:$J,6,FALSE)</f>
        <v>0.220888888888889</v>
      </c>
      <c r="AI426" s="23">
        <v>0</v>
      </c>
      <c r="AJ426" s="23">
        <v>0</v>
      </c>
      <c r="AK426" s="23">
        <v>0</v>
      </c>
      <c r="AL426" s="20" t="str">
        <f>+VLOOKUP(K426,Seguimiento!$A:$J,7,FALSE)</f>
        <v>A través de los Centros Integrales de Familia (CIF) se han beneficiado con atención psicosocial individual, familias y grupal y acercamiento de oportunidades a 5964 personas.</v>
      </c>
      <c r="AM426" s="20">
        <f t="shared" si="6"/>
        <v>0.40163568773234198</v>
      </c>
      <c r="AN426" s="22">
        <v>7.9622728827943899E-4</v>
      </c>
      <c r="AO426" s="22">
        <v>0</v>
      </c>
      <c r="AP426" s="22">
        <v>0</v>
      </c>
      <c r="AQ426" s="36">
        <f>+VLOOKUP(K426,Seguimiento!$A:$J,9,FALSE)</f>
        <v>3.1979329451937017E-4</v>
      </c>
      <c r="AR426" s="35">
        <f>+VLOOKUP(K426,Seguimiento!$A:$J,10,FALSE)</f>
        <v>3</v>
      </c>
      <c r="AS426" s="20">
        <v>37252</v>
      </c>
      <c r="AT426" s="35">
        <f>+VLOOKUP(K426,Seguimiento!$A:$J,4,FALSE)</f>
        <v>43216</v>
      </c>
      <c r="AU426" s="22">
        <v>0</v>
      </c>
      <c r="AV426" s="22">
        <v>0</v>
      </c>
    </row>
    <row r="427" spans="1:48" x14ac:dyDescent="0.2">
      <c r="A427" s="20">
        <v>3</v>
      </c>
      <c r="B427" s="20" t="s">
        <v>636</v>
      </c>
      <c r="C427" s="20">
        <v>4</v>
      </c>
      <c r="D427" s="20" t="s">
        <v>912</v>
      </c>
      <c r="E427" s="20" t="s">
        <v>913</v>
      </c>
      <c r="F427" s="20">
        <v>2</v>
      </c>
      <c r="G427" s="20" t="s">
        <v>914</v>
      </c>
      <c r="H427" s="20" t="s">
        <v>915</v>
      </c>
      <c r="I427" s="20">
        <v>11</v>
      </c>
      <c r="J427" s="20" t="s">
        <v>1959</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202</v>
      </c>
      <c r="AA427" s="23">
        <v>0</v>
      </c>
      <c r="AB427" s="22">
        <v>0</v>
      </c>
      <c r="AC427" s="20">
        <v>0.18833333333333299</v>
      </c>
      <c r="AD427" s="20">
        <f>+VLOOKUP(K427,Seguimiento!$A:$J,5,FALSE)</f>
        <v>0.30055555555555602</v>
      </c>
      <c r="AE427" s="22">
        <v>0</v>
      </c>
      <c r="AF427" s="22">
        <v>0</v>
      </c>
      <c r="AG427" s="20">
        <v>1.6950000000000001</v>
      </c>
      <c r="AH427" s="20">
        <f>+VLOOKUP(K427,Seguimiento!$A:$J,6,FALSE)</f>
        <v>0.336666666666667</v>
      </c>
      <c r="AI427" s="23">
        <v>0</v>
      </c>
      <c r="AJ427" s="23">
        <v>0</v>
      </c>
      <c r="AK427" s="23">
        <v>0</v>
      </c>
      <c r="AL427" s="20" t="str">
        <f>+VLOOKUP(K427,Seguimiento!$A:$J,7,FALSE)</f>
        <v>En lo corrido del año hemos atendido 202 personas LGBTI con acciones afirmativas, brindando asesorías jurídicas, talleres de fortaleciento LGBTI, talleres de sensibilización, feria de servicios y encuentros barriales.</v>
      </c>
      <c r="AM427" s="20">
        <f t="shared" si="6"/>
        <v>0.30055555555555602</v>
      </c>
      <c r="AN427" s="22">
        <v>4.6433592157454342E-4</v>
      </c>
      <c r="AO427" s="22">
        <v>0</v>
      </c>
      <c r="AP427" s="22">
        <v>0</v>
      </c>
      <c r="AQ427" s="36">
        <f>+VLOOKUP(K427,Seguimiento!$A:$J,9,FALSE)</f>
        <v>1.39558740873238E-4</v>
      </c>
      <c r="AR427" s="35">
        <f>+VLOOKUP(K427,Seguimiento!$A:$J,10,FALSE)</f>
        <v>2</v>
      </c>
      <c r="AS427" s="20">
        <v>339</v>
      </c>
      <c r="AT427" s="35">
        <f>+VLOOKUP(K427,Seguimiento!$A:$J,4,FALSE)</f>
        <v>541</v>
      </c>
      <c r="AU427" s="22">
        <v>0</v>
      </c>
      <c r="AV427" s="22">
        <v>0</v>
      </c>
    </row>
    <row r="428" spans="1:48" x14ac:dyDescent="0.2">
      <c r="A428" s="20">
        <v>3</v>
      </c>
      <c r="B428" s="20" t="s">
        <v>636</v>
      </c>
      <c r="C428" s="20">
        <v>4</v>
      </c>
      <c r="D428" s="20" t="s">
        <v>912</v>
      </c>
      <c r="E428" s="20" t="s">
        <v>913</v>
      </c>
      <c r="F428" s="20">
        <v>5</v>
      </c>
      <c r="G428" s="20" t="s">
        <v>990</v>
      </c>
      <c r="H428" s="20" t="s">
        <v>992</v>
      </c>
      <c r="I428" s="20">
        <v>6</v>
      </c>
      <c r="J428" s="20" t="s">
        <v>1959</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0</v>
      </c>
      <c r="AA428" s="23">
        <v>0</v>
      </c>
      <c r="AB428" s="22">
        <v>0</v>
      </c>
      <c r="AC428" s="20">
        <v>0.22</v>
      </c>
      <c r="AD428" s="20">
        <f>+VLOOKUP(K428,Seguimiento!$A:$J,5,FALSE)</f>
        <v>0.245</v>
      </c>
      <c r="AE428" s="22">
        <v>0</v>
      </c>
      <c r="AF428" s="22">
        <v>0</v>
      </c>
      <c r="AG428" s="20">
        <v>0.88</v>
      </c>
      <c r="AH428" s="20">
        <f>+VLOOKUP(K428,Seguimiento!$A:$J,6,FALSE)</f>
        <v>0</v>
      </c>
      <c r="AI428" s="23">
        <v>0</v>
      </c>
      <c r="AJ428" s="23">
        <v>0</v>
      </c>
      <c r="AK428" s="23">
        <v>0</v>
      </c>
      <c r="AL428" s="20" t="str">
        <f>+VLOOKUP(K428,Seguimiento!$A:$J,7,FALSE)</f>
        <v>En el mes de febrero se consolida el seguimiento realizado al plan estratégico de la política correspondiente al  2020 con los siguientes resultados: cumplimiento 2020: 14.47%. 54 actividades ejecutadas: 51 actividades al 100%. 1 actividad al 71%.  2 actividades al 50%.</v>
      </c>
      <c r="AM428" s="20">
        <f t="shared" si="6"/>
        <v>0.245</v>
      </c>
      <c r="AN428" s="22">
        <v>4.085643949113233E-4</v>
      </c>
      <c r="AO428" s="22">
        <v>0</v>
      </c>
      <c r="AP428" s="22">
        <v>0</v>
      </c>
      <c r="AQ428" s="36">
        <f>+VLOOKUP(K428,Seguimiento!$A:$J,9,FALSE)</f>
        <v>1.000982767532742E-4</v>
      </c>
      <c r="AR428" s="35">
        <f>+VLOOKUP(K428,Seguimiento!$A:$J,10,FALSE)</f>
        <v>2</v>
      </c>
      <c r="AS428" s="20">
        <v>98</v>
      </c>
      <c r="AT428" s="35">
        <f>+VLOOKUP(K428,Seguimiento!$A:$J,4,FALSE)</f>
        <v>0</v>
      </c>
      <c r="AU428" s="22">
        <v>0</v>
      </c>
      <c r="AV428" s="22">
        <v>0</v>
      </c>
    </row>
    <row r="429" spans="1:48" x14ac:dyDescent="0.2">
      <c r="A429" s="20">
        <v>3</v>
      </c>
      <c r="B429" s="20" t="s">
        <v>636</v>
      </c>
      <c r="C429" s="20">
        <v>4</v>
      </c>
      <c r="D429" s="20" t="s">
        <v>912</v>
      </c>
      <c r="E429" s="20" t="s">
        <v>913</v>
      </c>
      <c r="F429" s="20"/>
      <c r="G429" s="20"/>
      <c r="H429" s="20"/>
      <c r="I429" s="20">
        <v>8</v>
      </c>
      <c r="J429" s="20" t="s">
        <v>1958</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188</v>
      </c>
      <c r="AA429" s="23">
        <v>0</v>
      </c>
      <c r="AB429" s="22">
        <v>0</v>
      </c>
      <c r="AC429" s="20">
        <v>7.9916666666666705E-2</v>
      </c>
      <c r="AD429" s="20">
        <f>+VLOOKUP(K429,Seguimiento!$A:$J,5,FALSE)</f>
        <v>8.7749999999999995E-2</v>
      </c>
      <c r="AE429" s="24">
        <v>0</v>
      </c>
      <c r="AF429" s="22">
        <v>0</v>
      </c>
      <c r="AG429" s="20">
        <v>0.63933333333333298</v>
      </c>
      <c r="AH429" s="20">
        <f>+VLOOKUP(K429,Seguimiento!$A:$J,6,FALSE)</f>
        <v>2.35E-2</v>
      </c>
      <c r="AI429" s="23">
        <v>0</v>
      </c>
      <c r="AJ429" s="23">
        <v>0</v>
      </c>
      <c r="AK429" s="23">
        <v>0</v>
      </c>
      <c r="AL429" s="20" t="str">
        <f>+VLOOKUP(K429,Seguimiento!$A:$J,7,FALSE)</f>
        <v>De enero a junio de 2021, 188 hogares superaron las condiciones de pobreza monetaria y multidimensional, gracias al acompañamiento familiar y el acercamiento de oportunidades para movilizar logros.</v>
      </c>
      <c r="AM429" s="20">
        <f t="shared" si="6"/>
        <v>8.7749999999999995E-2</v>
      </c>
      <c r="AN429" s="22">
        <v>0</v>
      </c>
      <c r="AO429" s="22">
        <v>0</v>
      </c>
      <c r="AP429" s="22">
        <v>0</v>
      </c>
      <c r="AQ429" s="36">
        <f>+VLOOKUP(K429,Seguimiento!$A:$J,9,FALSE)</f>
        <v>0</v>
      </c>
      <c r="AR429" s="35">
        <f>+VLOOKUP(K429,Seguimiento!$A:$J,10,FALSE)</f>
        <v>1</v>
      </c>
      <c r="AS429" s="20">
        <v>1918</v>
      </c>
      <c r="AT429" s="35">
        <f>+VLOOKUP(K429,Seguimiento!$A:$J,4,FALSE)</f>
        <v>2106</v>
      </c>
      <c r="AU429" s="22">
        <v>0</v>
      </c>
      <c r="AV429" s="22">
        <v>0</v>
      </c>
    </row>
    <row r="430" spans="1:48" x14ac:dyDescent="0.2">
      <c r="A430" s="20">
        <v>3</v>
      </c>
      <c r="B430" s="20" t="s">
        <v>636</v>
      </c>
      <c r="C430" s="20">
        <v>4</v>
      </c>
      <c r="D430" s="20" t="s">
        <v>912</v>
      </c>
      <c r="E430" s="20" t="s">
        <v>913</v>
      </c>
      <c r="F430" s="20">
        <v>4</v>
      </c>
      <c r="G430" s="20" t="s">
        <v>965</v>
      </c>
      <c r="H430" s="20" t="s">
        <v>995</v>
      </c>
      <c r="I430" s="20">
        <v>1</v>
      </c>
      <c r="J430" s="20" t="s">
        <v>1959</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0.375</v>
      </c>
      <c r="AE430" s="22">
        <v>0</v>
      </c>
      <c r="AF430" s="22">
        <v>0</v>
      </c>
      <c r="AG430" s="20">
        <v>1</v>
      </c>
      <c r="AH430" s="20">
        <f>+VLOOKUP(K430,Seguimiento!$A:$J,6,FALSE)</f>
        <v>0.5</v>
      </c>
      <c r="AI430" s="23">
        <v>0</v>
      </c>
      <c r="AJ430" s="23">
        <v>0</v>
      </c>
      <c r="AK430" s="23">
        <v>0</v>
      </c>
      <c r="AL430" s="20" t="str">
        <f>+VLOOKUP(K430,Seguimiento!$A:$J,7,FALSE)</f>
        <v>En lo corrido del año se registra un total de 3.131  personas atendidas; de estas, 2.935 personas se atendieron con recursos del 2021. Así mismo 196 personas fueron atendidas  con recursos del 2020.</v>
      </c>
      <c r="AM430" s="20">
        <f t="shared" si="6"/>
        <v>0.375</v>
      </c>
      <c r="AN430" s="22">
        <v>7.7453740095613478E-4</v>
      </c>
      <c r="AO430" s="22">
        <v>0</v>
      </c>
      <c r="AP430" s="22">
        <v>0</v>
      </c>
      <c r="AQ430" s="36">
        <f>+VLOOKUP(K430,Seguimiento!$A:$J,9,FALSE)</f>
        <v>2.9045152535855056E-4</v>
      </c>
      <c r="AR430" s="35">
        <f>+VLOOKUP(K430,Seguimiento!$A:$J,10,FALSE)</f>
        <v>3</v>
      </c>
      <c r="AS430" s="20">
        <v>100</v>
      </c>
      <c r="AT430" s="35">
        <f>+VLOOKUP(K430,Seguimiento!$A:$J,4,FALSE)</f>
        <v>100</v>
      </c>
      <c r="AU430" s="22">
        <v>0</v>
      </c>
      <c r="AV430" s="22">
        <v>0</v>
      </c>
    </row>
    <row r="431" spans="1:48" x14ac:dyDescent="0.2">
      <c r="A431" s="20">
        <v>3</v>
      </c>
      <c r="B431" s="20" t="s">
        <v>636</v>
      </c>
      <c r="C431" s="20">
        <v>4</v>
      </c>
      <c r="D431" s="20" t="s">
        <v>912</v>
      </c>
      <c r="E431" s="20" t="s">
        <v>913</v>
      </c>
      <c r="F431" s="20">
        <v>5</v>
      </c>
      <c r="G431" s="20" t="s">
        <v>990</v>
      </c>
      <c r="H431" s="20" t="s">
        <v>992</v>
      </c>
      <c r="I431" s="20">
        <v>4</v>
      </c>
      <c r="J431" s="20" t="s">
        <v>1959</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Se avanza en el proceso precontractual y se definen lineamientos para la aplicación de la consulta previa para la  formulación de la Política pública, de acuerdo a las disposiciones del Ministerio del Interior.</v>
      </c>
      <c r="AM431" s="20">
        <f t="shared" si="6"/>
        <v>0.15</v>
      </c>
      <c r="AN431" s="22">
        <v>4.0152877071226501E-4</v>
      </c>
      <c r="AO431" s="22">
        <v>0</v>
      </c>
      <c r="AP431" s="22">
        <v>0</v>
      </c>
      <c r="AQ431" s="36">
        <f>+VLOOKUP(K431,Seguimiento!$A:$J,9,FALSE)</f>
        <v>6.0229315606839751E-5</v>
      </c>
      <c r="AR431" s="35">
        <f>+VLOOKUP(K431,Seguimiento!$A:$J,10,FALSE)</f>
        <v>1</v>
      </c>
      <c r="AS431" s="20">
        <v>-1</v>
      </c>
      <c r="AT431" s="35">
        <f>+VLOOKUP(K431,Seguimiento!$A:$J,4,FALSE)</f>
        <v>15</v>
      </c>
      <c r="AU431" s="22">
        <v>0</v>
      </c>
      <c r="AV431" s="22">
        <v>0</v>
      </c>
    </row>
    <row r="432" spans="1:48" x14ac:dyDescent="0.2">
      <c r="A432" s="20">
        <v>3</v>
      </c>
      <c r="B432" s="20" t="s">
        <v>636</v>
      </c>
      <c r="C432" s="20">
        <v>4</v>
      </c>
      <c r="D432" s="20" t="s">
        <v>912</v>
      </c>
      <c r="E432" s="20" t="s">
        <v>913</v>
      </c>
      <c r="F432" s="20">
        <v>2</v>
      </c>
      <c r="G432" s="20" t="s">
        <v>914</v>
      </c>
      <c r="H432" s="20" t="s">
        <v>915</v>
      </c>
      <c r="I432" s="20">
        <v>14</v>
      </c>
      <c r="J432" s="20" t="s">
        <v>1959</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64556</v>
      </c>
      <c r="AA432" s="23">
        <v>0</v>
      </c>
      <c r="AB432" s="22">
        <v>0</v>
      </c>
      <c r="AC432" s="20">
        <v>0.63033760186263099</v>
      </c>
      <c r="AD432" s="20">
        <f>+VLOOKUP(K432,Seguimiento!$A:$J,5,FALSE)</f>
        <v>0.75152502910360897</v>
      </c>
      <c r="AE432" s="22">
        <v>0</v>
      </c>
      <c r="AF432" s="22">
        <v>0</v>
      </c>
      <c r="AG432" s="20">
        <v>1.0644412990485199</v>
      </c>
      <c r="AH432" s="20">
        <f>+VLOOKUP(K432,Seguimiento!$A:$J,6,FALSE)</f>
        <v>1.0152868646200299</v>
      </c>
      <c r="AI432" s="23">
        <v>0</v>
      </c>
      <c r="AJ432" s="23">
        <v>0</v>
      </c>
      <c r="AK432" s="23">
        <v>0</v>
      </c>
      <c r="AL432" s="20" t="str">
        <f>+VLOOKUP(K432,Seguimiento!$A:$J,7,FALSE)</f>
        <v>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v>
      </c>
      <c r="AM432" s="20">
        <f t="shared" si="6"/>
        <v>0.75152502910360897</v>
      </c>
      <c r="AN432" s="22">
        <v>1.0847142640315781E-3</v>
      </c>
      <c r="AO432" s="22">
        <v>0</v>
      </c>
      <c r="AP432" s="22">
        <v>0</v>
      </c>
      <c r="AQ432" s="36">
        <f>+VLOOKUP(K432,Seguimiento!$A:$J,9,FALSE)</f>
        <v>8.0291585290085993E-4</v>
      </c>
      <c r="AR432" s="35">
        <f>+VLOOKUP(K432,Seguimiento!$A:$J,10,FALSE)</f>
        <v>3</v>
      </c>
      <c r="AS432" s="20">
        <v>54146</v>
      </c>
      <c r="AT432" s="35">
        <f>+VLOOKUP(K432,Seguimiento!$A:$J,4,FALSE)</f>
        <v>64556</v>
      </c>
      <c r="AU432" s="22">
        <v>0</v>
      </c>
      <c r="AV432" s="22">
        <v>0</v>
      </c>
    </row>
    <row r="433" spans="1:48" x14ac:dyDescent="0.2">
      <c r="A433" s="20">
        <v>3</v>
      </c>
      <c r="B433" s="20" t="s">
        <v>636</v>
      </c>
      <c r="C433" s="20">
        <v>4</v>
      </c>
      <c r="D433" s="20" t="s">
        <v>912</v>
      </c>
      <c r="E433" s="20" t="s">
        <v>913</v>
      </c>
      <c r="F433" s="20">
        <v>2</v>
      </c>
      <c r="G433" s="20" t="s">
        <v>914</v>
      </c>
      <c r="H433" s="20" t="s">
        <v>915</v>
      </c>
      <c r="I433" s="20">
        <v>6</v>
      </c>
      <c r="J433" s="20" t="s">
        <v>1959</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357</v>
      </c>
      <c r="AA433" s="23">
        <v>0</v>
      </c>
      <c r="AB433" s="22">
        <v>0</v>
      </c>
      <c r="AC433" s="20">
        <v>0.221813265229475</v>
      </c>
      <c r="AD433" s="20">
        <f>+VLOOKUP(K433,Seguimiento!$A:$J,5,FALSE)</f>
        <v>0.248629159468189</v>
      </c>
      <c r="AE433" s="22">
        <v>0</v>
      </c>
      <c r="AF433" s="22">
        <v>0</v>
      </c>
      <c r="AG433" s="20">
        <v>1.1713605712019</v>
      </c>
      <c r="AH433" s="20">
        <f>+VLOOKUP(K433,Seguimiento!$A:$J,6,FALSE)</f>
        <v>9.9249374478732305E-2</v>
      </c>
      <c r="AI433" s="23">
        <v>0</v>
      </c>
      <c r="AJ433" s="23">
        <v>0</v>
      </c>
      <c r="AK433" s="23">
        <v>0</v>
      </c>
      <c r="AL433" s="20" t="str">
        <f>+VLOOKUP(K433,Seguimiento!$A:$J,7,FALSE)</f>
        <v>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v>
      </c>
      <c r="AM433" s="20">
        <f t="shared" si="6"/>
        <v>0.248629159468189</v>
      </c>
      <c r="AN433" s="22">
        <v>4.5924236508910067E-4</v>
      </c>
      <c r="AO433" s="22">
        <v>0</v>
      </c>
      <c r="AP433" s="22">
        <v>0</v>
      </c>
      <c r="AQ433" s="36">
        <f>+VLOOKUP(K433,Seguimiento!$A:$J,9,FALSE)</f>
        <v>1.1418104322428629E-4</v>
      </c>
      <c r="AR433" s="35">
        <f>+VLOOKUP(K433,Seguimiento!$A:$J,10,FALSE)</f>
        <v>2</v>
      </c>
      <c r="AS433" s="20">
        <v>2953</v>
      </c>
      <c r="AT433" s="35">
        <f>+VLOOKUP(K433,Seguimiento!$A:$J,4,FALSE)</f>
        <v>3310</v>
      </c>
      <c r="AU433" s="22">
        <v>0</v>
      </c>
      <c r="AV433" s="22">
        <v>0</v>
      </c>
    </row>
    <row r="434" spans="1:48" x14ac:dyDescent="0.2">
      <c r="A434" s="20">
        <v>3</v>
      </c>
      <c r="B434" s="20" t="s">
        <v>636</v>
      </c>
      <c r="C434" s="20">
        <v>4</v>
      </c>
      <c r="D434" s="20" t="s">
        <v>912</v>
      </c>
      <c r="E434" s="20" t="s">
        <v>913</v>
      </c>
      <c r="F434" s="20">
        <v>5</v>
      </c>
      <c r="G434" s="20" t="s">
        <v>990</v>
      </c>
      <c r="H434" s="20" t="s">
        <v>992</v>
      </c>
      <c r="I434" s="20">
        <v>13</v>
      </c>
      <c r="J434" s="20" t="s">
        <v>1959</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v>
      </c>
      <c r="AM434" s="20">
        <f t="shared" si="6"/>
        <v>0.23100000000000001</v>
      </c>
      <c r="AN434" s="22">
        <v>4.22564530888437E-4</v>
      </c>
      <c r="AO434" s="22">
        <v>0</v>
      </c>
      <c r="AP434" s="22">
        <v>0</v>
      </c>
      <c r="AQ434" s="36">
        <f>+VLOOKUP(K434,Seguimiento!$A:$J,9,FALSE)</f>
        <v>9.7612406635228947E-5</v>
      </c>
      <c r="AR434" s="35">
        <f>+VLOOKUP(K434,Seguimiento!$A:$J,10,FALSE)</f>
        <v>2</v>
      </c>
      <c r="AS434" s="20">
        <v>529</v>
      </c>
      <c r="AT434" s="35">
        <f>+VLOOKUP(K434,Seguimiento!$A:$J,4,FALSE)</f>
        <v>693</v>
      </c>
      <c r="AU434" s="22">
        <v>0</v>
      </c>
      <c r="AV434" s="22">
        <v>0</v>
      </c>
    </row>
    <row r="435" spans="1:48" x14ac:dyDescent="0.2">
      <c r="A435" s="20">
        <v>3</v>
      </c>
      <c r="B435" s="20" t="s">
        <v>636</v>
      </c>
      <c r="C435" s="20">
        <v>4</v>
      </c>
      <c r="D435" s="20" t="s">
        <v>912</v>
      </c>
      <c r="E435" s="20" t="s">
        <v>913</v>
      </c>
      <c r="F435" s="20">
        <v>5</v>
      </c>
      <c r="G435" s="20" t="s">
        <v>990</v>
      </c>
      <c r="H435" s="20" t="s">
        <v>992</v>
      </c>
      <c r="I435" s="20">
        <v>5</v>
      </c>
      <c r="J435" s="20" t="s">
        <v>1959</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Se avanza en la planificación de la etapa precontractual y se definen lineamientos para la aplicación de la consulta previa para la formulación de la Política pública de acuerdo a las disposiciones del Ministerio del Interior.</v>
      </c>
      <c r="AM435" s="20">
        <f t="shared" si="6"/>
        <v>0</v>
      </c>
      <c r="AN435" s="22">
        <v>4.0152877071226501E-4</v>
      </c>
      <c r="AO435" s="22">
        <v>0</v>
      </c>
      <c r="AP435" s="22">
        <v>0</v>
      </c>
      <c r="AQ435" s="36">
        <f>+VLOOKUP(K435,Seguimiento!$A:$J,9,FALSE)</f>
        <v>0</v>
      </c>
      <c r="AR435" s="35">
        <f>+VLOOKUP(K435,Seguimiento!$A:$J,10,FALSE)</f>
        <v>1</v>
      </c>
      <c r="AS435" s="20">
        <v>-1</v>
      </c>
      <c r="AT435" s="35">
        <f>+VLOOKUP(K435,Seguimiento!$A:$J,4,FALSE)</f>
        <v>0</v>
      </c>
      <c r="AU435" s="22">
        <v>0</v>
      </c>
      <c r="AV435" s="22">
        <v>0</v>
      </c>
    </row>
    <row r="436" spans="1:48" x14ac:dyDescent="0.2">
      <c r="A436" s="20">
        <v>3</v>
      </c>
      <c r="B436" s="20" t="s">
        <v>636</v>
      </c>
      <c r="C436" s="20">
        <v>4</v>
      </c>
      <c r="D436" s="20" t="s">
        <v>912</v>
      </c>
      <c r="E436" s="20" t="s">
        <v>913</v>
      </c>
      <c r="F436" s="20">
        <v>2</v>
      </c>
      <c r="G436" s="20" t="s">
        <v>914</v>
      </c>
      <c r="H436" s="20" t="s">
        <v>915</v>
      </c>
      <c r="I436" s="20">
        <v>3</v>
      </c>
      <c r="J436" s="20" t="s">
        <v>1959</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0.375</v>
      </c>
      <c r="AE436" s="22">
        <v>0</v>
      </c>
      <c r="AF436" s="22">
        <v>0</v>
      </c>
      <c r="AG436" s="20">
        <v>1</v>
      </c>
      <c r="AH436" s="20">
        <f>+VLOOKUP(K436,Seguimiento!$A:$J,6,FALSE)</f>
        <v>0.5</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v>
      </c>
      <c r="AM436" s="20">
        <f t="shared" si="6"/>
        <v>0.375</v>
      </c>
      <c r="AN436" s="22">
        <v>5.6311134128408599E-4</v>
      </c>
      <c r="AO436" s="22">
        <v>0</v>
      </c>
      <c r="AP436" s="22">
        <v>0</v>
      </c>
      <c r="AQ436" s="36">
        <f>+VLOOKUP(K436,Seguimiento!$A:$J,9,FALSE)</f>
        <v>2.1116675298153226E-4</v>
      </c>
      <c r="AR436" s="35">
        <f>+VLOOKUP(K436,Seguimiento!$A:$J,10,FALSE)</f>
        <v>3</v>
      </c>
      <c r="AS436" s="20">
        <v>100</v>
      </c>
      <c r="AT436" s="35">
        <f>+VLOOKUP(K436,Seguimiento!$A:$J,4,FALSE)</f>
        <v>100</v>
      </c>
      <c r="AU436" s="22">
        <v>0</v>
      </c>
      <c r="AV436" s="22">
        <v>0</v>
      </c>
    </row>
    <row r="437" spans="1:48" x14ac:dyDescent="0.2">
      <c r="A437" s="20">
        <v>3</v>
      </c>
      <c r="B437" s="20" t="s">
        <v>636</v>
      </c>
      <c r="C437" s="20">
        <v>4</v>
      </c>
      <c r="D437" s="20" t="s">
        <v>912</v>
      </c>
      <c r="E437" s="20" t="s">
        <v>913</v>
      </c>
      <c r="F437" s="20">
        <v>4</v>
      </c>
      <c r="G437" s="20" t="s">
        <v>965</v>
      </c>
      <c r="H437" s="20" t="s">
        <v>995</v>
      </c>
      <c r="I437" s="20">
        <v>5</v>
      </c>
      <c r="J437" s="20" t="s">
        <v>1959</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66.7</v>
      </c>
      <c r="AA437" s="23">
        <v>0</v>
      </c>
      <c r="AB437" s="22">
        <v>0</v>
      </c>
      <c r="AC437" s="20">
        <v>0.25</v>
      </c>
      <c r="AD437" s="20">
        <f>+VLOOKUP(K437,Seguimiento!$A:$J,5,FALSE)</f>
        <v>0.33337499999999998</v>
      </c>
      <c r="AE437" s="22">
        <v>0</v>
      </c>
      <c r="AF437" s="22">
        <v>0</v>
      </c>
      <c r="AG437" s="20">
        <v>1</v>
      </c>
      <c r="AH437" s="20">
        <f>+VLOOKUP(K437,Seguimiento!$A:$J,6,FALSE)</f>
        <v>0.33350000000000002</v>
      </c>
      <c r="AI437" s="23">
        <v>0</v>
      </c>
      <c r="AJ437" s="23">
        <v>0</v>
      </c>
      <c r="AK437" s="23">
        <v>0</v>
      </c>
      <c r="AL437" s="20" t="str">
        <f>+VLOOKUP(K437,Seguimiento!$A:$J,7,FALSE)</f>
        <v>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v>
      </c>
      <c r="AM437" s="20">
        <f t="shared" si="6"/>
        <v>0.33337499999999998</v>
      </c>
      <c r="AN437" s="22">
        <v>4.0152877071226501E-4</v>
      </c>
      <c r="AO437" s="22">
        <v>0</v>
      </c>
      <c r="AP437" s="22">
        <v>0</v>
      </c>
      <c r="AQ437" s="36">
        <f>+VLOOKUP(K437,Seguimiento!$A:$J,9,FALSE)</f>
        <v>1.3385965393620134E-4</v>
      </c>
      <c r="AR437" s="35">
        <f>+VLOOKUP(K437,Seguimiento!$A:$J,10,FALSE)</f>
        <v>2</v>
      </c>
      <c r="AS437" s="20">
        <v>100</v>
      </c>
      <c r="AT437" s="35">
        <f>+VLOOKUP(K437,Seguimiento!$A:$J,4,FALSE)</f>
        <v>66.7</v>
      </c>
      <c r="AU437" s="22">
        <v>0</v>
      </c>
      <c r="AV437" s="22">
        <v>0</v>
      </c>
    </row>
    <row r="438" spans="1:48" x14ac:dyDescent="0.2">
      <c r="A438" s="20">
        <v>3</v>
      </c>
      <c r="B438" s="20" t="s">
        <v>636</v>
      </c>
      <c r="C438" s="20">
        <v>4</v>
      </c>
      <c r="D438" s="20" t="s">
        <v>912</v>
      </c>
      <c r="E438" s="20" t="s">
        <v>913</v>
      </c>
      <c r="F438" s="20">
        <v>5</v>
      </c>
      <c r="G438" s="20" t="s">
        <v>990</v>
      </c>
      <c r="H438" s="20" t="s">
        <v>992</v>
      </c>
      <c r="I438" s="20">
        <v>3</v>
      </c>
      <c r="J438" s="20" t="s">
        <v>1959</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49</v>
      </c>
      <c r="AA438" s="23">
        <v>0</v>
      </c>
      <c r="AB438" s="22">
        <v>0</v>
      </c>
      <c r="AC438" s="20">
        <v>0.25</v>
      </c>
      <c r="AD438" s="20">
        <f>+VLOOKUP(K438,Seguimiento!$A:$J,5,FALSE)</f>
        <v>0.31125000000000003</v>
      </c>
      <c r="AE438" s="22">
        <v>0</v>
      </c>
      <c r="AF438" s="22">
        <v>0</v>
      </c>
      <c r="AG438" s="20">
        <v>1</v>
      </c>
      <c r="AH438" s="20">
        <f>+VLOOKUP(K438,Seguimiento!$A:$J,6,FALSE)</f>
        <v>0.245</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v>
      </c>
      <c r="AM438" s="20">
        <f t="shared" si="6"/>
        <v>0.31125000000000003</v>
      </c>
      <c r="AN438" s="22">
        <v>4.3389264202793349E-4</v>
      </c>
      <c r="AO438" s="22">
        <v>0</v>
      </c>
      <c r="AP438" s="22">
        <v>0</v>
      </c>
      <c r="AQ438" s="36">
        <f>+VLOOKUP(K438,Seguimiento!$A:$J,9,FALSE)</f>
        <v>1.350490848311943E-4</v>
      </c>
      <c r="AR438" s="35">
        <f>+VLOOKUP(K438,Seguimiento!$A:$J,10,FALSE)</f>
        <v>2</v>
      </c>
      <c r="AS438" s="20">
        <v>100</v>
      </c>
      <c r="AT438" s="35">
        <f>+VLOOKUP(K438,Seguimiento!$A:$J,4,FALSE)</f>
        <v>49</v>
      </c>
      <c r="AU438" s="22">
        <v>0</v>
      </c>
      <c r="AV438" s="22">
        <v>0</v>
      </c>
    </row>
    <row r="439" spans="1:48" x14ac:dyDescent="0.2">
      <c r="A439" s="20">
        <v>3</v>
      </c>
      <c r="B439" s="20" t="s">
        <v>636</v>
      </c>
      <c r="C439" s="20">
        <v>4</v>
      </c>
      <c r="D439" s="20" t="s">
        <v>912</v>
      </c>
      <c r="E439" s="20" t="s">
        <v>913</v>
      </c>
      <c r="F439" s="20">
        <v>2</v>
      </c>
      <c r="G439" s="20" t="s">
        <v>914</v>
      </c>
      <c r="H439" s="20" t="s">
        <v>915</v>
      </c>
      <c r="I439" s="20">
        <v>17</v>
      </c>
      <c r="J439" s="20" t="s">
        <v>1959</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8.9</v>
      </c>
      <c r="AA439" s="23">
        <v>0</v>
      </c>
      <c r="AB439" s="22">
        <v>0</v>
      </c>
      <c r="AC439" s="20">
        <v>0.15151515151515199</v>
      </c>
      <c r="AD439" s="20">
        <f>+VLOOKUP(K439,Seguimiento!$A:$J,5,FALSE)</f>
        <v>0.26969696969696999</v>
      </c>
      <c r="AE439" s="22">
        <v>0</v>
      </c>
      <c r="AF439" s="22">
        <v>0</v>
      </c>
      <c r="AG439" s="20">
        <v>1</v>
      </c>
      <c r="AH439" s="20">
        <f>+VLOOKUP(K439,Seguimiento!$A:$J,6,FALSE)</f>
        <v>0.59333333333333305</v>
      </c>
      <c r="AI439" s="23">
        <v>0</v>
      </c>
      <c r="AJ439" s="23">
        <v>0</v>
      </c>
      <c r="AK439" s="23">
        <v>0</v>
      </c>
      <c r="AL439" s="20" t="str">
        <f>+VLOOKUP(K439,Seguimiento!$A:$J,7,FALSE)</f>
        <v>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v>
      </c>
      <c r="AM439" s="20">
        <f t="shared" si="6"/>
        <v>0.26969696969696999</v>
      </c>
      <c r="AN439" s="22">
        <v>4.9803959388163813E-4</v>
      </c>
      <c r="AO439" s="22">
        <v>0</v>
      </c>
      <c r="AP439" s="22">
        <v>0</v>
      </c>
      <c r="AQ439" s="36">
        <f>+VLOOKUP(K439,Seguimiento!$A:$J,9,FALSE)</f>
        <v>1.3431976925898739E-4</v>
      </c>
      <c r="AR439" s="35">
        <f>+VLOOKUP(K439,Seguimiento!$A:$J,10,FALSE)</f>
        <v>2</v>
      </c>
      <c r="AS439" s="20">
        <v>5</v>
      </c>
      <c r="AT439" s="35">
        <f>+VLOOKUP(K439,Seguimiento!$A:$J,4,FALSE)</f>
        <v>8.9</v>
      </c>
      <c r="AU439" s="22">
        <v>0</v>
      </c>
      <c r="AV439" s="22">
        <v>0</v>
      </c>
    </row>
    <row r="440" spans="1:48" x14ac:dyDescent="0.2">
      <c r="A440" s="20">
        <v>3</v>
      </c>
      <c r="B440" s="20" t="s">
        <v>636</v>
      </c>
      <c r="C440" s="20">
        <v>4</v>
      </c>
      <c r="D440" s="20" t="s">
        <v>912</v>
      </c>
      <c r="E440" s="20" t="s">
        <v>913</v>
      </c>
      <c r="F440" s="20">
        <v>3</v>
      </c>
      <c r="G440" s="20" t="s">
        <v>963</v>
      </c>
      <c r="H440" s="20" t="s">
        <v>1056</v>
      </c>
      <c r="I440" s="20">
        <v>5</v>
      </c>
      <c r="J440" s="20" t="s">
        <v>1959</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22</v>
      </c>
      <c r="AA440" s="23">
        <v>0</v>
      </c>
      <c r="AB440" s="22">
        <v>0</v>
      </c>
      <c r="AC440" s="20">
        <v>0.1</v>
      </c>
      <c r="AD440" s="20">
        <f>+VLOOKUP(K440,Seguimiento!$A:$J,5,FALSE)</f>
        <v>0.22</v>
      </c>
      <c r="AE440" s="22">
        <v>0</v>
      </c>
      <c r="AF440" s="22">
        <v>0</v>
      </c>
      <c r="AG440" s="20">
        <v>1</v>
      </c>
      <c r="AH440" s="20">
        <f>+VLOOKUP(K440,Seguimiento!$A:$J,6,FALSE)</f>
        <v>0.55000000000000004</v>
      </c>
      <c r="AI440" s="23">
        <v>0</v>
      </c>
      <c r="AJ440" s="23">
        <v>0</v>
      </c>
      <c r="AK440" s="23">
        <v>0</v>
      </c>
      <c r="AL440" s="20" t="str">
        <f>+VLOOKUP(K440,Seguimiento!$A:$J,7,FALSE)</f>
        <v>El plan de transversalización para la atención de la población afro, con discapacidad y personas mayores, avanza en su construcción y consolidación a través de un trabajo articulado con las diferentes dependencias.</v>
      </c>
      <c r="AM440" s="20">
        <f t="shared" si="6"/>
        <v>0.22</v>
      </c>
      <c r="AN440" s="22">
        <v>4.2784200521674327E-4</v>
      </c>
      <c r="AO440" s="22">
        <v>0</v>
      </c>
      <c r="AP440" s="22">
        <v>0</v>
      </c>
      <c r="AQ440" s="36">
        <f>+VLOOKUP(K440,Seguimiento!$A:$J,9,FALSE)</f>
        <v>9.4125241147683525E-5</v>
      </c>
      <c r="AR440" s="35">
        <f>+VLOOKUP(K440,Seguimiento!$A:$J,10,FALSE)</f>
        <v>1</v>
      </c>
      <c r="AS440" s="20">
        <v>10</v>
      </c>
      <c r="AT440" s="35">
        <f>+VLOOKUP(K440,Seguimiento!$A:$J,4,FALSE)</f>
        <v>22</v>
      </c>
      <c r="AU440" s="22">
        <v>0</v>
      </c>
      <c r="AV440" s="22">
        <v>0</v>
      </c>
    </row>
    <row r="441" spans="1:48" x14ac:dyDescent="0.2">
      <c r="A441" s="20">
        <v>3</v>
      </c>
      <c r="B441" s="20" t="s">
        <v>636</v>
      </c>
      <c r="C441" s="20">
        <v>4</v>
      </c>
      <c r="D441" s="20" t="s">
        <v>912</v>
      </c>
      <c r="E441" s="20" t="s">
        <v>913</v>
      </c>
      <c r="F441" s="20">
        <v>5</v>
      </c>
      <c r="G441" s="20" t="s">
        <v>990</v>
      </c>
      <c r="H441" s="20" t="s">
        <v>992</v>
      </c>
      <c r="I441" s="20">
        <v>8</v>
      </c>
      <c r="J441" s="20" t="s">
        <v>1959</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28.5</v>
      </c>
      <c r="AA441" s="23">
        <v>0</v>
      </c>
      <c r="AB441" s="22">
        <v>0</v>
      </c>
      <c r="AC441" s="20">
        <v>0.25</v>
      </c>
      <c r="AD441" s="20">
        <f>+VLOOKUP(K441,Seguimiento!$A:$J,5,FALSE)</f>
        <v>0.28562500000000002</v>
      </c>
      <c r="AE441" s="22">
        <v>0</v>
      </c>
      <c r="AF441" s="22">
        <v>0</v>
      </c>
      <c r="AG441" s="20">
        <v>1</v>
      </c>
      <c r="AH441" s="20">
        <f>+VLOOKUP(K441,Seguimiento!$A:$J,6,FALSE)</f>
        <v>0.14249999999999999</v>
      </c>
      <c r="AI441" s="23">
        <v>0</v>
      </c>
      <c r="AJ441" s="23">
        <v>0</v>
      </c>
      <c r="AK441" s="23">
        <v>0</v>
      </c>
      <c r="AL441" s="20" t="str">
        <f>+VLOOKUP(K441,Seguimiento!$A:$J,7,FALSE)</f>
        <v>El logro total 28,5% corresponde al avance en el  plan  trabajo: socialización, difusión, reuniones articulación entes corresponsables públicos y privados y seguimiento  al plan estratégico.</v>
      </c>
      <c r="AM441" s="20">
        <f t="shared" si="6"/>
        <v>0.28562500000000002</v>
      </c>
      <c r="AN441" s="22">
        <v>4.1677338544397063E-4</v>
      </c>
      <c r="AO441" s="22">
        <v>0</v>
      </c>
      <c r="AP441" s="22">
        <v>0</v>
      </c>
      <c r="AQ441" s="36">
        <f>+VLOOKUP(K441,Seguimiento!$A:$J,9,FALSE)</f>
        <v>1.1904089821743412E-4</v>
      </c>
      <c r="AR441" s="35">
        <f>+VLOOKUP(K441,Seguimiento!$A:$J,10,FALSE)</f>
        <v>2</v>
      </c>
      <c r="AS441" s="20">
        <v>100</v>
      </c>
      <c r="AT441" s="35">
        <f>+VLOOKUP(K441,Seguimiento!$A:$J,4,FALSE)</f>
        <v>28.5</v>
      </c>
      <c r="AU441" s="22">
        <v>0</v>
      </c>
      <c r="AV441" s="22">
        <v>0</v>
      </c>
    </row>
    <row r="442" spans="1:48" x14ac:dyDescent="0.2">
      <c r="A442" s="20">
        <v>3</v>
      </c>
      <c r="B442" s="20" t="s">
        <v>636</v>
      </c>
      <c r="C442" s="20">
        <v>4</v>
      </c>
      <c r="D442" s="20" t="s">
        <v>912</v>
      </c>
      <c r="E442" s="20" t="s">
        <v>913</v>
      </c>
      <c r="F442" s="20">
        <v>5</v>
      </c>
      <c r="G442" s="20" t="s">
        <v>990</v>
      </c>
      <c r="H442" s="20" t="s">
        <v>992</v>
      </c>
      <c r="I442" s="20">
        <v>7</v>
      </c>
      <c r="J442" s="20" t="s">
        <v>1959</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v>
      </c>
      <c r="AM442" s="20">
        <f t="shared" si="6"/>
        <v>0.25</v>
      </c>
      <c r="AN442" s="22">
        <v>4.365883710058851E-4</v>
      </c>
      <c r="AO442" s="22">
        <v>0</v>
      </c>
      <c r="AP442" s="22">
        <v>0</v>
      </c>
      <c r="AQ442" s="36">
        <f>+VLOOKUP(K442,Seguimiento!$A:$J,9,FALSE)</f>
        <v>1.0914709275147127E-4</v>
      </c>
      <c r="AR442" s="35">
        <f>+VLOOKUP(K442,Seguimiento!$A:$J,10,FALSE)</f>
        <v>2</v>
      </c>
      <c r="AS442" s="20">
        <v>10</v>
      </c>
      <c r="AT442" s="35">
        <f>+VLOOKUP(K442,Seguimiento!$A:$J,4,FALSE)</f>
        <v>25</v>
      </c>
      <c r="AU442" s="22">
        <v>0</v>
      </c>
      <c r="AV442" s="22">
        <v>0</v>
      </c>
    </row>
    <row r="443" spans="1:48" x14ac:dyDescent="0.2">
      <c r="A443" s="20">
        <v>3</v>
      </c>
      <c r="B443" s="20" t="s">
        <v>636</v>
      </c>
      <c r="C443" s="20">
        <v>4</v>
      </c>
      <c r="D443" s="20" t="s">
        <v>912</v>
      </c>
      <c r="E443" s="20" t="s">
        <v>913</v>
      </c>
      <c r="F443" s="20"/>
      <c r="G443" s="20"/>
      <c r="H443" s="20"/>
      <c r="I443" s="20">
        <v>7</v>
      </c>
      <c r="J443" s="20" t="s">
        <v>1958</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22076</v>
      </c>
      <c r="AA443" s="23">
        <v>0</v>
      </c>
      <c r="AB443" s="22">
        <v>0</v>
      </c>
      <c r="AC443" s="20">
        <v>0.35925589836660599</v>
      </c>
      <c r="AD443" s="20">
        <f>+VLOOKUP(K443,Seguimiento!$A:$J,5,FALSE)</f>
        <v>0.40065335753176001</v>
      </c>
      <c r="AE443" s="24">
        <v>0</v>
      </c>
      <c r="AF443" s="22">
        <v>0</v>
      </c>
      <c r="AG443" s="20">
        <v>0.95641880465768003</v>
      </c>
      <c r="AH443" s="20">
        <f>+VLOOKUP(K443,Seguimiento!$A:$J,6,FALSE)</f>
        <v>0.67134993765775597</v>
      </c>
      <c r="AI443" s="23">
        <v>0</v>
      </c>
      <c r="AJ443" s="23">
        <v>0</v>
      </c>
      <c r="AK443" s="23">
        <v>0</v>
      </c>
      <c r="AL443" s="20" t="str">
        <f>+VLOOKUP(K443,Seguimiento!$A:$J,7,FALSE)</f>
        <v>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v>
      </c>
      <c r="AM443" s="20">
        <f t="shared" si="6"/>
        <v>0.40065335753176001</v>
      </c>
      <c r="AN443" s="22">
        <v>0</v>
      </c>
      <c r="AO443" s="22">
        <v>0</v>
      </c>
      <c r="AP443" s="22">
        <v>0</v>
      </c>
      <c r="AQ443" s="36">
        <f>+VLOOKUP(K443,Seguimiento!$A:$J,9,FALSE)</f>
        <v>0</v>
      </c>
      <c r="AR443" s="35">
        <f>+VLOOKUP(K443,Seguimiento!$A:$J,10,FALSE)</f>
        <v>3</v>
      </c>
      <c r="AS443" s="20">
        <v>19795</v>
      </c>
      <c r="AT443" s="35">
        <f>+VLOOKUP(K443,Seguimiento!$A:$J,4,FALSE)</f>
        <v>22076</v>
      </c>
      <c r="AU443" s="22">
        <v>0</v>
      </c>
      <c r="AV443" s="22">
        <v>0</v>
      </c>
    </row>
    <row r="444" spans="1:48" x14ac:dyDescent="0.2">
      <c r="A444" s="20">
        <v>3</v>
      </c>
      <c r="B444" s="20" t="s">
        <v>636</v>
      </c>
      <c r="C444" s="20">
        <v>4</v>
      </c>
      <c r="D444" s="20" t="s">
        <v>912</v>
      </c>
      <c r="E444" s="20" t="s">
        <v>913</v>
      </c>
      <c r="F444" s="20">
        <v>5</v>
      </c>
      <c r="G444" s="20" t="s">
        <v>990</v>
      </c>
      <c r="H444" s="20" t="s">
        <v>992</v>
      </c>
      <c r="I444" s="20">
        <v>17</v>
      </c>
      <c r="J444" s="20" t="s">
        <v>1959</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18</v>
      </c>
      <c r="AA444" s="23">
        <v>0</v>
      </c>
      <c r="AB444" s="22">
        <v>0</v>
      </c>
      <c r="AC444" s="20">
        <v>0.25</v>
      </c>
      <c r="AD444" s="20">
        <f>+VLOOKUP(K444,Seguimiento!$A:$J,5,FALSE)</f>
        <v>0.27250000000000002</v>
      </c>
      <c r="AE444" s="22">
        <v>0</v>
      </c>
      <c r="AF444" s="22">
        <v>0</v>
      </c>
      <c r="AG444" s="20">
        <v>1</v>
      </c>
      <c r="AH444" s="20">
        <f>+VLOOKUP(K444,Seguimiento!$A:$J,6,FALSE)</f>
        <v>0.09</v>
      </c>
      <c r="AI444" s="23">
        <v>0</v>
      </c>
      <c r="AJ444" s="23">
        <v>0</v>
      </c>
      <c r="AK444" s="23">
        <v>0</v>
      </c>
      <c r="AL444" s="20" t="str">
        <f>+VLOOKUP(K444,Seguimiento!$A:$J,7,FALSE)</f>
        <v>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v>
      </c>
      <c r="AM444" s="20">
        <f t="shared" si="6"/>
        <v>0.27250000000000002</v>
      </c>
      <c r="AN444" s="22">
        <v>4.0152877071226501E-4</v>
      </c>
      <c r="AO444" s="22">
        <v>0</v>
      </c>
      <c r="AP444" s="22">
        <v>0</v>
      </c>
      <c r="AQ444" s="36">
        <f>+VLOOKUP(K444,Seguimiento!$A:$J,9,FALSE)</f>
        <v>1.0941659001909223E-4</v>
      </c>
      <c r="AR444" s="35">
        <f>+VLOOKUP(K444,Seguimiento!$A:$J,10,FALSE)</f>
        <v>2</v>
      </c>
      <c r="AS444" s="20">
        <v>100</v>
      </c>
      <c r="AT444" s="35">
        <f>+VLOOKUP(K444,Seguimiento!$A:$J,4,FALSE)</f>
        <v>18</v>
      </c>
      <c r="AU444" s="22">
        <v>0</v>
      </c>
      <c r="AV444" s="22">
        <v>0</v>
      </c>
    </row>
    <row r="445" spans="1:48" x14ac:dyDescent="0.2">
      <c r="A445" s="20">
        <v>4</v>
      </c>
      <c r="B445" s="20" t="s">
        <v>1077</v>
      </c>
      <c r="C445" s="20">
        <v>1</v>
      </c>
      <c r="D445" s="20" t="s">
        <v>1078</v>
      </c>
      <c r="E445" s="20" t="s">
        <v>1079</v>
      </c>
      <c r="F445" s="20">
        <v>4</v>
      </c>
      <c r="G445" s="20" t="s">
        <v>1112</v>
      </c>
      <c r="H445" s="20" t="s">
        <v>1113</v>
      </c>
      <c r="I445" s="20">
        <v>6</v>
      </c>
      <c r="J445" s="20" t="s">
        <v>1959</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v>
      </c>
      <c r="AM445" s="20">
        <f t="shared" si="6"/>
        <v>0.98333333333333295</v>
      </c>
      <c r="AN445" s="22">
        <v>1.4583772280365402E-3</v>
      </c>
      <c r="AO445" s="22">
        <v>0</v>
      </c>
      <c r="AP445" s="22">
        <v>0</v>
      </c>
      <c r="AQ445" s="36">
        <f>+VLOOKUP(K445,Seguimiento!$A:$J,9,FALSE)</f>
        <v>8.6287319325495295E-4</v>
      </c>
      <c r="AR445" s="35">
        <f>+VLOOKUP(K445,Seguimiento!$A:$J,10,FALSE)</f>
        <v>3</v>
      </c>
      <c r="AS445" s="20">
        <v>59</v>
      </c>
      <c r="AT445" s="35">
        <f>+VLOOKUP(K445,Seguimiento!$A:$J,4,FALSE)</f>
        <v>118</v>
      </c>
      <c r="AU445" s="22">
        <v>0</v>
      </c>
      <c r="AV445" s="22">
        <v>0</v>
      </c>
    </row>
    <row r="446" spans="1:48" x14ac:dyDescent="0.2">
      <c r="A446" s="20">
        <v>4</v>
      </c>
      <c r="B446" s="20" t="s">
        <v>1077</v>
      </c>
      <c r="C446" s="20">
        <v>1</v>
      </c>
      <c r="D446" s="20" t="s">
        <v>1078</v>
      </c>
      <c r="E446" s="20" t="s">
        <v>1079</v>
      </c>
      <c r="F446" s="20">
        <v>2</v>
      </c>
      <c r="G446" s="20" t="s">
        <v>1085</v>
      </c>
      <c r="H446" s="20" t="s">
        <v>1086</v>
      </c>
      <c r="I446" s="20">
        <v>6</v>
      </c>
      <c r="J446" s="20" t="s">
        <v>1959</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2256251.9900000002</v>
      </c>
      <c r="AA446" s="23">
        <v>0</v>
      </c>
      <c r="AB446" s="22">
        <v>0</v>
      </c>
      <c r="AC446" s="20">
        <v>0.98167075322242303</v>
      </c>
      <c r="AD446" s="20">
        <f>+VLOOKUP(K446,Seguimiento!$A:$J,5,FALSE)</f>
        <v>0.98577685920082403</v>
      </c>
      <c r="AE446" s="22">
        <v>0</v>
      </c>
      <c r="AF446" s="22">
        <v>0</v>
      </c>
      <c r="AG446" s="20">
        <v>1.00900298903452</v>
      </c>
      <c r="AH446" s="20">
        <f>+VLOOKUP(K446,Seguimiento!$A:$J,6,FALSE)</f>
        <v>1.004182773058</v>
      </c>
      <c r="AI446" s="23">
        <v>0</v>
      </c>
      <c r="AJ446" s="23">
        <v>0</v>
      </c>
      <c r="AK446" s="23">
        <v>0</v>
      </c>
      <c r="AL446" s="20" t="str">
        <f>+VLOOKUP(K446,Seguimiento!$A:$J,7,FALSE)</f>
        <v>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v>
      </c>
      <c r="AM446" s="20">
        <f t="shared" si="6"/>
        <v>0.98577685920082403</v>
      </c>
      <c r="AN446" s="22">
        <v>6.1773778435997139E-3</v>
      </c>
      <c r="AO446" s="22">
        <v>0</v>
      </c>
      <c r="AP446" s="22">
        <v>0</v>
      </c>
      <c r="AQ446" s="36">
        <f>+VLOOKUP(K446,Seguimiento!$A:$J,9,FALSE)</f>
        <v>6.0641511606660354E-3</v>
      </c>
      <c r="AR446" s="35">
        <f>+VLOOKUP(K446,Seguimiento!$A:$J,10,FALSE)</f>
        <v>3</v>
      </c>
      <c r="AS446" s="20">
        <v>2246853.91</v>
      </c>
      <c r="AT446" s="35">
        <f>+VLOOKUP(K446,Seguimiento!$A:$J,4,FALSE)</f>
        <v>2256251.9900000002</v>
      </c>
      <c r="AU446" s="22">
        <v>0</v>
      </c>
      <c r="AV446" s="22">
        <v>0</v>
      </c>
    </row>
    <row r="447" spans="1:48" x14ac:dyDescent="0.2">
      <c r="A447" s="20">
        <v>4</v>
      </c>
      <c r="B447" s="20" t="s">
        <v>1077</v>
      </c>
      <c r="C447" s="20">
        <v>1</v>
      </c>
      <c r="D447" s="20" t="s">
        <v>1078</v>
      </c>
      <c r="E447" s="20" t="s">
        <v>1079</v>
      </c>
      <c r="F447" s="20">
        <v>2</v>
      </c>
      <c r="G447" s="20" t="s">
        <v>1085</v>
      </c>
      <c r="H447" s="20" t="s">
        <v>1086</v>
      </c>
      <c r="I447" s="20">
        <v>4</v>
      </c>
      <c r="J447" s="20" t="s">
        <v>1959</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v>
      </c>
      <c r="AA447" s="23">
        <v>0</v>
      </c>
      <c r="AB447" s="22">
        <v>0</v>
      </c>
      <c r="AC447" s="20">
        <v>-1</v>
      </c>
      <c r="AD447" s="20">
        <f>+VLOOKUP(K447,Seguimiento!$A:$J,5,FALSE)</f>
        <v>0</v>
      </c>
      <c r="AE447" s="22">
        <v>0</v>
      </c>
      <c r="AF447" s="22">
        <v>0</v>
      </c>
      <c r="AG447" s="20">
        <v>-1</v>
      </c>
      <c r="AH447" s="20">
        <f>+VLOOKUP(K447,Seguimiento!$A:$J,6,FALSE)</f>
        <v>0</v>
      </c>
      <c r="AI447" s="23">
        <v>0</v>
      </c>
      <c r="AJ447" s="23">
        <v>0</v>
      </c>
      <c r="AK447" s="23">
        <v>0</v>
      </c>
      <c r="AL447" s="20" t="str">
        <f>+VLOOKUP(K447,Seguimiento!$A:$J,7,FALSE)</f>
        <v>Al mes de junio se reanudaron las reuniones con CAS MOBILIARIO y la Agencia para las Alianzas Público Privadas – APP, con el propósito de gestionar la aprobación de una nueva ubicación en la implementación de Econodos.</v>
      </c>
      <c r="AM447" s="20">
        <f t="shared" si="6"/>
        <v>0</v>
      </c>
      <c r="AN447" s="22">
        <v>5.1888326896874417E-3</v>
      </c>
      <c r="AO447" s="22">
        <v>0</v>
      </c>
      <c r="AP447" s="22">
        <v>0</v>
      </c>
      <c r="AQ447" s="36">
        <f>+VLOOKUP(K447,Seguimiento!$A:$J,9,FALSE)</f>
        <v>0</v>
      </c>
      <c r="AR447" s="35">
        <f>+VLOOKUP(K447,Seguimiento!$A:$J,10,FALSE)</f>
        <v>1</v>
      </c>
      <c r="AS447" s="20">
        <v>-1</v>
      </c>
      <c r="AT447" s="35">
        <f>+VLOOKUP(K447,Seguimiento!$A:$J,4,FALSE)</f>
        <v>0</v>
      </c>
      <c r="AU447" s="22">
        <v>0</v>
      </c>
      <c r="AV447" s="22">
        <v>0</v>
      </c>
    </row>
    <row r="448" spans="1:48" x14ac:dyDescent="0.2">
      <c r="A448" s="20">
        <v>4</v>
      </c>
      <c r="B448" s="20" t="s">
        <v>1077</v>
      </c>
      <c r="C448" s="20">
        <v>1</v>
      </c>
      <c r="D448" s="20" t="s">
        <v>1078</v>
      </c>
      <c r="E448" s="20" t="s">
        <v>1079</v>
      </c>
      <c r="F448" s="20">
        <v>4</v>
      </c>
      <c r="G448" s="20" t="s">
        <v>1112</v>
      </c>
      <c r="H448" s="20" t="s">
        <v>1113</v>
      </c>
      <c r="I448" s="20">
        <v>1</v>
      </c>
      <c r="J448" s="20" t="s">
        <v>1959</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1860.32</v>
      </c>
      <c r="AA448" s="23">
        <v>0</v>
      </c>
      <c r="AB448" s="22">
        <v>0</v>
      </c>
      <c r="AC448" s="20">
        <v>0.99922071081922104</v>
      </c>
      <c r="AD448" s="20">
        <f>+VLOOKUP(K448,Seguimiento!$A:$J,5,FALSE)</f>
        <v>0.99981189571498397</v>
      </c>
      <c r="AE448" s="22">
        <v>0</v>
      </c>
      <c r="AF448" s="22">
        <v>0</v>
      </c>
      <c r="AG448" s="20">
        <v>1.0075707898658699</v>
      </c>
      <c r="AH448" s="20">
        <f>+VLOOKUP(K448,Seguimiento!$A:$J,6,FALSE)</f>
        <v>1.00059164595906</v>
      </c>
      <c r="AI448" s="23">
        <v>0</v>
      </c>
      <c r="AJ448" s="23">
        <v>0</v>
      </c>
      <c r="AK448" s="23">
        <v>0</v>
      </c>
      <c r="AL448" s="20" t="str">
        <f>+VLOOKUP(K448,Seguimiento!$A:$J,7,FALSE)</f>
        <v>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v>
      </c>
      <c r="AM448" s="20">
        <f t="shared" si="6"/>
        <v>0.99981189571498397</v>
      </c>
      <c r="AN448" s="22">
        <v>3.8124959831296046E-3</v>
      </c>
      <c r="AO448" s="22">
        <v>0</v>
      </c>
      <c r="AP448" s="22">
        <v>0</v>
      </c>
      <c r="AQ448" s="36">
        <f>+VLOOKUP(K448,Seguimiento!$A:$J,9,FALSE)</f>
        <v>3.8095249462581885E-3</v>
      </c>
      <c r="AR448" s="35">
        <f>+VLOOKUP(K448,Seguimiento!$A:$J,10,FALSE)</f>
        <v>3</v>
      </c>
      <c r="AS448" s="20">
        <v>1859.22</v>
      </c>
      <c r="AT448" s="35">
        <f>+VLOOKUP(K448,Seguimiento!$A:$J,4,FALSE)</f>
        <v>1860.32</v>
      </c>
      <c r="AU448" s="22">
        <v>0</v>
      </c>
      <c r="AV448" s="22">
        <v>0</v>
      </c>
    </row>
    <row r="449" spans="1:48" x14ac:dyDescent="0.2">
      <c r="A449" s="20">
        <v>4</v>
      </c>
      <c r="B449" s="20" t="s">
        <v>1077</v>
      </c>
      <c r="C449" s="20">
        <v>1</v>
      </c>
      <c r="D449" s="20" t="s">
        <v>1078</v>
      </c>
      <c r="E449" s="20" t="s">
        <v>1079</v>
      </c>
      <c r="F449" s="20">
        <v>2</v>
      </c>
      <c r="G449" s="20" t="s">
        <v>1085</v>
      </c>
      <c r="H449" s="20" t="s">
        <v>1086</v>
      </c>
      <c r="I449" s="20">
        <v>10</v>
      </c>
      <c r="J449" s="20" t="s">
        <v>1959</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v>
      </c>
      <c r="AE449" s="22">
        <v>0</v>
      </c>
      <c r="AF449" s="22">
        <v>0</v>
      </c>
      <c r="AG449" s="20">
        <v>-1</v>
      </c>
      <c r="AH449" s="20">
        <v>-1</v>
      </c>
      <c r="AI449" s="23">
        <v>0</v>
      </c>
      <c r="AJ449" s="23">
        <v>0</v>
      </c>
      <c r="AK449" s="23">
        <v>0</v>
      </c>
      <c r="AL449" s="20" t="str">
        <f>+VLOOKUP(K449,Seguimiento!$A:$J,7,FALSE)</f>
        <v>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v>
      </c>
      <c r="AM449" s="20">
        <f t="shared" si="6"/>
        <v>0</v>
      </c>
      <c r="AN449" s="22">
        <v>5.1888326896874417E-3</v>
      </c>
      <c r="AO449" s="22">
        <v>0</v>
      </c>
      <c r="AP449" s="22">
        <v>0</v>
      </c>
      <c r="AQ449" s="36">
        <f>+VLOOKUP(K449,Seguimiento!$A:$J,9,FALSE)</f>
        <v>0</v>
      </c>
      <c r="AR449" s="35">
        <f>+VLOOKUP(K449,Seguimiento!$A:$J,10,FALSE)</f>
        <v>0</v>
      </c>
      <c r="AS449" s="20">
        <v>-1</v>
      </c>
      <c r="AT449" s="35">
        <f>+VLOOKUP(K449,Seguimiento!$A:$J,4,FALSE)</f>
        <v>-1</v>
      </c>
      <c r="AU449" s="22">
        <v>0</v>
      </c>
      <c r="AV449" s="22">
        <v>0</v>
      </c>
    </row>
    <row r="450" spans="1:48" x14ac:dyDescent="0.2">
      <c r="A450" s="20">
        <v>4</v>
      </c>
      <c r="B450" s="20" t="s">
        <v>1077</v>
      </c>
      <c r="C450" s="20">
        <v>1</v>
      </c>
      <c r="D450" s="20" t="s">
        <v>1078</v>
      </c>
      <c r="E450" s="20" t="s">
        <v>1079</v>
      </c>
      <c r="F450" s="20">
        <v>2</v>
      </c>
      <c r="G450" s="20" t="s">
        <v>1085</v>
      </c>
      <c r="H450" s="20" t="s">
        <v>1086</v>
      </c>
      <c r="I450" s="20">
        <v>1</v>
      </c>
      <c r="J450" s="20" t="s">
        <v>1959</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117.15</v>
      </c>
      <c r="AA450" s="23">
        <v>0</v>
      </c>
      <c r="AB450" s="22">
        <v>0</v>
      </c>
      <c r="AC450" s="20">
        <v>0.77372764786795001</v>
      </c>
      <c r="AD450" s="20">
        <f>+VLOOKUP(K450,Seguimiento!$A:$J,5,FALSE)</f>
        <v>0.80570839064649202</v>
      </c>
      <c r="AE450" s="22">
        <v>0</v>
      </c>
      <c r="AF450" s="22">
        <v>0</v>
      </c>
      <c r="AG450" s="20">
        <v>1.02272727272727</v>
      </c>
      <c r="AH450" s="20">
        <f>+VLOOKUP(K450,Seguimiento!$A:$J,6,FALSE)</f>
        <v>0.90115384615384597</v>
      </c>
      <c r="AI450" s="23">
        <v>0</v>
      </c>
      <c r="AJ450" s="23">
        <v>0</v>
      </c>
      <c r="AK450" s="23">
        <v>0</v>
      </c>
      <c r="AL450" s="20" t="str">
        <f>+VLOOKUP(K450,Seguimiento!$A:$J,7,FALSE)</f>
        <v>Durante el mes de junio se continúa con los detalles constructivos de los corredores y se está a la espera de las firmas respectivas para iniciar estudios de movilidad de 11 corredores adicionales que sumaran aproximadamente a la meta cerca de 15 kilómetros.</v>
      </c>
      <c r="AM450" s="20">
        <f t="shared" si="6"/>
        <v>0.80570839064649202</v>
      </c>
      <c r="AN450" s="22">
        <v>5.1888326896874417E-3</v>
      </c>
      <c r="AO450" s="22">
        <v>0</v>
      </c>
      <c r="AP450" s="22">
        <v>0</v>
      </c>
      <c r="AQ450" s="36">
        <f>+VLOOKUP(K450,Seguimiento!$A:$J,9,FALSE)</f>
        <v>4.1806860357419774E-3</v>
      </c>
      <c r="AR450" s="35">
        <f>+VLOOKUP(K450,Seguimiento!$A:$J,10,FALSE)</f>
        <v>3</v>
      </c>
      <c r="AS450" s="20">
        <v>112.5</v>
      </c>
      <c r="AT450" s="35">
        <f>+VLOOKUP(K450,Seguimiento!$A:$J,4,FALSE)</f>
        <v>117.15</v>
      </c>
      <c r="AU450" s="22">
        <v>0</v>
      </c>
      <c r="AV450" s="22">
        <v>0</v>
      </c>
    </row>
    <row r="451" spans="1:48" x14ac:dyDescent="0.2">
      <c r="A451" s="20">
        <v>4</v>
      </c>
      <c r="B451" s="20" t="s">
        <v>1077</v>
      </c>
      <c r="C451" s="20">
        <v>1</v>
      </c>
      <c r="D451" s="20" t="s">
        <v>1078</v>
      </c>
      <c r="E451" s="20" t="s">
        <v>1079</v>
      </c>
      <c r="F451" s="20">
        <v>3</v>
      </c>
      <c r="G451" s="20" t="s">
        <v>1080</v>
      </c>
      <c r="H451" s="20" t="s">
        <v>1081</v>
      </c>
      <c r="I451" s="20">
        <v>2</v>
      </c>
      <c r="J451" s="20" t="s">
        <v>1959</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139.80000000000001</v>
      </c>
      <c r="AA451" s="23">
        <v>0</v>
      </c>
      <c r="AB451" s="22">
        <v>0</v>
      </c>
      <c r="AC451" s="20">
        <v>8.8183783783783803E-2</v>
      </c>
      <c r="AD451" s="20">
        <f>+VLOOKUP(K451,Seguimiento!$A:$J,5,FALSE)</f>
        <v>0.16375135135135099</v>
      </c>
      <c r="AE451" s="22">
        <v>0</v>
      </c>
      <c r="AF451" s="22">
        <v>0</v>
      </c>
      <c r="AG451" s="20">
        <v>1.0875999999999999</v>
      </c>
      <c r="AH451" s="20">
        <f>+VLOOKUP(K451,Seguimiento!$A:$J,6,FALSE)</f>
        <v>0.44260115240929498</v>
      </c>
      <c r="AI451" s="23">
        <v>0</v>
      </c>
      <c r="AJ451" s="23">
        <v>0</v>
      </c>
      <c r="AK451" s="23">
        <v>0</v>
      </c>
      <c r="AL451" s="20" t="str">
        <f>+VLOOKUP(K451,Seguimiento!$A:$J,7,FALSE)</f>
        <v>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v>
      </c>
      <c r="AM451" s="20">
        <f t="shared" ref="AM451:AM514" si="7">+AD451</f>
        <v>0.16375135135135099</v>
      </c>
      <c r="AN451" s="22">
        <v>1.7362238155033455E-3</v>
      </c>
      <c r="AO451" s="22">
        <v>0</v>
      </c>
      <c r="AP451" s="22">
        <v>0</v>
      </c>
      <c r="AQ451" s="36">
        <f>+VLOOKUP(K451,Seguimiento!$A:$J,9,FALSE)</f>
        <v>2.8430899603707155E-4</v>
      </c>
      <c r="AR451" s="35">
        <f>+VLOOKUP(K451,Seguimiento!$A:$J,10,FALSE)</f>
        <v>1</v>
      </c>
      <c r="AS451" s="20">
        <v>163.13999999999999</v>
      </c>
      <c r="AT451" s="35">
        <f>+VLOOKUP(K451,Seguimiento!$A:$J,4,FALSE)</f>
        <v>302.94</v>
      </c>
      <c r="AU451" s="22">
        <v>0</v>
      </c>
      <c r="AV451" s="22">
        <v>0</v>
      </c>
    </row>
    <row r="452" spans="1:48" x14ac:dyDescent="0.2">
      <c r="A452" s="20">
        <v>4</v>
      </c>
      <c r="B452" s="20" t="s">
        <v>1077</v>
      </c>
      <c r="C452" s="20">
        <v>1</v>
      </c>
      <c r="D452" s="20" t="s">
        <v>1078</v>
      </c>
      <c r="E452" s="20" t="s">
        <v>1079</v>
      </c>
      <c r="F452" s="20">
        <v>3</v>
      </c>
      <c r="G452" s="20" t="s">
        <v>1080</v>
      </c>
      <c r="H452" s="20" t="s">
        <v>1081</v>
      </c>
      <c r="I452" s="20">
        <v>4</v>
      </c>
      <c r="J452" s="20" t="s">
        <v>1959</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v>
      </c>
      <c r="AE452" s="22">
        <v>0</v>
      </c>
      <c r="AF452" s="22">
        <v>0</v>
      </c>
      <c r="AG452" s="20">
        <v>-1</v>
      </c>
      <c r="AH452" s="20">
        <v>-1</v>
      </c>
      <c r="AI452" s="23">
        <v>0</v>
      </c>
      <c r="AJ452" s="23">
        <v>0</v>
      </c>
      <c r="AK452" s="23">
        <v>0</v>
      </c>
      <c r="AL452" s="20" t="str">
        <f>+VLOOKUP(K452,Seguimiento!$A:$J,7,FALSE)</f>
        <v>El indicador se encuentra en proceso de planeación, el cumplimiento e implementación de la meta se estableció para la vigencia 2022. A junio se  continúa  avanzando en el desarrollo de una APP para autogestión de pago por uso de las ZER.</v>
      </c>
      <c r="AM452" s="20">
        <f t="shared" si="7"/>
        <v>0</v>
      </c>
      <c r="AN452" s="22">
        <v>2.5066655130809947E-3</v>
      </c>
      <c r="AO452" s="22">
        <v>0</v>
      </c>
      <c r="AP452" s="22">
        <v>0</v>
      </c>
      <c r="AQ452" s="36">
        <f>+VLOOKUP(K452,Seguimiento!$A:$J,9,FALSE)</f>
        <v>0</v>
      </c>
      <c r="AR452" s="35">
        <f>+VLOOKUP(K452,Seguimiento!$A:$J,10,FALSE)</f>
        <v>0</v>
      </c>
      <c r="AS452" s="20">
        <v>-1</v>
      </c>
      <c r="AT452" s="35">
        <f>+VLOOKUP(K452,Seguimiento!$A:$J,4,FALSE)</f>
        <v>-1</v>
      </c>
      <c r="AU452" s="22">
        <v>0</v>
      </c>
      <c r="AV452" s="22">
        <v>0</v>
      </c>
    </row>
    <row r="453" spans="1:48" x14ac:dyDescent="0.2">
      <c r="A453" s="20">
        <v>4</v>
      </c>
      <c r="B453" s="20" t="s">
        <v>1077</v>
      </c>
      <c r="C453" s="20">
        <v>1</v>
      </c>
      <c r="D453" s="20" t="s">
        <v>1078</v>
      </c>
      <c r="E453" s="20" t="s">
        <v>1079</v>
      </c>
      <c r="F453" s="20">
        <v>3</v>
      </c>
      <c r="G453" s="20" t="s">
        <v>1080</v>
      </c>
      <c r="H453" s="20" t="s">
        <v>1081</v>
      </c>
      <c r="I453" s="20">
        <v>6</v>
      </c>
      <c r="J453" s="20" t="s">
        <v>1959</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están realizando los diferentes análisis técnicos en la estructuración de la ruta piloto Distrito F, la cual se le socializara inicialmente a las agremiaciones del TPC.</v>
      </c>
      <c r="AM453" s="20">
        <f t="shared" si="7"/>
        <v>0.1</v>
      </c>
      <c r="AN453" s="22">
        <v>1.1192321199945615E-3</v>
      </c>
      <c r="AO453" s="22">
        <v>0</v>
      </c>
      <c r="AP453" s="22">
        <v>0</v>
      </c>
      <c r="AQ453" s="36">
        <f>+VLOOKUP(K453,Seguimiento!$A:$J,9,FALSE)</f>
        <v>1.1192321199945616E-4</v>
      </c>
      <c r="AR453" s="35">
        <f>+VLOOKUP(K453,Seguimiento!$A:$J,10,FALSE)</f>
        <v>1</v>
      </c>
      <c r="AS453" s="20">
        <v>0</v>
      </c>
      <c r="AT453" s="35">
        <f>+VLOOKUP(K453,Seguimiento!$A:$J,4,FALSE)</f>
        <v>10</v>
      </c>
      <c r="AU453" s="22">
        <v>0</v>
      </c>
      <c r="AV453" s="22">
        <v>0</v>
      </c>
    </row>
    <row r="454" spans="1:48" x14ac:dyDescent="0.2">
      <c r="A454" s="20">
        <v>4</v>
      </c>
      <c r="B454" s="20" t="s">
        <v>1077</v>
      </c>
      <c r="C454" s="20">
        <v>1</v>
      </c>
      <c r="D454" s="20" t="s">
        <v>1078</v>
      </c>
      <c r="E454" s="20" t="s">
        <v>1079</v>
      </c>
      <c r="F454" s="20">
        <v>2</v>
      </c>
      <c r="G454" s="20" t="s">
        <v>1085</v>
      </c>
      <c r="H454" s="20" t="s">
        <v>1086</v>
      </c>
      <c r="I454" s="20">
        <v>5</v>
      </c>
      <c r="J454" s="20" t="s">
        <v>1959</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A junio a través del contrato con la APP  se  ejecutó  el proceso de Idea Básica buscando llegar en el mes de julio a la certeza de gestión predial, se deberá definir esquema de contratación de obra</v>
      </c>
      <c r="AM454" s="20">
        <f t="shared" si="7"/>
        <v>0.3</v>
      </c>
      <c r="AN454" s="22">
        <v>5.4223542031656483E-3</v>
      </c>
      <c r="AO454" s="22">
        <v>0</v>
      </c>
      <c r="AP454" s="22">
        <v>0</v>
      </c>
      <c r="AQ454" s="36">
        <f>+VLOOKUP(K454,Seguimiento!$A:$J,9,FALSE)</f>
        <v>1.6267062609496945E-3</v>
      </c>
      <c r="AR454" s="35">
        <f>+VLOOKUP(K454,Seguimiento!$A:$J,10,FALSE)</f>
        <v>2</v>
      </c>
      <c r="AS454" s="20">
        <v>6</v>
      </c>
      <c r="AT454" s="35">
        <f>+VLOOKUP(K454,Seguimiento!$A:$J,4,FALSE)</f>
        <v>6</v>
      </c>
      <c r="AU454" s="22">
        <v>0</v>
      </c>
      <c r="AV454" s="22">
        <v>0</v>
      </c>
    </row>
    <row r="455" spans="1:48" x14ac:dyDescent="0.2">
      <c r="A455" s="20">
        <v>4</v>
      </c>
      <c r="B455" s="20" t="s">
        <v>1077</v>
      </c>
      <c r="C455" s="20">
        <v>1</v>
      </c>
      <c r="D455" s="20" t="s">
        <v>1078</v>
      </c>
      <c r="E455" s="20" t="s">
        <v>1079</v>
      </c>
      <c r="F455" s="20">
        <v>3</v>
      </c>
      <c r="G455" s="20" t="s">
        <v>1080</v>
      </c>
      <c r="H455" s="20" t="s">
        <v>1081</v>
      </c>
      <c r="I455" s="20">
        <v>1</v>
      </c>
      <c r="J455" s="20" t="s">
        <v>1959</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v>
      </c>
      <c r="AM455" s="20">
        <f t="shared" si="7"/>
        <v>0.38461538461538503</v>
      </c>
      <c r="AN455" s="22">
        <v>1.1636935241666755E-3</v>
      </c>
      <c r="AO455" s="22">
        <v>0</v>
      </c>
      <c r="AP455" s="22">
        <v>0</v>
      </c>
      <c r="AQ455" s="36">
        <f>+VLOOKUP(K455,Seguimiento!$A:$J,9,FALSE)</f>
        <v>4.4757443237179875E-4</v>
      </c>
      <c r="AR455" s="35">
        <f>+VLOOKUP(K455,Seguimiento!$A:$J,10,FALSE)</f>
        <v>3</v>
      </c>
      <c r="AS455" s="20">
        <v>25</v>
      </c>
      <c r="AT455" s="35">
        <f>+VLOOKUP(K455,Seguimiento!$A:$J,4,FALSE)</f>
        <v>25</v>
      </c>
      <c r="AU455" s="22">
        <v>0</v>
      </c>
      <c r="AV455" s="22">
        <v>0</v>
      </c>
    </row>
    <row r="456" spans="1:48" x14ac:dyDescent="0.2">
      <c r="A456" s="20">
        <v>4</v>
      </c>
      <c r="B456" s="20" t="s">
        <v>1077</v>
      </c>
      <c r="C456" s="20">
        <v>1</v>
      </c>
      <c r="D456" s="20" t="s">
        <v>1078</v>
      </c>
      <c r="E456" s="20" t="s">
        <v>1079</v>
      </c>
      <c r="F456" s="20"/>
      <c r="G456" s="20"/>
      <c r="H456" s="20"/>
      <c r="I456" s="20">
        <v>7</v>
      </c>
      <c r="J456" s="20" t="s">
        <v>1958</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v>
      </c>
      <c r="AM456" s="20">
        <f t="shared" si="7"/>
        <v>0.61499999999999999</v>
      </c>
      <c r="AN456" s="22">
        <v>0</v>
      </c>
      <c r="AO456" s="22">
        <v>0</v>
      </c>
      <c r="AP456" s="22">
        <v>0</v>
      </c>
      <c r="AQ456" s="36">
        <f>+VLOOKUP(K456,Seguimiento!$A:$J,9,FALSE)</f>
        <v>0</v>
      </c>
      <c r="AR456" s="35">
        <f>+VLOOKUP(K456,Seguimiento!$A:$J,10,FALSE)</f>
        <v>3</v>
      </c>
      <c r="AS456" s="20">
        <v>12.3</v>
      </c>
      <c r="AT456" s="35">
        <f>+VLOOKUP(K456,Seguimiento!$A:$J,4,FALSE)</f>
        <v>12.3</v>
      </c>
      <c r="AU456" s="22">
        <v>0</v>
      </c>
      <c r="AV456" s="22">
        <v>0</v>
      </c>
    </row>
    <row r="457" spans="1:48" x14ac:dyDescent="0.2">
      <c r="A457" s="20">
        <v>4</v>
      </c>
      <c r="B457" s="20" t="s">
        <v>1077</v>
      </c>
      <c r="C457" s="20">
        <v>1</v>
      </c>
      <c r="D457" s="20" t="s">
        <v>1078</v>
      </c>
      <c r="E457" s="20" t="s">
        <v>1079</v>
      </c>
      <c r="F457" s="20">
        <v>2</v>
      </c>
      <c r="G457" s="20" t="s">
        <v>1085</v>
      </c>
      <c r="H457" s="20" t="s">
        <v>1086</v>
      </c>
      <c r="I457" s="20">
        <v>12</v>
      </c>
      <c r="J457" s="20" t="s">
        <v>1959</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v>
      </c>
      <c r="AE457" s="22">
        <v>0</v>
      </c>
      <c r="AF457" s="22">
        <v>0</v>
      </c>
      <c r="AG457" s="20">
        <v>-1</v>
      </c>
      <c r="AH457" s="20">
        <v>-1</v>
      </c>
      <c r="AI457" s="23">
        <v>0</v>
      </c>
      <c r="AJ457" s="23">
        <v>0</v>
      </c>
      <c r="AK457" s="23">
        <v>0</v>
      </c>
      <c r="AL457" s="20" t="str">
        <f>+VLOOKUP(K457,Seguimiento!$A:$J,7,FALSE)</f>
        <v>A Junio se terminó de estructurar el documento técnico para la operación del sistema de micromovilidad compartida de patinetas y bicicletas eléctricas en la ciudad de Medellín.</v>
      </c>
      <c r="AM457" s="20">
        <f t="shared" si="7"/>
        <v>0</v>
      </c>
      <c r="AN457" s="22">
        <v>8.1494921132635207E-4</v>
      </c>
      <c r="AO457" s="22">
        <v>0</v>
      </c>
      <c r="AP457" s="22">
        <v>0</v>
      </c>
      <c r="AQ457" s="36">
        <f>+VLOOKUP(K457,Seguimiento!$A:$J,9,FALSE)</f>
        <v>0</v>
      </c>
      <c r="AR457" s="35">
        <f>+VLOOKUP(K457,Seguimiento!$A:$J,10,FALSE)</f>
        <v>0</v>
      </c>
      <c r="AS457" s="20">
        <v>-1</v>
      </c>
      <c r="AT457" s="35">
        <f>+VLOOKUP(K457,Seguimiento!$A:$J,4,FALSE)</f>
        <v>-1</v>
      </c>
      <c r="AU457" s="22">
        <v>0</v>
      </c>
      <c r="AV457" s="22">
        <v>0</v>
      </c>
    </row>
    <row r="458" spans="1:48" x14ac:dyDescent="0.2">
      <c r="A458" s="20">
        <v>4</v>
      </c>
      <c r="B458" s="20" t="s">
        <v>1077</v>
      </c>
      <c r="C458" s="20">
        <v>1</v>
      </c>
      <c r="D458" s="20" t="s">
        <v>1078</v>
      </c>
      <c r="E458" s="20" t="s">
        <v>1079</v>
      </c>
      <c r="F458" s="20">
        <v>1</v>
      </c>
      <c r="G458" s="20" t="s">
        <v>1140</v>
      </c>
      <c r="H458" s="20" t="s">
        <v>1146</v>
      </c>
      <c r="I458" s="20">
        <v>5</v>
      </c>
      <c r="J458" s="20" t="s">
        <v>1959</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v>
      </c>
      <c r="AE458" s="22">
        <v>0</v>
      </c>
      <c r="AF458" s="22">
        <v>0</v>
      </c>
      <c r="AG458" s="20">
        <v>-1</v>
      </c>
      <c r="AH458" s="20">
        <v>-1</v>
      </c>
      <c r="AI458" s="23">
        <v>0</v>
      </c>
      <c r="AJ458" s="23">
        <v>0</v>
      </c>
      <c r="AK458" s="23">
        <v>0</v>
      </c>
      <c r="AL458" s="20" t="str">
        <f>+VLOOKUP(K458,Seguimiento!$A:$J,7,FALSE)</f>
        <v>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v>
      </c>
      <c r="AM458" s="20">
        <f t="shared" si="7"/>
        <v>0</v>
      </c>
      <c r="AN458" s="22">
        <v>1.1924797466825521E-3</v>
      </c>
      <c r="AO458" s="22">
        <v>0</v>
      </c>
      <c r="AP458" s="22">
        <v>0</v>
      </c>
      <c r="AQ458" s="36">
        <f>+VLOOKUP(K458,Seguimiento!$A:$J,9,FALSE)</f>
        <v>0</v>
      </c>
      <c r="AR458" s="35">
        <f>+VLOOKUP(K458,Seguimiento!$A:$J,10,FALSE)</f>
        <v>0</v>
      </c>
      <c r="AS458" s="20">
        <v>-1</v>
      </c>
      <c r="AT458" s="35">
        <f>+VLOOKUP(K458,Seguimiento!$A:$J,4,FALSE)</f>
        <v>-1</v>
      </c>
      <c r="AU458" s="22">
        <v>0</v>
      </c>
      <c r="AV458" s="22">
        <v>0</v>
      </c>
    </row>
    <row r="459" spans="1:48" x14ac:dyDescent="0.2">
      <c r="A459" s="20">
        <v>4</v>
      </c>
      <c r="B459" s="20" t="s">
        <v>1077</v>
      </c>
      <c r="C459" s="20">
        <v>1</v>
      </c>
      <c r="D459" s="20" t="s">
        <v>1078</v>
      </c>
      <c r="E459" s="20" t="s">
        <v>1079</v>
      </c>
      <c r="F459" s="20"/>
      <c r="G459" s="20"/>
      <c r="H459" s="20"/>
      <c r="I459" s="20">
        <v>9</v>
      </c>
      <c r="J459" s="20" t="s">
        <v>1958</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La información proviene del informe de Calidad del Aire realizado por el AMVA, los resultados se generan entre enero-febrero de 2022</v>
      </c>
      <c r="AM459" s="20">
        <f t="shared" si="7"/>
        <v>0.25</v>
      </c>
      <c r="AN459" s="22">
        <v>0</v>
      </c>
      <c r="AO459" s="22">
        <v>0</v>
      </c>
      <c r="AP459" s="22">
        <v>0</v>
      </c>
      <c r="AQ459" s="36">
        <f>+VLOOKUP(K459,Seguimiento!$A:$J,9,FALSE)</f>
        <v>0</v>
      </c>
      <c r="AR459" s="35">
        <f>+VLOOKUP(K459,Seguimiento!$A:$J,10,FALSE)</f>
        <v>2</v>
      </c>
      <c r="AS459" s="20">
        <v>23.5</v>
      </c>
      <c r="AT459" s="35">
        <f>+VLOOKUP(K459,Seguimiento!$A:$J,4,FALSE)</f>
        <v>23.5</v>
      </c>
      <c r="AU459" s="22">
        <v>0</v>
      </c>
      <c r="AV459" s="22">
        <v>0</v>
      </c>
    </row>
    <row r="460" spans="1:48" x14ac:dyDescent="0.2">
      <c r="A460" s="20">
        <v>4</v>
      </c>
      <c r="B460" s="20" t="s">
        <v>1077</v>
      </c>
      <c r="C460" s="20">
        <v>1</v>
      </c>
      <c r="D460" s="20" t="s">
        <v>1078</v>
      </c>
      <c r="E460" s="20" t="s">
        <v>1079</v>
      </c>
      <c r="F460" s="20">
        <v>4</v>
      </c>
      <c r="G460" s="20" t="s">
        <v>1112</v>
      </c>
      <c r="H460" s="20" t="s">
        <v>1113</v>
      </c>
      <c r="I460" s="20">
        <v>5</v>
      </c>
      <c r="J460" s="20" t="s">
        <v>1959</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688.23</v>
      </c>
      <c r="AA460" s="23">
        <v>0</v>
      </c>
      <c r="AB460" s="22">
        <v>0</v>
      </c>
      <c r="AC460" s="20">
        <v>2.7228636363636398</v>
      </c>
      <c r="AD460" s="20">
        <f>+VLOOKUP(K460,Seguimiento!$A:$J,5,FALSE)</f>
        <v>3.1283181818181802</v>
      </c>
      <c r="AE460" s="22">
        <v>0</v>
      </c>
      <c r="AF460" s="22">
        <v>0</v>
      </c>
      <c r="AG460" s="20">
        <v>8.5575714285714302</v>
      </c>
      <c r="AH460" s="20">
        <f>+VLOOKUP(K460,Seguimiento!$A:$J,6,FALSE)</f>
        <v>3.1283181818181802</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v>
      </c>
      <c r="AM460" s="20">
        <f t="shared" si="7"/>
        <v>3.1283181818181802</v>
      </c>
      <c r="AN460" s="22">
        <v>1.1192321199945615E-3</v>
      </c>
      <c r="AO460" s="22">
        <v>0</v>
      </c>
      <c r="AP460" s="22">
        <v>0</v>
      </c>
      <c r="AQ460" s="36">
        <f>+VLOOKUP(K460,Seguimiento!$A:$J,9,FALSE)</f>
        <v>1.1192321199945615E-3</v>
      </c>
      <c r="AR460" s="35">
        <f>+VLOOKUP(K460,Seguimiento!$A:$J,10,FALSE)</f>
        <v>3</v>
      </c>
      <c r="AS460" s="20">
        <v>599.03</v>
      </c>
      <c r="AT460" s="35">
        <f>+VLOOKUP(K460,Seguimiento!$A:$J,4,FALSE)</f>
        <v>688.23</v>
      </c>
      <c r="AU460" s="22">
        <v>0</v>
      </c>
      <c r="AV460" s="22">
        <v>0</v>
      </c>
    </row>
    <row r="461" spans="1:48" x14ac:dyDescent="0.2">
      <c r="A461" s="20">
        <v>4</v>
      </c>
      <c r="B461" s="20" t="s">
        <v>1077</v>
      </c>
      <c r="C461" s="20">
        <v>1</v>
      </c>
      <c r="D461" s="20" t="s">
        <v>1078</v>
      </c>
      <c r="E461" s="20" t="s">
        <v>1079</v>
      </c>
      <c r="F461" s="20">
        <v>1</v>
      </c>
      <c r="G461" s="20" t="s">
        <v>1140</v>
      </c>
      <c r="H461" s="20" t="s">
        <v>1146</v>
      </c>
      <c r="I461" s="20">
        <v>2</v>
      </c>
      <c r="J461" s="20" t="s">
        <v>1959</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v>
      </c>
      <c r="AM461" s="20">
        <f t="shared" si="7"/>
        <v>0.53076923076923099</v>
      </c>
      <c r="AN461" s="22">
        <v>3.3003069201803059E-3</v>
      </c>
      <c r="AO461" s="22">
        <v>0</v>
      </c>
      <c r="AP461" s="22">
        <v>0</v>
      </c>
      <c r="AQ461" s="36">
        <f>+VLOOKUP(K461,Seguimiento!$A:$J,9,FALSE)</f>
        <v>1.7517013653264707E-3</v>
      </c>
      <c r="AR461" s="35">
        <f>+VLOOKUP(K461,Seguimiento!$A:$J,10,FALSE)</f>
        <v>3</v>
      </c>
      <c r="AS461" s="20">
        <v>69</v>
      </c>
      <c r="AT461" s="35">
        <f>+VLOOKUP(K461,Seguimiento!$A:$J,4,FALSE)</f>
        <v>69</v>
      </c>
      <c r="AU461" s="22">
        <v>0</v>
      </c>
      <c r="AV461" s="22">
        <v>0</v>
      </c>
    </row>
    <row r="462" spans="1:48" x14ac:dyDescent="0.2">
      <c r="A462" s="20">
        <v>4</v>
      </c>
      <c r="B462" s="20" t="s">
        <v>1077</v>
      </c>
      <c r="C462" s="20">
        <v>1</v>
      </c>
      <c r="D462" s="20" t="s">
        <v>1078</v>
      </c>
      <c r="E462" s="20" t="s">
        <v>1079</v>
      </c>
      <c r="F462" s="20">
        <v>5</v>
      </c>
      <c r="G462" s="20" t="s">
        <v>1128</v>
      </c>
      <c r="H462" s="20" t="s">
        <v>1129</v>
      </c>
      <c r="I462" s="20">
        <v>1</v>
      </c>
      <c r="J462" s="20" t="s">
        <v>1959</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61222</v>
      </c>
      <c r="AA462" s="23">
        <v>0</v>
      </c>
      <c r="AB462" s="22">
        <v>0</v>
      </c>
      <c r="AC462" s="20">
        <v>3.8037142857142901E-2</v>
      </c>
      <c r="AD462" s="20">
        <f>+VLOOKUP(K462,Seguimiento!$A:$J,5,FALSE)</f>
        <v>0.125497142857143</v>
      </c>
      <c r="AE462" s="22">
        <v>0</v>
      </c>
      <c r="AF462" s="22">
        <v>0</v>
      </c>
      <c r="AG462" s="20">
        <v>1.06504</v>
      </c>
      <c r="AH462" s="20">
        <f>+VLOOKUP(K462,Seguimiento!$A:$J,6,FALSE)</f>
        <v>0.27209777777777799</v>
      </c>
      <c r="AI462" s="23">
        <v>0</v>
      </c>
      <c r="AJ462" s="23">
        <v>0</v>
      </c>
      <c r="AK462" s="23">
        <v>0</v>
      </c>
      <c r="AL462" s="20" t="str">
        <f>+VLOOKUP(K462,Seguimiento!$A:$J,7,FALSE)</f>
        <v>A medida que avanza el año se logra aumentar la cantidad de intervenidos teniendo en cuenta las medidas de bioseguridad y alternando cursos presenciales con cursos virtuales, además de contar con el apoyo de un grupo de Agentes de Tránsito en jornadas de sensibilización.</v>
      </c>
      <c r="AM462" s="20">
        <f t="shared" si="7"/>
        <v>0.125497142857143</v>
      </c>
      <c r="AN462" s="22">
        <v>1.3524597488652897E-3</v>
      </c>
      <c r="AO462" s="22">
        <v>0</v>
      </c>
      <c r="AP462" s="22">
        <v>0</v>
      </c>
      <c r="AQ462" s="36">
        <f>+VLOOKUP(K462,Seguimiento!$A:$J,9,FALSE)</f>
        <v>1.6972983431188301E-4</v>
      </c>
      <c r="AR462" s="35">
        <f>+VLOOKUP(K462,Seguimiento!$A:$J,10,FALSE)</f>
        <v>1</v>
      </c>
      <c r="AS462" s="20">
        <v>26626</v>
      </c>
      <c r="AT462" s="35">
        <f>+VLOOKUP(K462,Seguimiento!$A:$J,4,FALSE)</f>
        <v>87848</v>
      </c>
      <c r="AU462" s="22">
        <v>0</v>
      </c>
      <c r="AV462" s="22">
        <v>0</v>
      </c>
    </row>
    <row r="463" spans="1:48" x14ac:dyDescent="0.2">
      <c r="A463" s="20">
        <v>4</v>
      </c>
      <c r="B463" s="20" t="s">
        <v>1077</v>
      </c>
      <c r="C463" s="20">
        <v>1</v>
      </c>
      <c r="D463" s="20" t="s">
        <v>1078</v>
      </c>
      <c r="E463" s="20" t="s">
        <v>1079</v>
      </c>
      <c r="F463" s="20"/>
      <c r="G463" s="20"/>
      <c r="H463" s="20"/>
      <c r="I463" s="20">
        <v>4</v>
      </c>
      <c r="J463" s="20" t="s">
        <v>1958</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0.375</v>
      </c>
      <c r="AE463" s="24">
        <v>0</v>
      </c>
      <c r="AF463" s="22">
        <v>0</v>
      </c>
      <c r="AG463" s="20">
        <v>1</v>
      </c>
      <c r="AH463" s="20">
        <f>+VLOOKUP(K463,Seguimiento!$A:$J,6,FALSE)</f>
        <v>0.5</v>
      </c>
      <c r="AI463" s="23">
        <v>0</v>
      </c>
      <c r="AJ463" s="23">
        <v>0</v>
      </c>
      <c r="AK463" s="23">
        <v>0</v>
      </c>
      <c r="AL463" s="20" t="str">
        <f>+VLOOKUP(K463,Seguimiento!$A:$J,7,FALSE)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63" s="20">
        <f t="shared" si="7"/>
        <v>0.375</v>
      </c>
      <c r="AN463" s="22">
        <v>0</v>
      </c>
      <c r="AO463" s="22">
        <v>0</v>
      </c>
      <c r="AP463" s="22">
        <v>0</v>
      </c>
      <c r="AQ463" s="36">
        <f>+VLOOKUP(K463,Seguimiento!$A:$J,9,FALSE)</f>
        <v>0</v>
      </c>
      <c r="AR463" s="35">
        <f>+VLOOKUP(K463,Seguimiento!$A:$J,10,FALSE)</f>
        <v>3</v>
      </c>
      <c r="AS463" s="20">
        <v>26.5</v>
      </c>
      <c r="AT463" s="35">
        <f>+VLOOKUP(K463,Seguimiento!$A:$J,4,FALSE)</f>
        <v>26.5</v>
      </c>
      <c r="AU463" s="22">
        <v>0</v>
      </c>
      <c r="AV463" s="22">
        <v>0</v>
      </c>
    </row>
    <row r="464" spans="1:48" x14ac:dyDescent="0.2">
      <c r="A464" s="20">
        <v>4</v>
      </c>
      <c r="B464" s="20" t="s">
        <v>1077</v>
      </c>
      <c r="C464" s="20">
        <v>1</v>
      </c>
      <c r="D464" s="20" t="s">
        <v>1078</v>
      </c>
      <c r="E464" s="20" t="s">
        <v>1079</v>
      </c>
      <c r="F464" s="20">
        <v>2</v>
      </c>
      <c r="G464" s="20" t="s">
        <v>1085</v>
      </c>
      <c r="H464" s="20" t="s">
        <v>1086</v>
      </c>
      <c r="I464" s="20">
        <v>3</v>
      </c>
      <c r="J464" s="20" t="s">
        <v>1959</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v>
      </c>
      <c r="AA464" s="23">
        <v>0</v>
      </c>
      <c r="AB464" s="22">
        <v>0</v>
      </c>
      <c r="AC464" s="20">
        <v>0.6</v>
      </c>
      <c r="AD464" s="20">
        <f>+VLOOKUP(K464,Seguimiento!$A:$J,5,FALSE)</f>
        <v>0.6</v>
      </c>
      <c r="AE464" s="22">
        <v>0</v>
      </c>
      <c r="AF464" s="22">
        <v>0</v>
      </c>
      <c r="AG464" s="20">
        <v>1</v>
      </c>
      <c r="AH464" s="20">
        <f>+VLOOKUP(K464,Seguimiento!$A:$J,6,FALSE)</f>
        <v>0.75</v>
      </c>
      <c r="AI464" s="23">
        <v>0</v>
      </c>
      <c r="AJ464" s="23">
        <v>0</v>
      </c>
      <c r="AK464" s="23">
        <v>0</v>
      </c>
      <c r="AL464" s="20" t="str">
        <f>+VLOOKUP(K464,Seguimiento!$A:$J,7,FALSE)</f>
        <v>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v>
      </c>
      <c r="AM464" s="20">
        <f t="shared" si="7"/>
        <v>0.6</v>
      </c>
      <c r="AN464" s="22">
        <v>5.1888326896874417E-3</v>
      </c>
      <c r="AO464" s="22">
        <v>0</v>
      </c>
      <c r="AP464" s="22">
        <v>0</v>
      </c>
      <c r="AQ464" s="36">
        <f>+VLOOKUP(K464,Seguimiento!$A:$J,9,FALSE)</f>
        <v>3.1132996138124648E-3</v>
      </c>
      <c r="AR464" s="35">
        <f>+VLOOKUP(K464,Seguimiento!$A:$J,10,FALSE)</f>
        <v>3</v>
      </c>
      <c r="AS464" s="20">
        <v>3</v>
      </c>
      <c r="AT464" s="35">
        <f>+VLOOKUP(K464,Seguimiento!$A:$J,4,FALSE)</f>
        <v>3</v>
      </c>
      <c r="AU464" s="22">
        <v>0</v>
      </c>
      <c r="AV464" s="22">
        <v>0</v>
      </c>
    </row>
    <row r="465" spans="1:48" x14ac:dyDescent="0.2">
      <c r="A465" s="20">
        <v>4</v>
      </c>
      <c r="B465" s="20" t="s">
        <v>1077</v>
      </c>
      <c r="C465" s="20">
        <v>1</v>
      </c>
      <c r="D465" s="20" t="s">
        <v>1078</v>
      </c>
      <c r="E465" s="20" t="s">
        <v>1079</v>
      </c>
      <c r="F465" s="20">
        <v>2</v>
      </c>
      <c r="G465" s="20" t="s">
        <v>1085</v>
      </c>
      <c r="H465" s="20" t="s">
        <v>1086</v>
      </c>
      <c r="I465" s="20">
        <v>8</v>
      </c>
      <c r="J465" s="20" t="s">
        <v>1959</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113.82</v>
      </c>
      <c r="AA465" s="23">
        <v>0</v>
      </c>
      <c r="AB465" s="22">
        <v>0</v>
      </c>
      <c r="AC465" s="20">
        <v>0.77448275862069005</v>
      </c>
      <c r="AD465" s="20">
        <f>+VLOOKUP(K465,Seguimiento!$A:$J,5,FALSE)</f>
        <v>0.78496551724137897</v>
      </c>
      <c r="AE465" s="22">
        <v>0</v>
      </c>
      <c r="AF465" s="22">
        <v>0</v>
      </c>
      <c r="AG465" s="20">
        <v>1.06546489563567</v>
      </c>
      <c r="AH465" s="20">
        <f>+VLOOKUP(K465,Seguimiento!$A:$J,6,FALSE)</f>
        <v>0.98630849220104</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v>
      </c>
      <c r="AM465" s="20">
        <f t="shared" si="7"/>
        <v>0.78496551724137897</v>
      </c>
      <c r="AN465" s="22">
        <v>6.1196013714075606E-3</v>
      </c>
      <c r="AO465" s="22">
        <v>0</v>
      </c>
      <c r="AP465" s="22">
        <v>0</v>
      </c>
      <c r="AQ465" s="36">
        <f>+VLOOKUP(K465,Seguimiento!$A:$J,9,FALSE)</f>
        <v>4.803676055817988E-3</v>
      </c>
      <c r="AR465" s="35">
        <f>+VLOOKUP(K465,Seguimiento!$A:$J,10,FALSE)</f>
        <v>3</v>
      </c>
      <c r="AS465" s="20">
        <v>112.3</v>
      </c>
      <c r="AT465" s="35">
        <f>+VLOOKUP(K465,Seguimiento!$A:$J,4,FALSE)</f>
        <v>113.82</v>
      </c>
      <c r="AU465" s="22">
        <v>0</v>
      </c>
      <c r="AV465" s="22">
        <v>0</v>
      </c>
    </row>
    <row r="466" spans="1:48" x14ac:dyDescent="0.2">
      <c r="A466" s="20">
        <v>4</v>
      </c>
      <c r="B466" s="20" t="s">
        <v>1077</v>
      </c>
      <c r="C466" s="20">
        <v>1</v>
      </c>
      <c r="D466" s="20" t="s">
        <v>1078</v>
      </c>
      <c r="E466" s="20" t="s">
        <v>1079</v>
      </c>
      <c r="F466" s="20">
        <v>2</v>
      </c>
      <c r="G466" s="20" t="s">
        <v>1085</v>
      </c>
      <c r="H466" s="20" t="s">
        <v>1086</v>
      </c>
      <c r="I466" s="20">
        <v>2</v>
      </c>
      <c r="J466" s="20" t="s">
        <v>1959</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v>
      </c>
      <c r="AE466" s="22">
        <v>0</v>
      </c>
      <c r="AF466" s="22">
        <v>0</v>
      </c>
      <c r="AG466" s="20">
        <v>-1</v>
      </c>
      <c r="AH466" s="20">
        <v>-1</v>
      </c>
      <c r="AI466" s="23">
        <v>0</v>
      </c>
      <c r="AJ466" s="23">
        <v>0</v>
      </c>
      <c r="AK466" s="23">
        <v>0</v>
      </c>
      <c r="AL466" s="20" t="str">
        <f>+VLOOKUP(K466,Seguimiento!$A:$J,7,FALSE)</f>
        <v>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v>
      </c>
      <c r="AM466" s="20">
        <f t="shared" si="7"/>
        <v>0</v>
      </c>
      <c r="AN466" s="22">
        <v>5.1888326896874417E-3</v>
      </c>
      <c r="AO466" s="22">
        <v>0</v>
      </c>
      <c r="AP466" s="22">
        <v>0</v>
      </c>
      <c r="AQ466" s="36">
        <f>+VLOOKUP(K466,Seguimiento!$A:$J,9,FALSE)</f>
        <v>0</v>
      </c>
      <c r="AR466" s="35">
        <f>+VLOOKUP(K466,Seguimiento!$A:$J,10,FALSE)</f>
        <v>0</v>
      </c>
      <c r="AS466" s="20">
        <v>-1</v>
      </c>
      <c r="AT466" s="35">
        <f>+VLOOKUP(K466,Seguimiento!$A:$J,4,FALSE)</f>
        <v>-1</v>
      </c>
      <c r="AU466" s="22">
        <v>0</v>
      </c>
      <c r="AV466" s="22">
        <v>0</v>
      </c>
    </row>
    <row r="467" spans="1:48" x14ac:dyDescent="0.2">
      <c r="A467" s="20">
        <v>4</v>
      </c>
      <c r="B467" s="20" t="s">
        <v>1077</v>
      </c>
      <c r="C467" s="20">
        <v>1</v>
      </c>
      <c r="D467" s="20" t="s">
        <v>1078</v>
      </c>
      <c r="E467" s="20" t="s">
        <v>1079</v>
      </c>
      <c r="F467" s="20">
        <v>1</v>
      </c>
      <c r="G467" s="20" t="s">
        <v>1140</v>
      </c>
      <c r="H467" s="20" t="s">
        <v>1146</v>
      </c>
      <c r="I467" s="20">
        <v>6</v>
      </c>
      <c r="J467" s="20" t="s">
        <v>1959</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A junio de 2021 continúa la espera de la respuesta a solicitud enviada al Ministerio de Transporte para la utilización de buses eléctricos en una empresa de transporte público colectivo.</v>
      </c>
      <c r="AM467" s="20">
        <f t="shared" si="7"/>
        <v>0</v>
      </c>
      <c r="AN467" s="22">
        <v>2.3362165778187359E-3</v>
      </c>
      <c r="AO467" s="22">
        <v>0</v>
      </c>
      <c r="AP467" s="22">
        <v>0</v>
      </c>
      <c r="AQ467" s="36">
        <f>+VLOOKUP(K467,Seguimiento!$A:$J,9,FALSE)</f>
        <v>0</v>
      </c>
      <c r="AR467" s="35">
        <f>+VLOOKUP(K467,Seguimiento!$A:$J,10,FALSE)</f>
        <v>0</v>
      </c>
      <c r="AS467" s="20">
        <v>-1</v>
      </c>
      <c r="AT467" s="35">
        <f>+VLOOKUP(K467,Seguimiento!$A:$J,4,FALSE)</f>
        <v>-1</v>
      </c>
      <c r="AU467" s="22">
        <v>0</v>
      </c>
      <c r="AV467" s="22">
        <v>0</v>
      </c>
    </row>
    <row r="468" spans="1:48" x14ac:dyDescent="0.2">
      <c r="A468" s="20">
        <v>4</v>
      </c>
      <c r="B468" s="20" t="s">
        <v>1077</v>
      </c>
      <c r="C468" s="20">
        <v>1</v>
      </c>
      <c r="D468" s="20" t="s">
        <v>1078</v>
      </c>
      <c r="E468" s="20" t="s">
        <v>1079</v>
      </c>
      <c r="F468" s="20"/>
      <c r="G468" s="20"/>
      <c r="H468" s="20"/>
      <c r="I468" s="20">
        <v>2</v>
      </c>
      <c r="J468" s="20" t="s">
        <v>1958</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En el año 2021 no se programó el ingreso de buses eléctricos, el resultado de las emisiones evitadas de PM2.5 corresponden a los 4 buses que ingresaron en el  año 2020. Por lo tanto se conserva el dato reportado.</v>
      </c>
      <c r="AM468" s="20">
        <f t="shared" si="7"/>
        <v>5.5555555555555601E-2</v>
      </c>
      <c r="AN468" s="22">
        <v>0</v>
      </c>
      <c r="AO468" s="22">
        <v>0</v>
      </c>
      <c r="AP468" s="22">
        <v>0</v>
      </c>
      <c r="AQ468" s="36">
        <f>+VLOOKUP(K468,Seguimiento!$A:$J,9,FALSE)</f>
        <v>0</v>
      </c>
      <c r="AR468" s="35">
        <f>+VLOOKUP(K468,Seguimiento!$A:$J,10,FALSE)</f>
        <v>1</v>
      </c>
      <c r="AS468" s="20">
        <v>9.4E-2</v>
      </c>
      <c r="AT468" s="35">
        <f>+VLOOKUP(K468,Seguimiento!$A:$J,4,FALSE)</f>
        <v>9.4E-2</v>
      </c>
      <c r="AU468" s="22">
        <v>0</v>
      </c>
      <c r="AV468" s="22">
        <v>0</v>
      </c>
    </row>
    <row r="469" spans="1:48" x14ac:dyDescent="0.2">
      <c r="A469" s="20">
        <v>4</v>
      </c>
      <c r="B469" s="20" t="s">
        <v>1077</v>
      </c>
      <c r="C469" s="20">
        <v>1</v>
      </c>
      <c r="D469" s="20" t="s">
        <v>1078</v>
      </c>
      <c r="E469" s="20" t="s">
        <v>1079</v>
      </c>
      <c r="F469" s="20"/>
      <c r="G469" s="20"/>
      <c r="H469" s="20"/>
      <c r="I469" s="20">
        <v>1</v>
      </c>
      <c r="J469" s="20" t="s">
        <v>1958</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6.15095353209777E-2</v>
      </c>
      <c r="AE469" s="24">
        <v>0</v>
      </c>
      <c r="AF469" s="22">
        <v>0</v>
      </c>
      <c r="AG469" s="20">
        <v>0.99952994896588898</v>
      </c>
      <c r="AH469" s="20">
        <f>+VLOOKUP(K469,Seguimiento!$A:$J,6,FALSE)</f>
        <v>1.00002725007786</v>
      </c>
      <c r="AI469" s="23">
        <v>0</v>
      </c>
      <c r="AJ469" s="23">
        <v>0</v>
      </c>
      <c r="AK469" s="23">
        <v>0</v>
      </c>
      <c r="AL469" s="20" t="str">
        <f>+VLOOKUP(K469,Seguimiento!$A:$J,7,FALSE)</f>
        <v>En el año 2021 no se programó el ingreso de buses eléctricos, el resultado de las emisiones evitadas de CO2 corresponden a los 4 buses que ingresaron en el  año 2020. Por lo tanto se conserva el dato reportado.</v>
      </c>
      <c r="AM469" s="20">
        <f t="shared" si="7"/>
        <v>6.15095353209777E-2</v>
      </c>
      <c r="AN469" s="22">
        <v>0</v>
      </c>
      <c r="AO469" s="22">
        <v>0</v>
      </c>
      <c r="AP469" s="22">
        <v>0</v>
      </c>
      <c r="AQ469" s="36">
        <f>+VLOOKUP(K469,Seguimiento!$A:$J,9,FALSE)</f>
        <v>0</v>
      </c>
      <c r="AR469" s="35">
        <f>+VLOOKUP(K469,Seguimiento!$A:$J,10,FALSE)</f>
        <v>1</v>
      </c>
      <c r="AS469" s="20">
        <v>3952</v>
      </c>
      <c r="AT469" s="35">
        <f>+VLOOKUP(K469,Seguimiento!$A:$J,4,FALSE)</f>
        <v>3952</v>
      </c>
      <c r="AU469" s="22">
        <v>0</v>
      </c>
      <c r="AV469" s="22">
        <v>0</v>
      </c>
    </row>
    <row r="470" spans="1:48" x14ac:dyDescent="0.2">
      <c r="A470" s="20">
        <v>4</v>
      </c>
      <c r="B470" s="20" t="s">
        <v>1077</v>
      </c>
      <c r="C470" s="20">
        <v>1</v>
      </c>
      <c r="D470" s="20" t="s">
        <v>1078</v>
      </c>
      <c r="E470" s="20" t="s">
        <v>1079</v>
      </c>
      <c r="F470" s="20">
        <v>1</v>
      </c>
      <c r="G470" s="20" t="s">
        <v>1140</v>
      </c>
      <c r="H470" s="20" t="s">
        <v>1146</v>
      </c>
      <c r="I470" s="20">
        <v>8</v>
      </c>
      <c r="J470" s="20" t="s">
        <v>1959</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36">
        <f>+VLOOKUP(K470,Seguimiento!$A:$J,9,FALSE)</f>
        <v>0</v>
      </c>
      <c r="AR470" s="35">
        <f>+VLOOKUP(K470,Seguimiento!$A:$J,10,FALSE)</f>
        <v>0</v>
      </c>
      <c r="AS470" s="20">
        <v>-1</v>
      </c>
      <c r="AT470" s="35">
        <f>+VLOOKUP(K470,Seguimiento!$A:$J,4,FALSE)</f>
        <v>-1</v>
      </c>
      <c r="AU470" s="22">
        <v>0</v>
      </c>
      <c r="AV470" s="22">
        <v>0</v>
      </c>
    </row>
    <row r="471" spans="1:48" x14ac:dyDescent="0.2">
      <c r="A471" s="20">
        <v>4</v>
      </c>
      <c r="B471" s="20" t="s">
        <v>1077</v>
      </c>
      <c r="C471" s="20">
        <v>1</v>
      </c>
      <c r="D471" s="20" t="s">
        <v>1078</v>
      </c>
      <c r="E471" s="20" t="s">
        <v>1079</v>
      </c>
      <c r="F471" s="20">
        <v>2</v>
      </c>
      <c r="G471" s="20" t="s">
        <v>1085</v>
      </c>
      <c r="H471" s="20" t="s">
        <v>1086</v>
      </c>
      <c r="I471" s="20">
        <v>9</v>
      </c>
      <c r="J471" s="20" t="s">
        <v>1959</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Se adelantó la obtención y análisis de información sobre vía libre para hacer la declaratoria de utilidad pública, con el fin de adquirir el predio de la Universidad Nacional de Colombia Sede el Volador.</v>
      </c>
      <c r="AM471" s="20">
        <f t="shared" si="7"/>
        <v>0</v>
      </c>
      <c r="AN471" s="22">
        <v>5.1888326896874417E-3</v>
      </c>
      <c r="AO471" s="22">
        <v>0</v>
      </c>
      <c r="AP471" s="22">
        <v>0</v>
      </c>
      <c r="AQ471" s="36">
        <f>+VLOOKUP(K471,Seguimiento!$A:$J,9,FALSE)</f>
        <v>0</v>
      </c>
      <c r="AR471" s="35">
        <f>+VLOOKUP(K471,Seguimiento!$A:$J,10,FALSE)</f>
        <v>0</v>
      </c>
      <c r="AS471" s="20">
        <v>-1</v>
      </c>
      <c r="AT471" s="35">
        <f>+VLOOKUP(K471,Seguimiento!$A:$J,4,FALSE)</f>
        <v>-1</v>
      </c>
      <c r="AU471" s="22">
        <v>0</v>
      </c>
      <c r="AV471" s="22">
        <v>0</v>
      </c>
    </row>
    <row r="472" spans="1:48" x14ac:dyDescent="0.2">
      <c r="A472" s="20">
        <v>4</v>
      </c>
      <c r="B472" s="20" t="s">
        <v>1077</v>
      </c>
      <c r="C472" s="20">
        <v>1</v>
      </c>
      <c r="D472" s="20" t="s">
        <v>1078</v>
      </c>
      <c r="E472" s="20" t="s">
        <v>1079</v>
      </c>
      <c r="F472" s="20">
        <v>1</v>
      </c>
      <c r="G472" s="20" t="s">
        <v>1140</v>
      </c>
      <c r="H472" s="20" t="s">
        <v>1146</v>
      </c>
      <c r="I472" s="20">
        <v>1</v>
      </c>
      <c r="J472" s="20" t="s">
        <v>1959</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Junio 30 de 2021: No se presenta avance físico</v>
      </c>
      <c r="AM472" s="20">
        <f t="shared" si="7"/>
        <v>0</v>
      </c>
      <c r="AN472" s="22">
        <v>1.0425522227381013E-2</v>
      </c>
      <c r="AO472" s="22">
        <v>0</v>
      </c>
      <c r="AP472" s="22">
        <v>0</v>
      </c>
      <c r="AQ472" s="36">
        <f>+VLOOKUP(K472,Seguimiento!$A:$J,9,FALSE)</f>
        <v>0</v>
      </c>
      <c r="AR472" s="35">
        <f>+VLOOKUP(K472,Seguimiento!$A:$J,10,FALSE)</f>
        <v>1</v>
      </c>
      <c r="AS472" s="20">
        <v>0</v>
      </c>
      <c r="AT472" s="35">
        <f>+VLOOKUP(K472,Seguimiento!$A:$J,4,FALSE)</f>
        <v>0</v>
      </c>
      <c r="AU472" s="22">
        <v>0</v>
      </c>
      <c r="AV472" s="22">
        <v>0</v>
      </c>
    </row>
    <row r="473" spans="1:48" x14ac:dyDescent="0.2">
      <c r="A473" s="20">
        <v>4</v>
      </c>
      <c r="B473" s="20" t="s">
        <v>1077</v>
      </c>
      <c r="C473" s="20">
        <v>1</v>
      </c>
      <c r="D473" s="20" t="s">
        <v>1078</v>
      </c>
      <c r="E473" s="20" t="s">
        <v>1079</v>
      </c>
      <c r="F473" s="20">
        <v>4</v>
      </c>
      <c r="G473" s="20" t="s">
        <v>1112</v>
      </c>
      <c r="H473" s="20" t="s">
        <v>1113</v>
      </c>
      <c r="I473" s="20">
        <v>7</v>
      </c>
      <c r="J473" s="20" t="s">
        <v>1959</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v>
      </c>
      <c r="AM473" s="20">
        <f t="shared" si="7"/>
        <v>0</v>
      </c>
      <c r="AN473" s="22">
        <v>1.0236922092981462E-2</v>
      </c>
      <c r="AO473" s="22">
        <v>0</v>
      </c>
      <c r="AP473" s="22">
        <v>0</v>
      </c>
      <c r="AQ473" s="36">
        <f>+VLOOKUP(K473,Seguimiento!$A:$J,9,FALSE)</f>
        <v>0</v>
      </c>
      <c r="AR473" s="35">
        <f>+VLOOKUP(K473,Seguimiento!$A:$J,10,FALSE)</f>
        <v>1</v>
      </c>
      <c r="AS473" s="20">
        <v>0</v>
      </c>
      <c r="AT473" s="35">
        <f>+VLOOKUP(K473,Seguimiento!$A:$J,4,FALSE)</f>
        <v>0</v>
      </c>
      <c r="AU473" s="22">
        <v>0</v>
      </c>
      <c r="AV473" s="22">
        <v>0</v>
      </c>
    </row>
    <row r="474" spans="1:48" x14ac:dyDescent="0.2">
      <c r="A474" s="20">
        <v>4</v>
      </c>
      <c r="B474" s="20" t="s">
        <v>1077</v>
      </c>
      <c r="C474" s="20">
        <v>1</v>
      </c>
      <c r="D474" s="20" t="s">
        <v>1078</v>
      </c>
      <c r="E474" s="20" t="s">
        <v>1079</v>
      </c>
      <c r="F474" s="20"/>
      <c r="G474" s="20"/>
      <c r="H474" s="20"/>
      <c r="I474" s="20">
        <v>3</v>
      </c>
      <c r="J474" s="20" t="s">
        <v>1958</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74" s="20">
        <f t="shared" si="7"/>
        <v>0.25</v>
      </c>
      <c r="AN474" s="22">
        <v>0</v>
      </c>
      <c r="AO474" s="22">
        <v>0</v>
      </c>
      <c r="AP474" s="22">
        <v>0</v>
      </c>
      <c r="AQ474" s="36">
        <f>+VLOOKUP(K474,Seguimiento!$A:$J,9,FALSE)</f>
        <v>0</v>
      </c>
      <c r="AR474" s="35">
        <f>+VLOOKUP(K474,Seguimiento!$A:$J,10,FALSE)</f>
        <v>2</v>
      </c>
      <c r="AS474" s="20">
        <v>1</v>
      </c>
      <c r="AT474" s="35">
        <f>+VLOOKUP(K474,Seguimiento!$A:$J,4,FALSE)</f>
        <v>1</v>
      </c>
      <c r="AU474" s="22">
        <v>0</v>
      </c>
      <c r="AV474" s="22">
        <v>0</v>
      </c>
    </row>
    <row r="475" spans="1:48" x14ac:dyDescent="0.2">
      <c r="A475" s="20">
        <v>4</v>
      </c>
      <c r="B475" s="20" t="s">
        <v>1077</v>
      </c>
      <c r="C475" s="20">
        <v>1</v>
      </c>
      <c r="D475" s="20" t="s">
        <v>1078</v>
      </c>
      <c r="E475" s="20" t="s">
        <v>1079</v>
      </c>
      <c r="F475" s="20">
        <v>2</v>
      </c>
      <c r="G475" s="20" t="s">
        <v>1085</v>
      </c>
      <c r="H475" s="20" t="s">
        <v>1086</v>
      </c>
      <c r="I475" s="20">
        <v>13</v>
      </c>
      <c r="J475" s="20" t="s">
        <v>1959</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v>
      </c>
      <c r="AE475" s="22">
        <v>0</v>
      </c>
      <c r="AF475" s="22">
        <v>0</v>
      </c>
      <c r="AG475" s="20">
        <v>-1</v>
      </c>
      <c r="AH475" s="20">
        <v>-1</v>
      </c>
      <c r="AI475" s="23">
        <v>0</v>
      </c>
      <c r="AJ475" s="23">
        <v>0</v>
      </c>
      <c r="AK475" s="23">
        <v>0</v>
      </c>
      <c r="AL475" s="20" t="str">
        <f>+VLOOKUP(K475,Seguimiento!$A:$J,7,FALSE)</f>
        <v>A junio, se conformó una mesa interinstitucional con el Área Metropolitana para abordar el proyecto. Se presentó información técnica sobre las dimensiones a contemplar en el piloto y se establecieron 3 escenarios de posibles soluciones.</v>
      </c>
      <c r="AM475" s="20">
        <f t="shared" si="7"/>
        <v>0</v>
      </c>
      <c r="AN475" s="22">
        <v>1.1347786356333881E-3</v>
      </c>
      <c r="AO475" s="22">
        <v>0</v>
      </c>
      <c r="AP475" s="22">
        <v>0</v>
      </c>
      <c r="AQ475" s="36">
        <f>+VLOOKUP(K475,Seguimiento!$A:$J,9,FALSE)</f>
        <v>0</v>
      </c>
      <c r="AR475" s="35">
        <f>+VLOOKUP(K475,Seguimiento!$A:$J,10,FALSE)</f>
        <v>0</v>
      </c>
      <c r="AS475" s="20">
        <v>-1</v>
      </c>
      <c r="AT475" s="35">
        <f>+VLOOKUP(K475,Seguimiento!$A:$J,4,FALSE)</f>
        <v>-1</v>
      </c>
      <c r="AU475" s="22">
        <v>0</v>
      </c>
      <c r="AV475" s="22">
        <v>0</v>
      </c>
    </row>
    <row r="476" spans="1:48" x14ac:dyDescent="0.2">
      <c r="A476" s="20">
        <v>4</v>
      </c>
      <c r="B476" s="20" t="s">
        <v>1077</v>
      </c>
      <c r="C476" s="20">
        <v>1</v>
      </c>
      <c r="D476" s="20" t="s">
        <v>1078</v>
      </c>
      <c r="E476" s="20" t="s">
        <v>1079</v>
      </c>
      <c r="F476" s="20">
        <v>2</v>
      </c>
      <c r="G476" s="20" t="s">
        <v>1085</v>
      </c>
      <c r="H476" s="20" t="s">
        <v>1086</v>
      </c>
      <c r="I476" s="20">
        <v>7</v>
      </c>
      <c r="J476" s="20" t="s">
        <v>1959</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0.375</v>
      </c>
      <c r="AE476" s="22">
        <v>0</v>
      </c>
      <c r="AF476" s="22">
        <v>0</v>
      </c>
      <c r="AG476" s="20">
        <v>0.47222222222222199</v>
      </c>
      <c r="AH476" s="20">
        <f>+VLOOKUP(K476,Seguimiento!$A:$J,6,FALSE)</f>
        <v>0.5</v>
      </c>
      <c r="AI476" s="23">
        <v>0</v>
      </c>
      <c r="AJ476" s="23">
        <v>0</v>
      </c>
      <c r="AK476" s="23">
        <v>0</v>
      </c>
      <c r="AL476" s="20" t="str">
        <f>+VLOOKUP(K476,Seguimiento!$A:$J,7,FALSE)</f>
        <v>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v>
      </c>
      <c r="AM476" s="20">
        <f t="shared" si="7"/>
        <v>0.375</v>
      </c>
      <c r="AN476" s="22">
        <v>5.4513395009415195E-3</v>
      </c>
      <c r="AO476" s="22">
        <v>0</v>
      </c>
      <c r="AP476" s="22">
        <v>0</v>
      </c>
      <c r="AQ476" s="36">
        <f>+VLOOKUP(K476,Seguimiento!$A:$J,9,FALSE)</f>
        <v>2.0442523128530697E-3</v>
      </c>
      <c r="AR476" s="35">
        <f>+VLOOKUP(K476,Seguimiento!$A:$J,10,FALSE)</f>
        <v>3</v>
      </c>
      <c r="AS476" s="20">
        <v>17</v>
      </c>
      <c r="AT476" s="35">
        <f>+VLOOKUP(K476,Seguimiento!$A:$J,4,FALSE)</f>
        <v>105.4</v>
      </c>
      <c r="AU476" s="22">
        <v>0</v>
      </c>
      <c r="AV476" s="22">
        <v>0</v>
      </c>
    </row>
    <row r="477" spans="1:48" x14ac:dyDescent="0.2">
      <c r="A477" s="20">
        <v>4</v>
      </c>
      <c r="B477" s="20" t="s">
        <v>1077</v>
      </c>
      <c r="C477" s="20">
        <v>1</v>
      </c>
      <c r="D477" s="20" t="s">
        <v>1078</v>
      </c>
      <c r="E477" s="20" t="s">
        <v>1079</v>
      </c>
      <c r="F477" s="20">
        <v>4</v>
      </c>
      <c r="G477" s="20" t="s">
        <v>1112</v>
      </c>
      <c r="H477" s="20" t="s">
        <v>1113</v>
      </c>
      <c r="I477" s="20">
        <v>2</v>
      </c>
      <c r="J477" s="20" t="s">
        <v>1959</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0.375</v>
      </c>
      <c r="AE477" s="22">
        <v>0</v>
      </c>
      <c r="AF477" s="22">
        <v>0</v>
      </c>
      <c r="AG477" s="20">
        <v>4.9344978165938899E-2</v>
      </c>
      <c r="AH477" s="20">
        <f>+VLOOKUP(K477,Seguimiento!$A:$J,6,FALSE)</f>
        <v>0.5</v>
      </c>
      <c r="AI477" s="23">
        <v>0</v>
      </c>
      <c r="AJ477" s="23">
        <v>0</v>
      </c>
      <c r="AK477" s="23">
        <v>0</v>
      </c>
      <c r="AL477" s="20" t="str">
        <f>+VLOOKUP(K477,Seguimiento!$A:$J,7,FALSE)</f>
        <v>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v>
      </c>
      <c r="AM477" s="20">
        <f t="shared" si="7"/>
        <v>0.375</v>
      </c>
      <c r="AN477" s="22">
        <v>9.6444961700984707E-3</v>
      </c>
      <c r="AO477" s="22">
        <v>0</v>
      </c>
      <c r="AP477" s="22">
        <v>0</v>
      </c>
      <c r="AQ477" s="36">
        <f>+VLOOKUP(K477,Seguimiento!$A:$J,9,FALSE)</f>
        <v>3.6166860637869263E-3</v>
      </c>
      <c r="AR477" s="35">
        <f>+VLOOKUP(K477,Seguimiento!$A:$J,10,FALSE)</f>
        <v>3</v>
      </c>
      <c r="AS477" s="20">
        <v>22.6</v>
      </c>
      <c r="AT477" s="35">
        <f>+VLOOKUP(K477,Seguimiento!$A:$J,4,FALSE)</f>
        <v>1834.99</v>
      </c>
      <c r="AU477" s="22">
        <v>0</v>
      </c>
      <c r="AV477" s="22">
        <v>0</v>
      </c>
    </row>
    <row r="478" spans="1:48" x14ac:dyDescent="0.2">
      <c r="A478" s="20">
        <v>4</v>
      </c>
      <c r="B478" s="20" t="s">
        <v>1077</v>
      </c>
      <c r="C478" s="20">
        <v>1</v>
      </c>
      <c r="D478" s="20" t="s">
        <v>1078</v>
      </c>
      <c r="E478" s="20" t="s">
        <v>1079</v>
      </c>
      <c r="F478" s="20">
        <v>4</v>
      </c>
      <c r="G478" s="20" t="s">
        <v>1112</v>
      </c>
      <c r="H478" s="20" t="s">
        <v>1113</v>
      </c>
      <c r="I478" s="20">
        <v>4</v>
      </c>
      <c r="J478" s="20" t="s">
        <v>1959</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Corte a diciembre 31 de 2020 - Altos del Rodeo - Segunda Calzada Av. 34 entre Balsos y Aguacatala  Corte a marzo 31 de 2021: No se presenta avance  Corte a junio 30 de 2021: No se presenta avance</v>
      </c>
      <c r="AM478" s="20">
        <f t="shared" si="7"/>
        <v>0.99944071588366901</v>
      </c>
      <c r="AN478" s="22">
        <v>1.4969979530744966E-3</v>
      </c>
      <c r="AO478" s="22">
        <v>0</v>
      </c>
      <c r="AP478" s="22">
        <v>0</v>
      </c>
      <c r="AQ478" s="36">
        <f>+VLOOKUP(K478,Seguimiento!$A:$J,9,FALSE)</f>
        <v>1.496160705897162E-3</v>
      </c>
      <c r="AR478" s="35">
        <f>+VLOOKUP(K478,Seguimiento!$A:$J,10,FALSE)</f>
        <v>3</v>
      </c>
      <c r="AS478" s="20">
        <v>1787</v>
      </c>
      <c r="AT478" s="35">
        <f>+VLOOKUP(K478,Seguimiento!$A:$J,4,FALSE)</f>
        <v>1787</v>
      </c>
      <c r="AU478" s="22">
        <v>0</v>
      </c>
      <c r="AV478" s="22">
        <v>0</v>
      </c>
    </row>
    <row r="479" spans="1:48" x14ac:dyDescent="0.2">
      <c r="A479" s="20">
        <v>4</v>
      </c>
      <c r="B479" s="20" t="s">
        <v>1077</v>
      </c>
      <c r="C479" s="20">
        <v>1</v>
      </c>
      <c r="D479" s="20" t="s">
        <v>1078</v>
      </c>
      <c r="E479" s="20" t="s">
        <v>1079</v>
      </c>
      <c r="F479" s="20"/>
      <c r="G479" s="20"/>
      <c r="H479" s="20"/>
      <c r="I479" s="20">
        <v>5</v>
      </c>
      <c r="J479" s="20" t="s">
        <v>1958</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4261.1499999999996</v>
      </c>
      <c r="AA479" s="23">
        <v>0</v>
      </c>
      <c r="AB479" s="22">
        <v>0</v>
      </c>
      <c r="AC479" s="20">
        <v>0.98778729241674401</v>
      </c>
      <c r="AD479" s="20">
        <f>+VLOOKUP(K479,Seguimiento!$A:$J,5,FALSE)</f>
        <v>0.99751157597067297</v>
      </c>
      <c r="AE479" s="24">
        <v>0</v>
      </c>
      <c r="AF479" s="22">
        <v>0</v>
      </c>
      <c r="AG479" s="20">
        <v>1.00519797321924</v>
      </c>
      <c r="AH479" s="20">
        <f>+VLOOKUP(K479,Seguimiento!$A:$J,6,FALSE)</f>
        <v>1.00984451169658</v>
      </c>
      <c r="AI479" s="23">
        <v>0</v>
      </c>
      <c r="AJ479" s="23">
        <v>0</v>
      </c>
      <c r="AK479" s="23">
        <v>0</v>
      </c>
      <c r="AL479" s="20" t="str">
        <f>+VLOOKUP(K479,Seguimiento!$A:$J,7,FALSE)</f>
        <v>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79" s="20">
        <f t="shared" si="7"/>
        <v>0.99751157597067297</v>
      </c>
      <c r="AN479" s="22">
        <v>0</v>
      </c>
      <c r="AO479" s="22">
        <v>0</v>
      </c>
      <c r="AP479" s="22">
        <v>0</v>
      </c>
      <c r="AQ479" s="36">
        <f>+VLOOKUP(K479,Seguimiento!$A:$J,9,FALSE)</f>
        <v>0</v>
      </c>
      <c r="AR479" s="35">
        <f>+VLOOKUP(K479,Seguimiento!$A:$J,10,FALSE)</f>
        <v>3</v>
      </c>
      <c r="AS479" s="20">
        <v>4219.6099999999997</v>
      </c>
      <c r="AT479" s="35">
        <f>+VLOOKUP(K479,Seguimiento!$A:$J,4,FALSE)</f>
        <v>4261.1499999999996</v>
      </c>
      <c r="AU479" s="22">
        <v>0</v>
      </c>
      <c r="AV479" s="22">
        <v>0</v>
      </c>
    </row>
    <row r="480" spans="1:48" x14ac:dyDescent="0.2">
      <c r="A480" s="20">
        <v>4</v>
      </c>
      <c r="B480" s="20" t="s">
        <v>1077</v>
      </c>
      <c r="C480" s="20">
        <v>1</v>
      </c>
      <c r="D480" s="20" t="s">
        <v>1078</v>
      </c>
      <c r="E480" s="20" t="s">
        <v>1079</v>
      </c>
      <c r="F480" s="20"/>
      <c r="G480" s="20"/>
      <c r="H480" s="20"/>
      <c r="I480" s="20">
        <v>8</v>
      </c>
      <c r="J480" s="20" t="s">
        <v>1958</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24.48</v>
      </c>
      <c r="AA480" s="23">
        <v>0</v>
      </c>
      <c r="AB480" s="22">
        <v>0</v>
      </c>
      <c r="AC480" s="20">
        <v>0</v>
      </c>
      <c r="AD480" s="20">
        <f>+VLOOKUP(K480,Seguimiento!$A:$J,5,FALSE)</f>
        <v>0</v>
      </c>
      <c r="AE480" s="24">
        <v>0</v>
      </c>
      <c r="AF480" s="22">
        <v>0</v>
      </c>
      <c r="AG480" s="20">
        <v>0</v>
      </c>
      <c r="AH480" s="20">
        <f>+VLOOKUP(K480,Seguimiento!$A:$J,6,FALSE)</f>
        <v>0.18120805369127499</v>
      </c>
      <c r="AI480" s="23">
        <v>0</v>
      </c>
      <c r="AJ480" s="23">
        <v>0</v>
      </c>
      <c r="AK480" s="23">
        <v>0</v>
      </c>
      <c r="AL480" s="20" t="str">
        <f>+VLOOKUP(K480,Seguimiento!$A:$J,7,FALSE)</f>
        <v>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v>
      </c>
      <c r="AM480" s="20">
        <f t="shared" si="7"/>
        <v>0</v>
      </c>
      <c r="AN480" s="22">
        <v>0</v>
      </c>
      <c r="AO480" s="22">
        <v>0</v>
      </c>
      <c r="AP480" s="22">
        <v>0</v>
      </c>
      <c r="AQ480" s="36">
        <f>+VLOOKUP(K480,Seguimiento!$A:$J,9,FALSE)</f>
        <v>0</v>
      </c>
      <c r="AR480" s="35">
        <f>+VLOOKUP(K480,Seguimiento!$A:$J,10,FALSE)</f>
        <v>1</v>
      </c>
      <c r="AS480" s="20">
        <v>25.56</v>
      </c>
      <c r="AT480" s="35">
        <f>+VLOOKUP(K480,Seguimiento!$A:$J,4,FALSE)</f>
        <v>24.48</v>
      </c>
      <c r="AU480" s="22">
        <v>0</v>
      </c>
      <c r="AV480" s="22">
        <v>0</v>
      </c>
    </row>
    <row r="481" spans="1:48" x14ac:dyDescent="0.2">
      <c r="A481" s="20">
        <v>4</v>
      </c>
      <c r="B481" s="20" t="s">
        <v>1077</v>
      </c>
      <c r="C481" s="20">
        <v>1</v>
      </c>
      <c r="D481" s="20" t="s">
        <v>1078</v>
      </c>
      <c r="E481" s="20" t="s">
        <v>1079</v>
      </c>
      <c r="F481" s="20">
        <v>2</v>
      </c>
      <c r="G481" s="20" t="s">
        <v>1085</v>
      </c>
      <c r="H481" s="20" t="s">
        <v>1086</v>
      </c>
      <c r="I481" s="20">
        <v>11</v>
      </c>
      <c r="J481" s="20" t="s">
        <v>1959</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500</v>
      </c>
      <c r="AA481" s="23">
        <v>0</v>
      </c>
      <c r="AB481" s="22">
        <v>0</v>
      </c>
      <c r="AC481" s="20">
        <v>0.51867219917012497</v>
      </c>
      <c r="AD481" s="20">
        <f>+VLOOKUP(K481,Seguimiento!$A:$J,5,FALSE)</f>
        <v>0.51867219917012497</v>
      </c>
      <c r="AE481" s="22">
        <v>0</v>
      </c>
      <c r="AF481" s="22">
        <v>0</v>
      </c>
      <c r="AG481" s="20">
        <v>1</v>
      </c>
      <c r="AH481" s="20">
        <f>+VLOOKUP(K481,Seguimiento!$A:$J,6,FALSE)</f>
        <v>0.83333333333333304</v>
      </c>
      <c r="AI481" s="23">
        <v>0</v>
      </c>
      <c r="AJ481" s="23">
        <v>0</v>
      </c>
      <c r="AK481" s="23">
        <v>0</v>
      </c>
      <c r="AL481" s="20" t="str">
        <f>+VLOOKUP(K481,Seguimiento!$A:$J,7,FALSE)</f>
        <v>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v>
      </c>
      <c r="AM481" s="20">
        <f t="shared" si="7"/>
        <v>0.51867219917012497</v>
      </c>
      <c r="AN481" s="22">
        <v>1.1347786356333881E-3</v>
      </c>
      <c r="AO481" s="22">
        <v>0</v>
      </c>
      <c r="AP481" s="22">
        <v>0</v>
      </c>
      <c r="AQ481" s="36">
        <f>+VLOOKUP(K481,Seguimiento!$A:$J,9,FALSE)</f>
        <v>5.8857813051524334E-4</v>
      </c>
      <c r="AR481" s="35">
        <f>+VLOOKUP(K481,Seguimiento!$A:$J,10,FALSE)</f>
        <v>3</v>
      </c>
      <c r="AS481" s="20">
        <v>500</v>
      </c>
      <c r="AT481" s="35">
        <f>+VLOOKUP(K481,Seguimiento!$A:$J,4,FALSE)</f>
        <v>500</v>
      </c>
      <c r="AU481" s="22">
        <v>0</v>
      </c>
      <c r="AV481" s="22">
        <v>0</v>
      </c>
    </row>
    <row r="482" spans="1:48" x14ac:dyDescent="0.2">
      <c r="A482" s="20">
        <v>4</v>
      </c>
      <c r="B482" s="20" t="s">
        <v>1077</v>
      </c>
      <c r="C482" s="20">
        <v>1</v>
      </c>
      <c r="D482" s="20" t="s">
        <v>1078</v>
      </c>
      <c r="E482" s="20" t="s">
        <v>1079</v>
      </c>
      <c r="F482" s="20"/>
      <c r="G482" s="20"/>
      <c r="H482" s="20"/>
      <c r="I482" s="20">
        <v>6</v>
      </c>
      <c r="J482" s="20" t="s">
        <v>1958</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8.6999999999999993</v>
      </c>
      <c r="AA482" s="23">
        <v>0</v>
      </c>
      <c r="AB482" s="22">
        <v>0</v>
      </c>
      <c r="AC482" s="20">
        <v>0.44897959183673503</v>
      </c>
      <c r="AD482" s="20">
        <f>+VLOOKUP(K482,Seguimiento!$A:$J,5,FALSE)</f>
        <v>0.24489795918367399</v>
      </c>
      <c r="AE482" s="24">
        <v>0</v>
      </c>
      <c r="AF482" s="22">
        <v>0</v>
      </c>
      <c r="AG482" s="20">
        <v>2.4444444444444402</v>
      </c>
      <c r="AH482" s="20">
        <f>+VLOOKUP(K482,Seguimiento!$A:$J,6,FALSE)</f>
        <v>0.30000000000000099</v>
      </c>
      <c r="AI482" s="23">
        <v>0</v>
      </c>
      <c r="AJ482" s="23">
        <v>0</v>
      </c>
      <c r="AK482" s="23">
        <v>0</v>
      </c>
      <c r="AL482" s="20" t="str">
        <f>+VLOOKUP(K482,Seguimiento!$A:$J,7,FALSE)</f>
        <v>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v>
      </c>
      <c r="AM482" s="20">
        <f t="shared" si="7"/>
        <v>0.24489795918367399</v>
      </c>
      <c r="AN482" s="22">
        <v>0</v>
      </c>
      <c r="AO482" s="22">
        <v>0</v>
      </c>
      <c r="AP482" s="22">
        <v>0</v>
      </c>
      <c r="AQ482" s="36">
        <f>+VLOOKUP(K482,Seguimiento!$A:$J,9,FALSE)</f>
        <v>0</v>
      </c>
      <c r="AR482" s="35">
        <f>+VLOOKUP(K482,Seguimiento!$A:$J,10,FALSE)</f>
        <v>2</v>
      </c>
      <c r="AS482" s="20">
        <v>7.7</v>
      </c>
      <c r="AT482" s="35">
        <f>+VLOOKUP(K482,Seguimiento!$A:$J,4,FALSE)</f>
        <v>8.6999999999999993</v>
      </c>
      <c r="AU482" s="22">
        <v>0</v>
      </c>
      <c r="AV482" s="22">
        <v>0</v>
      </c>
    </row>
    <row r="483" spans="1:48" x14ac:dyDescent="0.2">
      <c r="A483" s="20">
        <v>4</v>
      </c>
      <c r="B483" s="20" t="s">
        <v>1077</v>
      </c>
      <c r="C483" s="20">
        <v>1</v>
      </c>
      <c r="D483" s="20" t="s">
        <v>1078</v>
      </c>
      <c r="E483" s="20" t="s">
        <v>1079</v>
      </c>
      <c r="F483" s="20">
        <v>1</v>
      </c>
      <c r="G483" s="20" t="s">
        <v>1140</v>
      </c>
      <c r="H483" s="20" t="s">
        <v>1146</v>
      </c>
      <c r="I483" s="20">
        <v>7</v>
      </c>
      <c r="J483" s="20" t="s">
        <v>1959</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v>
      </c>
      <c r="AA483" s="23">
        <v>0</v>
      </c>
      <c r="AB483" s="22">
        <v>0</v>
      </c>
      <c r="AC483" s="20">
        <v>-1</v>
      </c>
      <c r="AD483" s="20">
        <f>+VLOOKUP(K483,Seguimiento!$A:$J,5,FALSE)</f>
        <v>0</v>
      </c>
      <c r="AE483" s="22">
        <v>0</v>
      </c>
      <c r="AF483" s="22">
        <v>0</v>
      </c>
      <c r="AG483" s="20">
        <v>-1</v>
      </c>
      <c r="AH483" s="20">
        <f>+VLOOKUP(K483,Seguimiento!$A:$J,6,FALSE)</f>
        <v>0</v>
      </c>
      <c r="AI483" s="23">
        <v>0</v>
      </c>
      <c r="AJ483" s="23">
        <v>0</v>
      </c>
      <c r="AK483" s="23">
        <v>0</v>
      </c>
      <c r="AL483" s="20" t="str">
        <f>+VLOOKUP(K483,Seguimiento!$A:$J,7,FALSE)</f>
        <v>En el mes de junio de 2021, los estudios previos del proceso creado en SAP con el número 31567 surtieron su trámite de revisión y ajuste ante la Unidad de Contratación. En el mes de julio de 2021 se espera realizar la publicación del proceso de selección.</v>
      </c>
      <c r="AM483" s="20">
        <f t="shared" si="7"/>
        <v>0</v>
      </c>
      <c r="AN483" s="22">
        <v>7.9940269568752544E-4</v>
      </c>
      <c r="AO483" s="22">
        <v>0</v>
      </c>
      <c r="AP483" s="22">
        <v>0</v>
      </c>
      <c r="AQ483" s="36">
        <f>+VLOOKUP(K483,Seguimiento!$A:$J,9,FALSE)</f>
        <v>0</v>
      </c>
      <c r="AR483" s="35">
        <f>+VLOOKUP(K483,Seguimiento!$A:$J,10,FALSE)</f>
        <v>1</v>
      </c>
      <c r="AS483" s="20">
        <v>-1</v>
      </c>
      <c r="AT483" s="35">
        <f>+VLOOKUP(K483,Seguimiento!$A:$J,4,FALSE)</f>
        <v>0</v>
      </c>
      <c r="AU483" s="22">
        <v>0</v>
      </c>
      <c r="AV483" s="22">
        <v>0</v>
      </c>
    </row>
    <row r="484" spans="1:48" x14ac:dyDescent="0.2">
      <c r="A484" s="20">
        <v>4</v>
      </c>
      <c r="B484" s="20" t="s">
        <v>1077</v>
      </c>
      <c r="C484" s="20">
        <v>1</v>
      </c>
      <c r="D484" s="20" t="s">
        <v>1078</v>
      </c>
      <c r="E484" s="20" t="s">
        <v>1079</v>
      </c>
      <c r="F484" s="20">
        <v>1</v>
      </c>
      <c r="G484" s="20" t="s">
        <v>1140</v>
      </c>
      <c r="H484" s="20" t="s">
        <v>1146</v>
      </c>
      <c r="I484" s="20">
        <v>3</v>
      </c>
      <c r="J484" s="20" t="s">
        <v>1959</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v>
      </c>
      <c r="AM484" s="20">
        <f t="shared" si="7"/>
        <v>0</v>
      </c>
      <c r="AN484" s="22">
        <v>5.3851410488002021E-3</v>
      </c>
      <c r="AO484" s="22">
        <v>0</v>
      </c>
      <c r="AP484" s="22">
        <v>0</v>
      </c>
      <c r="AQ484" s="36">
        <f>+VLOOKUP(K484,Seguimiento!$A:$J,9,FALSE)</f>
        <v>0</v>
      </c>
      <c r="AR484" s="35">
        <f>+VLOOKUP(K484,Seguimiento!$A:$J,10,FALSE)</f>
        <v>0</v>
      </c>
      <c r="AS484" s="20">
        <v>-1</v>
      </c>
      <c r="AT484" s="35">
        <f>+VLOOKUP(K484,Seguimiento!$A:$J,4,FALSE)</f>
        <v>-1</v>
      </c>
      <c r="AU484" s="22">
        <v>0</v>
      </c>
      <c r="AV484" s="22">
        <v>0</v>
      </c>
    </row>
    <row r="485" spans="1:48" x14ac:dyDescent="0.2">
      <c r="A485" s="20">
        <v>4</v>
      </c>
      <c r="B485" s="20" t="s">
        <v>1077</v>
      </c>
      <c r="C485" s="20">
        <v>1</v>
      </c>
      <c r="D485" s="20" t="s">
        <v>1078</v>
      </c>
      <c r="E485" s="20" t="s">
        <v>1079</v>
      </c>
      <c r="F485" s="20">
        <v>3</v>
      </c>
      <c r="G485" s="20" t="s">
        <v>1080</v>
      </c>
      <c r="H485" s="20" t="s">
        <v>1081</v>
      </c>
      <c r="I485" s="20">
        <v>3</v>
      </c>
      <c r="J485" s="20" t="s">
        <v>1959</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538</v>
      </c>
      <c r="AA485" s="23">
        <v>0</v>
      </c>
      <c r="AB485" s="22">
        <v>0</v>
      </c>
      <c r="AC485" s="20">
        <v>0.85644371941272401</v>
      </c>
      <c r="AD485" s="20">
        <f>+VLOOKUP(K485,Seguimiento!$A:$J,5,FALSE)</f>
        <v>0.87765089722675405</v>
      </c>
      <c r="AE485" s="22">
        <v>0</v>
      </c>
      <c r="AF485" s="22">
        <v>0</v>
      </c>
      <c r="AG485" s="20">
        <v>1.0038240917782</v>
      </c>
      <c r="AH485" s="20">
        <f>+VLOOKUP(K485,Seguimiento!$A:$J,6,FALSE)</f>
        <v>0.97287522603978305</v>
      </c>
      <c r="AI485" s="23">
        <v>0</v>
      </c>
      <c r="AJ485" s="23">
        <v>0</v>
      </c>
      <c r="AK485" s="23">
        <v>0</v>
      </c>
      <c r="AL485" s="20" t="str">
        <f>+VLOOKUP(K485,Seguimiento!$A:$J,7,FALSE)</f>
        <v>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v>
      </c>
      <c r="AM485" s="20">
        <f t="shared" si="7"/>
        <v>0.87765089722675405</v>
      </c>
      <c r="AN485" s="22">
        <v>1.913439428557617E-3</v>
      </c>
      <c r="AO485" s="22">
        <v>0</v>
      </c>
      <c r="AP485" s="22">
        <v>0</v>
      </c>
      <c r="AQ485" s="36">
        <f>+VLOOKUP(K485,Seguimiento!$A:$J,9,FALSE)</f>
        <v>1.6793318312626402E-3</v>
      </c>
      <c r="AR485" s="35">
        <f>+VLOOKUP(K485,Seguimiento!$A:$J,10,FALSE)</f>
        <v>3</v>
      </c>
      <c r="AS485" s="20">
        <v>525</v>
      </c>
      <c r="AT485" s="35">
        <f>+VLOOKUP(K485,Seguimiento!$A:$J,4,FALSE)</f>
        <v>538</v>
      </c>
      <c r="AU485" s="22">
        <v>0</v>
      </c>
      <c r="AV485" s="22">
        <v>0</v>
      </c>
    </row>
    <row r="486" spans="1:48" x14ac:dyDescent="0.2">
      <c r="A486" s="20">
        <v>4</v>
      </c>
      <c r="B486" s="20" t="s">
        <v>1077</v>
      </c>
      <c r="C486" s="20">
        <v>1</v>
      </c>
      <c r="D486" s="20" t="s">
        <v>1078</v>
      </c>
      <c r="E486" s="20" t="s">
        <v>1079</v>
      </c>
      <c r="F486" s="20">
        <v>4</v>
      </c>
      <c r="G486" s="20" t="s">
        <v>1112</v>
      </c>
      <c r="H486" s="20" t="s">
        <v>1113</v>
      </c>
      <c r="I486" s="20">
        <v>3</v>
      </c>
      <c r="J486" s="20" t="s">
        <v>1959</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0.375</v>
      </c>
      <c r="AE486" s="22">
        <v>0</v>
      </c>
      <c r="AF486" s="22">
        <v>0</v>
      </c>
      <c r="AG486" s="20">
        <v>4.65E-2</v>
      </c>
      <c r="AH486" s="20">
        <f>+VLOOKUP(K486,Seguimiento!$A:$J,6,FALSE)</f>
        <v>0.5</v>
      </c>
      <c r="AI486" s="23">
        <v>0</v>
      </c>
      <c r="AJ486" s="23">
        <v>0</v>
      </c>
      <c r="AK486" s="23">
        <v>0</v>
      </c>
      <c r="AL486" s="20" t="str">
        <f>+VLOOKUP(K486,Seguimiento!$A:$J,7,FALSE)</f>
        <v>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86" s="20">
        <f t="shared" si="7"/>
        <v>0.375</v>
      </c>
      <c r="AN486" s="22">
        <v>2.0749589073077788E-3</v>
      </c>
      <c r="AO486" s="22">
        <v>0</v>
      </c>
      <c r="AP486" s="22">
        <v>0</v>
      </c>
      <c r="AQ486" s="36">
        <f>+VLOOKUP(K486,Seguimiento!$A:$J,9,FALSE)</f>
        <v>7.7810959024041701E-4</v>
      </c>
      <c r="AR486" s="35">
        <f>+VLOOKUP(K486,Seguimiento!$A:$J,10,FALSE)</f>
        <v>3</v>
      </c>
      <c r="AS486" s="20">
        <v>3.72</v>
      </c>
      <c r="AT486" s="35">
        <f>+VLOOKUP(K486,Seguimiento!$A:$J,4,FALSE)</f>
        <v>322.61</v>
      </c>
      <c r="AU486" s="22">
        <v>0</v>
      </c>
      <c r="AV486" s="22">
        <v>0</v>
      </c>
    </row>
    <row r="487" spans="1:48" x14ac:dyDescent="0.2">
      <c r="A487" s="20">
        <v>4</v>
      </c>
      <c r="B487" s="20" t="s">
        <v>1077</v>
      </c>
      <c r="C487" s="20">
        <v>1</v>
      </c>
      <c r="D487" s="20" t="s">
        <v>1078</v>
      </c>
      <c r="E487" s="20" t="s">
        <v>1079</v>
      </c>
      <c r="F487" s="20">
        <v>3</v>
      </c>
      <c r="G487" s="20" t="s">
        <v>1080</v>
      </c>
      <c r="H487" s="20" t="s">
        <v>1081</v>
      </c>
      <c r="I487" s="20">
        <v>5</v>
      </c>
      <c r="J487" s="20" t="s">
        <v>1959</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v>
      </c>
      <c r="AM487" s="20">
        <f t="shared" si="7"/>
        <v>0.41970802919708</v>
      </c>
      <c r="AN487" s="22">
        <v>1.135116068009194E-3</v>
      </c>
      <c r="AO487" s="22">
        <v>0</v>
      </c>
      <c r="AP487" s="22">
        <v>0</v>
      </c>
      <c r="AQ487" s="36">
        <f>+VLOOKUP(K487,Seguimiento!$A:$J,9,FALSE)</f>
        <v>4.7641732781407745E-4</v>
      </c>
      <c r="AR487" s="35">
        <f>+VLOOKUP(K487,Seguimiento!$A:$J,10,FALSE)</f>
        <v>3</v>
      </c>
      <c r="AS487" s="20">
        <v>11.5</v>
      </c>
      <c r="AT487" s="35">
        <f>+VLOOKUP(K487,Seguimiento!$A:$J,4,FALSE)</f>
        <v>11.5</v>
      </c>
      <c r="AU487" s="22">
        <v>0</v>
      </c>
      <c r="AV487" s="22">
        <v>0</v>
      </c>
    </row>
    <row r="488" spans="1:48" x14ac:dyDescent="0.2">
      <c r="A488" s="20">
        <v>4</v>
      </c>
      <c r="B488" s="20" t="s">
        <v>1077</v>
      </c>
      <c r="C488" s="20">
        <v>1</v>
      </c>
      <c r="D488" s="20" t="s">
        <v>1078</v>
      </c>
      <c r="E488" s="20" t="s">
        <v>1079</v>
      </c>
      <c r="F488" s="20">
        <v>1</v>
      </c>
      <c r="G488" s="20" t="s">
        <v>1140</v>
      </c>
      <c r="H488" s="20" t="s">
        <v>1146</v>
      </c>
      <c r="I488" s="20">
        <v>4</v>
      </c>
      <c r="J488" s="20" t="s">
        <v>1959</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v>
      </c>
      <c r="AM488" s="20">
        <f t="shared" si="7"/>
        <v>0.230769230769231</v>
      </c>
      <c r="AN488" s="22">
        <v>2.1931162852237393E-3</v>
      </c>
      <c r="AO488" s="22">
        <v>0</v>
      </c>
      <c r="AP488" s="22">
        <v>0</v>
      </c>
      <c r="AQ488" s="36">
        <f>+VLOOKUP(K488,Seguimiento!$A:$J,9,FALSE)</f>
        <v>5.061037581285552E-4</v>
      </c>
      <c r="AR488" s="35">
        <f>+VLOOKUP(K488,Seguimiento!$A:$J,10,FALSE)</f>
        <v>2</v>
      </c>
      <c r="AS488" s="20">
        <v>6000</v>
      </c>
      <c r="AT488" s="35">
        <f>+VLOOKUP(K488,Seguimiento!$A:$J,4,FALSE)</f>
        <v>6000</v>
      </c>
      <c r="AU488" s="22">
        <v>0</v>
      </c>
      <c r="AV488" s="22">
        <v>0</v>
      </c>
    </row>
    <row r="489" spans="1:48" x14ac:dyDescent="0.2">
      <c r="A489" s="20">
        <v>4</v>
      </c>
      <c r="B489" s="20" t="s">
        <v>1077</v>
      </c>
      <c r="C489" s="20">
        <v>1</v>
      </c>
      <c r="D489" s="20" t="s">
        <v>1078</v>
      </c>
      <c r="E489" s="20" t="s">
        <v>1079</v>
      </c>
      <c r="F489" s="20">
        <v>5</v>
      </c>
      <c r="G489" s="20" t="s">
        <v>1128</v>
      </c>
      <c r="H489" s="20" t="s">
        <v>1129</v>
      </c>
      <c r="I489" s="20">
        <v>2</v>
      </c>
      <c r="J489" s="20" t="s">
        <v>1959</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0</v>
      </c>
      <c r="AA489" s="23">
        <v>0</v>
      </c>
      <c r="AB489" s="22">
        <v>0</v>
      </c>
      <c r="AC489" s="20">
        <v>-1</v>
      </c>
      <c r="AD489" s="20">
        <f>+VLOOKUP(K489,Seguimiento!$A:$J,5,FALSE)</f>
        <v>0</v>
      </c>
      <c r="AE489" s="22">
        <v>0</v>
      </c>
      <c r="AF489" s="22">
        <v>0</v>
      </c>
      <c r="AG489" s="20">
        <v>-1</v>
      </c>
      <c r="AH489" s="20">
        <f>+VLOOKUP(K489,Seguimiento!$A:$J,6,FALSE)</f>
        <v>0</v>
      </c>
      <c r="AI489" s="23">
        <v>0</v>
      </c>
      <c r="AJ489" s="23">
        <v>0</v>
      </c>
      <c r="AK489" s="23">
        <v>0</v>
      </c>
      <c r="AL489" s="20" t="str">
        <f>+VLOOKUP(K489,Seguimiento!$A:$J,7,FALSE)</f>
        <v>Al corte del mes de junio, se avanza de manera articulada con la Secretaría de  Comunicaciones y la Subsecretaría de Ciudadanía Cultural para el desarrollo de la campaña.</v>
      </c>
      <c r="AM489" s="20">
        <f t="shared" si="7"/>
        <v>0</v>
      </c>
      <c r="AN489" s="22">
        <v>1.3524597488652897E-3</v>
      </c>
      <c r="AO489" s="22">
        <v>0</v>
      </c>
      <c r="AP489" s="22">
        <v>0</v>
      </c>
      <c r="AQ489" s="36">
        <f>+VLOOKUP(K489,Seguimiento!$A:$J,9,FALSE)</f>
        <v>0</v>
      </c>
      <c r="AR489" s="35">
        <f>+VLOOKUP(K489,Seguimiento!$A:$J,10,FALSE)</f>
        <v>1</v>
      </c>
      <c r="AS489" s="20">
        <v>-1</v>
      </c>
      <c r="AT489" s="35">
        <f>+VLOOKUP(K489,Seguimiento!$A:$J,4,FALSE)</f>
        <v>0</v>
      </c>
      <c r="AU489" s="22">
        <v>0</v>
      </c>
      <c r="AV489" s="22">
        <v>0</v>
      </c>
    </row>
    <row r="490" spans="1:48" x14ac:dyDescent="0.2">
      <c r="A490" s="20">
        <v>4</v>
      </c>
      <c r="B490" s="20" t="s">
        <v>1077</v>
      </c>
      <c r="C490" s="20">
        <v>2</v>
      </c>
      <c r="D490" s="20" t="s">
        <v>1183</v>
      </c>
      <c r="E490" s="20" t="s">
        <v>1184</v>
      </c>
      <c r="F490" s="20">
        <v>1</v>
      </c>
      <c r="G490" s="20" t="s">
        <v>1190</v>
      </c>
      <c r="H490" s="20" t="s">
        <v>1191</v>
      </c>
      <c r="I490" s="20">
        <v>12</v>
      </c>
      <c r="J490" s="20" t="s">
        <v>1959</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0</v>
      </c>
      <c r="AA490" s="23">
        <v>0</v>
      </c>
      <c r="AB490" s="22">
        <v>0</v>
      </c>
      <c r="AC490" s="20">
        <v>1.38888888888889E-2</v>
      </c>
      <c r="AD490" s="20">
        <f>+VLOOKUP(K490,Seguimiento!$A:$J,5,FALSE)</f>
        <v>1.38888888888889E-2</v>
      </c>
      <c r="AE490" s="22">
        <v>0</v>
      </c>
      <c r="AF490" s="22">
        <v>0</v>
      </c>
      <c r="AG490" s="20">
        <v>0.57142857142857095</v>
      </c>
      <c r="AH490" s="20">
        <f>+VLOOKUP(K490,Seguimiento!$A:$J,6,FALSE)</f>
        <v>0</v>
      </c>
      <c r="AI490" s="23">
        <v>0</v>
      </c>
      <c r="AJ490" s="23">
        <v>0</v>
      </c>
      <c r="AK490" s="23">
        <v>0</v>
      </c>
      <c r="AL490" s="20" t="str">
        <f>+VLOOKUP(K490,Seguimiento!$A:$J,7,FALSE)</f>
        <v>Al cierre de mayo 2021 se logró instalar 3 soluciones solares integrales en hogares y 1 en empresas del municipio de Medellín (Mujer Latina). EPM no reporta avance en el mes de junio</v>
      </c>
      <c r="AM490" s="20">
        <f t="shared" si="7"/>
        <v>1.38888888888889E-2</v>
      </c>
      <c r="AN490" s="22">
        <v>4.0152877071226501E-4</v>
      </c>
      <c r="AO490" s="22">
        <v>0</v>
      </c>
      <c r="AP490" s="22">
        <v>0</v>
      </c>
      <c r="AQ490" s="36">
        <f>+VLOOKUP(K490,Seguimiento!$A:$J,9,FALSE)</f>
        <v>5.5767884821147967E-6</v>
      </c>
      <c r="AR490" s="35">
        <f>+VLOOKUP(K490,Seguimiento!$A:$J,10,FALSE)</f>
        <v>1</v>
      </c>
      <c r="AS490" s="20">
        <v>8</v>
      </c>
      <c r="AT490" s="35">
        <f>+VLOOKUP(K490,Seguimiento!$A:$J,4,FALSE)</f>
        <v>8</v>
      </c>
      <c r="AU490" s="22">
        <v>0</v>
      </c>
      <c r="AV490" s="22">
        <v>0</v>
      </c>
    </row>
    <row r="491" spans="1:48" x14ac:dyDescent="0.2">
      <c r="A491" s="20">
        <v>4</v>
      </c>
      <c r="B491" s="20" t="s">
        <v>1077</v>
      </c>
      <c r="C491" s="20">
        <v>2</v>
      </c>
      <c r="D491" s="20" t="s">
        <v>1183</v>
      </c>
      <c r="E491" s="20" t="s">
        <v>1184</v>
      </c>
      <c r="F491" s="20"/>
      <c r="G491" s="20"/>
      <c r="H491" s="20"/>
      <c r="I491" s="20">
        <v>3</v>
      </c>
      <c r="J491" s="20" t="s">
        <v>1958</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89.68</v>
      </c>
      <c r="AA491" s="23">
        <v>0</v>
      </c>
      <c r="AB491" s="22">
        <v>0</v>
      </c>
      <c r="AC491" s="20">
        <v>0.94</v>
      </c>
      <c r="AD491" s="20">
        <f>+VLOOKUP(K491,Seguimiento!$A:$J,5,FALSE)</f>
        <v>0.94399999999999995</v>
      </c>
      <c r="AE491" s="24">
        <v>0</v>
      </c>
      <c r="AF491" s="22">
        <v>0</v>
      </c>
      <c r="AG491" s="20">
        <v>0.97489082969432295</v>
      </c>
      <c r="AH491" s="20">
        <f>+VLOOKUP(K491,Seguimiento!$A:$J,6,FALSE)</f>
        <v>0.96637931034482805</v>
      </c>
      <c r="AI491" s="23">
        <v>0</v>
      </c>
      <c r="AJ491" s="23">
        <v>0</v>
      </c>
      <c r="AK491" s="23">
        <v>0</v>
      </c>
      <c r="AL491" s="20" t="str">
        <f>+VLOOKUP(K491,Seguimiento!$A:$J,7,FALSE)</f>
        <v>Del total de 772,398 viviendas anilladas, 692,403  se encuentran conectadas al servicio (fuente EPM)</v>
      </c>
      <c r="AM491" s="20">
        <f t="shared" si="7"/>
        <v>0.94399999999999995</v>
      </c>
      <c r="AN491" s="22">
        <v>0</v>
      </c>
      <c r="AO491" s="22">
        <v>0</v>
      </c>
      <c r="AP491" s="22">
        <v>0</v>
      </c>
      <c r="AQ491" s="36">
        <f>+VLOOKUP(K491,Seguimiento!$A:$J,9,FALSE)</f>
        <v>0</v>
      </c>
      <c r="AR491" s="35">
        <f>+VLOOKUP(K491,Seguimiento!$A:$J,10,FALSE)</f>
        <v>3</v>
      </c>
      <c r="AS491" s="20">
        <v>89.3</v>
      </c>
      <c r="AT491" s="35">
        <f>+VLOOKUP(K491,Seguimiento!$A:$J,4,FALSE)</f>
        <v>89.68</v>
      </c>
      <c r="AU491" s="22">
        <v>0</v>
      </c>
      <c r="AV491" s="22">
        <v>0</v>
      </c>
    </row>
    <row r="492" spans="1:48" x14ac:dyDescent="0.2">
      <c r="A492" s="20">
        <v>4</v>
      </c>
      <c r="B492" s="20" t="s">
        <v>1077</v>
      </c>
      <c r="C492" s="20">
        <v>2</v>
      </c>
      <c r="D492" s="20" t="s">
        <v>1183</v>
      </c>
      <c r="E492" s="20" t="s">
        <v>1184</v>
      </c>
      <c r="F492" s="20">
        <v>1</v>
      </c>
      <c r="G492" s="20" t="s">
        <v>1190</v>
      </c>
      <c r="H492" s="20" t="s">
        <v>1191</v>
      </c>
      <c r="I492" s="20">
        <v>1</v>
      </c>
      <c r="J492" s="20" t="s">
        <v>1959</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8578</v>
      </c>
      <c r="AA492" s="23">
        <v>0</v>
      </c>
      <c r="AB492" s="22">
        <v>0</v>
      </c>
      <c r="AC492" s="20">
        <v>0.20764444444444399</v>
      </c>
      <c r="AD492" s="20">
        <f>+VLOOKUP(K492,Seguimiento!$A:$J,5,FALSE)</f>
        <v>0.30295555555555598</v>
      </c>
      <c r="AE492" s="22">
        <v>0</v>
      </c>
      <c r="AF492" s="22">
        <v>0</v>
      </c>
      <c r="AG492" s="20">
        <v>0.99309172069295404</v>
      </c>
      <c r="AH492" s="20">
        <f>+VLOOKUP(K492,Seguimiento!$A:$J,6,FALSE)</f>
        <v>0.36367490566837701</v>
      </c>
      <c r="AI492" s="23">
        <v>0</v>
      </c>
      <c r="AJ492" s="23">
        <v>0</v>
      </c>
      <c r="AK492" s="23">
        <v>0</v>
      </c>
      <c r="AL492" s="20" t="str">
        <f>+VLOOKUP(K492,Seguimiento!$A:$J,7,FALSE)</f>
        <v>De enero a mayo de 2020 6.742 nuevas viviendas se han conectado al servicio de gas natural domiciliario (fuente EPM)</v>
      </c>
      <c r="AM492" s="20">
        <f t="shared" si="7"/>
        <v>0.30295555555555598</v>
      </c>
      <c r="AN492" s="22">
        <v>6.7689057655271636E-4</v>
      </c>
      <c r="AO492" s="22">
        <v>0</v>
      </c>
      <c r="AP492" s="22">
        <v>0</v>
      </c>
      <c r="AQ492" s="36">
        <f>+VLOOKUP(K492,Seguimiento!$A:$J,9,FALSE)</f>
        <v>2.0506776066984877E-4</v>
      </c>
      <c r="AR492" s="35">
        <f>+VLOOKUP(K492,Seguimiento!$A:$J,10,FALSE)</f>
        <v>2</v>
      </c>
      <c r="AS492" s="20">
        <v>18688</v>
      </c>
      <c r="AT492" s="35">
        <f>+VLOOKUP(K492,Seguimiento!$A:$J,4,FALSE)</f>
        <v>27266</v>
      </c>
      <c r="AU492" s="22">
        <v>0</v>
      </c>
      <c r="AV492" s="22">
        <v>0</v>
      </c>
    </row>
    <row r="493" spans="1:48" x14ac:dyDescent="0.2">
      <c r="A493" s="20">
        <v>4</v>
      </c>
      <c r="B493" s="20" t="s">
        <v>1077</v>
      </c>
      <c r="C493" s="20">
        <v>2</v>
      </c>
      <c r="D493" s="20" t="s">
        <v>1183</v>
      </c>
      <c r="E493" s="20" t="s">
        <v>1184</v>
      </c>
      <c r="F493" s="20">
        <v>1</v>
      </c>
      <c r="G493" s="20" t="s">
        <v>1190</v>
      </c>
      <c r="H493" s="20" t="s">
        <v>1191</v>
      </c>
      <c r="I493" s="20">
        <v>6</v>
      </c>
      <c r="J493" s="20" t="s">
        <v>1959</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586024</v>
      </c>
      <c r="AA493" s="23">
        <v>0</v>
      </c>
      <c r="AB493" s="22">
        <v>0</v>
      </c>
      <c r="AC493" s="20">
        <v>0.92125411469575103</v>
      </c>
      <c r="AD493" s="20">
        <f>+VLOOKUP(K493,Seguimiento!$A:$J,5,FALSE)</f>
        <v>0.93280868972806397</v>
      </c>
      <c r="AE493" s="22">
        <v>0</v>
      </c>
      <c r="AF493" s="22">
        <v>0</v>
      </c>
      <c r="AG493" s="20">
        <v>1.0159261495685401</v>
      </c>
      <c r="AH493" s="20">
        <f>+VLOOKUP(K493,Seguimiento!$A:$J,6,FALSE)</f>
        <v>0.93847326581727097</v>
      </c>
      <c r="AI493" s="23">
        <v>0</v>
      </c>
      <c r="AJ493" s="23">
        <v>0</v>
      </c>
      <c r="AK493" s="23">
        <v>0</v>
      </c>
      <c r="AL493" s="20" t="str">
        <f>+VLOOKUP(K493,Seguimiento!$A:$J,7,FALSE)</f>
        <v>Fuente: Fondo de Solidaridad y Redistribución de Ingresos.</v>
      </c>
      <c r="AM493" s="20">
        <f t="shared" si="7"/>
        <v>0.93280868972806397</v>
      </c>
      <c r="AN493" s="22">
        <v>3.7975492464844794E-3</v>
      </c>
      <c r="AO493" s="22">
        <v>0</v>
      </c>
      <c r="AP493" s="22">
        <v>0</v>
      </c>
      <c r="AQ493" s="36">
        <f>+VLOOKUP(K493,Seguimiento!$A:$J,9,FALSE)</f>
        <v>3.542386936790984E-3</v>
      </c>
      <c r="AR493" s="35">
        <f>+VLOOKUP(K493,Seguimiento!$A:$J,10,FALSE)</f>
        <v>3</v>
      </c>
      <c r="AS493" s="20">
        <v>578765</v>
      </c>
      <c r="AT493" s="35">
        <f>+VLOOKUP(K493,Seguimiento!$A:$J,4,FALSE)</f>
        <v>586024</v>
      </c>
      <c r="AU493" s="22">
        <v>0</v>
      </c>
      <c r="AV493" s="22">
        <v>0</v>
      </c>
    </row>
    <row r="494" spans="1:48" x14ac:dyDescent="0.2">
      <c r="A494" s="20">
        <v>4</v>
      </c>
      <c r="B494" s="20" t="s">
        <v>1077</v>
      </c>
      <c r="C494" s="20">
        <v>2</v>
      </c>
      <c r="D494" s="20" t="s">
        <v>1183</v>
      </c>
      <c r="E494" s="20" t="s">
        <v>1184</v>
      </c>
      <c r="F494" s="20">
        <v>1</v>
      </c>
      <c r="G494" s="20" t="s">
        <v>1190</v>
      </c>
      <c r="H494" s="20" t="s">
        <v>1191</v>
      </c>
      <c r="I494" s="20">
        <v>3</v>
      </c>
      <c r="J494" s="20" t="s">
        <v>1959</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0</v>
      </c>
      <c r="AA494" s="23">
        <v>0</v>
      </c>
      <c r="AB494" s="22">
        <v>0</v>
      </c>
      <c r="AC494" s="20">
        <v>6.9599999999999995E-2</v>
      </c>
      <c r="AD494" s="20">
        <f>+VLOOKUP(K494,Seguimiento!$A:$J,5,FALSE)</f>
        <v>6.9599999999999995E-2</v>
      </c>
      <c r="AE494" s="22">
        <v>0</v>
      </c>
      <c r="AF494" s="22">
        <v>0</v>
      </c>
      <c r="AG494" s="20">
        <v>0.28999999999999998</v>
      </c>
      <c r="AH494" s="20">
        <f>+VLOOKUP(K494,Seguimiento!$A:$J,6,FALSE)</f>
        <v>0</v>
      </c>
      <c r="AI494" s="23">
        <v>0</v>
      </c>
      <c r="AJ494" s="23">
        <v>0</v>
      </c>
      <c r="AK494" s="23">
        <v>0</v>
      </c>
      <c r="AL494" s="20" t="str">
        <f>+VLOOKUP(K494,Seguimiento!$A:$J,7,FALSE)</f>
        <v>Está en proceso de entrega del alcantarillado vereda La Palma para ser operado por EPM. En el segundo semestre se inicia la instalación de los pozos sépticos.</v>
      </c>
      <c r="AM494" s="20">
        <f t="shared" si="7"/>
        <v>6.9599999999999995E-2</v>
      </c>
      <c r="AN494" s="22">
        <v>8.1873909803305376E-4</v>
      </c>
      <c r="AO494" s="22">
        <v>0</v>
      </c>
      <c r="AP494" s="22">
        <v>0</v>
      </c>
      <c r="AQ494" s="36">
        <f>+VLOOKUP(K494,Seguimiento!$A:$J,9,FALSE)</f>
        <v>5.6984241223100538E-5</v>
      </c>
      <c r="AR494" s="35">
        <f>+VLOOKUP(K494,Seguimiento!$A:$J,10,FALSE)</f>
        <v>1</v>
      </c>
      <c r="AS494" s="20">
        <v>174</v>
      </c>
      <c r="AT494" s="35">
        <f>+VLOOKUP(K494,Seguimiento!$A:$J,4,FALSE)</f>
        <v>174</v>
      </c>
      <c r="AU494" s="22">
        <v>0</v>
      </c>
      <c r="AV494" s="22">
        <v>0</v>
      </c>
    </row>
    <row r="495" spans="1:48" x14ac:dyDescent="0.2">
      <c r="A495" s="20">
        <v>4</v>
      </c>
      <c r="B495" s="20" t="s">
        <v>1077</v>
      </c>
      <c r="C495" s="20">
        <v>2</v>
      </c>
      <c r="D495" s="20" t="s">
        <v>1183</v>
      </c>
      <c r="E495" s="20" t="s">
        <v>1184</v>
      </c>
      <c r="F495" s="20"/>
      <c r="G495" s="20"/>
      <c r="H495" s="20"/>
      <c r="I495" s="20">
        <v>5</v>
      </c>
      <c r="J495" s="20" t="s">
        <v>1958</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v>
      </c>
      <c r="AM495" s="20">
        <f t="shared" si="7"/>
        <v>0.05</v>
      </c>
      <c r="AN495" s="22">
        <v>0</v>
      </c>
      <c r="AO495" s="22">
        <v>0</v>
      </c>
      <c r="AP495" s="22">
        <v>0</v>
      </c>
      <c r="AQ495" s="36">
        <f>+VLOOKUP(K495,Seguimiento!$A:$J,9,FALSE)</f>
        <v>0</v>
      </c>
      <c r="AR495" s="35">
        <f>+VLOOKUP(K495,Seguimiento!$A:$J,10,FALSE)</f>
        <v>1</v>
      </c>
      <c r="AS495" s="20">
        <v>0</v>
      </c>
      <c r="AT495" s="35">
        <f>+VLOOKUP(K495,Seguimiento!$A:$J,4,FALSE)</f>
        <v>5</v>
      </c>
      <c r="AU495" s="22">
        <v>0</v>
      </c>
      <c r="AV495" s="22">
        <v>0</v>
      </c>
    </row>
    <row r="496" spans="1:48" x14ac:dyDescent="0.2">
      <c r="A496" s="20">
        <v>4</v>
      </c>
      <c r="B496" s="20" t="s">
        <v>1077</v>
      </c>
      <c r="C496" s="20">
        <v>2</v>
      </c>
      <c r="D496" s="20" t="s">
        <v>1183</v>
      </c>
      <c r="E496" s="20" t="s">
        <v>1184</v>
      </c>
      <c r="F496" s="20"/>
      <c r="G496" s="20"/>
      <c r="H496" s="20"/>
      <c r="I496" s="20">
        <v>7</v>
      </c>
      <c r="J496" s="20" t="s">
        <v>1958</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El reporte deberá continuarse con una periodicidad anual debido a que el proceso de solicitud de información a gestores de las diferentes corrientes de residuos se hace año a año y no es posible de forma mensual.</v>
      </c>
      <c r="AM496" s="20">
        <f t="shared" si="7"/>
        <v>0.83314285714285696</v>
      </c>
      <c r="AN496" s="22">
        <v>0</v>
      </c>
      <c r="AO496" s="22">
        <v>0</v>
      </c>
      <c r="AP496" s="22">
        <v>0</v>
      </c>
      <c r="AQ496" s="36">
        <f>+VLOOKUP(K496,Seguimiento!$A:$J,9,FALSE)</f>
        <v>0</v>
      </c>
      <c r="AR496" s="35">
        <f>+VLOOKUP(K496,Seguimiento!$A:$J,10,FALSE)</f>
        <v>3</v>
      </c>
      <c r="AS496" s="20">
        <v>29.16</v>
      </c>
      <c r="AT496" s="35">
        <f>+VLOOKUP(K496,Seguimiento!$A:$J,4,FALSE)</f>
        <v>29.16</v>
      </c>
      <c r="AU496" s="22">
        <v>0</v>
      </c>
      <c r="AV496" s="22">
        <v>0</v>
      </c>
    </row>
    <row r="497" spans="1:48" x14ac:dyDescent="0.2">
      <c r="A497" s="20">
        <v>4</v>
      </c>
      <c r="B497" s="20" t="s">
        <v>1077</v>
      </c>
      <c r="C497" s="20">
        <v>2</v>
      </c>
      <c r="D497" s="20" t="s">
        <v>1183</v>
      </c>
      <c r="E497" s="20" t="s">
        <v>1184</v>
      </c>
      <c r="F497" s="20">
        <v>1</v>
      </c>
      <c r="G497" s="20" t="s">
        <v>1190</v>
      </c>
      <c r="H497" s="20" t="s">
        <v>1191</v>
      </c>
      <c r="I497" s="20">
        <v>4</v>
      </c>
      <c r="J497" s="20" t="s">
        <v>1959</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268309</v>
      </c>
      <c r="AA497" s="23">
        <v>0</v>
      </c>
      <c r="AB497" s="22">
        <v>0</v>
      </c>
      <c r="AC497" s="20">
        <v>0.25216478785264901</v>
      </c>
      <c r="AD497" s="20">
        <f>+VLOOKUP(K497,Seguimiento!$A:$J,5,FALSE)</f>
        <v>0.37686037908419001</v>
      </c>
      <c r="AE497" s="22">
        <v>0</v>
      </c>
      <c r="AF497" s="22">
        <v>0</v>
      </c>
      <c r="AG497" s="20">
        <v>1.0086591514106</v>
      </c>
      <c r="AH497" s="20">
        <f>+VLOOKUP(K497,Seguimiento!$A:$J,6,FALSE)</f>
        <v>0.49878236492616101</v>
      </c>
      <c r="AI497" s="23">
        <v>0</v>
      </c>
      <c r="AJ497" s="23">
        <v>0</v>
      </c>
      <c r="AK497" s="23">
        <v>0</v>
      </c>
      <c r="AL497" s="20" t="str">
        <f>+VLOOKUP(K497,Seguimiento!$A:$J,7,FALSE)</f>
        <v>Beneficiarios atendidos por EPM 251.184 y por acueductos veredales 17.125. La diferencia se presenta principalmente por suscriptores que se encuentran en mora en el pago de la facturación.</v>
      </c>
      <c r="AM497" s="20">
        <f t="shared" si="7"/>
        <v>0.37686037908419001</v>
      </c>
      <c r="AN497" s="22">
        <v>1.3708485428829147E-3</v>
      </c>
      <c r="AO497" s="22">
        <v>0</v>
      </c>
      <c r="AP497" s="22">
        <v>0</v>
      </c>
      <c r="AQ497" s="36">
        <f>+VLOOKUP(K497,Seguimiento!$A:$J,9,FALSE)</f>
        <v>5.1661850153786467E-4</v>
      </c>
      <c r="AR497" s="35">
        <f>+VLOOKUP(K497,Seguimiento!$A:$J,10,FALSE)</f>
        <v>3</v>
      </c>
      <c r="AS497" s="20">
        <v>271293</v>
      </c>
      <c r="AT497" s="35">
        <f>+VLOOKUP(K497,Seguimiento!$A:$J,4,FALSE)</f>
        <v>268309</v>
      </c>
      <c r="AU497" s="22">
        <v>0</v>
      </c>
      <c r="AV497" s="22">
        <v>0</v>
      </c>
    </row>
    <row r="498" spans="1:48" x14ac:dyDescent="0.2">
      <c r="A498" s="20">
        <v>4</v>
      </c>
      <c r="B498" s="20" t="s">
        <v>1077</v>
      </c>
      <c r="C498" s="20">
        <v>2</v>
      </c>
      <c r="D498" s="20" t="s">
        <v>1183</v>
      </c>
      <c r="E498" s="20" t="s">
        <v>1184</v>
      </c>
      <c r="F498" s="20">
        <v>1</v>
      </c>
      <c r="G498" s="20" t="s">
        <v>1190</v>
      </c>
      <c r="H498" s="20" t="s">
        <v>1191</v>
      </c>
      <c r="I498" s="20">
        <v>10</v>
      </c>
      <c r="J498" s="20" t="s">
        <v>1959</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0</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Pendiente mesa técnica con la Secretaría de Infraestructur Física para definir los escenarios que serán objeto de intervención</v>
      </c>
      <c r="AM498" s="20">
        <f t="shared" si="7"/>
        <v>0</v>
      </c>
      <c r="AN498" s="22">
        <v>4.5489699525662916E-4</v>
      </c>
      <c r="AO498" s="22">
        <v>0</v>
      </c>
      <c r="AP498" s="22">
        <v>0</v>
      </c>
      <c r="AQ498" s="36">
        <f>+VLOOKUP(K498,Seguimiento!$A:$J,9,FALSE)</f>
        <v>0</v>
      </c>
      <c r="AR498" s="35">
        <f>+VLOOKUP(K498,Seguimiento!$A:$J,10,FALSE)</f>
        <v>0</v>
      </c>
      <c r="AS498" s="20">
        <v>-1</v>
      </c>
      <c r="AT498" s="35">
        <f>+VLOOKUP(K498,Seguimiento!$A:$J,4,FALSE)</f>
        <v>0</v>
      </c>
      <c r="AU498" s="22">
        <v>0</v>
      </c>
      <c r="AV498" s="22">
        <v>0</v>
      </c>
    </row>
    <row r="499" spans="1:48" x14ac:dyDescent="0.2">
      <c r="A499" s="20">
        <v>4</v>
      </c>
      <c r="B499" s="20" t="s">
        <v>1077</v>
      </c>
      <c r="C499" s="20">
        <v>2</v>
      </c>
      <c r="D499" s="20" t="s">
        <v>1183</v>
      </c>
      <c r="E499" s="20" t="s">
        <v>1184</v>
      </c>
      <c r="F499" s="20">
        <v>1</v>
      </c>
      <c r="G499" s="20" t="s">
        <v>1190</v>
      </c>
      <c r="H499" s="20" t="s">
        <v>1191</v>
      </c>
      <c r="I499" s="20">
        <v>11</v>
      </c>
      <c r="J499" s="20" t="s">
        <v>1959</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La actividad se encuentra en etapa de planificación y orientaciones por parte de la Secretaría de Innovación Digital.</v>
      </c>
      <c r="AM499" s="20">
        <f t="shared" si="7"/>
        <v>0</v>
      </c>
      <c r="AN499" s="22">
        <v>4.1013986819546432E-4</v>
      </c>
      <c r="AO499" s="22">
        <v>0</v>
      </c>
      <c r="AP499" s="22">
        <v>0</v>
      </c>
      <c r="AQ499" s="36">
        <f>+VLOOKUP(K499,Seguimiento!$A:$J,9,FALSE)</f>
        <v>0</v>
      </c>
      <c r="AR499" s="35">
        <f>+VLOOKUP(K499,Seguimiento!$A:$J,10,FALSE)</f>
        <v>0</v>
      </c>
      <c r="AS499" s="20">
        <v>-1</v>
      </c>
      <c r="AT499" s="35">
        <f>+VLOOKUP(K499,Seguimiento!$A:$J,4,FALSE)</f>
        <v>0</v>
      </c>
      <c r="AU499" s="22">
        <v>0</v>
      </c>
      <c r="AV499" s="22">
        <v>0</v>
      </c>
    </row>
    <row r="500" spans="1:48" x14ac:dyDescent="0.2">
      <c r="A500" s="20">
        <v>4</v>
      </c>
      <c r="B500" s="20" t="s">
        <v>1077</v>
      </c>
      <c r="C500" s="20">
        <v>2</v>
      </c>
      <c r="D500" s="20" t="s">
        <v>1183</v>
      </c>
      <c r="E500" s="20" t="s">
        <v>1184</v>
      </c>
      <c r="F500" s="20">
        <v>1</v>
      </c>
      <c r="G500" s="20" t="s">
        <v>1190</v>
      </c>
      <c r="H500" s="20" t="s">
        <v>1191</v>
      </c>
      <c r="I500" s="20">
        <v>9</v>
      </c>
      <c r="J500" s="20" t="s">
        <v>1959</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10</v>
      </c>
      <c r="AA500" s="23">
        <v>0</v>
      </c>
      <c r="AB500" s="22">
        <v>0</v>
      </c>
      <c r="AC500" s="20">
        <v>0.85</v>
      </c>
      <c r="AD500" s="20">
        <f>+VLOOKUP(K500,Seguimiento!$A:$J,5,FALSE)</f>
        <v>0.5</v>
      </c>
      <c r="AE500" s="22">
        <v>0</v>
      </c>
      <c r="AF500" s="22">
        <v>0</v>
      </c>
      <c r="AG500" s="20">
        <v>1.0625</v>
      </c>
      <c r="AH500" s="20">
        <f>+VLOOKUP(K500,Seguimiento!$A:$J,6,FALSE)</f>
        <v>0.58823529411764697</v>
      </c>
      <c r="AI500" s="23">
        <v>0</v>
      </c>
      <c r="AJ500" s="23">
        <v>0</v>
      </c>
      <c r="AK500" s="23">
        <v>0</v>
      </c>
      <c r="AL500" s="20" t="str">
        <f>+VLOOKUP(K500,Seguimiento!$A:$J,7,FALSE)</f>
        <v>"Se culminó con la actividad del seminario el cual se certificadará en el mes de julio. Se encuentra en etapa de planeación actividades formativas para el segundo semestre 2021 A corte del presente informe, no se ha registrado ningún nuevo CDCS. "</v>
      </c>
      <c r="AM500" s="20">
        <f t="shared" si="7"/>
        <v>0.5</v>
      </c>
      <c r="AN500" s="22">
        <v>1.2092767938424816E-4</v>
      </c>
      <c r="AO500" s="22">
        <v>0</v>
      </c>
      <c r="AP500" s="22">
        <v>0</v>
      </c>
      <c r="AQ500" s="36">
        <f>+VLOOKUP(K500,Seguimiento!$A:$J,9,FALSE)</f>
        <v>6.0463839692124081E-5</v>
      </c>
      <c r="AR500" s="35">
        <f>+VLOOKUP(K500,Seguimiento!$A:$J,10,FALSE)</f>
        <v>3</v>
      </c>
      <c r="AS500" s="20">
        <v>17</v>
      </c>
      <c r="AT500" s="35">
        <f>+VLOOKUP(K500,Seguimiento!$A:$J,4,FALSE)</f>
        <v>10</v>
      </c>
      <c r="AU500" s="22">
        <v>0</v>
      </c>
      <c r="AV500" s="22">
        <v>0</v>
      </c>
    </row>
    <row r="501" spans="1:48" x14ac:dyDescent="0.2">
      <c r="A501" s="20">
        <v>4</v>
      </c>
      <c r="B501" s="20" t="s">
        <v>1077</v>
      </c>
      <c r="C501" s="20">
        <v>2</v>
      </c>
      <c r="D501" s="20" t="s">
        <v>1183</v>
      </c>
      <c r="E501" s="20" t="s">
        <v>1184</v>
      </c>
      <c r="F501" s="20">
        <v>2</v>
      </c>
      <c r="G501" s="20" t="s">
        <v>1185</v>
      </c>
      <c r="H501" s="20" t="s">
        <v>1186</v>
      </c>
      <c r="I501" s="20">
        <v>1</v>
      </c>
      <c r="J501" s="20" t="s">
        <v>1959</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Se realizaron 6700 visitas en el segundo trimestre, quedando únicamente pendientes de 300.</v>
      </c>
      <c r="AM501" s="20">
        <f t="shared" si="7"/>
        <v>0.26800000000000002</v>
      </c>
      <c r="AN501" s="22">
        <v>1.170085259674634E-3</v>
      </c>
      <c r="AO501" s="22">
        <v>0</v>
      </c>
      <c r="AP501" s="22">
        <v>0</v>
      </c>
      <c r="AQ501" s="36">
        <f>+VLOOKUP(K501,Seguimiento!$A:$J,9,FALSE)</f>
        <v>3.1358284959280195E-4</v>
      </c>
      <c r="AR501" s="35">
        <f>+VLOOKUP(K501,Seguimiento!$A:$J,10,FALSE)</f>
        <v>2</v>
      </c>
      <c r="AS501" s="20">
        <v>-1</v>
      </c>
      <c r="AT501" s="35">
        <f>+VLOOKUP(K501,Seguimiento!$A:$J,4,FALSE)</f>
        <v>6700</v>
      </c>
      <c r="AU501" s="22">
        <v>0</v>
      </c>
      <c r="AV501" s="22">
        <v>0</v>
      </c>
    </row>
    <row r="502" spans="1:48" x14ac:dyDescent="0.2">
      <c r="A502" s="20">
        <v>4</v>
      </c>
      <c r="B502" s="20" t="s">
        <v>1077</v>
      </c>
      <c r="C502" s="20">
        <v>2</v>
      </c>
      <c r="D502" s="20" t="s">
        <v>1183</v>
      </c>
      <c r="E502" s="20" t="s">
        <v>1184</v>
      </c>
      <c r="F502" s="20">
        <v>2</v>
      </c>
      <c r="G502" s="20" t="s">
        <v>1185</v>
      </c>
      <c r="H502" s="20" t="s">
        <v>1186</v>
      </c>
      <c r="I502" s="20">
        <v>2</v>
      </c>
      <c r="J502" s="20" t="s">
        <v>1959</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v>
      </c>
      <c r="AA502" s="23">
        <v>0</v>
      </c>
      <c r="AB502" s="22">
        <v>0</v>
      </c>
      <c r="AC502" s="20">
        <v>0.25</v>
      </c>
      <c r="AD502" s="20">
        <f>+VLOOKUP(K502,Seguimiento!$A:$J,5,FALSE)</f>
        <v>0.25</v>
      </c>
      <c r="AE502" s="22">
        <v>0</v>
      </c>
      <c r="AF502" s="22">
        <v>0</v>
      </c>
      <c r="AG502" s="20">
        <v>1</v>
      </c>
      <c r="AH502" s="20">
        <f>+VLOOKUP(K502,Seguimiento!$A:$J,6,FALSE)</f>
        <v>0</v>
      </c>
      <c r="AI502" s="23">
        <v>0</v>
      </c>
      <c r="AJ502" s="23">
        <v>0</v>
      </c>
      <c r="AK502" s="23">
        <v>0</v>
      </c>
      <c r="AL502" s="20" t="str">
        <f>+VLOOKUP(K502,Seguimiento!$A:$J,7,FALSE)</f>
        <v>Hasta el mes de junio no se desarrollaron actividades del proyecto de diagnóstico, educación y gestión de RCD, puesto que no se contaba con el personal de apoyo técnico para la ejecución del proyecto.</v>
      </c>
      <c r="AM502" s="20">
        <f t="shared" si="7"/>
        <v>0.25</v>
      </c>
      <c r="AN502" s="22">
        <v>1.1267074707060609E-3</v>
      </c>
      <c r="AO502" s="22">
        <v>0</v>
      </c>
      <c r="AP502" s="22">
        <v>0</v>
      </c>
      <c r="AQ502" s="36">
        <f>+VLOOKUP(K502,Seguimiento!$A:$J,9,FALSE)</f>
        <v>2.8167686767651524E-4</v>
      </c>
      <c r="AR502" s="35">
        <f>+VLOOKUP(K502,Seguimiento!$A:$J,10,FALSE)</f>
        <v>2</v>
      </c>
      <c r="AS502" s="20">
        <v>1</v>
      </c>
      <c r="AT502" s="35">
        <f>+VLOOKUP(K502,Seguimiento!$A:$J,4,FALSE)</f>
        <v>1</v>
      </c>
      <c r="AU502" s="22">
        <v>0</v>
      </c>
      <c r="AV502" s="22">
        <v>0</v>
      </c>
    </row>
    <row r="503" spans="1:48" x14ac:dyDescent="0.2">
      <c r="A503" s="20">
        <v>4</v>
      </c>
      <c r="B503" s="20" t="s">
        <v>1077</v>
      </c>
      <c r="C503" s="20">
        <v>2</v>
      </c>
      <c r="D503" s="20" t="s">
        <v>1183</v>
      </c>
      <c r="E503" s="20" t="s">
        <v>1184</v>
      </c>
      <c r="F503" s="20">
        <v>2</v>
      </c>
      <c r="G503" s="20" t="s">
        <v>1185</v>
      </c>
      <c r="H503" s="20" t="s">
        <v>1186</v>
      </c>
      <c r="I503" s="20">
        <v>4</v>
      </c>
      <c r="J503" s="20" t="s">
        <v>1959</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91</v>
      </c>
      <c r="AA503" s="23">
        <v>0</v>
      </c>
      <c r="AB503" s="22">
        <v>0</v>
      </c>
      <c r="AC503" s="20">
        <v>0.25</v>
      </c>
      <c r="AD503" s="20">
        <f>+VLOOKUP(K503,Seguimiento!$A:$J,5,FALSE)</f>
        <v>0.35</v>
      </c>
      <c r="AE503" s="22">
        <v>0</v>
      </c>
      <c r="AF503" s="22">
        <v>0</v>
      </c>
      <c r="AG503" s="20">
        <v>1</v>
      </c>
      <c r="AH503" s="20">
        <f>+VLOOKUP(K503,Seguimiento!$A:$J,6,FALSE)</f>
        <v>0.4</v>
      </c>
      <c r="AI503" s="23">
        <v>0</v>
      </c>
      <c r="AJ503" s="23">
        <v>0</v>
      </c>
      <c r="AK503" s="23">
        <v>0</v>
      </c>
      <c r="AL503" s="20" t="str">
        <f>+VLOOKUP(K503,Seguimiento!$A:$J,7,FALSE)</f>
        <v>En el año 2021 se ha recuperado 4 puntos críticos de residuos sólidos.</v>
      </c>
      <c r="AM503" s="20">
        <f t="shared" si="7"/>
        <v>0.35</v>
      </c>
      <c r="AN503" s="22">
        <v>1.1252124005637612E-3</v>
      </c>
      <c r="AO503" s="22">
        <v>0</v>
      </c>
      <c r="AP503" s="22">
        <v>0</v>
      </c>
      <c r="AQ503" s="36">
        <f>+VLOOKUP(K503,Seguimiento!$A:$J,9,FALSE)</f>
        <v>3.9382434019731642E-4</v>
      </c>
      <c r="AR503" s="35">
        <f>+VLOOKUP(K503,Seguimiento!$A:$J,10,FALSE)</f>
        <v>3</v>
      </c>
      <c r="AS503" s="20">
        <v>95</v>
      </c>
      <c r="AT503" s="35">
        <f>+VLOOKUP(K503,Seguimiento!$A:$J,4,FALSE)</f>
        <v>91</v>
      </c>
      <c r="AU503" s="22">
        <v>0</v>
      </c>
      <c r="AV503" s="22">
        <v>0</v>
      </c>
    </row>
    <row r="504" spans="1:48" x14ac:dyDescent="0.2">
      <c r="A504" s="20">
        <v>4</v>
      </c>
      <c r="B504" s="20" t="s">
        <v>1077</v>
      </c>
      <c r="C504" s="20">
        <v>2</v>
      </c>
      <c r="D504" s="20" t="s">
        <v>1183</v>
      </c>
      <c r="E504" s="20" t="s">
        <v>1184</v>
      </c>
      <c r="F504" s="20">
        <v>2</v>
      </c>
      <c r="G504" s="20" t="s">
        <v>1185</v>
      </c>
      <c r="H504" s="20" t="s">
        <v>1186</v>
      </c>
      <c r="I504" s="20">
        <v>5</v>
      </c>
      <c r="J504" s="20" t="s">
        <v>1959</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-1</v>
      </c>
      <c r="AE504" s="22">
        <v>0</v>
      </c>
      <c r="AF504" s="22">
        <v>0</v>
      </c>
      <c r="AG504" s="20">
        <v>-1</v>
      </c>
      <c r="AH504" s="20">
        <v>-1</v>
      </c>
      <c r="AI504" s="23">
        <v>0</v>
      </c>
      <c r="AJ504" s="23">
        <v>0</v>
      </c>
      <c r="AK504" s="23">
        <v>0</v>
      </c>
      <c r="AL504" s="20" t="str">
        <f>+VLOOKUP(K504,Seguimiento!$A:$J,7,FALSE)</f>
        <v>Sin Observación</v>
      </c>
      <c r="AM504" s="20">
        <f t="shared" si="7"/>
        <v>-1</v>
      </c>
      <c r="AN504" s="22">
        <v>1.4694373501268905E-3</v>
      </c>
      <c r="AO504" s="22">
        <v>0</v>
      </c>
      <c r="AP504" s="22">
        <v>0</v>
      </c>
      <c r="AQ504" s="36">
        <f>+VLOOKUP(K504,Seguimiento!$A:$J,9,FALSE)</f>
        <v>0</v>
      </c>
      <c r="AR504" s="35">
        <f>+VLOOKUP(K504,Seguimiento!$A:$J,10,FALSE)</f>
        <v>0</v>
      </c>
      <c r="AS504" s="20">
        <v>-1</v>
      </c>
      <c r="AT504" s="35">
        <f>+VLOOKUP(K504,Seguimiento!$A:$J,4,FALSE)</f>
        <v>-1</v>
      </c>
      <c r="AU504" s="22">
        <v>0</v>
      </c>
      <c r="AV504" s="22">
        <v>0</v>
      </c>
    </row>
    <row r="505" spans="1:48" x14ac:dyDescent="0.2">
      <c r="A505" s="20">
        <v>4</v>
      </c>
      <c r="B505" s="20" t="s">
        <v>1077</v>
      </c>
      <c r="C505" s="20">
        <v>2</v>
      </c>
      <c r="D505" s="20" t="s">
        <v>1183</v>
      </c>
      <c r="E505" s="20" t="s">
        <v>1184</v>
      </c>
      <c r="F505" s="20">
        <v>2</v>
      </c>
      <c r="G505" s="20" t="s">
        <v>1185</v>
      </c>
      <c r="H505" s="20" t="s">
        <v>1186</v>
      </c>
      <c r="I505" s="20">
        <v>6</v>
      </c>
      <c r="J505" s="20" t="s">
        <v>1959</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-1</v>
      </c>
      <c r="AE505" s="22">
        <v>0</v>
      </c>
      <c r="AF505" s="22">
        <v>0</v>
      </c>
      <c r="AG505" s="20">
        <v>-1</v>
      </c>
      <c r="AH505" s="20">
        <v>-1</v>
      </c>
      <c r="AI505" s="23">
        <v>0</v>
      </c>
      <c r="AJ505" s="23">
        <v>0</v>
      </c>
      <c r="AK505" s="23">
        <v>0</v>
      </c>
      <c r="AL505" s="20" t="str">
        <f>+VLOOKUP(K505,Seguimiento!$A:$J,7,FALSE)</f>
        <v>Sin Observación</v>
      </c>
      <c r="AM505" s="20">
        <f t="shared" si="7"/>
        <v>-1</v>
      </c>
      <c r="AN505" s="22">
        <v>1.1282025408483609E-3</v>
      </c>
      <c r="AO505" s="22">
        <v>0</v>
      </c>
      <c r="AP505" s="22">
        <v>0</v>
      </c>
      <c r="AQ505" s="36">
        <f>+VLOOKUP(K505,Seguimiento!$A:$J,9,FALSE)</f>
        <v>0</v>
      </c>
      <c r="AR505" s="35">
        <f>+VLOOKUP(K505,Seguimiento!$A:$J,10,FALSE)</f>
        <v>0</v>
      </c>
      <c r="AS505" s="20">
        <v>-1</v>
      </c>
      <c r="AT505" s="35">
        <f>+VLOOKUP(K505,Seguimiento!$A:$J,4,FALSE)</f>
        <v>-1</v>
      </c>
      <c r="AU505" s="22">
        <v>0</v>
      </c>
      <c r="AV505" s="22">
        <v>0</v>
      </c>
    </row>
    <row r="506" spans="1:48" x14ac:dyDescent="0.2">
      <c r="A506" s="20">
        <v>4</v>
      </c>
      <c r="B506" s="20" t="s">
        <v>1077</v>
      </c>
      <c r="C506" s="20">
        <v>2</v>
      </c>
      <c r="D506" s="20" t="s">
        <v>1183</v>
      </c>
      <c r="E506" s="20" t="s">
        <v>1184</v>
      </c>
      <c r="F506" s="20"/>
      <c r="G506" s="20"/>
      <c r="H506" s="20"/>
      <c r="I506" s="20">
        <v>1</v>
      </c>
      <c r="J506" s="20" t="s">
        <v>1958</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v>
      </c>
      <c r="AM506" s="20">
        <f t="shared" si="7"/>
        <v>0.90442105263157901</v>
      </c>
      <c r="AN506" s="22">
        <v>0</v>
      </c>
      <c r="AO506" s="22">
        <v>0</v>
      </c>
      <c r="AP506" s="22">
        <v>0</v>
      </c>
      <c r="AQ506" s="36">
        <f>+VLOOKUP(K506,Seguimiento!$A:$J,9,FALSE)</f>
        <v>0</v>
      </c>
      <c r="AR506" s="35">
        <f>+VLOOKUP(K506,Seguimiento!$A:$J,10,FALSE)</f>
        <v>3</v>
      </c>
      <c r="AS506" s="20">
        <v>85.92</v>
      </c>
      <c r="AT506" s="35">
        <f>+VLOOKUP(K506,Seguimiento!$A:$J,4,FALSE)</f>
        <v>85.92</v>
      </c>
      <c r="AU506" s="22">
        <v>0</v>
      </c>
      <c r="AV506" s="22">
        <v>0</v>
      </c>
    </row>
    <row r="507" spans="1:48" x14ac:dyDescent="0.2">
      <c r="A507" s="20">
        <v>4</v>
      </c>
      <c r="B507" s="20" t="s">
        <v>1077</v>
      </c>
      <c r="C507" s="20">
        <v>2</v>
      </c>
      <c r="D507" s="20" t="s">
        <v>1183</v>
      </c>
      <c r="E507" s="20" t="s">
        <v>1184</v>
      </c>
      <c r="F507" s="20"/>
      <c r="G507" s="20"/>
      <c r="H507" s="20"/>
      <c r="I507" s="20">
        <v>2</v>
      </c>
      <c r="J507" s="20" t="s">
        <v>1958</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v>
      </c>
      <c r="AM507" s="20">
        <f t="shared" si="7"/>
        <v>0.87655555555555598</v>
      </c>
      <c r="AN507" s="22">
        <v>0</v>
      </c>
      <c r="AO507" s="22">
        <v>0</v>
      </c>
      <c r="AP507" s="22">
        <v>0</v>
      </c>
      <c r="AQ507" s="36">
        <f>+VLOOKUP(K507,Seguimiento!$A:$J,9,FALSE)</f>
        <v>0</v>
      </c>
      <c r="AR507" s="35">
        <f>+VLOOKUP(K507,Seguimiento!$A:$J,10,FALSE)</f>
        <v>3</v>
      </c>
      <c r="AS507" s="20">
        <v>78.89</v>
      </c>
      <c r="AT507" s="35">
        <f>+VLOOKUP(K507,Seguimiento!$A:$J,4,FALSE)</f>
        <v>78.89</v>
      </c>
      <c r="AU507" s="22">
        <v>0</v>
      </c>
      <c r="AV507" s="22">
        <v>0</v>
      </c>
    </row>
    <row r="508" spans="1:48" x14ac:dyDescent="0.2">
      <c r="A508" s="20">
        <v>4</v>
      </c>
      <c r="B508" s="20" t="s">
        <v>1077</v>
      </c>
      <c r="C508" s="20">
        <v>2</v>
      </c>
      <c r="D508" s="20" t="s">
        <v>1183</v>
      </c>
      <c r="E508" s="20" t="s">
        <v>1184</v>
      </c>
      <c r="F508" s="20"/>
      <c r="G508" s="20"/>
      <c r="H508" s="20"/>
      <c r="I508" s="20">
        <v>6</v>
      </c>
      <c r="J508" s="20" t="s">
        <v>1958</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481</v>
      </c>
      <c r="AA508" s="23">
        <v>0</v>
      </c>
      <c r="AB508" s="22">
        <v>0</v>
      </c>
      <c r="AC508" s="20">
        <v>0.22739436619718301</v>
      </c>
      <c r="AD508" s="20">
        <f>+VLOOKUP(K508,Seguimiento!$A:$J,5,FALSE)</f>
        <v>0.26126760563380302</v>
      </c>
      <c r="AE508" s="24">
        <v>0</v>
      </c>
      <c r="AF508" s="22">
        <v>0</v>
      </c>
      <c r="AG508" s="20">
        <v>1.79388888888889</v>
      </c>
      <c r="AH508" s="20">
        <f>+VLOOKUP(K508,Seguimiento!$A:$J,6,FALSE)</f>
        <v>0.13</v>
      </c>
      <c r="AI508" s="23">
        <v>0</v>
      </c>
      <c r="AJ508" s="23">
        <v>0</v>
      </c>
      <c r="AK508" s="23">
        <v>0</v>
      </c>
      <c r="AL508" s="20" t="str">
        <f>+VLOOKUP(K508,Seguimiento!$A:$J,7,FALSE)</f>
        <v>EPM reporta la informacion mes vencido, aun no se tiene reporte del mes de junio, por lo tanto se presentan las cifras consolidadas a mayo 31</v>
      </c>
      <c r="AM508" s="20">
        <f t="shared" si="7"/>
        <v>0.26126760563380302</v>
      </c>
      <c r="AN508" s="22">
        <v>0</v>
      </c>
      <c r="AO508" s="22">
        <v>0</v>
      </c>
      <c r="AP508" s="22">
        <v>0</v>
      </c>
      <c r="AQ508" s="36">
        <f>+VLOOKUP(K508,Seguimiento!$A:$J,9,FALSE)</f>
        <v>0</v>
      </c>
      <c r="AR508" s="35">
        <f>+VLOOKUP(K508,Seguimiento!$A:$J,10,FALSE)</f>
        <v>2</v>
      </c>
      <c r="AS508" s="20">
        <v>3229</v>
      </c>
      <c r="AT508" s="35">
        <f>+VLOOKUP(K508,Seguimiento!$A:$J,4,FALSE)</f>
        <v>3710</v>
      </c>
      <c r="AU508" s="22">
        <v>0</v>
      </c>
      <c r="AV508" s="22">
        <v>0</v>
      </c>
    </row>
    <row r="509" spans="1:48" x14ac:dyDescent="0.2">
      <c r="A509" s="20">
        <v>4</v>
      </c>
      <c r="B509" s="20" t="s">
        <v>1077</v>
      </c>
      <c r="C509" s="20">
        <v>2</v>
      </c>
      <c r="D509" s="20" t="s">
        <v>1183</v>
      </c>
      <c r="E509" s="20" t="s">
        <v>1184</v>
      </c>
      <c r="F509" s="20">
        <v>1</v>
      </c>
      <c r="G509" s="20" t="s">
        <v>1190</v>
      </c>
      <c r="H509" s="20" t="s">
        <v>1191</v>
      </c>
      <c r="I509" s="20">
        <v>2</v>
      </c>
      <c r="J509" s="20" t="s">
        <v>1959</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200</v>
      </c>
      <c r="AA509" s="23">
        <v>0</v>
      </c>
      <c r="AB509" s="22">
        <v>0</v>
      </c>
      <c r="AC509" s="20">
        <v>0.24959999999999999</v>
      </c>
      <c r="AD509" s="20">
        <f>+VLOOKUP(K509,Seguimiento!$A:$J,5,FALSE)</f>
        <v>0.3296</v>
      </c>
      <c r="AE509" s="22">
        <v>0</v>
      </c>
      <c r="AF509" s="22">
        <v>0</v>
      </c>
      <c r="AG509" s="20">
        <v>1.04</v>
      </c>
      <c r="AH509" s="20">
        <f>+VLOOKUP(K509,Seguimiento!$A:$J,6,FALSE)</f>
        <v>2.5</v>
      </c>
      <c r="AI509" s="23">
        <v>0</v>
      </c>
      <c r="AJ509" s="23">
        <v>0</v>
      </c>
      <c r="AK509" s="23">
        <v>0</v>
      </c>
      <c r="AL509" s="20" t="str">
        <f>+VLOOKUP(K509,Seguimiento!$A:$J,7,FALSE)</f>
        <v>Se conectan nuevos suscriptores a los servicios, producto de las obras terminadas en las vigencias anteriores.</v>
      </c>
      <c r="AM509" s="20">
        <f t="shared" si="7"/>
        <v>0.3296</v>
      </c>
      <c r="AN509" s="22">
        <v>8.1873909803305376E-4</v>
      </c>
      <c r="AO509" s="22">
        <v>0</v>
      </c>
      <c r="AP509" s="22">
        <v>0</v>
      </c>
      <c r="AQ509" s="36">
        <f>+VLOOKUP(K509,Seguimiento!$A:$J,9,FALSE)</f>
        <v>2.3055693000610797E-4</v>
      </c>
      <c r="AR509" s="35">
        <f>+VLOOKUP(K509,Seguimiento!$A:$J,10,FALSE)</f>
        <v>2</v>
      </c>
      <c r="AS509" s="20">
        <v>624</v>
      </c>
      <c r="AT509" s="35">
        <f>+VLOOKUP(K509,Seguimiento!$A:$J,4,FALSE)</f>
        <v>824</v>
      </c>
      <c r="AU509" s="22">
        <v>0</v>
      </c>
      <c r="AV509" s="22">
        <v>0</v>
      </c>
    </row>
    <row r="510" spans="1:48" x14ac:dyDescent="0.2">
      <c r="A510" s="20">
        <v>4</v>
      </c>
      <c r="B510" s="20" t="s">
        <v>1077</v>
      </c>
      <c r="C510" s="20">
        <v>2</v>
      </c>
      <c r="D510" s="20" t="s">
        <v>1183</v>
      </c>
      <c r="E510" s="20" t="s">
        <v>1184</v>
      </c>
      <c r="F510" s="20">
        <v>1</v>
      </c>
      <c r="G510" s="20" t="s">
        <v>1190</v>
      </c>
      <c r="H510" s="20" t="s">
        <v>1191</v>
      </c>
      <c r="I510" s="20">
        <v>5</v>
      </c>
      <c r="J510" s="20" t="s">
        <v>1959</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10769</v>
      </c>
      <c r="AA510" s="23">
        <v>0</v>
      </c>
      <c r="AB510" s="22">
        <v>0</v>
      </c>
      <c r="AC510" s="20">
        <v>1.7842857142857101E-2</v>
      </c>
      <c r="AD510" s="20">
        <f>+VLOOKUP(K510,Seguimiento!$A:$J,5,FALSE)</f>
        <v>7.6921428571428599E-2</v>
      </c>
      <c r="AE510" s="22">
        <v>0</v>
      </c>
      <c r="AF510" s="22">
        <v>0</v>
      </c>
      <c r="AG510" s="20">
        <v>0.31225000000000003</v>
      </c>
      <c r="AH510" s="20">
        <f>+VLOOKUP(K510,Seguimiento!$A:$J,6,FALSE)</f>
        <v>0.32940780619111698</v>
      </c>
      <c r="AI510" s="23">
        <v>0</v>
      </c>
      <c r="AJ510" s="23">
        <v>0</v>
      </c>
      <c r="AK510" s="23">
        <v>0</v>
      </c>
      <c r="AL510" s="20" t="str">
        <f>+VLOOKUP(K510,Seguimiento!$A:$J,7,FALSE)</f>
        <v>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v>
      </c>
      <c r="AM510" s="20">
        <f t="shared" si="7"/>
        <v>7.6921428571428599E-2</v>
      </c>
      <c r="AN510" s="22">
        <v>5.6849830006043206E-3</v>
      </c>
      <c r="AO510" s="22">
        <v>0</v>
      </c>
      <c r="AP510" s="22">
        <v>0</v>
      </c>
      <c r="AQ510" s="36">
        <f>+VLOOKUP(K510,Seguimiento!$A:$J,9,FALSE)</f>
        <v>4.3729701381077106E-4</v>
      </c>
      <c r="AR510" s="35">
        <f>+VLOOKUP(K510,Seguimiento!$A:$J,10,FALSE)</f>
        <v>1</v>
      </c>
      <c r="AS510" s="20">
        <v>2498</v>
      </c>
      <c r="AT510" s="35">
        <f>+VLOOKUP(K510,Seguimiento!$A:$J,4,FALSE)</f>
        <v>10769</v>
      </c>
      <c r="AU510" s="22">
        <v>0</v>
      </c>
      <c r="AV510" s="22">
        <v>0</v>
      </c>
    </row>
    <row r="511" spans="1:48" x14ac:dyDescent="0.2">
      <c r="A511" s="20">
        <v>4</v>
      </c>
      <c r="B511" s="20" t="s">
        <v>1077</v>
      </c>
      <c r="C511" s="20">
        <v>2</v>
      </c>
      <c r="D511" s="20" t="s">
        <v>1183</v>
      </c>
      <c r="E511" s="20" t="s">
        <v>1184</v>
      </c>
      <c r="F511" s="20">
        <v>2</v>
      </c>
      <c r="G511" s="20" t="s">
        <v>1185</v>
      </c>
      <c r="H511" s="20" t="s">
        <v>1186</v>
      </c>
      <c r="I511" s="20">
        <v>3</v>
      </c>
      <c r="J511" s="20" t="s">
        <v>1959</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1757</v>
      </c>
      <c r="AA511" s="23">
        <v>0</v>
      </c>
      <c r="AB511" s="22">
        <v>0</v>
      </c>
      <c r="AC511" s="20">
        <v>0.17012987012986999</v>
      </c>
      <c r="AD511" s="20">
        <f>+VLOOKUP(K511,Seguimiento!$A:$J,5,FALSE)</f>
        <v>0.74058441558441601</v>
      </c>
      <c r="AE511" s="22">
        <v>0</v>
      </c>
      <c r="AF511" s="22">
        <v>0</v>
      </c>
      <c r="AG511" s="20">
        <v>1.048</v>
      </c>
      <c r="AH511" s="20">
        <f>+VLOOKUP(K511,Seguimiento!$A:$J,6,FALSE)</f>
        <v>2.0622065727699499</v>
      </c>
      <c r="AI511" s="23">
        <v>0</v>
      </c>
      <c r="AJ511" s="23">
        <v>0</v>
      </c>
      <c r="AK511" s="23">
        <v>0</v>
      </c>
      <c r="AL511" s="20" t="str">
        <f>+VLOOKUP(K511,Seguimiento!$A:$J,7,FALSE)</f>
        <v>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v>
      </c>
      <c r="AM511" s="20">
        <f t="shared" si="7"/>
        <v>0.74058441558441601</v>
      </c>
      <c r="AN511" s="22">
        <v>1.1267074707060609E-3</v>
      </c>
      <c r="AO511" s="22">
        <v>0</v>
      </c>
      <c r="AP511" s="22">
        <v>0</v>
      </c>
      <c r="AQ511" s="36">
        <f>+VLOOKUP(K511,Seguimiento!$A:$J,9,FALSE)</f>
        <v>5.0336022067907138E-4</v>
      </c>
      <c r="AR511" s="35">
        <f>+VLOOKUP(K511,Seguimiento!$A:$J,10,FALSE)</f>
        <v>3</v>
      </c>
      <c r="AS511" s="20">
        <v>524</v>
      </c>
      <c r="AT511" s="35">
        <f>+VLOOKUP(K511,Seguimiento!$A:$J,4,FALSE)</f>
        <v>2281</v>
      </c>
      <c r="AU511" s="22">
        <v>0</v>
      </c>
      <c r="AV511" s="22">
        <v>0</v>
      </c>
    </row>
    <row r="512" spans="1:48" x14ac:dyDescent="0.2">
      <c r="A512" s="20">
        <v>4</v>
      </c>
      <c r="B512" s="20" t="s">
        <v>1077</v>
      </c>
      <c r="C512" s="20">
        <v>2</v>
      </c>
      <c r="D512" s="20" t="s">
        <v>1183</v>
      </c>
      <c r="E512" s="20" t="s">
        <v>1184</v>
      </c>
      <c r="F512" s="20">
        <v>1</v>
      </c>
      <c r="G512" s="20" t="s">
        <v>1190</v>
      </c>
      <c r="H512" s="20" t="s">
        <v>1191</v>
      </c>
      <c r="I512" s="20">
        <v>7</v>
      </c>
      <c r="J512" s="20" t="s">
        <v>1959</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555610</v>
      </c>
      <c r="AA512" s="23">
        <v>0</v>
      </c>
      <c r="AB512" s="22">
        <v>0</v>
      </c>
      <c r="AC512" s="20">
        <v>0.92902149928990996</v>
      </c>
      <c r="AD512" s="20">
        <f>+VLOOKUP(K512,Seguimiento!$A:$J,5,FALSE)</f>
        <v>0.94160653215064105</v>
      </c>
      <c r="AE512" s="22">
        <v>0</v>
      </c>
      <c r="AF512" s="22">
        <v>0</v>
      </c>
      <c r="AG512" s="20">
        <v>1.0060526422040601</v>
      </c>
      <c r="AH512" s="20">
        <f>+VLOOKUP(K512,Seguimiento!$A:$J,6,FALSE)</f>
        <v>0.94160653215064105</v>
      </c>
      <c r="AI512" s="23">
        <v>0</v>
      </c>
      <c r="AJ512" s="23">
        <v>0</v>
      </c>
      <c r="AK512" s="23">
        <v>0</v>
      </c>
      <c r="AL512" s="20" t="str">
        <f>+VLOOKUP(K512,Seguimiento!$A:$J,7,FALSE)</f>
        <v>Fuente: Fondo de Solidaridad y Redistribución de Ingresos.</v>
      </c>
      <c r="AM512" s="20">
        <f t="shared" si="7"/>
        <v>0.94160653215064105</v>
      </c>
      <c r="AN512" s="22">
        <v>3.6976662913147085E-3</v>
      </c>
      <c r="AO512" s="22">
        <v>0</v>
      </c>
      <c r="AP512" s="22">
        <v>0</v>
      </c>
      <c r="AQ512" s="36">
        <f>+VLOOKUP(K512,Seguimiento!$A:$J,9,FALSE)</f>
        <v>3.4817467336151647E-3</v>
      </c>
      <c r="AR512" s="35">
        <f>+VLOOKUP(K512,Seguimiento!$A:$J,10,FALSE)</f>
        <v>3</v>
      </c>
      <c r="AS512" s="20">
        <v>548184</v>
      </c>
      <c r="AT512" s="35">
        <f>+VLOOKUP(K512,Seguimiento!$A:$J,4,FALSE)</f>
        <v>555610</v>
      </c>
      <c r="AU512" s="22">
        <v>0</v>
      </c>
      <c r="AV512" s="22">
        <v>0</v>
      </c>
    </row>
    <row r="513" spans="1:48" x14ac:dyDescent="0.2">
      <c r="A513" s="20">
        <v>4</v>
      </c>
      <c r="B513" s="20" t="s">
        <v>1077</v>
      </c>
      <c r="C513" s="20">
        <v>2</v>
      </c>
      <c r="D513" s="20" t="s">
        <v>1183</v>
      </c>
      <c r="E513" s="20" t="s">
        <v>1184</v>
      </c>
      <c r="F513" s="20">
        <v>1</v>
      </c>
      <c r="G513" s="20" t="s">
        <v>1190</v>
      </c>
      <c r="H513" s="20" t="s">
        <v>1191</v>
      </c>
      <c r="I513" s="20">
        <v>8</v>
      </c>
      <c r="J513" s="20" t="s">
        <v>1959</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631769</v>
      </c>
      <c r="AA513" s="23">
        <v>0</v>
      </c>
      <c r="AB513" s="22">
        <v>0</v>
      </c>
      <c r="AC513" s="20">
        <v>0.94282744757293202</v>
      </c>
      <c r="AD513" s="20">
        <f>+VLOOKUP(K513,Seguimiento!$A:$J,5,FALSE)</f>
        <v>0.96137569599681105</v>
      </c>
      <c r="AE513" s="22">
        <v>0</v>
      </c>
      <c r="AF513" s="22">
        <v>0</v>
      </c>
      <c r="AG513" s="20">
        <v>1.0088349176265199</v>
      </c>
      <c r="AH513" s="20">
        <f>+VLOOKUP(K513,Seguimiento!$A:$J,6,FALSE)</f>
        <v>0.96137569599681105</v>
      </c>
      <c r="AI513" s="23">
        <v>0</v>
      </c>
      <c r="AJ513" s="23">
        <v>0</v>
      </c>
      <c r="AK513" s="23">
        <v>0</v>
      </c>
      <c r="AL513" s="20" t="str">
        <f>+VLOOKUP(K513,Seguimiento!$A:$J,7,FALSE)</f>
        <v>Fuente: Fondo de Solidaridad y Redistribución de Ingresos.</v>
      </c>
      <c r="AM513" s="20">
        <f t="shared" si="7"/>
        <v>0.96137569599681105</v>
      </c>
      <c r="AN513" s="22">
        <v>3.6976662913147085E-3</v>
      </c>
      <c r="AO513" s="22">
        <v>0</v>
      </c>
      <c r="AP513" s="22">
        <v>0</v>
      </c>
      <c r="AQ513" s="36">
        <f>+VLOOKUP(K513,Seguimiento!$A:$J,9,FALSE)</f>
        <v>3.5548465043766251E-3</v>
      </c>
      <c r="AR513" s="35">
        <f>+VLOOKUP(K513,Seguimiento!$A:$J,10,FALSE)</f>
        <v>3</v>
      </c>
      <c r="AS513" s="20">
        <v>619580</v>
      </c>
      <c r="AT513" s="35">
        <f>+VLOOKUP(K513,Seguimiento!$A:$J,4,FALSE)</f>
        <v>631769</v>
      </c>
      <c r="AU513" s="22">
        <v>0</v>
      </c>
      <c r="AV513" s="22">
        <v>0</v>
      </c>
    </row>
    <row r="514" spans="1:48" x14ac:dyDescent="0.2">
      <c r="A514" s="20">
        <v>4</v>
      </c>
      <c r="B514" s="20" t="s">
        <v>1077</v>
      </c>
      <c r="C514" s="20">
        <v>2</v>
      </c>
      <c r="D514" s="20" t="s">
        <v>1183</v>
      </c>
      <c r="E514" s="20" t="s">
        <v>1184</v>
      </c>
      <c r="F514" s="20"/>
      <c r="G514" s="20"/>
      <c r="H514" s="20"/>
      <c r="I514" s="20">
        <v>4</v>
      </c>
      <c r="J514" s="20" t="s">
        <v>1958</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Este indicador se empezará a reportar en el segundo semestre, debido a que Emvarias se encuentra en un proceso de compra de unos lifters para adoptarlos en los vehículos y recoger lo residuos de los contenedores.</v>
      </c>
      <c r="AM514" s="20">
        <f t="shared" si="7"/>
        <v>0.119679380873411</v>
      </c>
      <c r="AN514" s="22">
        <v>0</v>
      </c>
      <c r="AO514" s="22">
        <v>0</v>
      </c>
      <c r="AP514" s="22">
        <v>0</v>
      </c>
      <c r="AQ514" s="36">
        <f>+VLOOKUP(K514,Seguimiento!$A:$J,9,FALSE)</f>
        <v>0</v>
      </c>
      <c r="AR514" s="35">
        <f>+VLOOKUP(K514,Seguimiento!$A:$J,10,FALSE)</f>
        <v>1</v>
      </c>
      <c r="AS514" s="20">
        <v>433</v>
      </c>
      <c r="AT514" s="35">
        <f>+VLOOKUP(K514,Seguimiento!$A:$J,4,FALSE)</f>
        <v>433</v>
      </c>
      <c r="AU514" s="22">
        <v>0</v>
      </c>
      <c r="AV514" s="22">
        <v>0</v>
      </c>
    </row>
    <row r="515" spans="1:48" x14ac:dyDescent="0.2">
      <c r="A515" s="20">
        <v>4</v>
      </c>
      <c r="B515" s="20" t="s">
        <v>1077</v>
      </c>
      <c r="C515" s="20">
        <v>3</v>
      </c>
      <c r="D515" s="20" t="s">
        <v>1240</v>
      </c>
      <c r="E515" s="20" t="s">
        <v>1241</v>
      </c>
      <c r="F515" s="20">
        <v>2</v>
      </c>
      <c r="G515" s="20" t="s">
        <v>1287</v>
      </c>
      <c r="H515" s="20" t="s">
        <v>1291</v>
      </c>
      <c r="I515" s="20">
        <v>1</v>
      </c>
      <c r="J515" s="20" t="s">
        <v>1959</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530</v>
      </c>
      <c r="AA515" s="23">
        <v>0</v>
      </c>
      <c r="AB515" s="22">
        <v>0</v>
      </c>
      <c r="AC515" s="20">
        <v>0.24177777777777801</v>
      </c>
      <c r="AD515" s="20">
        <f>+VLOOKUP(K515,Seguimiento!$A:$J,5,FALSE)</f>
        <v>0.35955555555555602</v>
      </c>
      <c r="AE515" s="22">
        <v>0</v>
      </c>
      <c r="AF515" s="22">
        <v>0</v>
      </c>
      <c r="AG515" s="20">
        <v>1.0880000000000001</v>
      </c>
      <c r="AH515" s="20">
        <f>+VLOOKUP(K515,Seguimiento!$A:$J,6,FALSE)</f>
        <v>0.53319919517102599</v>
      </c>
      <c r="AI515" s="23">
        <v>0</v>
      </c>
      <c r="AJ515" s="23">
        <v>0</v>
      </c>
      <c r="AK515" s="23">
        <v>0</v>
      </c>
      <c r="AL515" s="20" t="str">
        <f>+VLOOKUP(K515,Seguimiento!$A:$J,7,FALSE)</f>
        <v>En Junio se tuvo un avance de 11,67 %  con respecto a la meta anual.</v>
      </c>
      <c r="AM515" s="20">
        <f t="shared" ref="AM515:AM578" si="8">+AD515</f>
        <v>0.35955555555555602</v>
      </c>
      <c r="AN515" s="22">
        <v>6.587821083837035E-4</v>
      </c>
      <c r="AO515" s="22">
        <v>0</v>
      </c>
      <c r="AP515" s="22">
        <v>0</v>
      </c>
      <c r="AQ515" s="36">
        <f>+VLOOKUP(K515,Seguimiento!$A:$J,9,FALSE)</f>
        <v>2.3686876696996304E-4</v>
      </c>
      <c r="AR515" s="35">
        <f>+VLOOKUP(K515,Seguimiento!$A:$J,10,FALSE)</f>
        <v>3</v>
      </c>
      <c r="AS515" s="20">
        <v>1088</v>
      </c>
      <c r="AT515" s="35">
        <f>+VLOOKUP(K515,Seguimiento!$A:$J,4,FALSE)</f>
        <v>1618</v>
      </c>
      <c r="AU515" s="22">
        <v>0</v>
      </c>
      <c r="AV515" s="22">
        <v>0</v>
      </c>
    </row>
    <row r="516" spans="1:48" x14ac:dyDescent="0.2">
      <c r="A516" s="20">
        <v>4</v>
      </c>
      <c r="B516" s="20" t="s">
        <v>1077</v>
      </c>
      <c r="C516" s="20">
        <v>3</v>
      </c>
      <c r="D516" s="20" t="s">
        <v>1240</v>
      </c>
      <c r="E516" s="20" t="s">
        <v>1241</v>
      </c>
      <c r="F516" s="20"/>
      <c r="G516" s="20"/>
      <c r="H516" s="20"/>
      <c r="I516" s="20">
        <v>2</v>
      </c>
      <c r="J516" s="20" t="s">
        <v>1958</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27.22</v>
      </c>
      <c r="AA516" s="23">
        <v>0</v>
      </c>
      <c r="AB516" s="22">
        <v>0</v>
      </c>
      <c r="AC516" s="20">
        <v>0.74285714285714299</v>
      </c>
      <c r="AD516" s="20">
        <f>+VLOOKUP(K516,Seguimiento!$A:$J,5,FALSE)</f>
        <v>0.77771428571428602</v>
      </c>
      <c r="AE516" s="24">
        <v>0</v>
      </c>
      <c r="AF516" s="22">
        <v>0</v>
      </c>
      <c r="AG516" s="20">
        <v>0.78787878787878796</v>
      </c>
      <c r="AH516" s="20">
        <f>+VLOOKUP(K516,Seguimiento!$A:$J,6,FALSE)</f>
        <v>0.82484848484848505</v>
      </c>
      <c r="AI516" s="23">
        <v>0</v>
      </c>
      <c r="AJ516" s="23">
        <v>0</v>
      </c>
      <c r="AK516" s="23">
        <v>0</v>
      </c>
      <c r="AL516" s="20" t="str">
        <f>+VLOOKUP(K516,Seguimiento!$A:$J,7,FALSE)</f>
        <v>"En el mes de Junio se adoptaron 116 animales y se rescataron  un total de 344 animales. A junio se tiene un acumulado de 530 animales adoptados y 1947 animales rescatados."</v>
      </c>
      <c r="AM516" s="20">
        <f t="shared" si="8"/>
        <v>0.77771428571428602</v>
      </c>
      <c r="AN516" s="22">
        <v>0</v>
      </c>
      <c r="AO516" s="22">
        <v>0</v>
      </c>
      <c r="AP516" s="22">
        <v>0</v>
      </c>
      <c r="AQ516" s="36">
        <f>+VLOOKUP(K516,Seguimiento!$A:$J,9,FALSE)</f>
        <v>0</v>
      </c>
      <c r="AR516" s="35">
        <f>+VLOOKUP(K516,Seguimiento!$A:$J,10,FALSE)</f>
        <v>3</v>
      </c>
      <c r="AS516" s="20">
        <v>26</v>
      </c>
      <c r="AT516" s="35">
        <f>+VLOOKUP(K516,Seguimiento!$A:$J,4,FALSE)</f>
        <v>27.22</v>
      </c>
      <c r="AU516" s="22">
        <v>0</v>
      </c>
      <c r="AV516" s="22">
        <v>0</v>
      </c>
    </row>
    <row r="517" spans="1:48" x14ac:dyDescent="0.2">
      <c r="A517" s="20">
        <v>4</v>
      </c>
      <c r="B517" s="20" t="s">
        <v>1077</v>
      </c>
      <c r="C517" s="20">
        <v>3</v>
      </c>
      <c r="D517" s="20" t="s">
        <v>1240</v>
      </c>
      <c r="E517" s="20" t="s">
        <v>1241</v>
      </c>
      <c r="F517" s="20">
        <v>4</v>
      </c>
      <c r="G517" s="20" t="s">
        <v>1242</v>
      </c>
      <c r="H517" s="20" t="s">
        <v>1243</v>
      </c>
      <c r="I517" s="20">
        <v>4</v>
      </c>
      <c r="J517" s="20" t="s">
        <v>1959</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1929</v>
      </c>
      <c r="AA517" s="23">
        <v>0</v>
      </c>
      <c r="AB517" s="22">
        <v>0</v>
      </c>
      <c r="AC517" s="20">
        <v>0.29883333333333301</v>
      </c>
      <c r="AD517" s="20">
        <f>+VLOOKUP(K517,Seguimiento!$A:$J,5,FALSE)</f>
        <v>0.62033333333333296</v>
      </c>
      <c r="AE517" s="22">
        <v>0</v>
      </c>
      <c r="AF517" s="22">
        <v>0</v>
      </c>
      <c r="AG517" s="20">
        <v>2.24125</v>
      </c>
      <c r="AH517" s="20">
        <f>+VLOOKUP(K517,Seguimiento!$A:$J,6,FALSE)</f>
        <v>1.6074999999999999</v>
      </c>
      <c r="AI517" s="23">
        <v>0</v>
      </c>
      <c r="AJ517" s="23">
        <v>0</v>
      </c>
      <c r="AK517" s="23">
        <v>0</v>
      </c>
      <c r="AL517" s="20" t="str">
        <f>+VLOOKUP(K517,Seguimiento!$A:$J,7,FALSE)</f>
        <v>Cantidades acumuladas 2021 (1929ml): Contratos 2020 (proyecto 160131) ha recibido: 958 ml (278obra +680mant). Contratos 2020 PP (proyecto 190107) ha recibido  mantenmto: 580ml. Cuadrilla interna (proyecto 200343) ha recibido mantenmto: 391ml.</v>
      </c>
      <c r="AM517" s="20">
        <f t="shared" si="8"/>
        <v>0.62033333333333296</v>
      </c>
      <c r="AN517" s="22">
        <v>8.9085924800645362E-4</v>
      </c>
      <c r="AO517" s="22">
        <v>0</v>
      </c>
      <c r="AP517" s="22">
        <v>0</v>
      </c>
      <c r="AQ517" s="36">
        <f>+VLOOKUP(K517,Seguimiento!$A:$J,9,FALSE)</f>
        <v>4.4439028821388594E-4</v>
      </c>
      <c r="AR517" s="35">
        <f>+VLOOKUP(K517,Seguimiento!$A:$J,10,FALSE)</f>
        <v>3</v>
      </c>
      <c r="AS517" s="20">
        <v>1793</v>
      </c>
      <c r="AT517" s="35">
        <f>+VLOOKUP(K517,Seguimiento!$A:$J,4,FALSE)</f>
        <v>3722</v>
      </c>
      <c r="AU517" s="22">
        <v>0</v>
      </c>
      <c r="AV517" s="22">
        <v>0</v>
      </c>
    </row>
    <row r="518" spans="1:48" x14ac:dyDescent="0.2">
      <c r="A518" s="20">
        <v>4</v>
      </c>
      <c r="B518" s="20" t="s">
        <v>1077</v>
      </c>
      <c r="C518" s="20">
        <v>3</v>
      </c>
      <c r="D518" s="20" t="s">
        <v>1240</v>
      </c>
      <c r="E518" s="20" t="s">
        <v>1241</v>
      </c>
      <c r="F518" s="20"/>
      <c r="G518" s="20"/>
      <c r="H518" s="20"/>
      <c r="I518" s="20">
        <v>1</v>
      </c>
      <c r="J518" s="20" t="s">
        <v>1958</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El plan de acción, se encuentra en verificación por parte del despacho de la Secretaría.</v>
      </c>
      <c r="AM518" s="20">
        <f t="shared" si="8"/>
        <v>0</v>
      </c>
      <c r="AN518" s="22">
        <v>0</v>
      </c>
      <c r="AO518" s="22">
        <v>0</v>
      </c>
      <c r="AP518" s="22">
        <v>0</v>
      </c>
      <c r="AQ518" s="36">
        <f>+VLOOKUP(K518,Seguimiento!$A:$J,9,FALSE)</f>
        <v>0</v>
      </c>
      <c r="AR518" s="35">
        <f>+VLOOKUP(K518,Seguimiento!$A:$J,10,FALSE)</f>
        <v>1</v>
      </c>
      <c r="AS518" s="20">
        <v>-1</v>
      </c>
      <c r="AT518" s="35">
        <f>+VLOOKUP(K518,Seguimiento!$A:$J,4,FALSE)</f>
        <v>0</v>
      </c>
      <c r="AU518" s="22">
        <v>0</v>
      </c>
      <c r="AV518" s="22">
        <v>0</v>
      </c>
    </row>
    <row r="519" spans="1:48" x14ac:dyDescent="0.2">
      <c r="A519" s="20">
        <v>4</v>
      </c>
      <c r="B519" s="20" t="s">
        <v>1077</v>
      </c>
      <c r="C519" s="20">
        <v>3</v>
      </c>
      <c r="D519" s="20" t="s">
        <v>1240</v>
      </c>
      <c r="E519" s="20" t="s">
        <v>1241</v>
      </c>
      <c r="F519" s="20"/>
      <c r="G519" s="20"/>
      <c r="H519" s="20"/>
      <c r="I519" s="20">
        <v>4</v>
      </c>
      <c r="J519" s="20" t="s">
        <v>1958</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9.8000000000000007</v>
      </c>
      <c r="AA519" s="23">
        <v>0</v>
      </c>
      <c r="AB519" s="22">
        <v>0</v>
      </c>
      <c r="AC519" s="20">
        <v>0.48499999999999999</v>
      </c>
      <c r="AD519" s="20">
        <f>+VLOOKUP(K519,Seguimiento!$A:$J,5,FALSE)</f>
        <v>0.49</v>
      </c>
      <c r="AE519" s="24">
        <v>0</v>
      </c>
      <c r="AF519" s="22">
        <v>0</v>
      </c>
      <c r="AG519" s="20">
        <v>1.94</v>
      </c>
      <c r="AH519" s="20">
        <f>+VLOOKUP(K519,Seguimiento!$A:$J,6,FALSE)</f>
        <v>0.98</v>
      </c>
      <c r="AI519" s="23">
        <v>0</v>
      </c>
      <c r="AJ519" s="23">
        <v>0</v>
      </c>
      <c r="AK519" s="23">
        <v>0</v>
      </c>
      <c r="AL519" s="20" t="str">
        <f>+VLOOKUP(K519,Seguimiento!$A:$J,7,FALSE)</f>
        <v>Durante el año 2021 se han sensibilizado 6.571 personas en procesos pedagógicos y culturales ambientales.</v>
      </c>
      <c r="AM519" s="20">
        <f t="shared" si="8"/>
        <v>0.49</v>
      </c>
      <c r="AN519" s="22">
        <v>0</v>
      </c>
      <c r="AO519" s="22">
        <v>0</v>
      </c>
      <c r="AP519" s="22">
        <v>0</v>
      </c>
      <c r="AQ519" s="36">
        <f>+VLOOKUP(K519,Seguimiento!$A:$J,9,FALSE)</f>
        <v>0</v>
      </c>
      <c r="AR519" s="35">
        <f>+VLOOKUP(K519,Seguimiento!$A:$J,10,FALSE)</f>
        <v>3</v>
      </c>
      <c r="AS519" s="20">
        <v>9.6999999999999993</v>
      </c>
      <c r="AT519" s="35">
        <f>+VLOOKUP(K519,Seguimiento!$A:$J,4,FALSE)</f>
        <v>9.8000000000000007</v>
      </c>
      <c r="AU519" s="22">
        <v>0</v>
      </c>
      <c r="AV519" s="22">
        <v>0</v>
      </c>
    </row>
    <row r="520" spans="1:48" x14ac:dyDescent="0.2">
      <c r="A520" s="20">
        <v>4</v>
      </c>
      <c r="B520" s="20" t="s">
        <v>1077</v>
      </c>
      <c r="C520" s="20">
        <v>3</v>
      </c>
      <c r="D520" s="20" t="s">
        <v>1240</v>
      </c>
      <c r="E520" s="20" t="s">
        <v>1241</v>
      </c>
      <c r="F520" s="20">
        <v>4</v>
      </c>
      <c r="G520" s="20" t="s">
        <v>1242</v>
      </c>
      <c r="H520" s="20" t="s">
        <v>1243</v>
      </c>
      <c r="I520" s="20">
        <v>1</v>
      </c>
      <c r="J520" s="20" t="s">
        <v>1959</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-2</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520" s="20">
        <f t="shared" si="8"/>
        <v>-2</v>
      </c>
      <c r="AN520" s="22">
        <v>4.0152877071226501E-4</v>
      </c>
      <c r="AO520" s="22">
        <v>0</v>
      </c>
      <c r="AP520" s="22">
        <v>0</v>
      </c>
      <c r="AQ520" s="36">
        <f>+VLOOKUP(K520,Seguimiento!$A:$J,9,FALSE)</f>
        <v>0</v>
      </c>
      <c r="AR520" s="35">
        <f>+VLOOKUP(K520,Seguimiento!$A:$J,10,FALSE)</f>
        <v>3</v>
      </c>
      <c r="AS520" s="20">
        <v>-2</v>
      </c>
      <c r="AT520" s="35">
        <f>+VLOOKUP(K520,Seguimiento!$A:$J,4,FALSE)</f>
        <v>-2</v>
      </c>
      <c r="AU520" s="22">
        <v>0</v>
      </c>
      <c r="AV520" s="22">
        <v>0</v>
      </c>
    </row>
    <row r="521" spans="1:48" x14ac:dyDescent="0.2">
      <c r="A521" s="20">
        <v>4</v>
      </c>
      <c r="B521" s="20" t="s">
        <v>1077</v>
      </c>
      <c r="C521" s="20">
        <v>3</v>
      </c>
      <c r="D521" s="20" t="s">
        <v>1240</v>
      </c>
      <c r="E521" s="20" t="s">
        <v>1241</v>
      </c>
      <c r="F521" s="20">
        <v>3</v>
      </c>
      <c r="G521" s="20" t="s">
        <v>1246</v>
      </c>
      <c r="H521" s="20" t="s">
        <v>1247</v>
      </c>
      <c r="I521" s="20">
        <v>6</v>
      </c>
      <c r="J521" s="20" t="s">
        <v>1959</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Desde el mes de mayo se inició la compaña comunicacional Ecociudadanos en la que se comparten   "Econsejos" relacionados con las buenas prácticas ambientales.</v>
      </c>
      <c r="AM521" s="20">
        <f t="shared" si="8"/>
        <v>0.5</v>
      </c>
      <c r="AN521" s="22">
        <v>4.0646250218185471E-4</v>
      </c>
      <c r="AO521" s="22">
        <v>0</v>
      </c>
      <c r="AP521" s="22">
        <v>0</v>
      </c>
      <c r="AQ521" s="36">
        <f>+VLOOKUP(K521,Seguimiento!$A:$J,9,FALSE)</f>
        <v>2.0323125109092735E-4</v>
      </c>
      <c r="AR521" s="35">
        <f>+VLOOKUP(K521,Seguimiento!$A:$J,10,FALSE)</f>
        <v>3</v>
      </c>
      <c r="AS521" s="20">
        <v>1</v>
      </c>
      <c r="AT521" s="35">
        <f>+VLOOKUP(K521,Seguimiento!$A:$J,4,FALSE)</f>
        <v>2</v>
      </c>
      <c r="AU521" s="22">
        <v>0</v>
      </c>
      <c r="AV521" s="22">
        <v>0</v>
      </c>
    </row>
    <row r="522" spans="1:48" x14ac:dyDescent="0.2">
      <c r="A522" s="20">
        <v>4</v>
      </c>
      <c r="B522" s="20" t="s">
        <v>1077</v>
      </c>
      <c r="C522" s="20">
        <v>3</v>
      </c>
      <c r="D522" s="20" t="s">
        <v>1240</v>
      </c>
      <c r="E522" s="20" t="s">
        <v>1241</v>
      </c>
      <c r="F522" s="20">
        <v>3</v>
      </c>
      <c r="G522" s="20" t="s">
        <v>1246</v>
      </c>
      <c r="H522" s="20" t="s">
        <v>1247</v>
      </c>
      <c r="I522" s="20">
        <v>4</v>
      </c>
      <c r="J522" s="20" t="s">
        <v>1959</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Entre enero y marzo se vinculó a 1 nuevo firmante, por lo que el acumulado es 176.</v>
      </c>
      <c r="AM522" s="20">
        <f t="shared" si="8"/>
        <v>0.64</v>
      </c>
      <c r="AN522" s="22">
        <v>4.0646250218185471E-4</v>
      </c>
      <c r="AO522" s="22">
        <v>0</v>
      </c>
      <c r="AP522" s="22">
        <v>0</v>
      </c>
      <c r="AQ522" s="36">
        <f>+VLOOKUP(K522,Seguimiento!$A:$J,9,FALSE)</f>
        <v>2.5865795593390753E-4</v>
      </c>
      <c r="AR522" s="35">
        <f>+VLOOKUP(K522,Seguimiento!$A:$J,10,FALSE)</f>
        <v>3</v>
      </c>
      <c r="AS522" s="20">
        <v>175</v>
      </c>
      <c r="AT522" s="35">
        <f>+VLOOKUP(K522,Seguimiento!$A:$J,4,FALSE)</f>
        <v>176</v>
      </c>
      <c r="AU522" s="22">
        <v>0</v>
      </c>
      <c r="AV522" s="22">
        <v>0</v>
      </c>
    </row>
    <row r="523" spans="1:48" x14ac:dyDescent="0.2">
      <c r="A523" s="20">
        <v>4</v>
      </c>
      <c r="B523" s="20" t="s">
        <v>1077</v>
      </c>
      <c r="C523" s="20">
        <v>3</v>
      </c>
      <c r="D523" s="20" t="s">
        <v>1240</v>
      </c>
      <c r="E523" s="20" t="s">
        <v>1241</v>
      </c>
      <c r="F523" s="20">
        <v>1</v>
      </c>
      <c r="G523" s="20" t="s">
        <v>1273</v>
      </c>
      <c r="H523" s="20" t="s">
        <v>1274</v>
      </c>
      <c r="I523" s="20">
        <v>3</v>
      </c>
      <c r="J523" s="20" t="s">
        <v>1959</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f>+VLOOKUP(K523,Seguimiento!$A:$J,5,FALSE)</f>
        <v>-1</v>
      </c>
      <c r="AE523" s="22">
        <v>0</v>
      </c>
      <c r="AF523" s="22">
        <v>0</v>
      </c>
      <c r="AG523" s="20">
        <v>-1</v>
      </c>
      <c r="AH523" s="20">
        <v>-1</v>
      </c>
      <c r="AI523" s="23">
        <v>0</v>
      </c>
      <c r="AJ523" s="23">
        <v>0</v>
      </c>
      <c r="AK523" s="23">
        <v>0</v>
      </c>
      <c r="AL523" s="20" t="str">
        <f>+VLOOKUP(K523,Seguimiento!$A:$J,7,FALSE)</f>
        <v>Sin Observación</v>
      </c>
      <c r="AM523" s="20">
        <f t="shared" si="8"/>
        <v>-1</v>
      </c>
      <c r="AN523" s="22">
        <v>4.6188993621742213E-3</v>
      </c>
      <c r="AO523" s="22">
        <v>0</v>
      </c>
      <c r="AP523" s="22">
        <v>0</v>
      </c>
      <c r="AQ523" s="36">
        <f>+VLOOKUP(K523,Seguimiento!$A:$J,9,FALSE)</f>
        <v>0</v>
      </c>
      <c r="AR523" s="35">
        <f>+VLOOKUP(K523,Seguimiento!$A:$J,10,FALSE)</f>
        <v>0</v>
      </c>
      <c r="AS523" s="20">
        <v>-1</v>
      </c>
      <c r="AT523" s="35">
        <f>+VLOOKUP(K523,Seguimiento!$A:$J,4,FALSE)</f>
        <v>-1</v>
      </c>
      <c r="AU523" s="22">
        <v>0</v>
      </c>
      <c r="AV523" s="22">
        <v>0</v>
      </c>
    </row>
    <row r="524" spans="1:48" x14ac:dyDescent="0.2">
      <c r="A524" s="20">
        <v>4</v>
      </c>
      <c r="B524" s="20" t="s">
        <v>1077</v>
      </c>
      <c r="C524" s="20">
        <v>3</v>
      </c>
      <c r="D524" s="20" t="s">
        <v>1240</v>
      </c>
      <c r="E524" s="20" t="s">
        <v>1241</v>
      </c>
      <c r="F524" s="20">
        <v>3</v>
      </c>
      <c r="G524" s="20" t="s">
        <v>1246</v>
      </c>
      <c r="H524" s="20" t="s">
        <v>1247</v>
      </c>
      <c r="I524" s="20">
        <v>7</v>
      </c>
      <c r="J524" s="20" t="s">
        <v>1959</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El contrato que aporta a la meta aún no ha iniciado ejecución.</v>
      </c>
      <c r="AM524" s="20">
        <f t="shared" si="8"/>
        <v>0</v>
      </c>
      <c r="AN524" s="22">
        <v>4.0892936791664955E-4</v>
      </c>
      <c r="AO524" s="22">
        <v>0</v>
      </c>
      <c r="AP524" s="22">
        <v>0</v>
      </c>
      <c r="AQ524" s="36">
        <f>+VLOOKUP(K524,Seguimiento!$A:$J,9,FALSE)</f>
        <v>0</v>
      </c>
      <c r="AR524" s="35">
        <f>+VLOOKUP(K524,Seguimiento!$A:$J,10,FALSE)</f>
        <v>1</v>
      </c>
      <c r="AS524" s="20">
        <v>0</v>
      </c>
      <c r="AT524" s="35">
        <f>+VLOOKUP(K524,Seguimiento!$A:$J,4,FALSE)</f>
        <v>0</v>
      </c>
      <c r="AU524" s="22">
        <v>0</v>
      </c>
      <c r="AV524" s="22">
        <v>0</v>
      </c>
    </row>
    <row r="525" spans="1:48" x14ac:dyDescent="0.2">
      <c r="A525" s="20">
        <v>4</v>
      </c>
      <c r="B525" s="20" t="s">
        <v>1077</v>
      </c>
      <c r="C525" s="20">
        <v>3</v>
      </c>
      <c r="D525" s="20" t="s">
        <v>1240</v>
      </c>
      <c r="E525" s="20" t="s">
        <v>1241</v>
      </c>
      <c r="F525" s="20">
        <v>3</v>
      </c>
      <c r="G525" s="20" t="s">
        <v>1246</v>
      </c>
      <c r="H525" s="20" t="s">
        <v>1247</v>
      </c>
      <c r="I525" s="20">
        <v>3</v>
      </c>
      <c r="J525" s="20" t="s">
        <v>1959</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lo corrido del año 2021 se han sensibilizado 184 hogares en buenas prácticas de producción y consumo sostenible.</v>
      </c>
      <c r="AM525" s="20">
        <f t="shared" si="8"/>
        <v>0.60580000000000001</v>
      </c>
      <c r="AN525" s="22">
        <v>4.1632996512103399E-4</v>
      </c>
      <c r="AO525" s="22">
        <v>0</v>
      </c>
      <c r="AP525" s="22">
        <v>0</v>
      </c>
      <c r="AQ525" s="36">
        <f>+VLOOKUP(K525,Seguimiento!$A:$J,9,FALSE)</f>
        <v>2.522126928703224E-4</v>
      </c>
      <c r="AR525" s="35">
        <f>+VLOOKUP(K525,Seguimiento!$A:$J,10,FALSE)</f>
        <v>3</v>
      </c>
      <c r="AS525" s="20">
        <v>2845</v>
      </c>
      <c r="AT525" s="35">
        <f>+VLOOKUP(K525,Seguimiento!$A:$J,4,FALSE)</f>
        <v>3029</v>
      </c>
      <c r="AU525" s="22">
        <v>0</v>
      </c>
      <c r="AV525" s="22">
        <v>0</v>
      </c>
    </row>
    <row r="526" spans="1:48" x14ac:dyDescent="0.2">
      <c r="A526" s="20">
        <v>4</v>
      </c>
      <c r="B526" s="20" t="s">
        <v>1077</v>
      </c>
      <c r="C526" s="20">
        <v>3</v>
      </c>
      <c r="D526" s="20" t="s">
        <v>1240</v>
      </c>
      <c r="E526" s="20" t="s">
        <v>1241</v>
      </c>
      <c r="F526" s="20">
        <v>2</v>
      </c>
      <c r="G526" s="20" t="s">
        <v>1287</v>
      </c>
      <c r="H526" s="20" t="s">
        <v>1291</v>
      </c>
      <c r="I526" s="20">
        <v>2</v>
      </c>
      <c r="J526" s="20" t="s">
        <v>1959</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2770</v>
      </c>
      <c r="AA526" s="23">
        <v>0</v>
      </c>
      <c r="AB526" s="22">
        <v>0</v>
      </c>
      <c r="AC526" s="20">
        <v>0.10417999999999999</v>
      </c>
      <c r="AD526" s="20">
        <f>+VLOOKUP(K526,Seguimiento!$A:$J,5,FALSE)</f>
        <v>0.15958</v>
      </c>
      <c r="AE526" s="22">
        <v>0</v>
      </c>
      <c r="AF526" s="22">
        <v>0</v>
      </c>
      <c r="AG526" s="20">
        <v>1.68303715670436</v>
      </c>
      <c r="AH526" s="20">
        <f>+VLOOKUP(K526,Seguimiento!$A:$J,6,FALSE)</f>
        <v>0.19461814094006899</v>
      </c>
      <c r="AI526" s="23">
        <v>0</v>
      </c>
      <c r="AJ526" s="23">
        <v>0</v>
      </c>
      <c r="AK526" s="23">
        <v>0</v>
      </c>
      <c r="AL526" s="20" t="str">
        <f>+VLOOKUP(K526,Seguimiento!$A:$J,7,FALSE)</f>
        <v>En Junio se tuvo un avance de 2,54 %  con respecto a la meta anual.</v>
      </c>
      <c r="AM526" s="20">
        <f t="shared" si="8"/>
        <v>0.15958</v>
      </c>
      <c r="AN526" s="22">
        <v>5.558807733151281E-4</v>
      </c>
      <c r="AO526" s="22">
        <v>0</v>
      </c>
      <c r="AP526" s="22">
        <v>0</v>
      </c>
      <c r="AQ526" s="36">
        <f>+VLOOKUP(K526,Seguimiento!$A:$J,9,FALSE)</f>
        <v>8.8707453805628143E-5</v>
      </c>
      <c r="AR526" s="35">
        <f>+VLOOKUP(K526,Seguimiento!$A:$J,10,FALSE)</f>
        <v>1</v>
      </c>
      <c r="AS526" s="20">
        <v>5209</v>
      </c>
      <c r="AT526" s="35">
        <f>+VLOOKUP(K526,Seguimiento!$A:$J,4,FALSE)</f>
        <v>7979</v>
      </c>
      <c r="AU526" s="22">
        <v>0</v>
      </c>
      <c r="AV526" s="22">
        <v>0</v>
      </c>
    </row>
    <row r="527" spans="1:48" x14ac:dyDescent="0.2">
      <c r="A527" s="20">
        <v>4</v>
      </c>
      <c r="B527" s="20" t="s">
        <v>1077</v>
      </c>
      <c r="C527" s="20">
        <v>3</v>
      </c>
      <c r="D527" s="20" t="s">
        <v>1240</v>
      </c>
      <c r="E527" s="20" t="s">
        <v>1241</v>
      </c>
      <c r="F527" s="20">
        <v>4</v>
      </c>
      <c r="G527" s="20" t="s">
        <v>1242</v>
      </c>
      <c r="H527" s="20" t="s">
        <v>1243</v>
      </c>
      <c r="I527" s="20">
        <v>5</v>
      </c>
      <c r="J527" s="20" t="s">
        <v>1959</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v>
      </c>
      <c r="AM527" s="20">
        <f t="shared" si="8"/>
        <v>0</v>
      </c>
      <c r="AN527" s="22">
        <v>4.0152877071226501E-4</v>
      </c>
      <c r="AO527" s="22">
        <v>0</v>
      </c>
      <c r="AP527" s="22">
        <v>0</v>
      </c>
      <c r="AQ527" s="36">
        <f>+VLOOKUP(K527,Seguimiento!$A:$J,9,FALSE)</f>
        <v>0</v>
      </c>
      <c r="AR527" s="35">
        <f>+VLOOKUP(K527,Seguimiento!$A:$J,10,FALSE)</f>
        <v>1</v>
      </c>
      <c r="AS527" s="20">
        <v>0</v>
      </c>
      <c r="AT527" s="35">
        <f>+VLOOKUP(K527,Seguimiento!$A:$J,4,FALSE)</f>
        <v>0</v>
      </c>
      <c r="AU527" s="22">
        <v>0</v>
      </c>
      <c r="AV527" s="22">
        <v>0</v>
      </c>
    </row>
    <row r="528" spans="1:48" x14ac:dyDescent="0.2">
      <c r="A528" s="20">
        <v>4</v>
      </c>
      <c r="B528" s="20" t="s">
        <v>1077</v>
      </c>
      <c r="C528" s="20">
        <v>3</v>
      </c>
      <c r="D528" s="20" t="s">
        <v>1240</v>
      </c>
      <c r="E528" s="20" t="s">
        <v>1241</v>
      </c>
      <c r="F528" s="20">
        <v>3</v>
      </c>
      <c r="G528" s="20" t="s">
        <v>1246</v>
      </c>
      <c r="H528" s="20" t="s">
        <v>1247</v>
      </c>
      <c r="I528" s="20">
        <v>8</v>
      </c>
      <c r="J528" s="20" t="s">
        <v>1959</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10</v>
      </c>
      <c r="AA528" s="23">
        <v>0</v>
      </c>
      <c r="AB528" s="22">
        <v>0</v>
      </c>
      <c r="AC528" s="20">
        <v>0.1</v>
      </c>
      <c r="AD528" s="20">
        <f>+VLOOKUP(K528,Seguimiento!$A:$J,5,FALSE)</f>
        <v>0.1</v>
      </c>
      <c r="AE528" s="22">
        <v>0</v>
      </c>
      <c r="AF528" s="22">
        <v>0</v>
      </c>
      <c r="AG528" s="20">
        <v>1</v>
      </c>
      <c r="AH528" s="20">
        <f>+VLOOKUP(K528,Seguimiento!$A:$J,6,FALSE)</f>
        <v>0.16666666666666699</v>
      </c>
      <c r="AI528" s="23">
        <v>0</v>
      </c>
      <c r="AJ528" s="23">
        <v>0</v>
      </c>
      <c r="AK528" s="23">
        <v>0</v>
      </c>
      <c r="AL528" s="20" t="str">
        <f>+VLOOKUP(K528,Seguimiento!$A:$J,7,FALSE)</f>
        <v>Se terminó la elaboración del diágnostico. Se inició la etapa de planeación.</v>
      </c>
      <c r="AM528" s="20">
        <f t="shared" si="8"/>
        <v>0.1</v>
      </c>
      <c r="AN528" s="22">
        <v>4.0646250218185471E-4</v>
      </c>
      <c r="AO528" s="22">
        <v>0</v>
      </c>
      <c r="AP528" s="22">
        <v>0</v>
      </c>
      <c r="AQ528" s="36">
        <f>+VLOOKUP(K528,Seguimiento!$A:$J,9,FALSE)</f>
        <v>4.0646250218185476E-5</v>
      </c>
      <c r="AR528" s="35">
        <f>+VLOOKUP(K528,Seguimiento!$A:$J,10,FALSE)</f>
        <v>1</v>
      </c>
      <c r="AS528" s="20">
        <v>10</v>
      </c>
      <c r="AT528" s="35">
        <f>+VLOOKUP(K528,Seguimiento!$A:$J,4,FALSE)</f>
        <v>10</v>
      </c>
      <c r="AU528" s="22">
        <v>0</v>
      </c>
      <c r="AV528" s="22">
        <v>0</v>
      </c>
    </row>
    <row r="529" spans="1:48" x14ac:dyDescent="0.2">
      <c r="A529" s="20">
        <v>4</v>
      </c>
      <c r="B529" s="20" t="s">
        <v>1077</v>
      </c>
      <c r="C529" s="20">
        <v>3</v>
      </c>
      <c r="D529" s="20" t="s">
        <v>1240</v>
      </c>
      <c r="E529" s="20" t="s">
        <v>1241</v>
      </c>
      <c r="F529" s="20">
        <v>1</v>
      </c>
      <c r="G529" s="20" t="s">
        <v>1273</v>
      </c>
      <c r="H529" s="20" t="s">
        <v>1274</v>
      </c>
      <c r="I529" s="20">
        <v>1</v>
      </c>
      <c r="J529" s="20" t="s">
        <v>1959</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6">
        <f>+VLOOKUP(K529,Seguimiento!$A:$J,9,FALSE)</f>
        <v>3.7079483553752792E-4</v>
      </c>
      <c r="AR529" s="35">
        <f>+VLOOKUP(K529,Seguimiento!$A:$J,10,FALSE)</f>
        <v>3</v>
      </c>
      <c r="AS529" s="20">
        <v>9</v>
      </c>
      <c r="AT529" s="35">
        <f>+VLOOKUP(K529,Seguimiento!$A:$J,4,FALSE)</f>
        <v>9</v>
      </c>
      <c r="AU529" s="22">
        <v>0</v>
      </c>
      <c r="AV529" s="22">
        <v>0</v>
      </c>
    </row>
    <row r="530" spans="1:48" x14ac:dyDescent="0.2">
      <c r="A530" s="20">
        <v>4</v>
      </c>
      <c r="B530" s="20" t="s">
        <v>1077</v>
      </c>
      <c r="C530" s="20">
        <v>3</v>
      </c>
      <c r="D530" s="20" t="s">
        <v>1240</v>
      </c>
      <c r="E530" s="20" t="s">
        <v>1241</v>
      </c>
      <c r="F530" s="20">
        <v>3</v>
      </c>
      <c r="G530" s="20" t="s">
        <v>1246</v>
      </c>
      <c r="H530" s="20" t="s">
        <v>1247</v>
      </c>
      <c r="I530" s="20">
        <v>1</v>
      </c>
      <c r="J530" s="20" t="s">
        <v>1959</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12</v>
      </c>
      <c r="AA530" s="23">
        <v>0</v>
      </c>
      <c r="AB530" s="22">
        <v>0</v>
      </c>
      <c r="AC530" s="20">
        <v>0.230769230769231</v>
      </c>
      <c r="AD530" s="20">
        <f>+VLOOKUP(K530,Seguimiento!$A:$J,5,FALSE)</f>
        <v>0.34615384615384598</v>
      </c>
      <c r="AE530" s="22">
        <v>0</v>
      </c>
      <c r="AF530" s="22">
        <v>0</v>
      </c>
      <c r="AG530" s="20">
        <v>0.92307692307692302</v>
      </c>
      <c r="AH530" s="20">
        <f>+VLOOKUP(K530,Seguimiento!$A:$J,6,FALSE)</f>
        <v>0.46153846153846201</v>
      </c>
      <c r="AI530" s="23">
        <v>0</v>
      </c>
      <c r="AJ530" s="23">
        <v>0</v>
      </c>
      <c r="AK530" s="23">
        <v>0</v>
      </c>
      <c r="AL530" s="20" t="str">
        <f>+VLOOKUP(K530,Seguimiento!$A:$J,7,FALSE)</f>
        <v>Se continúa con el  trabajo de las 11 comites y del grupo lider del SIGAM. Además se realizó la primer sesión  ordinaria  del Consejo Ambienatl Muniicapl (CAM.</v>
      </c>
      <c r="AM530" s="20">
        <f t="shared" si="8"/>
        <v>0.34615384615384598</v>
      </c>
      <c r="AN530" s="22">
        <v>5.0095093517520844E-4</v>
      </c>
      <c r="AO530" s="22">
        <v>0</v>
      </c>
      <c r="AP530" s="22">
        <v>0</v>
      </c>
      <c r="AQ530" s="36">
        <f>+VLOOKUP(K530,Seguimiento!$A:$J,9,FALSE)</f>
        <v>1.7340609294526436E-4</v>
      </c>
      <c r="AR530" s="35">
        <f>+VLOOKUP(K530,Seguimiento!$A:$J,10,FALSE)</f>
        <v>3</v>
      </c>
      <c r="AS530" s="20">
        <v>12</v>
      </c>
      <c r="AT530" s="35">
        <f>+VLOOKUP(K530,Seguimiento!$A:$J,4,FALSE)</f>
        <v>12</v>
      </c>
      <c r="AU530" s="22">
        <v>0</v>
      </c>
      <c r="AV530" s="22">
        <v>0</v>
      </c>
    </row>
    <row r="531" spans="1:48" x14ac:dyDescent="0.2">
      <c r="A531" s="20">
        <v>4</v>
      </c>
      <c r="B531" s="20" t="s">
        <v>1077</v>
      </c>
      <c r="C531" s="20">
        <v>3</v>
      </c>
      <c r="D531" s="20" t="s">
        <v>1240</v>
      </c>
      <c r="E531" s="20" t="s">
        <v>1241</v>
      </c>
      <c r="F531" s="20">
        <v>4</v>
      </c>
      <c r="G531" s="20" t="s">
        <v>1242</v>
      </c>
      <c r="H531" s="20" t="s">
        <v>1243</v>
      </c>
      <c r="I531" s="20">
        <v>2</v>
      </c>
      <c r="J531" s="20" t="s">
        <v>1959</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3619</v>
      </c>
      <c r="AA531" s="23">
        <v>0</v>
      </c>
      <c r="AB531" s="22">
        <v>0</v>
      </c>
      <c r="AC531" s="20">
        <v>1.01259093452714</v>
      </c>
      <c r="AD531" s="20">
        <f>+VLOOKUP(K531,Seguimiento!$A:$J,5,FALSE)</f>
        <v>1.01259093452714</v>
      </c>
      <c r="AE531" s="22">
        <v>0</v>
      </c>
      <c r="AF531" s="22">
        <v>0</v>
      </c>
      <c r="AG531" s="20">
        <v>1.04203858335733</v>
      </c>
      <c r="AH531" s="20">
        <f>+VLOOKUP(K531,Seguimiento!$A:$J,6,FALSE)</f>
        <v>1.03164196123147</v>
      </c>
      <c r="AI531" s="23">
        <v>0</v>
      </c>
      <c r="AJ531" s="23">
        <v>0</v>
      </c>
      <c r="AK531" s="23">
        <v>0</v>
      </c>
      <c r="AL531" s="20" t="str">
        <f>+VLOOKUP(K531,Seguimiento!$A:$J,7,FALSE)</f>
        <v>"Se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v>
      </c>
      <c r="AM531" s="20">
        <f t="shared" si="8"/>
        <v>1.01259093452714</v>
      </c>
      <c r="AN531" s="22">
        <v>1.6073585547408933E-3</v>
      </c>
      <c r="AO531" s="22">
        <v>0</v>
      </c>
      <c r="AP531" s="22">
        <v>0</v>
      </c>
      <c r="AQ531" s="36">
        <f>+VLOOKUP(K531,Seguimiento!$A:$J,9,FALSE)</f>
        <v>1.5776759401318003E-3</v>
      </c>
      <c r="AR531" s="35">
        <f>+VLOOKUP(K531,Seguimiento!$A:$J,10,FALSE)</f>
        <v>3</v>
      </c>
      <c r="AS531" s="20">
        <v>3619</v>
      </c>
      <c r="AT531" s="35">
        <f>+VLOOKUP(K531,Seguimiento!$A:$J,4,FALSE)</f>
        <v>3619</v>
      </c>
      <c r="AU531" s="22">
        <v>0</v>
      </c>
      <c r="AV531" s="22">
        <v>0</v>
      </c>
    </row>
    <row r="532" spans="1:48" x14ac:dyDescent="0.2">
      <c r="A532" s="20">
        <v>4</v>
      </c>
      <c r="B532" s="20" t="s">
        <v>1077</v>
      </c>
      <c r="C532" s="20">
        <v>3</v>
      </c>
      <c r="D532" s="20" t="s">
        <v>1240</v>
      </c>
      <c r="E532" s="20" t="s">
        <v>1241</v>
      </c>
      <c r="F532" s="20">
        <v>4</v>
      </c>
      <c r="G532" s="20" t="s">
        <v>1242</v>
      </c>
      <c r="H532" s="20" t="s">
        <v>1243</v>
      </c>
      <c r="I532" s="20">
        <v>3</v>
      </c>
      <c r="J532" s="20" t="s">
        <v>1959</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0.02</v>
      </c>
      <c r="AA532" s="23">
        <v>0</v>
      </c>
      <c r="AB532" s="22">
        <v>0</v>
      </c>
      <c r="AC532" s="20">
        <v>0.41249999999999998</v>
      </c>
      <c r="AD532" s="20">
        <f>+VLOOKUP(K532,Seguimiento!$A:$J,5,FALSE)</f>
        <v>0.42249999999999999</v>
      </c>
      <c r="AE532" s="22">
        <v>0</v>
      </c>
      <c r="AF532" s="22">
        <v>0</v>
      </c>
      <c r="AG532" s="20">
        <v>-1</v>
      </c>
      <c r="AH532" s="20">
        <f>+VLOOKUP(K532,Seguimiento!$A:$J,6,FALSE)</f>
        <v>0.02</v>
      </c>
      <c r="AI532" s="23">
        <v>0</v>
      </c>
      <c r="AJ532" s="23">
        <v>0</v>
      </c>
      <c r="AK532" s="23">
        <v>0</v>
      </c>
      <c r="AL532" s="20" t="str">
        <f>+VLOOKUP(K532,Seguimiento!$A:$J,7,FALSE)</f>
        <v>Se avanzó en un 2%, de la validación de información secundaria de la red hidrográfica urbana del Municipio de Medellín.</v>
      </c>
      <c r="AM532" s="20">
        <f t="shared" si="8"/>
        <v>0.42249999999999999</v>
      </c>
      <c r="AN532" s="22">
        <v>4.6129091049639046E-4</v>
      </c>
      <c r="AO532" s="22">
        <v>0</v>
      </c>
      <c r="AP532" s="22">
        <v>0</v>
      </c>
      <c r="AQ532" s="36">
        <f>+VLOOKUP(K532,Seguimiento!$A:$J,9,FALSE)</f>
        <v>1.9489540968472497E-4</v>
      </c>
      <c r="AR532" s="35">
        <f>+VLOOKUP(K532,Seguimiento!$A:$J,10,FALSE)</f>
        <v>3</v>
      </c>
      <c r="AS532" s="20">
        <v>0.82499999999999996</v>
      </c>
      <c r="AT532" s="35">
        <f>+VLOOKUP(K532,Seguimiento!$A:$J,4,FALSE)</f>
        <v>0.84499999999999997</v>
      </c>
      <c r="AU532" s="22">
        <v>0</v>
      </c>
      <c r="AV532" s="22">
        <v>0</v>
      </c>
    </row>
    <row r="533" spans="1:48" x14ac:dyDescent="0.2">
      <c r="A533" s="20">
        <v>4</v>
      </c>
      <c r="B533" s="20" t="s">
        <v>1077</v>
      </c>
      <c r="C533" s="20">
        <v>3</v>
      </c>
      <c r="D533" s="20" t="s">
        <v>1240</v>
      </c>
      <c r="E533" s="20" t="s">
        <v>1241</v>
      </c>
      <c r="F533" s="20">
        <v>1</v>
      </c>
      <c r="G533" s="20" t="s">
        <v>1273</v>
      </c>
      <c r="H533" s="20" t="s">
        <v>1274</v>
      </c>
      <c r="I533" s="20">
        <v>2</v>
      </c>
      <c r="J533" s="20" t="s">
        <v>1959</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0.1</v>
      </c>
      <c r="AA533" s="23">
        <v>0</v>
      </c>
      <c r="AB533" s="22">
        <v>0</v>
      </c>
      <c r="AC533" s="20">
        <v>0.8</v>
      </c>
      <c r="AD533" s="20">
        <f>+VLOOKUP(K533,Seguimiento!$A:$J,5,FALSE)</f>
        <v>0.9</v>
      </c>
      <c r="AE533" s="22">
        <v>0</v>
      </c>
      <c r="AF533" s="22">
        <v>0</v>
      </c>
      <c r="AG533" s="20">
        <v>1</v>
      </c>
      <c r="AH533" s="20">
        <f>+VLOOKUP(K533,Seguimiento!$A:$J,6,FALSE)</f>
        <v>0.5</v>
      </c>
      <c r="AI533" s="23">
        <v>0</v>
      </c>
      <c r="AJ533" s="23">
        <v>0</v>
      </c>
      <c r="AK533" s="23">
        <v>0</v>
      </c>
      <c r="AL533" s="20" t="str">
        <f>+VLOOKUP(K533,Seguimiento!$A:$J,7,FALSE)</f>
        <v>Pendiente validacion por parte del despacho.</v>
      </c>
      <c r="AM533" s="20">
        <f t="shared" si="8"/>
        <v>0.9</v>
      </c>
      <c r="AN533" s="22">
        <v>4.3450614845809139E-4</v>
      </c>
      <c r="AO533" s="22">
        <v>0</v>
      </c>
      <c r="AP533" s="22">
        <v>0</v>
      </c>
      <c r="AQ533" s="36">
        <f>+VLOOKUP(K533,Seguimiento!$A:$J,9,FALSE)</f>
        <v>3.9105553361228225E-4</v>
      </c>
      <c r="AR533" s="35">
        <f>+VLOOKUP(K533,Seguimiento!$A:$J,10,FALSE)</f>
        <v>3</v>
      </c>
      <c r="AS533" s="20">
        <v>0.8</v>
      </c>
      <c r="AT533" s="35">
        <f>+VLOOKUP(K533,Seguimiento!$A:$J,4,FALSE)</f>
        <v>0.9</v>
      </c>
      <c r="AU533" s="22">
        <v>0</v>
      </c>
      <c r="AV533" s="22">
        <v>0</v>
      </c>
    </row>
    <row r="534" spans="1:48" x14ac:dyDescent="0.2">
      <c r="A534" s="20">
        <v>4</v>
      </c>
      <c r="B534" s="20" t="s">
        <v>1077</v>
      </c>
      <c r="C534" s="20">
        <v>3</v>
      </c>
      <c r="D534" s="20" t="s">
        <v>1240</v>
      </c>
      <c r="E534" s="20" t="s">
        <v>1241</v>
      </c>
      <c r="F534" s="20">
        <v>3</v>
      </c>
      <c r="G534" s="20" t="s">
        <v>1246</v>
      </c>
      <c r="H534" s="20" t="s">
        <v>1247</v>
      </c>
      <c r="I534" s="20">
        <v>2</v>
      </c>
      <c r="J534" s="20" t="s">
        <v>1959</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69</v>
      </c>
      <c r="AA534" s="23">
        <v>0</v>
      </c>
      <c r="AB534" s="22">
        <v>0</v>
      </c>
      <c r="AC534" s="20">
        <v>0.63</v>
      </c>
      <c r="AD534" s="20">
        <f>+VLOOKUP(K534,Seguimiento!$A:$J,5,FALSE)</f>
        <v>0.69</v>
      </c>
      <c r="AE534" s="22">
        <v>0</v>
      </c>
      <c r="AF534" s="22">
        <v>0</v>
      </c>
      <c r="AG534" s="20">
        <v>1.26</v>
      </c>
      <c r="AH534" s="20">
        <f>+VLOOKUP(K534,Seguimiento!$A:$J,6,FALSE)</f>
        <v>0.92</v>
      </c>
      <c r="AI534" s="23">
        <v>0</v>
      </c>
      <c r="AJ534" s="23">
        <v>0</v>
      </c>
      <c r="AK534" s="23">
        <v>0</v>
      </c>
      <c r="AL534" s="20" t="str">
        <f>+VLOOKUP(K534,Seguimiento!$A:$J,7,FALSE)</f>
        <v>Aún falta que se consolide el trabajo con los equipos de trabajo y se logre cargar información relevante al portal.</v>
      </c>
      <c r="AM534" s="20">
        <f t="shared" si="8"/>
        <v>0.69</v>
      </c>
      <c r="AN534" s="22">
        <v>8.6932091903278418E-5</v>
      </c>
      <c r="AO534" s="22">
        <v>0</v>
      </c>
      <c r="AP534" s="22">
        <v>0</v>
      </c>
      <c r="AQ534" s="36">
        <f>+VLOOKUP(K534,Seguimiento!$A:$J,9,FALSE)</f>
        <v>5.9983143413262106E-5</v>
      </c>
      <c r="AR534" s="35">
        <f>+VLOOKUP(K534,Seguimiento!$A:$J,10,FALSE)</f>
        <v>3</v>
      </c>
      <c r="AS534" s="20">
        <v>63</v>
      </c>
      <c r="AT534" s="35">
        <f>+VLOOKUP(K534,Seguimiento!$A:$J,4,FALSE)</f>
        <v>69</v>
      </c>
      <c r="AU534" s="22">
        <v>0</v>
      </c>
      <c r="AV534" s="22">
        <v>0</v>
      </c>
    </row>
    <row r="535" spans="1:48" x14ac:dyDescent="0.2">
      <c r="A535" s="20">
        <v>4</v>
      </c>
      <c r="B535" s="20" t="s">
        <v>1077</v>
      </c>
      <c r="C535" s="20">
        <v>3</v>
      </c>
      <c r="D535" s="20" t="s">
        <v>1240</v>
      </c>
      <c r="E535" s="20" t="s">
        <v>1241</v>
      </c>
      <c r="F535" s="20">
        <v>1</v>
      </c>
      <c r="G535" s="20" t="s">
        <v>1273</v>
      </c>
      <c r="H535" s="20" t="s">
        <v>1274</v>
      </c>
      <c r="I535" s="20">
        <v>4</v>
      </c>
      <c r="J535" s="20" t="s">
        <v>1959</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0</v>
      </c>
      <c r="AA535" s="23">
        <v>0</v>
      </c>
      <c r="AB535" s="22">
        <v>0</v>
      </c>
      <c r="AC535" s="20">
        <v>-1</v>
      </c>
      <c r="AD535" s="20">
        <f>+VLOOKUP(K535,Seguimiento!$A:$J,5,FALSE)</f>
        <v>0</v>
      </c>
      <c r="AE535" s="22">
        <v>0</v>
      </c>
      <c r="AF535" s="22">
        <v>0</v>
      </c>
      <c r="AG535" s="20">
        <v>-1</v>
      </c>
      <c r="AH535" s="20">
        <f>+VLOOKUP(K535,Seguimiento!$A:$J,6,FALSE)</f>
        <v>0</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v>
      </c>
      <c r="AM535" s="20">
        <f t="shared" si="8"/>
        <v>0</v>
      </c>
      <c r="AN535" s="22">
        <v>5.1539465938089737E-3</v>
      </c>
      <c r="AO535" s="22">
        <v>0</v>
      </c>
      <c r="AP535" s="22">
        <v>0</v>
      </c>
      <c r="AQ535" s="36">
        <f>+VLOOKUP(K535,Seguimiento!$A:$J,9,FALSE)</f>
        <v>0</v>
      </c>
      <c r="AR535" s="35">
        <f>+VLOOKUP(K535,Seguimiento!$A:$J,10,FALSE)</f>
        <v>1</v>
      </c>
      <c r="AS535" s="20">
        <v>-1</v>
      </c>
      <c r="AT535" s="35">
        <f>+VLOOKUP(K535,Seguimiento!$A:$J,4,FALSE)</f>
        <v>0</v>
      </c>
      <c r="AU535" s="22">
        <v>0</v>
      </c>
      <c r="AV535" s="22">
        <v>0</v>
      </c>
    </row>
    <row r="536" spans="1:48" x14ac:dyDescent="0.2">
      <c r="A536" s="20">
        <v>4</v>
      </c>
      <c r="B536" s="20" t="s">
        <v>1077</v>
      </c>
      <c r="C536" s="20">
        <v>3</v>
      </c>
      <c r="D536" s="20" t="s">
        <v>1240</v>
      </c>
      <c r="E536" s="20" t="s">
        <v>1241</v>
      </c>
      <c r="F536" s="20">
        <v>3</v>
      </c>
      <c r="G536" s="20" t="s">
        <v>1246</v>
      </c>
      <c r="H536" s="20" t="s">
        <v>1247</v>
      </c>
      <c r="I536" s="20">
        <v>11</v>
      </c>
      <c r="J536" s="20" t="s">
        <v>1959</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0</v>
      </c>
      <c r="AA536" s="23">
        <v>0</v>
      </c>
      <c r="AB536" s="22">
        <v>0</v>
      </c>
      <c r="AC536" s="20">
        <v>-1</v>
      </c>
      <c r="AD536" s="20">
        <f>+VLOOKUP(K536,Seguimiento!$A:$J,5,FALSE)</f>
        <v>0</v>
      </c>
      <c r="AE536" s="22">
        <v>0</v>
      </c>
      <c r="AF536" s="22">
        <v>0</v>
      </c>
      <c r="AG536" s="20">
        <v>-1</v>
      </c>
      <c r="AH536" s="20">
        <f>+VLOOKUP(K536,Seguimiento!$A:$J,6,FALSE)</f>
        <v>0</v>
      </c>
      <c r="AI536" s="23">
        <v>0</v>
      </c>
      <c r="AJ536" s="23">
        <v>0</v>
      </c>
      <c r="AK536" s="23">
        <v>0</v>
      </c>
      <c r="AL536" s="20" t="str">
        <f>+VLOOKUP(K536,Seguimiento!$A:$J,7,FALSE)</f>
        <v>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v>
      </c>
      <c r="AM536" s="20">
        <f t="shared" si="8"/>
        <v>0</v>
      </c>
      <c r="AN536" s="22">
        <v>4.0399563644705986E-4</v>
      </c>
      <c r="AO536" s="22">
        <v>0</v>
      </c>
      <c r="AP536" s="22">
        <v>0</v>
      </c>
      <c r="AQ536" s="36">
        <f>+VLOOKUP(K536,Seguimiento!$A:$J,9,FALSE)</f>
        <v>0</v>
      </c>
      <c r="AR536" s="35">
        <f>+VLOOKUP(K536,Seguimiento!$A:$J,10,FALSE)</f>
        <v>1</v>
      </c>
      <c r="AS536" s="20">
        <v>-1</v>
      </c>
      <c r="AT536" s="35">
        <f>+VLOOKUP(K536,Seguimiento!$A:$J,4,FALSE)</f>
        <v>0</v>
      </c>
      <c r="AU536" s="22">
        <v>0</v>
      </c>
      <c r="AV536" s="22">
        <v>0</v>
      </c>
    </row>
    <row r="537" spans="1:48" x14ac:dyDescent="0.2">
      <c r="A537" s="20">
        <v>4</v>
      </c>
      <c r="B537" s="20" t="s">
        <v>1077</v>
      </c>
      <c r="C537" s="20">
        <v>3</v>
      </c>
      <c r="D537" s="20" t="s">
        <v>1240</v>
      </c>
      <c r="E537" s="20" t="s">
        <v>1241</v>
      </c>
      <c r="F537" s="20"/>
      <c r="G537" s="20"/>
      <c r="H537" s="20"/>
      <c r="I537" s="20">
        <v>3</v>
      </c>
      <c r="J537" s="20" t="s">
        <v>1958</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1.91</v>
      </c>
      <c r="AA537" s="23">
        <v>0</v>
      </c>
      <c r="AB537" s="22">
        <v>0</v>
      </c>
      <c r="AC537" s="20">
        <v>0.108333333333333</v>
      </c>
      <c r="AD537" s="20">
        <f>+VLOOKUP(K537,Seguimiento!$A:$J,5,FALSE)</f>
        <v>0.15916666666666701</v>
      </c>
      <c r="AE537" s="24">
        <v>0</v>
      </c>
      <c r="AF537" s="22">
        <v>0</v>
      </c>
      <c r="AG537" s="20">
        <v>0.14444444444444399</v>
      </c>
      <c r="AH537" s="20">
        <f>+VLOOKUP(K537,Seguimiento!$A:$J,6,FALSE)</f>
        <v>0.31833333333333302</v>
      </c>
      <c r="AI537" s="23">
        <v>0</v>
      </c>
      <c r="AJ537" s="23">
        <v>0</v>
      </c>
      <c r="AK537" s="23">
        <v>0</v>
      </c>
      <c r="AL537" s="20" t="str">
        <f>+VLOOKUP(K537,Seguimiento!$A:$J,7,FALSE)</f>
        <v>Del total de 4.217 quebradas, desde inicio del cuatrienio se han intervenido 85 quebradas diferentes, con atención al cauce hídrico (57 en 2020, 28 en 2021). Aún está pendiente el reporte de las otras dependencias que intervienen ambientalmente las quebradas.</v>
      </c>
      <c r="AM537" s="20">
        <f t="shared" si="8"/>
        <v>0.15916666666666701</v>
      </c>
      <c r="AN537" s="22">
        <v>0</v>
      </c>
      <c r="AO537" s="22">
        <v>0</v>
      </c>
      <c r="AP537" s="22">
        <v>0</v>
      </c>
      <c r="AQ537" s="36">
        <f>+VLOOKUP(K537,Seguimiento!$A:$J,9,FALSE)</f>
        <v>0</v>
      </c>
      <c r="AR537" s="35">
        <f>+VLOOKUP(K537,Seguimiento!$A:$J,10,FALSE)</f>
        <v>1</v>
      </c>
      <c r="AS537" s="20">
        <v>1.3</v>
      </c>
      <c r="AT537" s="35">
        <f>+VLOOKUP(K537,Seguimiento!$A:$J,4,FALSE)</f>
        <v>1.91</v>
      </c>
      <c r="AU537" s="22">
        <v>0</v>
      </c>
      <c r="AV537" s="22">
        <v>0</v>
      </c>
    </row>
    <row r="538" spans="1:48" x14ac:dyDescent="0.2">
      <c r="A538" s="20">
        <v>4</v>
      </c>
      <c r="B538" s="20" t="s">
        <v>1077</v>
      </c>
      <c r="C538" s="20">
        <v>3</v>
      </c>
      <c r="D538" s="20" t="s">
        <v>1240</v>
      </c>
      <c r="E538" s="20" t="s">
        <v>1241</v>
      </c>
      <c r="F538" s="20">
        <v>3</v>
      </c>
      <c r="G538" s="20" t="s">
        <v>1246</v>
      </c>
      <c r="H538" s="20" t="s">
        <v>1247</v>
      </c>
      <c r="I538" s="20">
        <v>9</v>
      </c>
      <c r="J538" s="20" t="s">
        <v>1959</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A la fecha se han implementado 3 acciones  "Campañas de comunicación realizadas para la transformación cultural hacia la movilidad sostenible" e "Implementación de las medidas del POECA".Tmbién se está implementando la primera fase de la ZUAP.</v>
      </c>
      <c r="AM538" s="20">
        <f t="shared" si="8"/>
        <v>0.3</v>
      </c>
      <c r="AN538" s="22">
        <v>4.0152877071226501E-4</v>
      </c>
      <c r="AO538" s="22">
        <v>0</v>
      </c>
      <c r="AP538" s="22">
        <v>0</v>
      </c>
      <c r="AQ538" s="36">
        <f>+VLOOKUP(K538,Seguimiento!$A:$J,9,FALSE)</f>
        <v>1.204586312136795E-4</v>
      </c>
      <c r="AR538" s="35">
        <f>+VLOOKUP(K538,Seguimiento!$A:$J,10,FALSE)</f>
        <v>2</v>
      </c>
      <c r="AS538" s="20">
        <v>2</v>
      </c>
      <c r="AT538" s="35">
        <f>+VLOOKUP(K538,Seguimiento!$A:$J,4,FALSE)</f>
        <v>3</v>
      </c>
      <c r="AU538" s="22">
        <v>0</v>
      </c>
      <c r="AV538" s="22">
        <v>0</v>
      </c>
    </row>
    <row r="539" spans="1:48" x14ac:dyDescent="0.2">
      <c r="A539" s="20">
        <v>4</v>
      </c>
      <c r="B539" s="20" t="s">
        <v>1077</v>
      </c>
      <c r="C539" s="20">
        <v>3</v>
      </c>
      <c r="D539" s="20" t="s">
        <v>1240</v>
      </c>
      <c r="E539" s="20" t="s">
        <v>1241</v>
      </c>
      <c r="F539" s="20">
        <v>2</v>
      </c>
      <c r="G539" s="20" t="s">
        <v>1287</v>
      </c>
      <c r="H539" s="20" t="s">
        <v>1291</v>
      </c>
      <c r="I539" s="20">
        <v>4</v>
      </c>
      <c r="J539" s="20" t="s">
        <v>1959</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1231</v>
      </c>
      <c r="AA539" s="23">
        <v>0</v>
      </c>
      <c r="AB539" s="22">
        <v>0</v>
      </c>
      <c r="AC539" s="20">
        <v>6.3563636363636405E-2</v>
      </c>
      <c r="AD539" s="20">
        <f>+VLOOKUP(K539,Seguimiento!$A:$J,5,FALSE)</f>
        <v>8.5945454545454505E-2</v>
      </c>
      <c r="AE539" s="22">
        <v>0</v>
      </c>
      <c r="AF539" s="22">
        <v>0</v>
      </c>
      <c r="AG539" s="20">
        <v>1.748</v>
      </c>
      <c r="AH539" s="20">
        <f>+VLOOKUP(K539,Seguimiento!$A:$J,6,FALSE)</f>
        <v>7.45157384987893E-2</v>
      </c>
      <c r="AI539" s="23">
        <v>0</v>
      </c>
      <c r="AJ539" s="23">
        <v>0</v>
      </c>
      <c r="AK539" s="23">
        <v>0</v>
      </c>
      <c r="AL539" s="20" t="str">
        <f>+VLOOKUP(K539,Seguimiento!$A:$J,7,FALSE)</f>
        <v>En Mayo se tuvo un avance de 1,27 %  con respecto a la meta anual.</v>
      </c>
      <c r="AM539" s="20">
        <f t="shared" si="8"/>
        <v>8.5945454545454505E-2</v>
      </c>
      <c r="AN539" s="22">
        <v>5.0443010578084041E-4</v>
      </c>
      <c r="AO539" s="22">
        <v>0</v>
      </c>
      <c r="AP539" s="22">
        <v>0</v>
      </c>
      <c r="AQ539" s="36">
        <f>+VLOOKUP(K539,Seguimiento!$A:$J,9,FALSE)</f>
        <v>4.3353474727746029E-5</v>
      </c>
      <c r="AR539" s="35">
        <f>+VLOOKUP(K539,Seguimiento!$A:$J,10,FALSE)</f>
        <v>1</v>
      </c>
      <c r="AS539" s="20">
        <v>3496</v>
      </c>
      <c r="AT539" s="35">
        <f>+VLOOKUP(K539,Seguimiento!$A:$J,4,FALSE)</f>
        <v>4727</v>
      </c>
      <c r="AU539" s="22">
        <v>0</v>
      </c>
      <c r="AV539" s="22">
        <v>0</v>
      </c>
    </row>
    <row r="540" spans="1:48" x14ac:dyDescent="0.2">
      <c r="A540" s="20">
        <v>4</v>
      </c>
      <c r="B540" s="20" t="s">
        <v>1077</v>
      </c>
      <c r="C540" s="20">
        <v>3</v>
      </c>
      <c r="D540" s="20" t="s">
        <v>1240</v>
      </c>
      <c r="E540" s="20" t="s">
        <v>1241</v>
      </c>
      <c r="F540" s="20">
        <v>3</v>
      </c>
      <c r="G540" s="20" t="s">
        <v>1246</v>
      </c>
      <c r="H540" s="20" t="s">
        <v>1247</v>
      </c>
      <c r="I540" s="20">
        <v>5</v>
      </c>
      <c r="J540" s="20" t="s">
        <v>1959</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206</v>
      </c>
      <c r="AA540" s="23">
        <v>0</v>
      </c>
      <c r="AB540" s="22">
        <v>0</v>
      </c>
      <c r="AC540" s="20">
        <v>0.1</v>
      </c>
      <c r="AD540" s="20">
        <f>+VLOOKUP(K540,Seguimiento!$A:$J,5,FALSE)</f>
        <v>0.41199999999999998</v>
      </c>
      <c r="AE540" s="22">
        <v>0</v>
      </c>
      <c r="AF540" s="22">
        <v>0</v>
      </c>
      <c r="AG540" s="20">
        <v>1</v>
      </c>
      <c r="AH540" s="20">
        <f>+VLOOKUP(K540,Seguimiento!$A:$J,6,FALSE)</f>
        <v>0.82399999999999995</v>
      </c>
      <c r="AI540" s="23">
        <v>0</v>
      </c>
      <c r="AJ540" s="23">
        <v>0</v>
      </c>
      <c r="AK540" s="23">
        <v>0</v>
      </c>
      <c r="AL540" s="20" t="str">
        <f>+VLOOKUP(K540,Seguimiento!$A:$J,7,FALSE)</f>
        <v>En el primero semestre del año 2021 se implementaron 206 ecohuertas, con acompañamiento y seguimiento.</v>
      </c>
      <c r="AM540" s="20">
        <f t="shared" si="8"/>
        <v>0.41199999999999998</v>
      </c>
      <c r="AN540" s="22">
        <v>4.1040948735752644E-4</v>
      </c>
      <c r="AO540" s="22">
        <v>0</v>
      </c>
      <c r="AP540" s="22">
        <v>0</v>
      </c>
      <c r="AQ540" s="36">
        <f>+VLOOKUP(K540,Seguimiento!$A:$J,9,FALSE)</f>
        <v>1.6908870879130087E-4</v>
      </c>
      <c r="AR540" s="35">
        <f>+VLOOKUP(K540,Seguimiento!$A:$J,10,FALSE)</f>
        <v>3</v>
      </c>
      <c r="AS540" s="20">
        <v>50</v>
      </c>
      <c r="AT540" s="35">
        <f>+VLOOKUP(K540,Seguimiento!$A:$J,4,FALSE)</f>
        <v>206</v>
      </c>
      <c r="AU540" s="22">
        <v>0</v>
      </c>
      <c r="AV540" s="22">
        <v>0</v>
      </c>
    </row>
    <row r="541" spans="1:48" x14ac:dyDescent="0.2">
      <c r="A541" s="20">
        <v>4</v>
      </c>
      <c r="B541" s="20" t="s">
        <v>1077</v>
      </c>
      <c r="C541" s="20">
        <v>3</v>
      </c>
      <c r="D541" s="20" t="s">
        <v>1240</v>
      </c>
      <c r="E541" s="20" t="s">
        <v>1241</v>
      </c>
      <c r="F541" s="20">
        <v>3</v>
      </c>
      <c r="G541" s="20" t="s">
        <v>1246</v>
      </c>
      <c r="H541" s="20" t="s">
        <v>1247</v>
      </c>
      <c r="I541" s="20">
        <v>10</v>
      </c>
      <c r="J541" s="20" t="s">
        <v>1959</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Se  realizó la primera entrega por parte de HyG del mecanismo de seguimiento a los compromisos, se está trabajando en algunos ajustes solicitados y se espera que para el mes de julio ya se cuente con el mecanismo funcionando correctamente.</v>
      </c>
      <c r="AM541" s="20">
        <f t="shared" si="8"/>
        <v>0</v>
      </c>
      <c r="AN541" s="22">
        <v>8.2686092699146699E-5</v>
      </c>
      <c r="AO541" s="22">
        <v>0</v>
      </c>
      <c r="AP541" s="22">
        <v>0</v>
      </c>
      <c r="AQ541" s="36">
        <f>+VLOOKUP(K541,Seguimiento!$A:$J,9,FALSE)</f>
        <v>0</v>
      </c>
      <c r="AR541" s="35">
        <f>+VLOOKUP(K541,Seguimiento!$A:$J,10,FALSE)</f>
        <v>1</v>
      </c>
      <c r="AS541" s="20">
        <v>-1</v>
      </c>
      <c r="AT541" s="35">
        <f>+VLOOKUP(K541,Seguimiento!$A:$J,4,FALSE)</f>
        <v>0</v>
      </c>
      <c r="AU541" s="22">
        <v>0</v>
      </c>
      <c r="AV541" s="22">
        <v>0</v>
      </c>
    </row>
    <row r="542" spans="1:48" x14ac:dyDescent="0.2">
      <c r="A542" s="20">
        <v>4</v>
      </c>
      <c r="B542" s="20" t="s">
        <v>1077</v>
      </c>
      <c r="C542" s="20">
        <v>3</v>
      </c>
      <c r="D542" s="20" t="s">
        <v>1240</v>
      </c>
      <c r="E542" s="20" t="s">
        <v>1241</v>
      </c>
      <c r="F542" s="20">
        <v>2</v>
      </c>
      <c r="G542" s="20" t="s">
        <v>1287</v>
      </c>
      <c r="H542" s="20" t="s">
        <v>1291</v>
      </c>
      <c r="I542" s="20">
        <v>3</v>
      </c>
      <c r="J542" s="20" t="s">
        <v>1959</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Para el cumplimiento de este indicador se encuentra  en realizacion el proceso de contratación  para atender los casos de abejas y avispas.</v>
      </c>
      <c r="AM542" s="20">
        <f t="shared" si="8"/>
        <v>0.25</v>
      </c>
      <c r="AN542" s="22">
        <v>4.1139623365144429E-4</v>
      </c>
      <c r="AO542" s="22">
        <v>0</v>
      </c>
      <c r="AP542" s="22">
        <v>0</v>
      </c>
      <c r="AQ542" s="36">
        <f>+VLOOKUP(K542,Seguimiento!$A:$J,9,FALSE)</f>
        <v>1.0284905841286107E-4</v>
      </c>
      <c r="AR542" s="35">
        <f>+VLOOKUP(K542,Seguimiento!$A:$J,10,FALSE)</f>
        <v>2</v>
      </c>
      <c r="AS542" s="20">
        <v>1</v>
      </c>
      <c r="AT542" s="35">
        <f>+VLOOKUP(K542,Seguimiento!$A:$J,4,FALSE)</f>
        <v>1</v>
      </c>
      <c r="AU542" s="22">
        <v>0</v>
      </c>
      <c r="AV542" s="22">
        <v>0</v>
      </c>
    </row>
    <row r="543" spans="1:48" x14ac:dyDescent="0.2">
      <c r="A543" s="20">
        <v>4</v>
      </c>
      <c r="B543" s="20" t="s">
        <v>1077</v>
      </c>
      <c r="C543" s="20">
        <v>4</v>
      </c>
      <c r="D543" s="20" t="s">
        <v>1304</v>
      </c>
      <c r="E543" s="20" t="s">
        <v>1305</v>
      </c>
      <c r="F543" s="20">
        <v>5</v>
      </c>
      <c r="G543" s="20" t="s">
        <v>1306</v>
      </c>
      <c r="H543" s="20" t="s">
        <v>1307</v>
      </c>
      <c r="I543" s="20">
        <v>12</v>
      </c>
      <c r="J543" s="20" t="s">
        <v>1959</v>
      </c>
      <c r="K543" s="20" t="s">
        <v>1376</v>
      </c>
      <c r="L543" s="20" t="s">
        <v>1377</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66</v>
      </c>
      <c r="AA543" s="23">
        <v>0</v>
      </c>
      <c r="AB543" s="22">
        <v>0</v>
      </c>
      <c r="AC543" s="20">
        <v>5.2343750000000001E-2</v>
      </c>
      <c r="AD543" s="20">
        <f>+VLOOKUP(K543,Seguimiento!$A:$J,5,FALSE)</f>
        <v>6.2656249999999997E-2</v>
      </c>
      <c r="AE543" s="22">
        <v>0</v>
      </c>
      <c r="AF543" s="22">
        <v>0</v>
      </c>
      <c r="AG543" s="20">
        <v>1.11666666666667</v>
      </c>
      <c r="AH543" s="20">
        <f>+VLOOKUP(K543,Seguimiento!$A:$J,6,FALSE)</f>
        <v>6.3829787234042507E-2</v>
      </c>
      <c r="AI543" s="23">
        <v>0</v>
      </c>
      <c r="AJ543" s="23">
        <v>0</v>
      </c>
      <c r="AK543" s="23">
        <v>0</v>
      </c>
      <c r="AL543" s="20" t="str">
        <f>+VLOOKUP(K543,Seguimiento!$A:$J,7,FALSE)</f>
        <v>Se recibieron 31 cbml, 66 unidades de vivienda por parte de la Curaduría segunda. Por condiciones de la pandemia, no se ha logrado avanzar en los procesos de campo y en los trámites en las curadurías.</v>
      </c>
      <c r="AM543" s="20">
        <f t="shared" si="8"/>
        <v>6.2656249999999997E-2</v>
      </c>
      <c r="AN543" s="22">
        <v>8.7534180366415049E-4</v>
      </c>
      <c r="AO543" s="22">
        <v>0</v>
      </c>
      <c r="AP543" s="22">
        <v>0</v>
      </c>
      <c r="AQ543" s="36">
        <f>+VLOOKUP(K543,Seguimiento!$A:$J,9,FALSE)</f>
        <v>5.4845634885831923E-5</v>
      </c>
      <c r="AR543" s="35">
        <f>+VLOOKUP(K543,Seguimiento!$A:$J,10,FALSE)</f>
        <v>1</v>
      </c>
      <c r="AS543" s="20">
        <v>335</v>
      </c>
      <c r="AT543" s="35">
        <f>+VLOOKUP(K543,Seguimiento!$A:$J,4,FALSE)</f>
        <v>401</v>
      </c>
      <c r="AU543" s="22">
        <v>0</v>
      </c>
      <c r="AV543" s="22">
        <v>0</v>
      </c>
    </row>
    <row r="544" spans="1:48" x14ac:dyDescent="0.2">
      <c r="A544" s="20">
        <v>4</v>
      </c>
      <c r="B544" s="20" t="s">
        <v>1077</v>
      </c>
      <c r="C544" s="20">
        <v>4</v>
      </c>
      <c r="D544" s="20" t="s">
        <v>1304</v>
      </c>
      <c r="E544" s="20" t="s">
        <v>1305</v>
      </c>
      <c r="F544" s="20">
        <v>1</v>
      </c>
      <c r="G544" s="20" t="s">
        <v>1372</v>
      </c>
      <c r="H544" s="20" t="s">
        <v>1373</v>
      </c>
      <c r="I544" s="20">
        <v>3</v>
      </c>
      <c r="J544" s="20" t="s">
        <v>1959</v>
      </c>
      <c r="K544" s="20" t="s">
        <v>1395</v>
      </c>
      <c r="L544" s="20" t="s">
        <v>1396</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191</v>
      </c>
      <c r="AA544" s="23">
        <v>0</v>
      </c>
      <c r="AB544" s="22">
        <v>0</v>
      </c>
      <c r="AC544" s="20">
        <v>0.25</v>
      </c>
      <c r="AD544" s="20">
        <f>+VLOOKUP(K544,Seguimiento!$A:$J,5,FALSE)</f>
        <v>0.48875000000000002</v>
      </c>
      <c r="AE544" s="22">
        <v>0</v>
      </c>
      <c r="AF544" s="22">
        <v>0</v>
      </c>
      <c r="AG544" s="20">
        <v>1</v>
      </c>
      <c r="AH544" s="20">
        <f>+VLOOKUP(K544,Seguimiento!$A:$J,6,FALSE)</f>
        <v>0.95499999999999996</v>
      </c>
      <c r="AI544" s="23">
        <v>0</v>
      </c>
      <c r="AJ544" s="23">
        <v>0</v>
      </c>
      <c r="AK544" s="23">
        <v>0</v>
      </c>
      <c r="AL544" s="20" t="str">
        <f>+VLOOKUP(K544,Seguimiento!$A:$J,7,FALSE)</f>
        <v>Por tratarse de un indicador compartido entre las unidades de Aplicación normativa y proyectos estratégicos el cálculo del mismoobedece a los siguientes tramites atendidos: UAANU: 1047  trámites</v>
      </c>
      <c r="AM544" s="20">
        <f t="shared" si="8"/>
        <v>0.48875000000000002</v>
      </c>
      <c r="AN544" s="22">
        <v>8.8679247624428583E-4</v>
      </c>
      <c r="AO544" s="22">
        <v>0</v>
      </c>
      <c r="AP544" s="22">
        <v>0</v>
      </c>
      <c r="AQ544" s="36">
        <f>+VLOOKUP(K544,Seguimiento!$A:$J,9,FALSE)</f>
        <v>4.3341982276439469E-4</v>
      </c>
      <c r="AR544" s="35">
        <f>+VLOOKUP(K544,Seguimiento!$A:$J,10,FALSE)</f>
        <v>3</v>
      </c>
      <c r="AS544" s="20">
        <v>100</v>
      </c>
      <c r="AT544" s="35">
        <f>+VLOOKUP(K544,Seguimiento!$A:$J,4,FALSE)</f>
        <v>191</v>
      </c>
      <c r="AU544" s="22">
        <v>0</v>
      </c>
      <c r="AV544" s="22">
        <v>0</v>
      </c>
    </row>
    <row r="545" spans="1:48" x14ac:dyDescent="0.2">
      <c r="A545" s="20">
        <v>4</v>
      </c>
      <c r="B545" s="20" t="s">
        <v>1077</v>
      </c>
      <c r="C545" s="20">
        <v>4</v>
      </c>
      <c r="D545" s="20" t="s">
        <v>1304</v>
      </c>
      <c r="E545" s="20" t="s">
        <v>1305</v>
      </c>
      <c r="F545" s="20">
        <v>6</v>
      </c>
      <c r="G545" s="20" t="s">
        <v>1332</v>
      </c>
      <c r="H545" s="20" t="s">
        <v>1333</v>
      </c>
      <c r="I545" s="20">
        <v>1</v>
      </c>
      <c r="J545" s="20" t="s">
        <v>1959</v>
      </c>
      <c r="K545" s="20" t="s">
        <v>1334</v>
      </c>
      <c r="L545" s="20" t="s">
        <v>1335</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600000</v>
      </c>
      <c r="AA545" s="23">
        <v>0</v>
      </c>
      <c r="AB545" s="22">
        <v>0</v>
      </c>
      <c r="AC545" s="20">
        <v>0.5</v>
      </c>
      <c r="AD545" s="20">
        <f>+VLOOKUP(K545,Seguimiento!$A:$J,5,FALSE)</f>
        <v>1</v>
      </c>
      <c r="AE545" s="22">
        <v>0</v>
      </c>
      <c r="AF545" s="22">
        <v>0</v>
      </c>
      <c r="AG545" s="20">
        <v>1</v>
      </c>
      <c r="AH545" s="20">
        <f>+VLOOKUP(K545,Seguimiento!$A:$J,6,FALSE)</f>
        <v>1.3333333333333299</v>
      </c>
      <c r="AI545" s="23">
        <v>0</v>
      </c>
      <c r="AJ545" s="23">
        <v>0</v>
      </c>
      <c r="AK545" s="23">
        <v>0</v>
      </c>
      <c r="AL545" s="20" t="str">
        <f>+VLOOKUP(K545,Seguimiento!$A:$J,7,FALSE)</f>
        <v>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v>
      </c>
      <c r="AM545" s="20">
        <f t="shared" si="8"/>
        <v>1</v>
      </c>
      <c r="AN545" s="22">
        <v>2.1311808470429036E-3</v>
      </c>
      <c r="AO545" s="22">
        <v>0</v>
      </c>
      <c r="AP545" s="22">
        <v>0</v>
      </c>
      <c r="AQ545" s="36">
        <f>+VLOOKUP(K545,Seguimiento!$A:$J,9,FALSE)</f>
        <v>1.5983856352821777E-3</v>
      </c>
      <c r="AR545" s="35">
        <f>+VLOOKUP(K545,Seguimiento!$A:$J,10,FALSE)</f>
        <v>3</v>
      </c>
      <c r="AS545" s="20">
        <v>300000</v>
      </c>
      <c r="AT545" s="35">
        <f>+VLOOKUP(K545,Seguimiento!$A:$J,4,FALSE)</f>
        <v>600000</v>
      </c>
      <c r="AU545" s="22">
        <v>0</v>
      </c>
      <c r="AV545" s="22">
        <v>0</v>
      </c>
    </row>
    <row r="546" spans="1:48" x14ac:dyDescent="0.2">
      <c r="A546" s="20">
        <v>4</v>
      </c>
      <c r="B546" s="20" t="s">
        <v>1077</v>
      </c>
      <c r="C546" s="20">
        <v>4</v>
      </c>
      <c r="D546" s="20" t="s">
        <v>1304</v>
      </c>
      <c r="E546" s="20" t="s">
        <v>1305</v>
      </c>
      <c r="F546" s="20"/>
      <c r="G546" s="20"/>
      <c r="H546" s="20"/>
      <c r="I546" s="20">
        <v>4</v>
      </c>
      <c r="J546" s="20" t="s">
        <v>1958</v>
      </c>
      <c r="K546" s="20" t="s">
        <v>1320</v>
      </c>
      <c r="L546" s="20" t="s">
        <v>1384</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5666293.3899999997</v>
      </c>
      <c r="AA546" s="23">
        <v>0</v>
      </c>
      <c r="AB546" s="22">
        <v>0</v>
      </c>
      <c r="AC546" s="20">
        <v>0.94953048879813096</v>
      </c>
      <c r="AD546" s="20">
        <f>+VLOOKUP(K546,Seguimiento!$A:$J,5,FALSE)</f>
        <v>0.951548981411665</v>
      </c>
      <c r="AE546" s="24">
        <v>0</v>
      </c>
      <c r="AF546" s="22">
        <v>0</v>
      </c>
      <c r="AG546" s="20">
        <v>1.0019990544025099</v>
      </c>
      <c r="AH546" s="20">
        <f>+VLOOKUP(K546,Seguimiento!$A:$J,6,FALSE)</f>
        <v>1.0021205779032401</v>
      </c>
      <c r="AI546" s="23">
        <v>0</v>
      </c>
      <c r="AJ546" s="23">
        <v>0</v>
      </c>
      <c r="AK546" s="23">
        <v>0</v>
      </c>
      <c r="AL546" s="20" t="str">
        <f>+VLOOKUP(K546,Seguimiento!$A:$J,7,FALSE)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46" s="20">
        <f t="shared" si="8"/>
        <v>0.951548981411665</v>
      </c>
      <c r="AN546" s="22">
        <v>0</v>
      </c>
      <c r="AO546" s="22">
        <v>0</v>
      </c>
      <c r="AP546" s="22">
        <v>0</v>
      </c>
      <c r="AQ546" s="36">
        <f>+VLOOKUP(K546,Seguimiento!$A:$J,9,FALSE)</f>
        <v>0</v>
      </c>
      <c r="AR546" s="35">
        <f>+VLOOKUP(K546,Seguimiento!$A:$J,10,FALSE)</f>
        <v>3</v>
      </c>
      <c r="AS546" s="20">
        <v>5654273.6500000004</v>
      </c>
      <c r="AT546" s="35">
        <f>+VLOOKUP(K546,Seguimiento!$A:$J,4,FALSE)</f>
        <v>5666293.3899999997</v>
      </c>
      <c r="AU546" s="22">
        <v>0</v>
      </c>
      <c r="AV546" s="22">
        <v>0</v>
      </c>
    </row>
    <row r="547" spans="1:48" x14ac:dyDescent="0.2">
      <c r="A547" s="20">
        <v>4</v>
      </c>
      <c r="B547" s="20" t="s">
        <v>1077</v>
      </c>
      <c r="C547" s="20">
        <v>4</v>
      </c>
      <c r="D547" s="20" t="s">
        <v>1304</v>
      </c>
      <c r="E547" s="20" t="s">
        <v>1305</v>
      </c>
      <c r="F547" s="20">
        <v>4</v>
      </c>
      <c r="G547" s="20" t="s">
        <v>1320</v>
      </c>
      <c r="H547" s="20" t="s">
        <v>1321</v>
      </c>
      <c r="I547" s="20">
        <v>1</v>
      </c>
      <c r="J547" s="20" t="s">
        <v>1959</v>
      </c>
      <c r="K547" s="20" t="s">
        <v>1338</v>
      </c>
      <c r="L547" s="20" t="s">
        <v>1339</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42.1</v>
      </c>
      <c r="AA547" s="23">
        <v>0</v>
      </c>
      <c r="AB547" s="22">
        <v>0</v>
      </c>
      <c r="AC547" s="20">
        <v>0.450625</v>
      </c>
      <c r="AD547" s="20">
        <f>+VLOOKUP(K547,Seguimiento!$A:$J,5,FALSE)</f>
        <v>0.52625</v>
      </c>
      <c r="AE547" s="22">
        <v>0</v>
      </c>
      <c r="AF547" s="22">
        <v>0</v>
      </c>
      <c r="AG547" s="20">
        <v>0.90125</v>
      </c>
      <c r="AH547" s="20">
        <f>+VLOOKUP(K547,Seguimiento!$A:$J,6,FALSE)</f>
        <v>0.76545454545454605</v>
      </c>
      <c r="AI547" s="23">
        <v>0</v>
      </c>
      <c r="AJ547" s="23">
        <v>0</v>
      </c>
      <c r="AK547" s="23">
        <v>0</v>
      </c>
      <c r="AL547" s="20" t="str">
        <f>+VLOOKUP(K547,Seguimiento!$A:$J,7,FALSE)</f>
        <v>El avance al 30 de Junio de 2021 corresponde a la política pública territorial de gestión del riesgo de desastres, con formulación del Acuerdo de implementación y socialización en escenarios internos y externos.</v>
      </c>
      <c r="AM547" s="20">
        <f t="shared" si="8"/>
        <v>0.52625</v>
      </c>
      <c r="AN547" s="22">
        <v>1.2388377313785537E-3</v>
      </c>
      <c r="AO547" s="22">
        <v>0</v>
      </c>
      <c r="AP547" s="22">
        <v>0</v>
      </c>
      <c r="AQ547" s="36">
        <f>+VLOOKUP(K547,Seguimiento!$A:$J,9,FALSE)</f>
        <v>6.5193835613796386E-4</v>
      </c>
      <c r="AR547" s="35">
        <f>+VLOOKUP(K547,Seguimiento!$A:$J,10,FALSE)</f>
        <v>3</v>
      </c>
      <c r="AS547" s="20">
        <v>36.049999999999997</v>
      </c>
      <c r="AT547" s="35">
        <f>+VLOOKUP(K547,Seguimiento!$A:$J,4,FALSE)</f>
        <v>42.1</v>
      </c>
      <c r="AU547" s="22">
        <v>0</v>
      </c>
      <c r="AV547" s="22">
        <v>0</v>
      </c>
    </row>
    <row r="548" spans="1:48" x14ac:dyDescent="0.2">
      <c r="A548" s="20">
        <v>4</v>
      </c>
      <c r="B548" s="20" t="s">
        <v>1077</v>
      </c>
      <c r="C548" s="20">
        <v>4</v>
      </c>
      <c r="D548" s="20" t="s">
        <v>1304</v>
      </c>
      <c r="E548" s="20" t="s">
        <v>1305</v>
      </c>
      <c r="F548" s="20">
        <v>2</v>
      </c>
      <c r="G548" s="20" t="s">
        <v>1361</v>
      </c>
      <c r="H548" s="20" t="s">
        <v>1362</v>
      </c>
      <c r="I548" s="20">
        <v>3</v>
      </c>
      <c r="J548" s="20" t="s">
        <v>1959</v>
      </c>
      <c r="K548" s="20" t="s">
        <v>1423</v>
      </c>
      <c r="L548" s="20" t="s">
        <v>1424</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v>
      </c>
      <c r="AM548" s="20">
        <f t="shared" si="8"/>
        <v>0.42857142857142899</v>
      </c>
      <c r="AN548" s="22">
        <v>1.3141101157782295E-3</v>
      </c>
      <c r="AO548" s="22">
        <v>0</v>
      </c>
      <c r="AP548" s="22">
        <v>0</v>
      </c>
      <c r="AQ548" s="36">
        <f>+VLOOKUP(K548,Seguimiento!$A:$J,9,FALSE)</f>
        <v>5.631900496192412E-4</v>
      </c>
      <c r="AR548" s="35">
        <f>+VLOOKUP(K548,Seguimiento!$A:$J,10,FALSE)</f>
        <v>3</v>
      </c>
      <c r="AS548" s="20">
        <v>2</v>
      </c>
      <c r="AT548" s="35">
        <f>+VLOOKUP(K548,Seguimiento!$A:$J,4,FALSE)</f>
        <v>3</v>
      </c>
      <c r="AU548" s="22">
        <v>0</v>
      </c>
      <c r="AV548" s="22">
        <v>0</v>
      </c>
    </row>
    <row r="549" spans="1:48" x14ac:dyDescent="0.2">
      <c r="A549" s="20">
        <v>4</v>
      </c>
      <c r="B549" s="20" t="s">
        <v>1077</v>
      </c>
      <c r="C549" s="20">
        <v>4</v>
      </c>
      <c r="D549" s="20" t="s">
        <v>1304</v>
      </c>
      <c r="E549" s="20" t="s">
        <v>1305</v>
      </c>
      <c r="F549" s="20">
        <v>4</v>
      </c>
      <c r="G549" s="20" t="s">
        <v>1320</v>
      </c>
      <c r="H549" s="20" t="s">
        <v>1321</v>
      </c>
      <c r="I549" s="20">
        <v>2</v>
      </c>
      <c r="J549" s="20" t="s">
        <v>1959</v>
      </c>
      <c r="K549" s="20" t="s">
        <v>1336</v>
      </c>
      <c r="L549" s="20" t="s">
        <v>1337</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t="str">
        <f>+VLOOKUP(K549,Seguimiento!$A:$J,7,FALSE)</f>
        <v>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v>
      </c>
      <c r="AM549" s="20">
        <f t="shared" si="8"/>
        <v>0.72727272727272696</v>
      </c>
      <c r="AN549" s="22">
        <v>1.5997452639970619E-3</v>
      </c>
      <c r="AO549" s="22">
        <v>0</v>
      </c>
      <c r="AP549" s="22">
        <v>0</v>
      </c>
      <c r="AQ549" s="36">
        <f>+VLOOKUP(K549,Seguimiento!$A:$J,9,FALSE)</f>
        <v>1.1634511010887717E-3</v>
      </c>
      <c r="AR549" s="35">
        <f>+VLOOKUP(K549,Seguimiento!$A:$J,10,FALSE)</f>
        <v>3</v>
      </c>
      <c r="AS549" s="20">
        <v>14</v>
      </c>
      <c r="AT549" s="35">
        <f>+VLOOKUP(K549,Seguimiento!$A:$J,4,FALSE)</f>
        <v>16</v>
      </c>
      <c r="AU549" s="22">
        <v>0</v>
      </c>
      <c r="AV549" s="22">
        <v>0</v>
      </c>
    </row>
    <row r="550" spans="1:48" x14ac:dyDescent="0.2">
      <c r="A550" s="20">
        <v>4</v>
      </c>
      <c r="B550" s="20" t="s">
        <v>1077</v>
      </c>
      <c r="C550" s="20">
        <v>4</v>
      </c>
      <c r="D550" s="20" t="s">
        <v>1304</v>
      </c>
      <c r="E550" s="20" t="s">
        <v>1305</v>
      </c>
      <c r="F550" s="20">
        <v>6</v>
      </c>
      <c r="G550" s="20" t="s">
        <v>1332</v>
      </c>
      <c r="H550" s="20" t="s">
        <v>1333</v>
      </c>
      <c r="I550" s="20">
        <v>2</v>
      </c>
      <c r="J550" s="20" t="s">
        <v>1959</v>
      </c>
      <c r="K550" s="20" t="s">
        <v>1353</v>
      </c>
      <c r="L550" s="20" t="s">
        <v>1354</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981.43</v>
      </c>
      <c r="AA550" s="23">
        <v>0</v>
      </c>
      <c r="AB550" s="22">
        <v>0</v>
      </c>
      <c r="AC550" s="20">
        <v>0.46931200000000001</v>
      </c>
      <c r="AD550" s="20">
        <f>+VLOOKUP(K550,Seguimiento!$A:$J,5,FALSE)</f>
        <v>0.56745500000000004</v>
      </c>
      <c r="AE550" s="22">
        <v>0</v>
      </c>
      <c r="AF550" s="22">
        <v>0</v>
      </c>
      <c r="AG550" s="20">
        <v>3.1287466666666699</v>
      </c>
      <c r="AH550" s="20">
        <f>+VLOOKUP(K550,Seguimiento!$A:$J,6,FALSE)</f>
        <v>1</v>
      </c>
      <c r="AI550" s="23">
        <v>0</v>
      </c>
      <c r="AJ550" s="23">
        <v>0</v>
      </c>
      <c r="AK550" s="23">
        <v>0</v>
      </c>
      <c r="AL550" s="20" t="str">
        <f>+VLOOKUP(K550,Seguimiento!$A:$J,7,FALSE)</f>
        <v>Corte Marzo 31 de 2021: - Equivalen a los muros verdes instalados en el CAM: 684 m²  Corte a junio 30 de 2021 - Metroplús: 297,43 m²</v>
      </c>
      <c r="AM550" s="20">
        <f t="shared" si="8"/>
        <v>0.56745500000000004</v>
      </c>
      <c r="AN550" s="22">
        <v>1.3698853572906018E-3</v>
      </c>
      <c r="AO550" s="22">
        <v>0</v>
      </c>
      <c r="AP550" s="22">
        <v>0</v>
      </c>
      <c r="AQ550" s="36">
        <f>+VLOOKUP(K550,Seguimiento!$A:$J,9,FALSE)</f>
        <v>6.4290363680076686E-4</v>
      </c>
      <c r="AR550" s="35">
        <f>+VLOOKUP(K550,Seguimiento!$A:$J,10,FALSE)</f>
        <v>0</v>
      </c>
      <c r="AS550" s="20">
        <v>4693.12</v>
      </c>
      <c r="AT550" s="35">
        <f>+VLOOKUP(K550,Seguimiento!$A:$J,4,FALSE)</f>
        <v>5674.55</v>
      </c>
      <c r="AU550" s="22">
        <v>0</v>
      </c>
      <c r="AV550" s="22">
        <v>0</v>
      </c>
    </row>
    <row r="551" spans="1:48" x14ac:dyDescent="0.2">
      <c r="A551" s="20">
        <v>4</v>
      </c>
      <c r="B551" s="20" t="s">
        <v>1077</v>
      </c>
      <c r="C551" s="20">
        <v>4</v>
      </c>
      <c r="D551" s="20" t="s">
        <v>1304</v>
      </c>
      <c r="E551" s="20" t="s">
        <v>1305</v>
      </c>
      <c r="F551" s="20">
        <v>6</v>
      </c>
      <c r="G551" s="20" t="s">
        <v>1332</v>
      </c>
      <c r="H551" s="20" t="s">
        <v>1333</v>
      </c>
      <c r="I551" s="20">
        <v>3</v>
      </c>
      <c r="J551" s="20" t="s">
        <v>1959</v>
      </c>
      <c r="K551" s="20" t="s">
        <v>1355</v>
      </c>
      <c r="L551" s="20" t="s">
        <v>1356</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Se ha realizado el sostenimiento y mantenimiento de 46.495 m2 de las áreas verdes, jardineras y parcelas sembradas al interior del Morro de Moravia en procesos anteriores.</v>
      </c>
      <c r="AM551" s="20">
        <f t="shared" si="8"/>
        <v>0.98925531914893605</v>
      </c>
      <c r="AN551" s="22">
        <v>1.5978339739476061E-3</v>
      </c>
      <c r="AO551" s="22">
        <v>0</v>
      </c>
      <c r="AP551" s="22">
        <v>0</v>
      </c>
      <c r="AQ551" s="36">
        <f>+VLOOKUP(K551,Seguimiento!$A:$J,9,FALSE)</f>
        <v>1.5806657578445518E-3</v>
      </c>
      <c r="AR551" s="35">
        <f>+VLOOKUP(K551,Seguimiento!$A:$J,10,FALSE)</f>
        <v>3</v>
      </c>
      <c r="AS551" s="20">
        <v>46495</v>
      </c>
      <c r="AT551" s="35">
        <f>+VLOOKUP(K551,Seguimiento!$A:$J,4,FALSE)</f>
        <v>46495</v>
      </c>
      <c r="AU551" s="22">
        <v>0</v>
      </c>
      <c r="AV551" s="22">
        <v>0</v>
      </c>
    </row>
    <row r="552" spans="1:48" x14ac:dyDescent="0.2">
      <c r="A552" s="20">
        <v>4</v>
      </c>
      <c r="B552" s="20" t="s">
        <v>1077</v>
      </c>
      <c r="C552" s="20">
        <v>4</v>
      </c>
      <c r="D552" s="20" t="s">
        <v>1304</v>
      </c>
      <c r="E552" s="20" t="s">
        <v>1305</v>
      </c>
      <c r="F552" s="20">
        <v>4</v>
      </c>
      <c r="G552" s="20" t="s">
        <v>1320</v>
      </c>
      <c r="H552" s="20" t="s">
        <v>1321</v>
      </c>
      <c r="I552" s="20">
        <v>6</v>
      </c>
      <c r="J552" s="20" t="s">
        <v>1959</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0</v>
      </c>
      <c r="AA552" s="23">
        <v>0</v>
      </c>
      <c r="AB552" s="22">
        <v>0</v>
      </c>
      <c r="AC552" s="20">
        <v>0.1</v>
      </c>
      <c r="AD552" s="20">
        <f>+VLOOKUP(K552,Seguimiento!$A:$J,5,FALSE)</f>
        <v>0.1</v>
      </c>
      <c r="AE552" s="22">
        <v>0</v>
      </c>
      <c r="AF552" s="22">
        <v>0</v>
      </c>
      <c r="AG552" s="20">
        <v>1</v>
      </c>
      <c r="AH552" s="20">
        <f>+VLOOKUP(K552,Seguimiento!$A:$J,6,FALSE)</f>
        <v>0</v>
      </c>
      <c r="AI552" s="23">
        <v>0</v>
      </c>
      <c r="AJ552" s="23">
        <v>0</v>
      </c>
      <c r="AK552" s="23">
        <v>0</v>
      </c>
      <c r="AL552" s="20" t="str">
        <f>+VLOOKUP(K552,Seguimiento!$A:$J,7,FALSE)</f>
        <v>Sin Observación</v>
      </c>
      <c r="AM552" s="20">
        <f t="shared" si="8"/>
        <v>0.1</v>
      </c>
      <c r="AN552" s="22">
        <v>1.1293325746647169E-3</v>
      </c>
      <c r="AO552" s="22">
        <v>0</v>
      </c>
      <c r="AP552" s="22">
        <v>0</v>
      </c>
      <c r="AQ552" s="36">
        <f>+VLOOKUP(K552,Seguimiento!$A:$J,9,FALSE)</f>
        <v>1.129332574664717E-4</v>
      </c>
      <c r="AR552" s="35">
        <f>+VLOOKUP(K552,Seguimiento!$A:$J,10,FALSE)</f>
        <v>1</v>
      </c>
      <c r="AS552" s="20">
        <v>1</v>
      </c>
      <c r="AT552" s="35">
        <f>+VLOOKUP(K552,Seguimiento!$A:$J,4,FALSE)</f>
        <v>1</v>
      </c>
      <c r="AU552" s="22">
        <v>0</v>
      </c>
      <c r="AV552" s="22">
        <v>0</v>
      </c>
    </row>
    <row r="553" spans="1:48" x14ac:dyDescent="0.2">
      <c r="A553" s="20">
        <v>4</v>
      </c>
      <c r="B553" s="20" t="s">
        <v>1077</v>
      </c>
      <c r="C553" s="20">
        <v>4</v>
      </c>
      <c r="D553" s="20" t="s">
        <v>1304</v>
      </c>
      <c r="E553" s="20" t="s">
        <v>1305</v>
      </c>
      <c r="F553" s="20">
        <v>6</v>
      </c>
      <c r="G553" s="20" t="s">
        <v>1332</v>
      </c>
      <c r="H553" s="20" t="s">
        <v>1333</v>
      </c>
      <c r="I553" s="20">
        <v>5</v>
      </c>
      <c r="J553" s="20" t="s">
        <v>1959</v>
      </c>
      <c r="K553" s="20" t="s">
        <v>1359</v>
      </c>
      <c r="L553" s="20" t="s">
        <v>1360</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91022</v>
      </c>
      <c r="AA553" s="23">
        <v>0</v>
      </c>
      <c r="AB553" s="22">
        <v>0</v>
      </c>
      <c r="AC553" s="20">
        <v>0.308010909090909</v>
      </c>
      <c r="AD553" s="20">
        <f>+VLOOKUP(K553,Seguimiento!$A:$J,5,FALSE)</f>
        <v>0.33098909090909101</v>
      </c>
      <c r="AE553" s="22">
        <v>0</v>
      </c>
      <c r="AF553" s="22">
        <v>0</v>
      </c>
      <c r="AG553" s="20">
        <v>0.80669523809523802</v>
      </c>
      <c r="AH553" s="20">
        <f>+VLOOKUP(K553,Seguimiento!$A:$J,6,FALSE)</f>
        <v>0.56888749999999999</v>
      </c>
      <c r="AI553" s="23">
        <v>0</v>
      </c>
      <c r="AJ553" s="23">
        <v>0</v>
      </c>
      <c r="AK553" s="23">
        <v>0</v>
      </c>
      <c r="AL553" s="20" t="str">
        <f>+VLOOKUP(K553,Seguimiento!$A:$J,7,FALSE)</f>
        <v>Se realizó la siembra de 1050 árboles en el cerro de las Tres Cruces por parte de la Secretaría de Medio Ambiente.</v>
      </c>
      <c r="AM553" s="20">
        <f t="shared" si="8"/>
        <v>0.33098909090909101</v>
      </c>
      <c r="AN553" s="22">
        <v>1.1280449006525568E-3</v>
      </c>
      <c r="AO553" s="22">
        <v>0</v>
      </c>
      <c r="AP553" s="22">
        <v>0</v>
      </c>
      <c r="AQ553" s="36">
        <f>+VLOOKUP(K553,Seguimiento!$A:$J,9,FALSE)</f>
        <v>3.7337055617162567E-4</v>
      </c>
      <c r="AR553" s="35">
        <f>+VLOOKUP(K553,Seguimiento!$A:$J,10,FALSE)</f>
        <v>2</v>
      </c>
      <c r="AS553" s="20">
        <v>84703</v>
      </c>
      <c r="AT553" s="35">
        <f>+VLOOKUP(K553,Seguimiento!$A:$J,4,FALSE)</f>
        <v>91022</v>
      </c>
      <c r="AU553" s="22">
        <v>0</v>
      </c>
      <c r="AV553" s="22">
        <v>0</v>
      </c>
    </row>
    <row r="554" spans="1:48" x14ac:dyDescent="0.2">
      <c r="A554" s="20">
        <v>4</v>
      </c>
      <c r="B554" s="20" t="s">
        <v>1077</v>
      </c>
      <c r="C554" s="20">
        <v>4</v>
      </c>
      <c r="D554" s="20" t="s">
        <v>1304</v>
      </c>
      <c r="E554" s="20" t="s">
        <v>1305</v>
      </c>
      <c r="F554" s="20">
        <v>1</v>
      </c>
      <c r="G554" s="20" t="s">
        <v>1372</v>
      </c>
      <c r="H554" s="20" t="s">
        <v>1373</v>
      </c>
      <c r="I554" s="20">
        <v>4</v>
      </c>
      <c r="J554" s="20" t="s">
        <v>1959</v>
      </c>
      <c r="K554" s="20" t="s">
        <v>1393</v>
      </c>
      <c r="L554" s="20" t="s">
        <v>1394</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0.6</v>
      </c>
      <c r="AA554" s="23">
        <v>0</v>
      </c>
      <c r="AB554" s="22">
        <v>0</v>
      </c>
      <c r="AC554" s="20">
        <v>0.125</v>
      </c>
      <c r="AD554" s="20">
        <f>+VLOOKUP(K554,Seguimiento!$A:$J,5,FALSE)</f>
        <v>0.27500000000000002</v>
      </c>
      <c r="AE554" s="22">
        <v>0</v>
      </c>
      <c r="AF554" s="22">
        <v>0</v>
      </c>
      <c r="AG554" s="20">
        <v>1</v>
      </c>
      <c r="AH554" s="20">
        <f>+VLOOKUP(K554,Seguimiento!$A:$J,6,FALSE)</f>
        <v>0.3</v>
      </c>
      <c r="AI554" s="23">
        <v>0</v>
      </c>
      <c r="AJ554" s="23">
        <v>0</v>
      </c>
      <c r="AK554" s="23">
        <v>0</v>
      </c>
      <c r="AL554" s="20" t="str">
        <f>+VLOOKUP(K554,Seguimiento!$A:$J,7,FALSE)</f>
        <v>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v>
      </c>
      <c r="AM554" s="20">
        <f t="shared" si="8"/>
        <v>0.27500000000000002</v>
      </c>
      <c r="AN554" s="22">
        <v>7.9940269568752544E-4</v>
      </c>
      <c r="AO554" s="22">
        <v>0</v>
      </c>
      <c r="AP554" s="22">
        <v>0</v>
      </c>
      <c r="AQ554" s="36">
        <f>+VLOOKUP(K554,Seguimiento!$A:$J,9,FALSE)</f>
        <v>2.1983574131406952E-4</v>
      </c>
      <c r="AR554" s="35">
        <f>+VLOOKUP(K554,Seguimiento!$A:$J,10,FALSE)</f>
        <v>2</v>
      </c>
      <c r="AS554" s="20">
        <v>0.5</v>
      </c>
      <c r="AT554" s="35">
        <f>+VLOOKUP(K554,Seguimiento!$A:$J,4,FALSE)</f>
        <v>1.1000000000000001</v>
      </c>
      <c r="AU554" s="22">
        <v>0</v>
      </c>
      <c r="AV554" s="22">
        <v>0</v>
      </c>
    </row>
    <row r="555" spans="1:48" x14ac:dyDescent="0.2">
      <c r="A555" s="20">
        <v>4</v>
      </c>
      <c r="B555" s="20" t="s">
        <v>1077</v>
      </c>
      <c r="C555" s="20">
        <v>4</v>
      </c>
      <c r="D555" s="20" t="s">
        <v>1304</v>
      </c>
      <c r="E555" s="20" t="s">
        <v>1305</v>
      </c>
      <c r="F555" s="20">
        <v>2</v>
      </c>
      <c r="G555" s="20" t="s">
        <v>1361</v>
      </c>
      <c r="H555" s="20" t="s">
        <v>1362</v>
      </c>
      <c r="I555" s="20">
        <v>1</v>
      </c>
      <c r="J555" s="20" t="s">
        <v>1959</v>
      </c>
      <c r="K555" s="20" t="s">
        <v>1412</v>
      </c>
      <c r="L555" s="20" t="s">
        <v>1413</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v>
      </c>
      <c r="AM555" s="20">
        <f t="shared" si="8"/>
        <v>0</v>
      </c>
      <c r="AN555" s="22">
        <v>1.5967725115022199E-3</v>
      </c>
      <c r="AO555" s="22">
        <v>0</v>
      </c>
      <c r="AP555" s="22">
        <v>0</v>
      </c>
      <c r="AQ555" s="36">
        <f>+VLOOKUP(K555,Seguimiento!$A:$J,9,FALSE)</f>
        <v>0</v>
      </c>
      <c r="AR555" s="35">
        <f>+VLOOKUP(K555,Seguimiento!$A:$J,10,FALSE)</f>
        <v>0</v>
      </c>
      <c r="AS555" s="20">
        <v>0</v>
      </c>
      <c r="AT555" s="35">
        <f>+VLOOKUP(K555,Seguimiento!$A:$J,4,FALSE)</f>
        <v>0</v>
      </c>
      <c r="AU555" s="22">
        <v>0</v>
      </c>
      <c r="AV555" s="22">
        <v>0</v>
      </c>
    </row>
    <row r="556" spans="1:48" x14ac:dyDescent="0.2">
      <c r="A556" s="20">
        <v>4</v>
      </c>
      <c r="B556" s="20" t="s">
        <v>1077</v>
      </c>
      <c r="C556" s="20">
        <v>4</v>
      </c>
      <c r="D556" s="20" t="s">
        <v>1304</v>
      </c>
      <c r="E556" s="20" t="s">
        <v>1305</v>
      </c>
      <c r="F556" s="20">
        <v>2</v>
      </c>
      <c r="G556" s="20" t="s">
        <v>1361</v>
      </c>
      <c r="H556" s="20" t="s">
        <v>1362</v>
      </c>
      <c r="I556" s="20">
        <v>7</v>
      </c>
      <c r="J556" s="20" t="s">
        <v>1959</v>
      </c>
      <c r="K556" s="20" t="s">
        <v>1416</v>
      </c>
      <c r="L556" s="20" t="s">
        <v>1417</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122</v>
      </c>
      <c r="AA556" s="23">
        <v>0</v>
      </c>
      <c r="AB556" s="22">
        <v>0</v>
      </c>
      <c r="AC556" s="20">
        <v>0.12</v>
      </c>
      <c r="AD556" s="20">
        <f>+VLOOKUP(K556,Seguimiento!$A:$J,5,FALSE)</f>
        <v>0.16880000000000001</v>
      </c>
      <c r="AE556" s="22">
        <v>0</v>
      </c>
      <c r="AF556" s="22">
        <v>0</v>
      </c>
      <c r="AG556" s="20">
        <v>1</v>
      </c>
      <c r="AH556" s="20">
        <f>+VLOOKUP(K556,Seguimiento!$A:$J,6,FALSE)</f>
        <v>0.1525</v>
      </c>
      <c r="AI556" s="23">
        <v>0</v>
      </c>
      <c r="AJ556" s="23">
        <v>0</v>
      </c>
      <c r="AK556" s="23">
        <v>0</v>
      </c>
      <c r="AL556" s="20" t="str">
        <f>+VLOOKUP(K556,Seguimiento!$A:$J,7,FALSE)</f>
        <v>Durante el mes de junio se realizó una acción empresarial con 122 participantes en compañía de la Secretaria de Desarrollo Económico</v>
      </c>
      <c r="AM556" s="20">
        <f t="shared" si="8"/>
        <v>0.16880000000000001</v>
      </c>
      <c r="AN556" s="22">
        <v>1.379965528740574E-3</v>
      </c>
      <c r="AO556" s="22">
        <v>0</v>
      </c>
      <c r="AP556" s="22">
        <v>0</v>
      </c>
      <c r="AQ556" s="36">
        <f>+VLOOKUP(K556,Seguimiento!$A:$J,9,FALSE)</f>
        <v>2.329381812514089E-4</v>
      </c>
      <c r="AR556" s="35">
        <f>+VLOOKUP(K556,Seguimiento!$A:$J,10,FALSE)</f>
        <v>1</v>
      </c>
      <c r="AS556" s="20">
        <v>300</v>
      </c>
      <c r="AT556" s="35">
        <f>+VLOOKUP(K556,Seguimiento!$A:$J,4,FALSE)</f>
        <v>422</v>
      </c>
      <c r="AU556" s="22">
        <v>0</v>
      </c>
      <c r="AV556" s="22">
        <v>0</v>
      </c>
    </row>
    <row r="557" spans="1:48" x14ac:dyDescent="0.2">
      <c r="A557" s="20">
        <v>4</v>
      </c>
      <c r="B557" s="20" t="s">
        <v>1077</v>
      </c>
      <c r="C557" s="20">
        <v>4</v>
      </c>
      <c r="D557" s="20" t="s">
        <v>1304</v>
      </c>
      <c r="E557" s="20" t="s">
        <v>1305</v>
      </c>
      <c r="F557" s="20">
        <v>5</v>
      </c>
      <c r="G557" s="20" t="s">
        <v>1306</v>
      </c>
      <c r="H557" s="20" t="s">
        <v>1307</v>
      </c>
      <c r="I557" s="20">
        <v>11</v>
      </c>
      <c r="J557" s="20" t="s">
        <v>1959</v>
      </c>
      <c r="K557" s="20" t="s">
        <v>1349</v>
      </c>
      <c r="L557" s="20" t="s">
        <v>1350</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54</v>
      </c>
      <c r="AA557" s="23">
        <v>0</v>
      </c>
      <c r="AB557" s="22">
        <v>0</v>
      </c>
      <c r="AC557" s="20">
        <v>0.212621359223301</v>
      </c>
      <c r="AD557" s="20">
        <f>+VLOOKUP(K557,Seguimiento!$A:$J,5,FALSE)</f>
        <v>0.26504854368932002</v>
      </c>
      <c r="AE557" s="22">
        <v>0</v>
      </c>
      <c r="AF557" s="22">
        <v>0</v>
      </c>
      <c r="AG557" s="20">
        <v>0.61344537815126099</v>
      </c>
      <c r="AH557" s="20">
        <f>+VLOOKUP(K557,Seguimiento!$A:$J,6,FALSE)</f>
        <v>0.45</v>
      </c>
      <c r="AI557" s="23">
        <v>0</v>
      </c>
      <c r="AJ557" s="23">
        <v>0</v>
      </c>
      <c r="AK557" s="23">
        <v>0</v>
      </c>
      <c r="AL557" s="20" t="str">
        <f>+VLOOKUP(K557,Seguimiento!$A:$J,7,FALSE)</f>
        <v>Se presentaron cambios normativos para la aplicación de los requisitos en el programa de titulación, lo que ha generado retraso en la ejecución.</v>
      </c>
      <c r="AM557" s="20">
        <f t="shared" si="8"/>
        <v>0.26504854368932002</v>
      </c>
      <c r="AN557" s="22">
        <v>8.7862665679755956E-4</v>
      </c>
      <c r="AO557" s="22">
        <v>0</v>
      </c>
      <c r="AP557" s="22">
        <v>0</v>
      </c>
      <c r="AQ557" s="36">
        <f>+VLOOKUP(K557,Seguimiento!$A:$J,9,FALSE)</f>
        <v>2.3287871583080915E-4</v>
      </c>
      <c r="AR557" s="35">
        <f>+VLOOKUP(K557,Seguimiento!$A:$J,10,FALSE)</f>
        <v>2</v>
      </c>
      <c r="AS557" s="20">
        <v>219</v>
      </c>
      <c r="AT557" s="35">
        <f>+VLOOKUP(K557,Seguimiento!$A:$J,4,FALSE)</f>
        <v>273</v>
      </c>
      <c r="AU557" s="22">
        <v>0</v>
      </c>
      <c r="AV557" s="22">
        <v>0</v>
      </c>
    </row>
    <row r="558" spans="1:48" x14ac:dyDescent="0.2">
      <c r="A558" s="20">
        <v>4</v>
      </c>
      <c r="B558" s="20" t="s">
        <v>1077</v>
      </c>
      <c r="C558" s="20">
        <v>4</v>
      </c>
      <c r="D558" s="20" t="s">
        <v>1304</v>
      </c>
      <c r="E558" s="20" t="s">
        <v>1305</v>
      </c>
      <c r="F558" s="20">
        <v>5</v>
      </c>
      <c r="G558" s="20" t="s">
        <v>1306</v>
      </c>
      <c r="H558" s="20" t="s">
        <v>1307</v>
      </c>
      <c r="I558" s="20">
        <v>13</v>
      </c>
      <c r="J558" s="20" t="s">
        <v>1959</v>
      </c>
      <c r="K558" s="20" t="s">
        <v>1351</v>
      </c>
      <c r="L558" s="20" t="s">
        <v>1352</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36</v>
      </c>
      <c r="AA558" s="23">
        <v>0</v>
      </c>
      <c r="AB558" s="22">
        <v>0</v>
      </c>
      <c r="AC558" s="20">
        <v>0.18</v>
      </c>
      <c r="AD558" s="20">
        <f>+VLOOKUP(K558,Seguimiento!$A:$J,5,FALSE)</f>
        <v>0.36</v>
      </c>
      <c r="AE558" s="22">
        <v>0</v>
      </c>
      <c r="AF558" s="22">
        <v>0</v>
      </c>
      <c r="AG558" s="20">
        <v>1</v>
      </c>
      <c r="AH558" s="20">
        <f>+VLOOKUP(K558,Seguimiento!$A:$J,6,FALSE)</f>
        <v>1.02857142857143</v>
      </c>
      <c r="AI558" s="23">
        <v>0</v>
      </c>
      <c r="AJ558" s="23">
        <v>0</v>
      </c>
      <c r="AK558" s="23">
        <v>0</v>
      </c>
      <c r="AL558" s="20" t="str">
        <f>+VLOOKUP(K558,Seguimiento!$A:$J,7,FALSE)</f>
        <v>Se convocaron las entidades para la conformación de las comisiones técnicas del consejo consultivo municipal de la política pública habitacional.</v>
      </c>
      <c r="AM558" s="20">
        <f t="shared" si="8"/>
        <v>0.36</v>
      </c>
      <c r="AN558" s="22">
        <v>9.3190085089705284E-4</v>
      </c>
      <c r="AO558" s="22">
        <v>0</v>
      </c>
      <c r="AP558" s="22">
        <v>0</v>
      </c>
      <c r="AQ558" s="36">
        <f>+VLOOKUP(K558,Seguimiento!$A:$J,9,FALSE)</f>
        <v>3.2616529781396848E-4</v>
      </c>
      <c r="AR558" s="35">
        <f>+VLOOKUP(K558,Seguimiento!$A:$J,10,FALSE)</f>
        <v>3</v>
      </c>
      <c r="AS558" s="20">
        <v>18</v>
      </c>
      <c r="AT558" s="35">
        <f>+VLOOKUP(K558,Seguimiento!$A:$J,4,FALSE)</f>
        <v>36</v>
      </c>
      <c r="AU558" s="22">
        <v>0</v>
      </c>
      <c r="AV558" s="22">
        <v>0</v>
      </c>
    </row>
    <row r="559" spans="1:48" x14ac:dyDescent="0.2">
      <c r="A559" s="20">
        <v>4</v>
      </c>
      <c r="B559" s="20" t="s">
        <v>1077</v>
      </c>
      <c r="C559" s="20">
        <v>4</v>
      </c>
      <c r="D559" s="20" t="s">
        <v>1304</v>
      </c>
      <c r="E559" s="20" t="s">
        <v>1305</v>
      </c>
      <c r="F559" s="20"/>
      <c r="G559" s="20"/>
      <c r="H559" s="20"/>
      <c r="I559" s="20">
        <v>1</v>
      </c>
      <c r="J559" s="20" t="s">
        <v>1958</v>
      </c>
      <c r="K559" s="20" t="s">
        <v>1372</v>
      </c>
      <c r="L559" s="20" t="s">
        <v>1381</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63</v>
      </c>
      <c r="AA559" s="23">
        <v>0</v>
      </c>
      <c r="AB559" s="22">
        <v>0</v>
      </c>
      <c r="AC559" s="20">
        <v>0.62</v>
      </c>
      <c r="AD559" s="20">
        <f>+VLOOKUP(K559,Seguimiento!$A:$J,5,FALSE)</f>
        <v>0.63</v>
      </c>
      <c r="AE559" s="24">
        <v>0</v>
      </c>
      <c r="AF559" s="22">
        <v>0</v>
      </c>
      <c r="AG559" s="20">
        <v>0.96875</v>
      </c>
      <c r="AH559" s="20">
        <f>+VLOOKUP(K559,Seguimiento!$A:$J,6,FALSE)</f>
        <v>0.9</v>
      </c>
      <c r="AI559" s="23">
        <v>0</v>
      </c>
      <c r="AJ559" s="23">
        <v>0</v>
      </c>
      <c r="AK559" s="23">
        <v>0</v>
      </c>
      <c r="AL559" s="20" t="str">
        <f>+VLOOKUP(K559,Seguimiento!$A:$J,7,FALSE)</f>
        <v>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v>
      </c>
      <c r="AM559" s="20">
        <f t="shared" si="8"/>
        <v>0.63</v>
      </c>
      <c r="AN559" s="22">
        <v>0</v>
      </c>
      <c r="AO559" s="22">
        <v>0</v>
      </c>
      <c r="AP559" s="22">
        <v>0</v>
      </c>
      <c r="AQ559" s="36">
        <f>+VLOOKUP(K559,Seguimiento!$A:$J,9,FALSE)</f>
        <v>0</v>
      </c>
      <c r="AR559" s="35">
        <f>+VLOOKUP(K559,Seguimiento!$A:$J,10,FALSE)</f>
        <v>3</v>
      </c>
      <c r="AS559" s="20">
        <v>62</v>
      </c>
      <c r="AT559" s="35">
        <f>+VLOOKUP(K559,Seguimiento!$A:$J,4,FALSE)</f>
        <v>63</v>
      </c>
      <c r="AU559" s="22">
        <v>0</v>
      </c>
      <c r="AV559" s="22">
        <v>0</v>
      </c>
    </row>
    <row r="560" spans="1:48" x14ac:dyDescent="0.2">
      <c r="A560" s="20">
        <v>4</v>
      </c>
      <c r="B560" s="20" t="s">
        <v>1077</v>
      </c>
      <c r="C560" s="20">
        <v>4</v>
      </c>
      <c r="D560" s="20" t="s">
        <v>1304</v>
      </c>
      <c r="E560" s="20" t="s">
        <v>1305</v>
      </c>
      <c r="F560" s="20">
        <v>2</v>
      </c>
      <c r="G560" s="20" t="s">
        <v>1361</v>
      </c>
      <c r="H560" s="20" t="s">
        <v>1362</v>
      </c>
      <c r="I560" s="20">
        <v>9</v>
      </c>
      <c r="J560" s="20" t="s">
        <v>1959</v>
      </c>
      <c r="K560" s="20" t="s">
        <v>1401</v>
      </c>
      <c r="L560" s="20" t="s">
        <v>1402</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Durante este periodo no se ha adelantado el sistema de registros, ya que hay que esperar que la Subsecretaría de TI programe reunión oficial para continuar con el proceso</v>
      </c>
      <c r="AM560" s="20">
        <f t="shared" si="8"/>
        <v>0.2</v>
      </c>
      <c r="AN560" s="22">
        <v>1.0601361044335377E-3</v>
      </c>
      <c r="AO560" s="22">
        <v>0</v>
      </c>
      <c r="AP560" s="22">
        <v>0</v>
      </c>
      <c r="AQ560" s="36">
        <f>+VLOOKUP(K560,Seguimiento!$A:$J,9,FALSE)</f>
        <v>2.1202722088670755E-4</v>
      </c>
      <c r="AR560" s="35">
        <f>+VLOOKUP(K560,Seguimiento!$A:$J,10,FALSE)</f>
        <v>1</v>
      </c>
      <c r="AS560" s="20">
        <v>20</v>
      </c>
      <c r="AT560" s="35">
        <f>+VLOOKUP(K560,Seguimiento!$A:$J,4,FALSE)</f>
        <v>20</v>
      </c>
      <c r="AU560" s="22">
        <v>0</v>
      </c>
      <c r="AV560" s="22">
        <v>0</v>
      </c>
    </row>
    <row r="561" spans="1:48" x14ac:dyDescent="0.2">
      <c r="A561" s="20">
        <v>4</v>
      </c>
      <c r="B561" s="20" t="s">
        <v>1077</v>
      </c>
      <c r="C561" s="20">
        <v>4</v>
      </c>
      <c r="D561" s="20" t="s">
        <v>1304</v>
      </c>
      <c r="E561" s="20" t="s">
        <v>1305</v>
      </c>
      <c r="F561" s="20">
        <v>2</v>
      </c>
      <c r="G561" s="20" t="s">
        <v>1361</v>
      </c>
      <c r="H561" s="20" t="s">
        <v>1362</v>
      </c>
      <c r="I561" s="20">
        <v>6</v>
      </c>
      <c r="J561" s="20" t="s">
        <v>1959</v>
      </c>
      <c r="K561" s="20" t="s">
        <v>1418</v>
      </c>
      <c r="L561" s="20" t="s">
        <v>1384</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5666293.3899999997</v>
      </c>
      <c r="AA561" s="23">
        <v>0</v>
      </c>
      <c r="AB561" s="22">
        <v>0</v>
      </c>
      <c r="AC561" s="20">
        <v>0.94953048879813096</v>
      </c>
      <c r="AD561" s="20">
        <f>+VLOOKUP(K561,Seguimiento!$A:$J,5,FALSE)</f>
        <v>0.951548981411665</v>
      </c>
      <c r="AE561" s="22">
        <v>0</v>
      </c>
      <c r="AF561" s="22">
        <v>0</v>
      </c>
      <c r="AG561" s="20">
        <v>1.0019990544025099</v>
      </c>
      <c r="AH561" s="20">
        <f>+VLOOKUP(K561,Seguimiento!$A:$J,6,FALSE)</f>
        <v>1.0021205779032401</v>
      </c>
      <c r="AI561" s="23">
        <v>0</v>
      </c>
      <c r="AJ561" s="23">
        <v>0</v>
      </c>
      <c r="AK561" s="23">
        <v>0</v>
      </c>
      <c r="AL561" s="20" t="str">
        <f>+VLOOKUP(K561,Seguimiento!$A:$J,7,FALSE)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61" s="20">
        <f t="shared" si="8"/>
        <v>0.951548981411665</v>
      </c>
      <c r="AN561" s="22">
        <v>2.4196055276315678E-3</v>
      </c>
      <c r="AO561" s="22">
        <v>0</v>
      </c>
      <c r="AP561" s="22">
        <v>0</v>
      </c>
      <c r="AQ561" s="36">
        <f>+VLOOKUP(K561,Seguimiento!$A:$J,9,FALSE)</f>
        <v>2.297501145074949E-3</v>
      </c>
      <c r="AR561" s="35">
        <f>+VLOOKUP(K561,Seguimiento!$A:$J,10,FALSE)</f>
        <v>3</v>
      </c>
      <c r="AS561" s="20">
        <v>5654273.6500000004</v>
      </c>
      <c r="AT561" s="35">
        <f>+VLOOKUP(K561,Seguimiento!$A:$J,4,FALSE)</f>
        <v>5666293.3899999997</v>
      </c>
      <c r="AU561" s="22">
        <v>0</v>
      </c>
      <c r="AV561" s="22">
        <v>0</v>
      </c>
    </row>
    <row r="562" spans="1:48" x14ac:dyDescent="0.2">
      <c r="A562" s="20">
        <v>4</v>
      </c>
      <c r="B562" s="20" t="s">
        <v>1077</v>
      </c>
      <c r="C562" s="20">
        <v>4</v>
      </c>
      <c r="D562" s="20" t="s">
        <v>1304</v>
      </c>
      <c r="E562" s="20" t="s">
        <v>1305</v>
      </c>
      <c r="F562" s="20">
        <v>5</v>
      </c>
      <c r="G562" s="20" t="s">
        <v>1306</v>
      </c>
      <c r="H562" s="20" t="s">
        <v>1307</v>
      </c>
      <c r="I562" s="20">
        <v>1</v>
      </c>
      <c r="J562" s="20" t="s">
        <v>1959</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0</v>
      </c>
      <c r="AA562" s="23">
        <v>0</v>
      </c>
      <c r="AB562" s="22">
        <v>0</v>
      </c>
      <c r="AC562" s="20">
        <v>-1</v>
      </c>
      <c r="AD562" s="20">
        <f>+VLOOKUP(K562,Seguimiento!$A:$J,5,FALSE)</f>
        <v>0</v>
      </c>
      <c r="AE562" s="22">
        <v>0</v>
      </c>
      <c r="AF562" s="22">
        <v>0</v>
      </c>
      <c r="AG562" s="20">
        <v>-1</v>
      </c>
      <c r="AH562" s="20">
        <f>+VLOOKUP(K562,Seguimiento!$A:$J,6,FALSE)</f>
        <v>0</v>
      </c>
      <c r="AI562" s="23">
        <v>0</v>
      </c>
      <c r="AJ562" s="23">
        <v>0</v>
      </c>
      <c r="AK562" s="23">
        <v>0</v>
      </c>
      <c r="AL562" s="20" t="str">
        <f>+VLOOKUP(K562,Seguimiento!$A:$J,7,FALSE)</f>
        <v>Se ha avanzado en el proceso pre-contractual, de acuerdo a los lineamientos del Comité de Direccionamiento Estratégico de la Alcaldía de Medellín.</v>
      </c>
      <c r="AM562" s="20">
        <f t="shared" si="8"/>
        <v>0</v>
      </c>
      <c r="AN562" s="22">
        <v>1.1522262408889515E-3</v>
      </c>
      <c r="AO562" s="22">
        <v>0</v>
      </c>
      <c r="AP562" s="22">
        <v>0</v>
      </c>
      <c r="AQ562" s="36">
        <f>+VLOOKUP(K562,Seguimiento!$A:$J,9,FALSE)</f>
        <v>0</v>
      </c>
      <c r="AR562" s="35">
        <f>+VLOOKUP(K562,Seguimiento!$A:$J,10,FALSE)</f>
        <v>1</v>
      </c>
      <c r="AS562" s="20">
        <v>-1</v>
      </c>
      <c r="AT562" s="35">
        <f>+VLOOKUP(K562,Seguimiento!$A:$J,4,FALSE)</f>
        <v>0</v>
      </c>
      <c r="AU562" s="22">
        <v>0</v>
      </c>
      <c r="AV562" s="22">
        <v>0</v>
      </c>
    </row>
    <row r="563" spans="1:48" x14ac:dyDescent="0.2">
      <c r="A563" s="20">
        <v>4</v>
      </c>
      <c r="B563" s="20" t="s">
        <v>1077</v>
      </c>
      <c r="C563" s="20">
        <v>4</v>
      </c>
      <c r="D563" s="20" t="s">
        <v>1304</v>
      </c>
      <c r="E563" s="20" t="s">
        <v>1305</v>
      </c>
      <c r="F563" s="20"/>
      <c r="G563" s="20"/>
      <c r="H563" s="20"/>
      <c r="I563" s="20">
        <v>8</v>
      </c>
      <c r="J563" s="20" t="s">
        <v>1958</v>
      </c>
      <c r="K563" s="20" t="s">
        <v>1389</v>
      </c>
      <c r="L563" s="20" t="s">
        <v>1390</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1079</v>
      </c>
      <c r="AA563" s="23">
        <v>0</v>
      </c>
      <c r="AB563" s="22">
        <v>0</v>
      </c>
      <c r="AC563" s="20">
        <v>0.25364879397757001</v>
      </c>
      <c r="AD563" s="20">
        <f>+VLOOKUP(K563,Seguimiento!$A:$J,5,FALSE)</f>
        <v>0.30890561786244702</v>
      </c>
      <c r="AE563" s="24">
        <v>0</v>
      </c>
      <c r="AF563" s="22">
        <v>0</v>
      </c>
      <c r="AG563" s="20">
        <v>2.0382716049382701</v>
      </c>
      <c r="AH563" s="20">
        <f>+VLOOKUP(K563,Seguimiento!$A:$J,6,FALSE)</f>
        <v>0.352154046997389</v>
      </c>
      <c r="AI563" s="23">
        <v>0</v>
      </c>
      <c r="AJ563" s="23">
        <v>0</v>
      </c>
      <c r="AK563" s="23">
        <v>0</v>
      </c>
      <c r="AL563" s="20" t="str">
        <f>+VLOOKUP(K563,Seguimiento!$A:$J,7,FALSE)</f>
        <v>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v>
      </c>
      <c r="AM563" s="20">
        <f t="shared" si="8"/>
        <v>0.30890561786244702</v>
      </c>
      <c r="AN563" s="22">
        <v>0</v>
      </c>
      <c r="AO563" s="22">
        <v>0</v>
      </c>
      <c r="AP563" s="22">
        <v>0</v>
      </c>
      <c r="AQ563" s="36">
        <f>+VLOOKUP(K563,Seguimiento!$A:$J,9,FALSE)</f>
        <v>0</v>
      </c>
      <c r="AR563" s="35">
        <f>+VLOOKUP(K563,Seguimiento!$A:$J,10,FALSE)</f>
        <v>2</v>
      </c>
      <c r="AS563" s="20">
        <v>4953</v>
      </c>
      <c r="AT563" s="35">
        <f>+VLOOKUP(K563,Seguimiento!$A:$J,4,FALSE)</f>
        <v>6032</v>
      </c>
      <c r="AU563" s="22">
        <v>0</v>
      </c>
      <c r="AV563" s="22">
        <v>0</v>
      </c>
    </row>
    <row r="564" spans="1:48" x14ac:dyDescent="0.2">
      <c r="A564" s="20">
        <v>4</v>
      </c>
      <c r="B564" s="20" t="s">
        <v>1077</v>
      </c>
      <c r="C564" s="20">
        <v>4</v>
      </c>
      <c r="D564" s="20" t="s">
        <v>1304</v>
      </c>
      <c r="E564" s="20" t="s">
        <v>1305</v>
      </c>
      <c r="F564" s="20">
        <v>6</v>
      </c>
      <c r="G564" s="20" t="s">
        <v>1332</v>
      </c>
      <c r="H564" s="20" t="s">
        <v>1333</v>
      </c>
      <c r="I564" s="20">
        <v>4</v>
      </c>
      <c r="J564" s="20" t="s">
        <v>1959</v>
      </c>
      <c r="K564" s="20" t="s">
        <v>1357</v>
      </c>
      <c r="L564" s="20" t="s">
        <v>1358</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1796746.05</v>
      </c>
      <c r="AA564" s="23">
        <v>0</v>
      </c>
      <c r="AB564" s="22">
        <v>0</v>
      </c>
      <c r="AC564" s="20">
        <v>0.42792825000000001</v>
      </c>
      <c r="AD564" s="20">
        <f>+VLOOKUP(K564,Seguimiento!$A:$J,5,FALSE)</f>
        <v>0.44918651250000002</v>
      </c>
      <c r="AE564" s="22">
        <v>0</v>
      </c>
      <c r="AF564" s="22">
        <v>0</v>
      </c>
      <c r="AG564" s="20">
        <v>0.85585650000000002</v>
      </c>
      <c r="AH564" s="20">
        <f>+VLOOKUP(K564,Seguimiento!$A:$J,6,FALSE)</f>
        <v>0.59891534999999996</v>
      </c>
      <c r="AI564" s="23">
        <v>0</v>
      </c>
      <c r="AJ564" s="23">
        <v>0</v>
      </c>
      <c r="AK564" s="23">
        <v>0</v>
      </c>
      <c r="AL564" s="20" t="str">
        <f>+VLOOKUP(K564,Seguimiento!$A:$J,7,FALSE)</f>
        <v>No se cuenta con contrato.</v>
      </c>
      <c r="AM564" s="20">
        <f t="shared" si="8"/>
        <v>0.44918651250000002</v>
      </c>
      <c r="AN564" s="22">
        <v>1.1324512909815546E-3</v>
      </c>
      <c r="AO564" s="22">
        <v>0</v>
      </c>
      <c r="AP564" s="22">
        <v>0</v>
      </c>
      <c r="AQ564" s="36">
        <f>+VLOOKUP(K564,Seguimiento!$A:$J,9,FALSE)</f>
        <v>5.0868184597212729E-4</v>
      </c>
      <c r="AR564" s="35">
        <f>+VLOOKUP(K564,Seguimiento!$A:$J,10,FALSE)</f>
        <v>3</v>
      </c>
      <c r="AS564" s="20">
        <v>1711713</v>
      </c>
      <c r="AT564" s="35">
        <f>+VLOOKUP(K564,Seguimiento!$A:$J,4,FALSE)</f>
        <v>1796746.05</v>
      </c>
      <c r="AU564" s="22">
        <v>0</v>
      </c>
      <c r="AV564" s="22">
        <v>0</v>
      </c>
    </row>
    <row r="565" spans="1:48" x14ac:dyDescent="0.2">
      <c r="A565" s="20">
        <v>4</v>
      </c>
      <c r="B565" s="20" t="s">
        <v>1077</v>
      </c>
      <c r="C565" s="20">
        <v>4</v>
      </c>
      <c r="D565" s="20" t="s">
        <v>1304</v>
      </c>
      <c r="E565" s="20" t="s">
        <v>1305</v>
      </c>
      <c r="F565" s="20">
        <v>2</v>
      </c>
      <c r="G565" s="20" t="s">
        <v>1361</v>
      </c>
      <c r="H565" s="20" t="s">
        <v>1362</v>
      </c>
      <c r="I565" s="20">
        <v>8</v>
      </c>
      <c r="J565" s="20" t="s">
        <v>1959</v>
      </c>
      <c r="K565" s="20" t="s">
        <v>1414</v>
      </c>
      <c r="L565" s="20" t="s">
        <v>1415</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2020se realizó el diagnóstico y actualización. Se tiene un borrador de la normativa con la que se pretende descentralizar el trabajo de la subsecretaría, estableciendo una relación cercana y directa con la ciudadanía</v>
      </c>
      <c r="AM565" s="20">
        <f t="shared" si="8"/>
        <v>0.2</v>
      </c>
      <c r="AN565" s="22">
        <v>1.379965528740574E-3</v>
      </c>
      <c r="AO565" s="22">
        <v>0</v>
      </c>
      <c r="AP565" s="22">
        <v>0</v>
      </c>
      <c r="AQ565" s="36">
        <f>+VLOOKUP(K565,Seguimiento!$A:$J,9,FALSE)</f>
        <v>2.7599310574811484E-4</v>
      </c>
      <c r="AR565" s="35">
        <f>+VLOOKUP(K565,Seguimiento!$A:$J,10,FALSE)</f>
        <v>1</v>
      </c>
      <c r="AS565" s="20">
        <v>10</v>
      </c>
      <c r="AT565" s="35">
        <f>+VLOOKUP(K565,Seguimiento!$A:$J,4,FALSE)</f>
        <v>10</v>
      </c>
      <c r="AU565" s="22">
        <v>0</v>
      </c>
      <c r="AV565" s="22">
        <v>0</v>
      </c>
    </row>
    <row r="566" spans="1:48" x14ac:dyDescent="0.2">
      <c r="A566" s="20">
        <v>4</v>
      </c>
      <c r="B566" s="20" t="s">
        <v>1077</v>
      </c>
      <c r="C566" s="20">
        <v>4</v>
      </c>
      <c r="D566" s="20" t="s">
        <v>1304</v>
      </c>
      <c r="E566" s="20" t="s">
        <v>1305</v>
      </c>
      <c r="F566" s="20">
        <v>1</v>
      </c>
      <c r="G566" s="20" t="s">
        <v>1372</v>
      </c>
      <c r="H566" s="20" t="s">
        <v>1373</v>
      </c>
      <c r="I566" s="20">
        <v>5</v>
      </c>
      <c r="J566" s="20" t="s">
        <v>1959</v>
      </c>
      <c r="K566" s="20" t="s">
        <v>1378</v>
      </c>
      <c r="L566" s="20" t="s">
        <v>1379</v>
      </c>
      <c r="M566" s="20" t="s">
        <v>44</v>
      </c>
      <c r="N566" s="20">
        <v>18</v>
      </c>
      <c r="O566" s="20">
        <v>23</v>
      </c>
      <c r="P566" s="20" t="s">
        <v>1380</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v>
      </c>
      <c r="AA566" s="23">
        <v>0</v>
      </c>
      <c r="AB566" s="22">
        <v>0</v>
      </c>
      <c r="AC566" s="20">
        <v>0.91304347826086996</v>
      </c>
      <c r="AD566" s="20">
        <f>+VLOOKUP(K566,Seguimiento!$A:$J,5,FALSE)</f>
        <v>0.91304347826086996</v>
      </c>
      <c r="AE566" s="22">
        <v>0</v>
      </c>
      <c r="AF566" s="22">
        <v>0</v>
      </c>
      <c r="AG566" s="20">
        <v>1</v>
      </c>
      <c r="AH566" s="20">
        <f>+VLOOKUP(K566,Seguimiento!$A:$J,6,FALSE)</f>
        <v>1</v>
      </c>
      <c r="AI566" s="23">
        <v>0</v>
      </c>
      <c r="AJ566" s="23">
        <v>0</v>
      </c>
      <c r="AK566" s="23">
        <v>0</v>
      </c>
      <c r="AL566" s="20" t="str">
        <f>+VLOOKUP(K566,Seguimiento!$A:$J,7,FALSE)</f>
        <v>La obras iniciadas se encuentran en ejecución (Avenida 34 con las lomas de los Balsos y Parra).</v>
      </c>
      <c r="AM566" s="20">
        <f t="shared" si="8"/>
        <v>0.91304347826086996</v>
      </c>
      <c r="AN566" s="22">
        <v>8.7845597055974292E-4</v>
      </c>
      <c r="AO566" s="22">
        <v>0</v>
      </c>
      <c r="AP566" s="22">
        <v>0</v>
      </c>
      <c r="AQ566" s="36">
        <f>+VLOOKUP(K566,Seguimiento!$A:$J,9,FALSE)</f>
        <v>8.0206849485889601E-4</v>
      </c>
      <c r="AR566" s="35">
        <f>+VLOOKUP(K566,Seguimiento!$A:$J,10,FALSE)</f>
        <v>3</v>
      </c>
      <c r="AS566" s="20">
        <v>21</v>
      </c>
      <c r="AT566" s="35">
        <f>+VLOOKUP(K566,Seguimiento!$A:$J,4,FALSE)</f>
        <v>21</v>
      </c>
      <c r="AU566" s="22">
        <v>0</v>
      </c>
      <c r="AV566" s="22">
        <v>0</v>
      </c>
    </row>
    <row r="567" spans="1:48" x14ac:dyDescent="0.2">
      <c r="A567" s="20">
        <v>4</v>
      </c>
      <c r="B567" s="20" t="s">
        <v>1077</v>
      </c>
      <c r="C567" s="20">
        <v>4</v>
      </c>
      <c r="D567" s="20" t="s">
        <v>1304</v>
      </c>
      <c r="E567" s="20" t="s">
        <v>1305</v>
      </c>
      <c r="F567" s="20">
        <v>1</v>
      </c>
      <c r="G567" s="20" t="s">
        <v>1372</v>
      </c>
      <c r="H567" s="20" t="s">
        <v>1373</v>
      </c>
      <c r="I567" s="20">
        <v>6</v>
      </c>
      <c r="J567" s="20" t="s">
        <v>1959</v>
      </c>
      <c r="K567" s="20" t="s">
        <v>1399</v>
      </c>
      <c r="L567" s="20" t="s">
        <v>1400</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1</v>
      </c>
      <c r="AA567" s="23">
        <v>0</v>
      </c>
      <c r="AB567" s="22">
        <v>0</v>
      </c>
      <c r="AC567" s="20">
        <v>0.1</v>
      </c>
      <c r="AD567" s="20">
        <f>+VLOOKUP(K567,Seguimiento!$A:$J,5,FALSE)</f>
        <v>0.11</v>
      </c>
      <c r="AE567" s="22">
        <v>0</v>
      </c>
      <c r="AF567" s="22">
        <v>0</v>
      </c>
      <c r="AG567" s="20">
        <v>1</v>
      </c>
      <c r="AH567" s="20">
        <f>+VLOOKUP(K567,Seguimiento!$A:$J,6,FALSE)</f>
        <v>6.6666666666666693E-2</v>
      </c>
      <c r="AI567" s="23">
        <v>0</v>
      </c>
      <c r="AJ567" s="23">
        <v>0</v>
      </c>
      <c r="AK567" s="23">
        <v>0</v>
      </c>
      <c r="AL567" s="20" t="str">
        <f>+VLOOKUP(K567,Seguimiento!$A:$J,7,FALSE)</f>
        <v>Se presentó y validó la estrategía de concertación formulada con la subdirectora y el director del DAP y el Concejal Daniel Carvhalo (quien propuso la meta en el PDM) para comenzar la fase implementación.</v>
      </c>
      <c r="AM567" s="20">
        <f t="shared" si="8"/>
        <v>0.11</v>
      </c>
      <c r="AN567" s="22">
        <v>7.9940269568752544E-4</v>
      </c>
      <c r="AO567" s="22">
        <v>0</v>
      </c>
      <c r="AP567" s="22">
        <v>0</v>
      </c>
      <c r="AQ567" s="36">
        <f>+VLOOKUP(K567,Seguimiento!$A:$J,9,FALSE)</f>
        <v>8.7934296525627798E-5</v>
      </c>
      <c r="AR567" s="35">
        <f>+VLOOKUP(K567,Seguimiento!$A:$J,10,FALSE)</f>
        <v>1</v>
      </c>
      <c r="AS567" s="20">
        <v>10</v>
      </c>
      <c r="AT567" s="35">
        <f>+VLOOKUP(K567,Seguimiento!$A:$J,4,FALSE)</f>
        <v>11</v>
      </c>
      <c r="AU567" s="22">
        <v>0</v>
      </c>
      <c r="AV567" s="22">
        <v>0</v>
      </c>
    </row>
    <row r="568" spans="1:48" x14ac:dyDescent="0.2">
      <c r="A568" s="20">
        <v>4</v>
      </c>
      <c r="B568" s="20" t="s">
        <v>1077</v>
      </c>
      <c r="C568" s="20">
        <v>4</v>
      </c>
      <c r="D568" s="20" t="s">
        <v>1304</v>
      </c>
      <c r="E568" s="20" t="s">
        <v>1305</v>
      </c>
      <c r="F568" s="20">
        <v>1</v>
      </c>
      <c r="G568" s="20" t="s">
        <v>1372</v>
      </c>
      <c r="H568" s="20" t="s">
        <v>1373</v>
      </c>
      <c r="I568" s="20">
        <v>2</v>
      </c>
      <c r="J568" s="20" t="s">
        <v>1959</v>
      </c>
      <c r="K568" s="20" t="s">
        <v>1374</v>
      </c>
      <c r="L568" s="20" t="s">
        <v>1375</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88.86</v>
      </c>
      <c r="AA568" s="23">
        <v>0</v>
      </c>
      <c r="AB568" s="22">
        <v>0</v>
      </c>
      <c r="AC568" s="20">
        <v>0.88</v>
      </c>
      <c r="AD568" s="20">
        <f>+VLOOKUP(K568,Seguimiento!$A:$J,5,FALSE)</f>
        <v>0.88859999999999995</v>
      </c>
      <c r="AE568" s="22">
        <v>0</v>
      </c>
      <c r="AF568" s="22">
        <v>0</v>
      </c>
      <c r="AG568" s="20">
        <v>1.06024096385542</v>
      </c>
      <c r="AH568" s="20">
        <f>+VLOOKUP(K568,Seguimiento!$A:$J,6,FALSE)</f>
        <v>1.03325581395349</v>
      </c>
      <c r="AI568" s="23">
        <v>0</v>
      </c>
      <c r="AJ568" s="23">
        <v>0</v>
      </c>
      <c r="AK568" s="23">
        <v>0</v>
      </c>
      <c r="AL568" s="20" t="str">
        <f>+VLOOKUP(K568,Seguimiento!$A:$J,7,FALSE)</f>
        <v>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v>
      </c>
      <c r="AM568" s="20">
        <f t="shared" si="8"/>
        <v>0.88859999999999995</v>
      </c>
      <c r="AN568" s="22">
        <v>1.1626493591072021E-3</v>
      </c>
      <c r="AO568" s="22">
        <v>0</v>
      </c>
      <c r="AP568" s="22">
        <v>0</v>
      </c>
      <c r="AQ568" s="36">
        <f>+VLOOKUP(K568,Seguimiento!$A:$J,9,FALSE)</f>
        <v>9.9987844883219369E-4</v>
      </c>
      <c r="AR568" s="35">
        <f>+VLOOKUP(K568,Seguimiento!$A:$J,10,FALSE)</f>
        <v>3</v>
      </c>
      <c r="AS568" s="20">
        <v>88</v>
      </c>
      <c r="AT568" s="35">
        <f>+VLOOKUP(K568,Seguimiento!$A:$J,4,FALSE)</f>
        <v>88.86</v>
      </c>
      <c r="AU568" s="22">
        <v>0</v>
      </c>
      <c r="AV568" s="22">
        <v>0</v>
      </c>
    </row>
    <row r="569" spans="1:48" x14ac:dyDescent="0.2">
      <c r="A569" s="20">
        <v>4</v>
      </c>
      <c r="B569" s="20" t="s">
        <v>1077</v>
      </c>
      <c r="C569" s="20">
        <v>4</v>
      </c>
      <c r="D569" s="20" t="s">
        <v>1304</v>
      </c>
      <c r="E569" s="20" t="s">
        <v>1305</v>
      </c>
      <c r="F569" s="20">
        <v>5</v>
      </c>
      <c r="G569" s="20" t="s">
        <v>1306</v>
      </c>
      <c r="H569" s="20" t="s">
        <v>1307</v>
      </c>
      <c r="I569" s="20">
        <v>5</v>
      </c>
      <c r="J569" s="20" t="s">
        <v>1959</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en 2021, este indicador se desarrollará en los años 2022 y 2024.</v>
      </c>
      <c r="AM569" s="20">
        <f t="shared" si="8"/>
        <v>0</v>
      </c>
      <c r="AN569" s="22">
        <v>1.160001405984257E-3</v>
      </c>
      <c r="AO569" s="22">
        <v>0</v>
      </c>
      <c r="AP569" s="22">
        <v>0</v>
      </c>
      <c r="AQ569" s="36">
        <f>+VLOOKUP(K569,Seguimiento!$A:$J,9,FALSE)</f>
        <v>0</v>
      </c>
      <c r="AR569" s="35">
        <f>+VLOOKUP(K569,Seguimiento!$A:$J,10,FALSE)</f>
        <v>0</v>
      </c>
      <c r="AS569" s="20">
        <v>0</v>
      </c>
      <c r="AT569" s="35">
        <f>+VLOOKUP(K569,Seguimiento!$A:$J,4,FALSE)</f>
        <v>0</v>
      </c>
      <c r="AU569" s="22">
        <v>0</v>
      </c>
      <c r="AV569" s="22">
        <v>0</v>
      </c>
    </row>
    <row r="570" spans="1:48" x14ac:dyDescent="0.2">
      <c r="A570" s="20">
        <v>4</v>
      </c>
      <c r="B570" s="20" t="s">
        <v>1077</v>
      </c>
      <c r="C570" s="20">
        <v>4</v>
      </c>
      <c r="D570" s="20" t="s">
        <v>1304</v>
      </c>
      <c r="E570" s="20" t="s">
        <v>1305</v>
      </c>
      <c r="F570" s="20">
        <v>5</v>
      </c>
      <c r="G570" s="20" t="s">
        <v>1306</v>
      </c>
      <c r="H570" s="20" t="s">
        <v>1307</v>
      </c>
      <c r="I570" s="20">
        <v>4</v>
      </c>
      <c r="J570" s="20" t="s">
        <v>1959</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45</v>
      </c>
      <c r="AA570" s="23">
        <v>0</v>
      </c>
      <c r="AB570" s="22">
        <v>0</v>
      </c>
      <c r="AC570" s="20">
        <v>5.5084745762711898E-2</v>
      </c>
      <c r="AD570" s="20">
        <f>+VLOOKUP(K570,Seguimiento!$A:$J,5,FALSE)</f>
        <v>6.4618644067796605E-2</v>
      </c>
      <c r="AE570" s="22">
        <v>0</v>
      </c>
      <c r="AF570" s="22">
        <v>0</v>
      </c>
      <c r="AG570" s="20">
        <v>0.27659574468085102</v>
      </c>
      <c r="AH570" s="20">
        <f>+VLOOKUP(K570,Seguimiento!$A:$J,6,FALSE)</f>
        <v>0.11873350923482801</v>
      </c>
      <c r="AI570" s="23">
        <v>0</v>
      </c>
      <c r="AJ570" s="23">
        <v>0</v>
      </c>
      <c r="AK570" s="23">
        <v>0</v>
      </c>
      <c r="AL570" s="20" t="str">
        <f>+VLOOKUP(K570,Seguimiento!$A:$J,7,FALSE)</f>
        <v>Se realizó la asignación de 45 subsidios de vivienda usada de reposición y para adquisición de vivienda nueva. 36 corresponden a vivienda nueva y 9 vivienda usada.</v>
      </c>
      <c r="AM570" s="20">
        <f t="shared" si="8"/>
        <v>6.4618644067796605E-2</v>
      </c>
      <c r="AN570" s="22">
        <v>4.992314289015632E-3</v>
      </c>
      <c r="AO570" s="22">
        <v>0</v>
      </c>
      <c r="AP570" s="22">
        <v>0</v>
      </c>
      <c r="AQ570" s="36">
        <f>+VLOOKUP(K570,Seguimiento!$A:$J,9,FALSE)</f>
        <v>3.225965801164762E-4</v>
      </c>
      <c r="AR570" s="35">
        <f>+VLOOKUP(K570,Seguimiento!$A:$J,10,FALSE)</f>
        <v>1</v>
      </c>
      <c r="AS570" s="20">
        <v>260</v>
      </c>
      <c r="AT570" s="35">
        <f>+VLOOKUP(K570,Seguimiento!$A:$J,4,FALSE)</f>
        <v>305</v>
      </c>
      <c r="AU570" s="22">
        <v>0</v>
      </c>
      <c r="AV570" s="22">
        <v>0</v>
      </c>
    </row>
    <row r="571" spans="1:48" x14ac:dyDescent="0.2">
      <c r="A571" s="20">
        <v>4</v>
      </c>
      <c r="B571" s="20" t="s">
        <v>1077</v>
      </c>
      <c r="C571" s="20">
        <v>4</v>
      </c>
      <c r="D571" s="20" t="s">
        <v>1304</v>
      </c>
      <c r="E571" s="20" t="s">
        <v>1305</v>
      </c>
      <c r="F571" s="20">
        <v>1</v>
      </c>
      <c r="G571" s="20" t="s">
        <v>1372</v>
      </c>
      <c r="H571" s="20" t="s">
        <v>1373</v>
      </c>
      <c r="I571" s="20">
        <v>1</v>
      </c>
      <c r="J571" s="20" t="s">
        <v>1959</v>
      </c>
      <c r="K571" s="20" t="s">
        <v>1408</v>
      </c>
      <c r="L571" s="20" t="s">
        <v>1409</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40</v>
      </c>
      <c r="AA571" s="23">
        <v>0</v>
      </c>
      <c r="AB571" s="22">
        <v>0</v>
      </c>
      <c r="AC571" s="20">
        <v>0.3</v>
      </c>
      <c r="AD571" s="20">
        <f>+VLOOKUP(K571,Seguimiento!$A:$J,5,FALSE)</f>
        <v>0.4</v>
      </c>
      <c r="AE571" s="22">
        <v>0</v>
      </c>
      <c r="AF571" s="22">
        <v>0</v>
      </c>
      <c r="AG571" s="20">
        <v>1</v>
      </c>
      <c r="AH571" s="20">
        <f>+VLOOKUP(K571,Seguimiento!$A:$J,6,FALSE)</f>
        <v>0.8</v>
      </c>
      <c r="AI571" s="23">
        <v>0</v>
      </c>
      <c r="AJ571" s="23">
        <v>0</v>
      </c>
      <c r="AK571" s="23">
        <v>0</v>
      </c>
      <c r="AL571" s="20" t="str">
        <f>+VLOOKUP(K571,Seguimiento!$A:$J,7,FALSE)</f>
        <v> Con corte al 30 de junio se cuenta con un documento borrador del decreto reglamentario de la PPPMAEP estructurado, el cual fue enviado a las distintas dependencias interesadas para recibir observaciones y recomendaciones de ajuste.</v>
      </c>
      <c r="AM571" s="20">
        <f t="shared" si="8"/>
        <v>0.4</v>
      </c>
      <c r="AN571" s="22">
        <v>1.1529007953279197E-3</v>
      </c>
      <c r="AO571" s="22">
        <v>0</v>
      </c>
      <c r="AP571" s="22">
        <v>0</v>
      </c>
      <c r="AQ571" s="36">
        <f>+VLOOKUP(K571,Seguimiento!$A:$J,9,FALSE)</f>
        <v>4.611603181311679E-4</v>
      </c>
      <c r="AR571" s="35">
        <f>+VLOOKUP(K571,Seguimiento!$A:$J,10,FALSE)</f>
        <v>3</v>
      </c>
      <c r="AS571" s="20">
        <v>30</v>
      </c>
      <c r="AT571" s="35">
        <f>+VLOOKUP(K571,Seguimiento!$A:$J,4,FALSE)</f>
        <v>40</v>
      </c>
      <c r="AU571" s="22">
        <v>0</v>
      </c>
      <c r="AV571" s="22">
        <v>0</v>
      </c>
    </row>
    <row r="572" spans="1:48" x14ac:dyDescent="0.2">
      <c r="A572" s="20">
        <v>4</v>
      </c>
      <c r="B572" s="20" t="s">
        <v>1077</v>
      </c>
      <c r="C572" s="20">
        <v>4</v>
      </c>
      <c r="D572" s="20" t="s">
        <v>1304</v>
      </c>
      <c r="E572" s="20" t="s">
        <v>1305</v>
      </c>
      <c r="F572" s="20"/>
      <c r="G572" s="20"/>
      <c r="H572" s="20"/>
      <c r="I572" s="20">
        <v>3</v>
      </c>
      <c r="J572" s="20" t="s">
        <v>1958</v>
      </c>
      <c r="K572" s="20" t="s">
        <v>1368</v>
      </c>
      <c r="L572" s="20" t="s">
        <v>1383</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14603.54</v>
      </c>
      <c r="AA572" s="23">
        <v>0</v>
      </c>
      <c r="AB572" s="22">
        <v>0</v>
      </c>
      <c r="AC572" s="20">
        <v>0.18540430919015199</v>
      </c>
      <c r="AD572" s="20">
        <f>+VLOOKUP(K572,Seguimiento!$A:$J,5,FALSE)</f>
        <v>0.23101222020707701</v>
      </c>
      <c r="AE572" s="24">
        <v>0</v>
      </c>
      <c r="AF572" s="22">
        <v>0</v>
      </c>
      <c r="AG572" s="20">
        <v>0.79396826988983105</v>
      </c>
      <c r="AH572" s="20">
        <f>+VLOOKUP(K572,Seguimiento!$A:$J,6,FALSE)</f>
        <v>1.04165837465075</v>
      </c>
      <c r="AI572" s="23">
        <v>0</v>
      </c>
      <c r="AJ572" s="23">
        <v>0</v>
      </c>
      <c r="AK572" s="23">
        <v>0</v>
      </c>
      <c r="AL572" s="20" t="str">
        <f>+VLOOKUP(K572,Seguimiento!$A:$J,7,FALSE)</f>
        <v>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v>
      </c>
      <c r="AM572" s="20">
        <f t="shared" si="8"/>
        <v>0.23101222020707701</v>
      </c>
      <c r="AN572" s="22">
        <v>0</v>
      </c>
      <c r="AO572" s="22">
        <v>0</v>
      </c>
      <c r="AP572" s="22">
        <v>0</v>
      </c>
      <c r="AQ572" s="36">
        <f>+VLOOKUP(K572,Seguimiento!$A:$J,9,FALSE)</f>
        <v>0</v>
      </c>
      <c r="AR572" s="35">
        <f>+VLOOKUP(K572,Seguimiento!$A:$J,10,FALSE)</f>
        <v>2</v>
      </c>
      <c r="AS572" s="20">
        <v>59366</v>
      </c>
      <c r="AT572" s="35">
        <f>+VLOOKUP(K572,Seguimiento!$A:$J,4,FALSE)</f>
        <v>73969.539999999994</v>
      </c>
      <c r="AU572" s="22">
        <v>0</v>
      </c>
      <c r="AV572" s="22">
        <v>0</v>
      </c>
    </row>
    <row r="573" spans="1:48" x14ac:dyDescent="0.2">
      <c r="A573" s="20">
        <v>4</v>
      </c>
      <c r="B573" s="20" t="s">
        <v>1077</v>
      </c>
      <c r="C573" s="20">
        <v>4</v>
      </c>
      <c r="D573" s="20" t="s">
        <v>1304</v>
      </c>
      <c r="E573" s="20" t="s">
        <v>1305</v>
      </c>
      <c r="F573" s="20">
        <v>2</v>
      </c>
      <c r="G573" s="20" t="s">
        <v>1361</v>
      </c>
      <c r="H573" s="20" t="s">
        <v>1362</v>
      </c>
      <c r="I573" s="20">
        <v>12</v>
      </c>
      <c r="J573" s="20" t="s">
        <v>1959</v>
      </c>
      <c r="K573" s="20" t="s">
        <v>1405</v>
      </c>
      <c r="L573" s="20" t="s">
        <v>1406</v>
      </c>
      <c r="M573" s="20" t="s">
        <v>44</v>
      </c>
      <c r="N573" s="20">
        <v>-1</v>
      </c>
      <c r="O573" s="20">
        <v>6</v>
      </c>
      <c r="P573" s="20" t="s">
        <v>1407</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v>
      </c>
      <c r="AM573" s="20">
        <f t="shared" si="8"/>
        <v>0.16666666666666699</v>
      </c>
      <c r="AN573" s="22">
        <v>1.1503414748792583E-3</v>
      </c>
      <c r="AO573" s="22">
        <v>0</v>
      </c>
      <c r="AP573" s="22">
        <v>0</v>
      </c>
      <c r="AQ573" s="36">
        <f>+VLOOKUP(K573,Seguimiento!$A:$J,9,FALSE)</f>
        <v>1.9172357914654342E-4</v>
      </c>
      <c r="AR573" s="35">
        <f>+VLOOKUP(K573,Seguimiento!$A:$J,10,FALSE)</f>
        <v>1</v>
      </c>
      <c r="AS573" s="20">
        <v>1</v>
      </c>
      <c r="AT573" s="35">
        <f>+VLOOKUP(K573,Seguimiento!$A:$J,4,FALSE)</f>
        <v>1</v>
      </c>
      <c r="AU573" s="22">
        <v>0</v>
      </c>
      <c r="AV573" s="22">
        <v>0</v>
      </c>
    </row>
    <row r="574" spans="1:48" x14ac:dyDescent="0.2">
      <c r="A574" s="20">
        <v>4</v>
      </c>
      <c r="B574" s="20" t="s">
        <v>1077</v>
      </c>
      <c r="C574" s="20">
        <v>4</v>
      </c>
      <c r="D574" s="20" t="s">
        <v>1304</v>
      </c>
      <c r="E574" s="20" t="s">
        <v>1305</v>
      </c>
      <c r="F574" s="20"/>
      <c r="G574" s="20"/>
      <c r="H574" s="20"/>
      <c r="I574" s="20">
        <v>6</v>
      </c>
      <c r="J574" s="20" t="s">
        <v>1958</v>
      </c>
      <c r="K574" s="20" t="s">
        <v>1332</v>
      </c>
      <c r="L574" s="20" t="s">
        <v>1386</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22</v>
      </c>
      <c r="AA574" s="23">
        <v>0</v>
      </c>
      <c r="AB574" s="22">
        <v>0</v>
      </c>
      <c r="AC574" s="20">
        <v>0.42499999999999999</v>
      </c>
      <c r="AD574" s="20">
        <f>+VLOOKUP(K574,Seguimiento!$A:$J,5,FALSE)</f>
        <v>0.55000000000000004</v>
      </c>
      <c r="AE574" s="24">
        <v>0</v>
      </c>
      <c r="AF574" s="22">
        <v>0</v>
      </c>
      <c r="AG574" s="20">
        <v>0.94444444444444398</v>
      </c>
      <c r="AH574" s="20">
        <f>+VLOOKUP(K574,Seguimiento!$A:$J,6,FALSE)</f>
        <v>0.78571428571428603</v>
      </c>
      <c r="AI574" s="23">
        <v>0</v>
      </c>
      <c r="AJ574" s="23">
        <v>0</v>
      </c>
      <c r="AK574" s="23">
        <v>0</v>
      </c>
      <c r="AL574" s="20" t="str">
        <f>+VLOOKUP(K574,Seguimiento!$A:$J,7,FALSE)</f>
        <v>El Avance al 30 de Junio de 2021 corresponde a acciones realizadas en la Implementación de medidas prospectivas las cuales están enfocadas en la reducción del riesgo de desastres en la planificación y gestión del desarrollo territorial.</v>
      </c>
      <c r="AM574" s="20">
        <f t="shared" si="8"/>
        <v>0.55000000000000004</v>
      </c>
      <c r="AN574" s="22">
        <v>0</v>
      </c>
      <c r="AO574" s="22">
        <v>0</v>
      </c>
      <c r="AP574" s="22">
        <v>0</v>
      </c>
      <c r="AQ574" s="36">
        <f>+VLOOKUP(K574,Seguimiento!$A:$J,9,FALSE)</f>
        <v>0</v>
      </c>
      <c r="AR574" s="35">
        <f>+VLOOKUP(K574,Seguimiento!$A:$J,10,FALSE)</f>
        <v>3</v>
      </c>
      <c r="AS574" s="20">
        <v>17</v>
      </c>
      <c r="AT574" s="35">
        <f>+VLOOKUP(K574,Seguimiento!$A:$J,4,FALSE)</f>
        <v>22</v>
      </c>
      <c r="AU574" s="22">
        <v>0</v>
      </c>
      <c r="AV574" s="22">
        <v>0</v>
      </c>
    </row>
    <row r="575" spans="1:48" x14ac:dyDescent="0.2">
      <c r="A575" s="20">
        <v>4</v>
      </c>
      <c r="B575" s="20" t="s">
        <v>1077</v>
      </c>
      <c r="C575" s="20">
        <v>4</v>
      </c>
      <c r="D575" s="20" t="s">
        <v>1304</v>
      </c>
      <c r="E575" s="20" t="s">
        <v>1305</v>
      </c>
      <c r="F575" s="20"/>
      <c r="G575" s="20"/>
      <c r="H575" s="20"/>
      <c r="I575" s="20">
        <v>2</v>
      </c>
      <c r="J575" s="20" t="s">
        <v>1958</v>
      </c>
      <c r="K575" s="20" t="s">
        <v>1361</v>
      </c>
      <c r="L575" s="20" t="s">
        <v>1382</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423</v>
      </c>
      <c r="AA575" s="23">
        <v>0</v>
      </c>
      <c r="AB575" s="22">
        <v>0</v>
      </c>
      <c r="AC575" s="20">
        <v>5.4324367088607599E-2</v>
      </c>
      <c r="AD575" s="20">
        <f>+VLOOKUP(K575,Seguimiento!$A:$J,5,FALSE)</f>
        <v>6.1017405063291098E-2</v>
      </c>
      <c r="AE575" s="24">
        <v>0</v>
      </c>
      <c r="AF575" s="22">
        <v>0</v>
      </c>
      <c r="AG575" s="20">
        <v>0.21729746835443001</v>
      </c>
      <c r="AH575" s="20">
        <f>+VLOOKUP(K575,Seguimiento!$A:$J,6,FALSE)</f>
        <v>2.6772151898734199E-2</v>
      </c>
      <c r="AI575" s="23">
        <v>0</v>
      </c>
      <c r="AJ575" s="23">
        <v>0</v>
      </c>
      <c r="AK575" s="23">
        <v>0</v>
      </c>
      <c r="AL575" s="20" t="str">
        <f>+VLOOKUP(K575,Seguimiento!$A:$J,7,FALSE)</f>
        <v>Durante el periodo se regularon 423 metros cuadrados mediante 188 actos administrativos de autorización o negación en el espacio público</v>
      </c>
      <c r="AM575" s="20">
        <f t="shared" si="8"/>
        <v>6.1017405063291098E-2</v>
      </c>
      <c r="AN575" s="22">
        <v>0</v>
      </c>
      <c r="AO575" s="22">
        <v>0</v>
      </c>
      <c r="AP575" s="22">
        <v>0</v>
      </c>
      <c r="AQ575" s="36">
        <f>+VLOOKUP(K575,Seguimiento!$A:$J,9,FALSE)</f>
        <v>0</v>
      </c>
      <c r="AR575" s="35">
        <f>+VLOOKUP(K575,Seguimiento!$A:$J,10,FALSE)</f>
        <v>1</v>
      </c>
      <c r="AS575" s="20">
        <v>1716.65</v>
      </c>
      <c r="AT575" s="35">
        <f>+VLOOKUP(K575,Seguimiento!$A:$J,4,FALSE)</f>
        <v>423</v>
      </c>
      <c r="AU575" s="22">
        <v>0</v>
      </c>
      <c r="AV575" s="22">
        <v>0</v>
      </c>
    </row>
    <row r="576" spans="1:48" x14ac:dyDescent="0.2">
      <c r="A576" s="20">
        <v>4</v>
      </c>
      <c r="B576" s="20" t="s">
        <v>1077</v>
      </c>
      <c r="C576" s="20">
        <v>4</v>
      </c>
      <c r="D576" s="20" t="s">
        <v>1304</v>
      </c>
      <c r="E576" s="20" t="s">
        <v>1305</v>
      </c>
      <c r="F576" s="20">
        <v>4</v>
      </c>
      <c r="G576" s="20" t="s">
        <v>1320</v>
      </c>
      <c r="H576" s="20" t="s">
        <v>1321</v>
      </c>
      <c r="I576" s="20">
        <v>3</v>
      </c>
      <c r="J576" s="20" t="s">
        <v>1959</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t="str">
        <f>+VLOOKUP(K576,Seguimiento!$A:$J,7,FALSE)</f>
        <v>El fortalecimiento del Cuerpo Oficial de Bomberos se logra a través de acciones de gestión de infraestructura, maquinaria, elementos de protección personal, herramientas equipos, y Fortalecimiento de la Escuela de Formación Bomberil.</v>
      </c>
      <c r="AM576" s="20">
        <f t="shared" si="8"/>
        <v>0.66666666666666696</v>
      </c>
      <c r="AN576" s="22">
        <v>1.1093501597264394E-3</v>
      </c>
      <c r="AO576" s="22">
        <v>0</v>
      </c>
      <c r="AP576" s="22">
        <v>0</v>
      </c>
      <c r="AQ576" s="36">
        <f>+VLOOKUP(K576,Seguimiento!$A:$J,9,FALSE)</f>
        <v>7.3956677315095991E-4</v>
      </c>
      <c r="AR576" s="35">
        <f>+VLOOKUP(K576,Seguimiento!$A:$J,10,FALSE)</f>
        <v>3</v>
      </c>
      <c r="AS576" s="20">
        <v>37</v>
      </c>
      <c r="AT576" s="35">
        <f>+VLOOKUP(K576,Seguimiento!$A:$J,4,FALSE)</f>
        <v>40</v>
      </c>
      <c r="AU576" s="22">
        <v>0</v>
      </c>
      <c r="AV576" s="22">
        <v>0</v>
      </c>
    </row>
    <row r="577" spans="1:48" x14ac:dyDescent="0.2">
      <c r="A577" s="20">
        <v>4</v>
      </c>
      <c r="B577" s="20" t="s">
        <v>1077</v>
      </c>
      <c r="C577" s="20">
        <v>4</v>
      </c>
      <c r="D577" s="20" t="s">
        <v>1304</v>
      </c>
      <c r="E577" s="20" t="s">
        <v>1305</v>
      </c>
      <c r="F577" s="20">
        <v>2</v>
      </c>
      <c r="G577" s="20" t="s">
        <v>1361</v>
      </c>
      <c r="H577" s="20" t="s">
        <v>1362</v>
      </c>
      <c r="I577" s="20">
        <v>2</v>
      </c>
      <c r="J577" s="20" t="s">
        <v>1959</v>
      </c>
      <c r="K577" s="20" t="s">
        <v>1425</v>
      </c>
      <c r="L577" s="20" t="s">
        <v>1426</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realizó su seguimiento semestral</v>
      </c>
      <c r="AM577" s="20">
        <f t="shared" si="8"/>
        <v>0.25</v>
      </c>
      <c r="AN577" s="22">
        <v>1.4414631100268117E-3</v>
      </c>
      <c r="AO577" s="22">
        <v>0</v>
      </c>
      <c r="AP577" s="22">
        <v>0</v>
      </c>
      <c r="AQ577" s="36">
        <f>+VLOOKUP(K577,Seguimiento!$A:$J,9,FALSE)</f>
        <v>3.6036577750670292E-4</v>
      </c>
      <c r="AR577" s="35">
        <f>+VLOOKUP(K577,Seguimiento!$A:$J,10,FALSE)</f>
        <v>2</v>
      </c>
      <c r="AS577" s="20">
        <v>15</v>
      </c>
      <c r="AT577" s="35">
        <f>+VLOOKUP(K577,Seguimiento!$A:$J,4,FALSE)</f>
        <v>0</v>
      </c>
      <c r="AU577" s="22">
        <v>0</v>
      </c>
      <c r="AV577" s="22">
        <v>0</v>
      </c>
    </row>
    <row r="578" spans="1:48" x14ac:dyDescent="0.2">
      <c r="A578" s="20">
        <v>4</v>
      </c>
      <c r="B578" s="20" t="s">
        <v>1077</v>
      </c>
      <c r="C578" s="20">
        <v>4</v>
      </c>
      <c r="D578" s="20" t="s">
        <v>1304</v>
      </c>
      <c r="E578" s="20" t="s">
        <v>1305</v>
      </c>
      <c r="F578" s="20">
        <v>2</v>
      </c>
      <c r="G578" s="20" t="s">
        <v>1361</v>
      </c>
      <c r="H578" s="20" t="s">
        <v>1362</v>
      </c>
      <c r="I578" s="20">
        <v>10</v>
      </c>
      <c r="J578" s="20" t="s">
        <v>1959</v>
      </c>
      <c r="K578" s="20" t="s">
        <v>1410</v>
      </c>
      <c r="L578" s="20" t="s">
        <v>1411</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721</v>
      </c>
      <c r="AA578" s="23">
        <v>0</v>
      </c>
      <c r="AB578" s="22">
        <v>0</v>
      </c>
      <c r="AC578" s="20">
        <v>0.05</v>
      </c>
      <c r="AD578" s="20">
        <f>+VLOOKUP(K578,Seguimiento!$A:$J,5,FALSE)</f>
        <v>0.11008333333333301</v>
      </c>
      <c r="AE578" s="22">
        <v>0</v>
      </c>
      <c r="AF578" s="22">
        <v>0</v>
      </c>
      <c r="AG578" s="20">
        <v>1</v>
      </c>
      <c r="AH578" s="20">
        <f>+VLOOKUP(K578,Seguimiento!$A:$J,6,FALSE)</f>
        <v>0.16022222222222199</v>
      </c>
      <c r="AI578" s="23">
        <v>0</v>
      </c>
      <c r="AJ578" s="23">
        <v>0</v>
      </c>
      <c r="AK578" s="23">
        <v>0</v>
      </c>
      <c r="AL578" s="20" t="str">
        <f>+VLOOKUP(K578,Seguimiento!$A:$J,7,FALSE)</f>
        <v>Durante el periodo se han impactado 721 venteros informales beneficiados con oferta social, como VIH, Manipulación de alimentos</v>
      </c>
      <c r="AM578" s="20">
        <f t="shared" si="8"/>
        <v>0.11008333333333301</v>
      </c>
      <c r="AN578" s="22">
        <v>1.379965528740574E-3</v>
      </c>
      <c r="AO578" s="22">
        <v>0</v>
      </c>
      <c r="AP578" s="22">
        <v>0</v>
      </c>
      <c r="AQ578" s="36">
        <f>+VLOOKUP(K578,Seguimiento!$A:$J,9,FALSE)</f>
        <v>1.5191120528885773E-4</v>
      </c>
      <c r="AR578" s="35">
        <f>+VLOOKUP(K578,Seguimiento!$A:$J,10,FALSE)</f>
        <v>1</v>
      </c>
      <c r="AS578" s="20">
        <v>600</v>
      </c>
      <c r="AT578" s="35">
        <f>+VLOOKUP(K578,Seguimiento!$A:$J,4,FALSE)</f>
        <v>1321</v>
      </c>
      <c r="AU578" s="22">
        <v>0</v>
      </c>
      <c r="AV578" s="22">
        <v>0</v>
      </c>
    </row>
    <row r="579" spans="1:48" x14ac:dyDescent="0.2">
      <c r="A579" s="20">
        <v>4</v>
      </c>
      <c r="B579" s="20" t="s">
        <v>1077</v>
      </c>
      <c r="C579" s="20">
        <v>4</v>
      </c>
      <c r="D579" s="20" t="s">
        <v>1304</v>
      </c>
      <c r="E579" s="20" t="s">
        <v>1305</v>
      </c>
      <c r="F579" s="20"/>
      <c r="G579" s="20"/>
      <c r="H579" s="20"/>
      <c r="I579" s="20">
        <v>5</v>
      </c>
      <c r="J579" s="20" t="s">
        <v>1958</v>
      </c>
      <c r="K579" s="20" t="s">
        <v>1306</v>
      </c>
      <c r="L579" s="20" t="s">
        <v>1385</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43</v>
      </c>
      <c r="AA579" s="23">
        <v>0</v>
      </c>
      <c r="AB579" s="22">
        <v>0</v>
      </c>
      <c r="AC579" s="20">
        <v>0.55384615384615399</v>
      </c>
      <c r="AD579" s="20">
        <f>+VLOOKUP(K579,Seguimiento!$A:$J,5,FALSE)</f>
        <v>0.66153846153846196</v>
      </c>
      <c r="AE579" s="24">
        <v>0</v>
      </c>
      <c r="AF579" s="22">
        <v>0</v>
      </c>
      <c r="AG579" s="20">
        <v>0.94736842105263197</v>
      </c>
      <c r="AH579" s="20">
        <f>+VLOOKUP(K579,Seguimiento!$A:$J,6,FALSE)</f>
        <v>0.86</v>
      </c>
      <c r="AI579" s="23">
        <v>0</v>
      </c>
      <c r="AJ579" s="23">
        <v>0</v>
      </c>
      <c r="AK579" s="23">
        <v>0</v>
      </c>
      <c r="AL579" s="20" t="str">
        <f>+VLOOKUP(K579,Seguimiento!$A:$J,7,FALSE)</f>
        <v>Corresponde al conjunto de estrategias integrales de planeación, respuesta y recuperación del desastre.</v>
      </c>
      <c r="AM579" s="20">
        <f t="shared" ref="AM579:AM642" si="9">+AD579</f>
        <v>0.66153846153846196</v>
      </c>
      <c r="AN579" s="22">
        <v>0</v>
      </c>
      <c r="AO579" s="22">
        <v>0</v>
      </c>
      <c r="AP579" s="22">
        <v>0</v>
      </c>
      <c r="AQ579" s="36">
        <f>+VLOOKUP(K579,Seguimiento!$A:$J,9,FALSE)</f>
        <v>0</v>
      </c>
      <c r="AR579" s="35">
        <f>+VLOOKUP(K579,Seguimiento!$A:$J,10,FALSE)</f>
        <v>3</v>
      </c>
      <c r="AS579" s="20">
        <v>36</v>
      </c>
      <c r="AT579" s="35">
        <f>+VLOOKUP(K579,Seguimiento!$A:$J,4,FALSE)</f>
        <v>43</v>
      </c>
      <c r="AU579" s="22">
        <v>0</v>
      </c>
      <c r="AV579" s="22">
        <v>0</v>
      </c>
    </row>
    <row r="580" spans="1:48" x14ac:dyDescent="0.2">
      <c r="A580" s="20">
        <v>4</v>
      </c>
      <c r="B580" s="20" t="s">
        <v>1077</v>
      </c>
      <c r="C580" s="20">
        <v>4</v>
      </c>
      <c r="D580" s="20" t="s">
        <v>1304</v>
      </c>
      <c r="E580" s="20" t="s">
        <v>1305</v>
      </c>
      <c r="F580" s="20">
        <v>5</v>
      </c>
      <c r="G580" s="20" t="s">
        <v>1306</v>
      </c>
      <c r="H580" s="20" t="s">
        <v>1307</v>
      </c>
      <c r="I580" s="20">
        <v>9</v>
      </c>
      <c r="J580" s="20" t="s">
        <v>1959</v>
      </c>
      <c r="K580" s="20" t="s">
        <v>1345</v>
      </c>
      <c r="L580" s="20" t="s">
        <v>1346</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9.5333333333333298E-2</v>
      </c>
      <c r="AN580" s="22">
        <v>1.4404766189002806E-3</v>
      </c>
      <c r="AO580" s="22">
        <v>0</v>
      </c>
      <c r="AP580" s="22">
        <v>0</v>
      </c>
      <c r="AQ580" s="36">
        <f>+VLOOKUP(K580,Seguimiento!$A:$J,9,FALSE)</f>
        <v>1.3732543766849337E-4</v>
      </c>
      <c r="AR580" s="35">
        <f>+VLOOKUP(K580,Seguimiento!$A:$J,10,FALSE)</f>
        <v>1</v>
      </c>
      <c r="AS580" s="20">
        <v>0</v>
      </c>
      <c r="AT580" s="35">
        <f>+VLOOKUP(K580,Seguimiento!$A:$J,4,FALSE)</f>
        <v>143</v>
      </c>
      <c r="AU580" s="22">
        <v>0</v>
      </c>
      <c r="AV580" s="22">
        <v>0</v>
      </c>
    </row>
    <row r="581" spans="1:48" x14ac:dyDescent="0.2">
      <c r="A581" s="20">
        <v>4</v>
      </c>
      <c r="B581" s="20" t="s">
        <v>1077</v>
      </c>
      <c r="C581" s="20">
        <v>4</v>
      </c>
      <c r="D581" s="20" t="s">
        <v>1304</v>
      </c>
      <c r="E581" s="20" t="s">
        <v>1305</v>
      </c>
      <c r="F581" s="20">
        <v>5</v>
      </c>
      <c r="G581" s="20" t="s">
        <v>1306</v>
      </c>
      <c r="H581" s="20" t="s">
        <v>1307</v>
      </c>
      <c r="I581" s="20">
        <v>8</v>
      </c>
      <c r="J581" s="20" t="s">
        <v>1959</v>
      </c>
      <c r="K581" s="20" t="s">
        <v>1343</v>
      </c>
      <c r="L581" s="20" t="s">
        <v>1344</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25</v>
      </c>
      <c r="AA581" s="23">
        <v>0</v>
      </c>
      <c r="AB581" s="22">
        <v>0</v>
      </c>
      <c r="AC581" s="20">
        <v>0</v>
      </c>
      <c r="AD581" s="20">
        <f>+VLOOKUP(K581,Seguimiento!$A:$J,5,FALSE)</f>
        <v>2.5000000000000001E-2</v>
      </c>
      <c r="AE581" s="22">
        <v>0</v>
      </c>
      <c r="AF581" s="22">
        <v>0</v>
      </c>
      <c r="AG581" s="20">
        <v>-1</v>
      </c>
      <c r="AH581" s="20">
        <f>+VLOOKUP(K581,Seguimiento!$A:$J,6,FALSE)</f>
        <v>0.15432098765432101</v>
      </c>
      <c r="AI581" s="23">
        <v>0</v>
      </c>
      <c r="AJ581" s="23">
        <v>0</v>
      </c>
      <c r="AK581" s="23">
        <v>0</v>
      </c>
      <c r="AL581" s="20" t="str">
        <f>+VLOOKUP(K581,Seguimiento!$A:$J,7,FALSE)</f>
        <v>Se encuentran proyectadas las minutas de cinco actos administrativos de asignación de subsidio municipal de vivienda, en diferentes proyectos habitacionales.</v>
      </c>
      <c r="AM581" s="20">
        <f t="shared" si="9"/>
        <v>2.5000000000000001E-2</v>
      </c>
      <c r="AN581" s="22">
        <v>1.5238176942963793E-3</v>
      </c>
      <c r="AO581" s="22">
        <v>0</v>
      </c>
      <c r="AP581" s="22">
        <v>0</v>
      </c>
      <c r="AQ581" s="36">
        <f>+VLOOKUP(K581,Seguimiento!$A:$J,9,FALSE)</f>
        <v>3.8095442357409485E-5</v>
      </c>
      <c r="AR581" s="35">
        <f>+VLOOKUP(K581,Seguimiento!$A:$J,10,FALSE)</f>
        <v>1</v>
      </c>
      <c r="AS581" s="20">
        <v>0</v>
      </c>
      <c r="AT581" s="35">
        <f>+VLOOKUP(K581,Seguimiento!$A:$J,4,FALSE)</f>
        <v>25</v>
      </c>
      <c r="AU581" s="22">
        <v>0</v>
      </c>
      <c r="AV581" s="22">
        <v>0</v>
      </c>
    </row>
    <row r="582" spans="1:48" x14ac:dyDescent="0.2">
      <c r="A582" s="20">
        <v>4</v>
      </c>
      <c r="B582" s="20" t="s">
        <v>1077</v>
      </c>
      <c r="C582" s="20">
        <v>4</v>
      </c>
      <c r="D582" s="20" t="s">
        <v>1304</v>
      </c>
      <c r="E582" s="20" t="s">
        <v>1305</v>
      </c>
      <c r="F582" s="20">
        <v>5</v>
      </c>
      <c r="G582" s="20" t="s">
        <v>1306</v>
      </c>
      <c r="H582" s="20" t="s">
        <v>1307</v>
      </c>
      <c r="I582" s="20">
        <v>7</v>
      </c>
      <c r="J582" s="20" t="s">
        <v>1959</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v>
      </c>
      <c r="AE582" s="22">
        <v>0</v>
      </c>
      <c r="AF582" s="22">
        <v>0</v>
      </c>
      <c r="AG582" s="20">
        <v>-1</v>
      </c>
      <c r="AH582" s="20">
        <f>+VLOOKUP(K582,Seguimiento!$A:$J,6,FALSE)</f>
        <v>0</v>
      </c>
      <c r="AI582" s="23">
        <v>0</v>
      </c>
      <c r="AJ582" s="23">
        <v>0</v>
      </c>
      <c r="AK582" s="23">
        <v>0</v>
      </c>
      <c r="AL582" s="20" t="str">
        <f>+VLOOKUP(K582,Seguimiento!$A:$J,7,FALSE)</f>
        <v>Se adelantan gestión con camacol para la información del número de familias beneficiadas con el subsidio de vivienda nueva o usada, según radicado interno del ISVIMED S6104.</v>
      </c>
      <c r="AM582" s="20">
        <f t="shared" si="9"/>
        <v>0</v>
      </c>
      <c r="AN582" s="22">
        <v>1.2823092639533435E-3</v>
      </c>
      <c r="AO582" s="22">
        <v>0</v>
      </c>
      <c r="AP582" s="22">
        <v>0</v>
      </c>
      <c r="AQ582" s="36">
        <f>+VLOOKUP(K582,Seguimiento!$A:$J,9,FALSE)</f>
        <v>0</v>
      </c>
      <c r="AR582" s="35">
        <f>+VLOOKUP(K582,Seguimiento!$A:$J,10,FALSE)</f>
        <v>1</v>
      </c>
      <c r="AS582" s="20">
        <v>0</v>
      </c>
      <c r="AT582" s="35">
        <f>+VLOOKUP(K582,Seguimiento!$A:$J,4,FALSE)</f>
        <v>0</v>
      </c>
      <c r="AU582" s="22">
        <v>0</v>
      </c>
      <c r="AV582" s="22">
        <v>0</v>
      </c>
    </row>
    <row r="583" spans="1:48" x14ac:dyDescent="0.2">
      <c r="A583" s="20">
        <v>4</v>
      </c>
      <c r="B583" s="20" t="s">
        <v>1077</v>
      </c>
      <c r="C583" s="20">
        <v>4</v>
      </c>
      <c r="D583" s="20" t="s">
        <v>1304</v>
      </c>
      <c r="E583" s="20" t="s">
        <v>1305</v>
      </c>
      <c r="F583" s="20">
        <v>5</v>
      </c>
      <c r="G583" s="20" t="s">
        <v>1306</v>
      </c>
      <c r="H583" s="20" t="s">
        <v>1307</v>
      </c>
      <c r="I583" s="20">
        <v>10</v>
      </c>
      <c r="J583" s="20" t="s">
        <v>1959</v>
      </c>
      <c r="K583" s="20" t="s">
        <v>1347</v>
      </c>
      <c r="L583" s="20" t="s">
        <v>1348</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0.16066666666666701</v>
      </c>
      <c r="AN583" s="22">
        <v>1.4404766189002806E-3</v>
      </c>
      <c r="AO583" s="22">
        <v>0</v>
      </c>
      <c r="AP583" s="22">
        <v>0</v>
      </c>
      <c r="AQ583" s="36">
        <f>+VLOOKUP(K583,Seguimiento!$A:$J,9,FALSE)</f>
        <v>1.4404766189002807E-4</v>
      </c>
      <c r="AR583" s="35">
        <f>+VLOOKUP(K583,Seguimiento!$A:$J,10,FALSE)</f>
        <v>1</v>
      </c>
      <c r="AS583" s="20">
        <v>0</v>
      </c>
      <c r="AT583" s="35">
        <f>+VLOOKUP(K583,Seguimiento!$A:$J,4,FALSE)</f>
        <v>241</v>
      </c>
      <c r="AU583" s="22">
        <v>0</v>
      </c>
      <c r="AV583" s="22">
        <v>0</v>
      </c>
    </row>
    <row r="584" spans="1:48" x14ac:dyDescent="0.2">
      <c r="A584" s="20">
        <v>4</v>
      </c>
      <c r="B584" s="20" t="s">
        <v>1077</v>
      </c>
      <c r="C584" s="20">
        <v>4</v>
      </c>
      <c r="D584" s="20" t="s">
        <v>1304</v>
      </c>
      <c r="E584" s="20" t="s">
        <v>1305</v>
      </c>
      <c r="F584" s="20">
        <v>5</v>
      </c>
      <c r="G584" s="20" t="s">
        <v>1306</v>
      </c>
      <c r="H584" s="20" t="s">
        <v>1307</v>
      </c>
      <c r="I584" s="20">
        <v>6</v>
      </c>
      <c r="J584" s="20" t="s">
        <v>1959</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6">
        <f>+VLOOKUP(K584,Seguimiento!$A:$J,9,FALSE)</f>
        <v>0</v>
      </c>
      <c r="AR584" s="35">
        <f>+VLOOKUP(K584,Seguimiento!$A:$J,10,FALSE)</f>
        <v>0</v>
      </c>
      <c r="AS584" s="20">
        <v>0</v>
      </c>
      <c r="AT584" s="35">
        <f>+VLOOKUP(K584,Seguimiento!$A:$J,4,FALSE)</f>
        <v>0</v>
      </c>
      <c r="AU584" s="22">
        <v>0</v>
      </c>
      <c r="AV584" s="22">
        <v>0</v>
      </c>
    </row>
    <row r="585" spans="1:48" x14ac:dyDescent="0.2">
      <c r="A585" s="20">
        <v>4</v>
      </c>
      <c r="B585" s="20" t="s">
        <v>1077</v>
      </c>
      <c r="C585" s="20">
        <v>4</v>
      </c>
      <c r="D585" s="20" t="s">
        <v>1304</v>
      </c>
      <c r="E585" s="20" t="s">
        <v>1305</v>
      </c>
      <c r="F585" s="20">
        <v>5</v>
      </c>
      <c r="G585" s="20" t="s">
        <v>1306</v>
      </c>
      <c r="H585" s="20" t="s">
        <v>1307</v>
      </c>
      <c r="I585" s="20">
        <v>2</v>
      </c>
      <c r="J585" s="20" t="s">
        <v>1959</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0.11</v>
      </c>
      <c r="AA585" s="23">
        <v>0</v>
      </c>
      <c r="AB585" s="22">
        <v>0</v>
      </c>
      <c r="AC585" s="20">
        <v>0</v>
      </c>
      <c r="AD585" s="20">
        <f>+VLOOKUP(K585,Seguimiento!$A:$J,5,FALSE)</f>
        <v>3.6666666666666702E-2</v>
      </c>
      <c r="AE585" s="22">
        <v>0</v>
      </c>
      <c r="AF585" s="22">
        <v>0</v>
      </c>
      <c r="AG585" s="20">
        <v>-1</v>
      </c>
      <c r="AH585" s="20">
        <f>+VLOOKUP(K585,Seguimiento!$A:$J,6,FALSE)</f>
        <v>0.11</v>
      </c>
      <c r="AI585" s="23">
        <v>0</v>
      </c>
      <c r="AJ585" s="23">
        <v>0</v>
      </c>
      <c r="AK585" s="23">
        <v>0</v>
      </c>
      <c r="AL585" s="20" t="str">
        <f>+VLOOKUP(K585,Seguimiento!$A:$J,7,FALSE)</f>
        <v>Se cuenta con un avance de diagnóstico de intervención del espacio público y una propuesta técnica económica de cuatro sectores de intervención en los barrios Carpinelo 1, Carpinelo 2, Popular, la Esperanza y la Avanzada.</v>
      </c>
      <c r="AM585" s="20">
        <f t="shared" si="9"/>
        <v>3.6666666666666702E-2</v>
      </c>
      <c r="AN585" s="22">
        <v>1.1194640654811361E-3</v>
      </c>
      <c r="AO585" s="22">
        <v>0</v>
      </c>
      <c r="AP585" s="22">
        <v>0</v>
      </c>
      <c r="AQ585" s="36">
        <f>+VLOOKUP(K585,Seguimiento!$A:$J,9,FALSE)</f>
        <v>4.1047015734308362E-5</v>
      </c>
      <c r="AR585" s="35">
        <f>+VLOOKUP(K585,Seguimiento!$A:$J,10,FALSE)</f>
        <v>1</v>
      </c>
      <c r="AS585" s="20">
        <v>0</v>
      </c>
      <c r="AT585" s="35">
        <f>+VLOOKUP(K585,Seguimiento!$A:$J,4,FALSE)</f>
        <v>0.11</v>
      </c>
      <c r="AU585" s="22">
        <v>0</v>
      </c>
      <c r="AV585" s="22">
        <v>0</v>
      </c>
    </row>
    <row r="586" spans="1:48" x14ac:dyDescent="0.2">
      <c r="A586" s="20">
        <v>4</v>
      </c>
      <c r="B586" s="20" t="s">
        <v>1077</v>
      </c>
      <c r="C586" s="20">
        <v>4</v>
      </c>
      <c r="D586" s="20" t="s">
        <v>1304</v>
      </c>
      <c r="E586" s="20" t="s">
        <v>1305</v>
      </c>
      <c r="F586" s="20">
        <v>5</v>
      </c>
      <c r="G586" s="20" t="s">
        <v>1306</v>
      </c>
      <c r="H586" s="20" t="s">
        <v>1307</v>
      </c>
      <c r="I586" s="20">
        <v>3</v>
      </c>
      <c r="J586" s="20" t="s">
        <v>1959</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0.30556662681015001</v>
      </c>
      <c r="AN586" s="22">
        <v>2.7317171426606687E-3</v>
      </c>
      <c r="AO586" s="22">
        <v>0</v>
      </c>
      <c r="AP586" s="22">
        <v>0</v>
      </c>
      <c r="AQ586" s="36">
        <f>+VLOOKUP(K586,Seguimiento!$A:$J,9,FALSE)</f>
        <v>8.3472159268228191E-4</v>
      </c>
      <c r="AR586" s="35">
        <f>+VLOOKUP(K586,Seguimiento!$A:$J,10,FALSE)</f>
        <v>2</v>
      </c>
      <c r="AS586" s="20">
        <v>1724</v>
      </c>
      <c r="AT586" s="35">
        <f>+VLOOKUP(K586,Seguimiento!$A:$J,4,FALSE)</f>
        <v>2300</v>
      </c>
      <c r="AU586" s="22">
        <v>0</v>
      </c>
      <c r="AV586" s="22">
        <v>0</v>
      </c>
    </row>
    <row r="587" spans="1:48" x14ac:dyDescent="0.2">
      <c r="A587" s="20">
        <v>4</v>
      </c>
      <c r="B587" s="20" t="s">
        <v>1077</v>
      </c>
      <c r="C587" s="20">
        <v>4</v>
      </c>
      <c r="D587" s="20" t="s">
        <v>1304</v>
      </c>
      <c r="E587" s="20" t="s">
        <v>1305</v>
      </c>
      <c r="F587" s="20">
        <v>3</v>
      </c>
      <c r="G587" s="20" t="s">
        <v>1368</v>
      </c>
      <c r="H587" s="20" t="s">
        <v>1369</v>
      </c>
      <c r="I587" s="20">
        <v>2</v>
      </c>
      <c r="J587" s="20" t="s">
        <v>1959</v>
      </c>
      <c r="K587" s="20" t="s">
        <v>1397</v>
      </c>
      <c r="L587" s="20" t="s">
        <v>1398</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Corte Marzo 31 de 2021: No se presenta avance físico  Corte Junio 30  de 2021: No se presenta avance físico</v>
      </c>
      <c r="AM587" s="20">
        <f t="shared" si="9"/>
        <v>0.41825613079019103</v>
      </c>
      <c r="AN587" s="22">
        <v>1.8227945399003976E-3</v>
      </c>
      <c r="AO587" s="22">
        <v>0</v>
      </c>
      <c r="AP587" s="22">
        <v>0</v>
      </c>
      <c r="AQ587" s="36">
        <f>+VLOOKUP(K587,Seguimiento!$A:$J,9,FALSE)</f>
        <v>7.6239499148422676E-4</v>
      </c>
      <c r="AR587" s="35">
        <f>+VLOOKUP(K587,Seguimiento!$A:$J,10,FALSE)</f>
        <v>3</v>
      </c>
      <c r="AS587" s="20">
        <v>3.07</v>
      </c>
      <c r="AT587" s="35">
        <f>+VLOOKUP(K587,Seguimiento!$A:$J,4,FALSE)</f>
        <v>3.07</v>
      </c>
      <c r="AU587" s="22">
        <v>0</v>
      </c>
      <c r="AV587" s="22">
        <v>0</v>
      </c>
    </row>
    <row r="588" spans="1:48" x14ac:dyDescent="0.2">
      <c r="A588" s="20">
        <v>4</v>
      </c>
      <c r="B588" s="20" t="s">
        <v>1077</v>
      </c>
      <c r="C588" s="20">
        <v>4</v>
      </c>
      <c r="D588" s="20" t="s">
        <v>1304</v>
      </c>
      <c r="E588" s="20" t="s">
        <v>1305</v>
      </c>
      <c r="F588" s="20"/>
      <c r="G588" s="20"/>
      <c r="H588" s="20"/>
      <c r="I588" s="20">
        <v>7</v>
      </c>
      <c r="J588" s="20" t="s">
        <v>1958</v>
      </c>
      <c r="K588" s="20" t="s">
        <v>1387</v>
      </c>
      <c r="L588" s="20" t="s">
        <v>1388</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30</v>
      </c>
      <c r="AA588" s="23">
        <v>0</v>
      </c>
      <c r="AB588" s="22">
        <v>0</v>
      </c>
      <c r="AC588" s="20">
        <v>8.1643356643356604E-2</v>
      </c>
      <c r="AD588" s="20">
        <f>+VLOOKUP(K588,Seguimiento!$A:$J,5,FALSE)</f>
        <v>8.6888111888111894E-2</v>
      </c>
      <c r="AE588" s="24">
        <v>0</v>
      </c>
      <c r="AF588" s="22">
        <v>0</v>
      </c>
      <c r="AG588" s="20">
        <v>0.49680851063829801</v>
      </c>
      <c r="AH588" s="20">
        <f>+VLOOKUP(K588,Seguimiento!$A:$J,6,FALSE)</f>
        <v>2.0979020979021001E-2</v>
      </c>
      <c r="AI588" s="23">
        <v>0</v>
      </c>
      <c r="AJ588" s="23">
        <v>0</v>
      </c>
      <c r="AK588" s="23">
        <v>0</v>
      </c>
      <c r="AL588" s="20" t="str">
        <f>+VLOOKUP(K588,Seguimiento!$A:$J,7,FALSE)</f>
        <v>En el primer semestre, se realizó 30 entregas efectivas de vivienda, donde 22 corresponden a vivienda nueva y 8 en modalidad de vivienda usada. Estas viviendas son las que presentaban viabilidad jurídica y viabilidad técnica para ser entregadas.</v>
      </c>
      <c r="AM588" s="20">
        <f t="shared" si="9"/>
        <v>8.6888111888111894E-2</v>
      </c>
      <c r="AN588" s="22">
        <v>0</v>
      </c>
      <c r="AO588" s="22">
        <v>0</v>
      </c>
      <c r="AP588" s="22">
        <v>0</v>
      </c>
      <c r="AQ588" s="36">
        <f>+VLOOKUP(K588,Seguimiento!$A:$J,9,FALSE)</f>
        <v>0</v>
      </c>
      <c r="AR588" s="35">
        <f>+VLOOKUP(K588,Seguimiento!$A:$J,10,FALSE)</f>
        <v>1</v>
      </c>
      <c r="AS588" s="20">
        <v>467</v>
      </c>
      <c r="AT588" s="35">
        <f>+VLOOKUP(K588,Seguimiento!$A:$J,4,FALSE)</f>
        <v>497</v>
      </c>
      <c r="AU588" s="22">
        <v>0</v>
      </c>
      <c r="AV588" s="22">
        <v>0</v>
      </c>
    </row>
    <row r="589" spans="1:48" x14ac:dyDescent="0.2">
      <c r="A589" s="20">
        <v>4</v>
      </c>
      <c r="B589" s="20" t="s">
        <v>1077</v>
      </c>
      <c r="C589" s="20">
        <v>4</v>
      </c>
      <c r="D589" s="20" t="s">
        <v>1304</v>
      </c>
      <c r="E589" s="20" t="s">
        <v>1305</v>
      </c>
      <c r="F589" s="20">
        <v>2</v>
      </c>
      <c r="G589" s="20" t="s">
        <v>1361</v>
      </c>
      <c r="H589" s="20" t="s">
        <v>1362</v>
      </c>
      <c r="I589" s="20">
        <v>5</v>
      </c>
      <c r="J589" s="20" t="s">
        <v>1959</v>
      </c>
      <c r="K589" s="20" t="s">
        <v>1419</v>
      </c>
      <c r="L589" s="20" t="s">
        <v>1420</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0.375</v>
      </c>
      <c r="AE589" s="22">
        <v>0</v>
      </c>
      <c r="AF589" s="22">
        <v>0</v>
      </c>
      <c r="AG589" s="20">
        <v>0.15801573333333299</v>
      </c>
      <c r="AH589" s="20">
        <f>+VLOOKUP(K589,Seguimiento!$A:$J,6,FALSE)</f>
        <v>0.5</v>
      </c>
      <c r="AI589" s="23">
        <v>0</v>
      </c>
      <c r="AJ589" s="23">
        <v>0</v>
      </c>
      <c r="AK589" s="23">
        <v>0</v>
      </c>
      <c r="AL589" s="20" t="str">
        <f>+VLOOKUP(K589,Seguimiento!$A:$J,7,FALSE)</f>
        <v>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v>
      </c>
      <c r="AM589" s="20">
        <f t="shared" si="9"/>
        <v>0.375</v>
      </c>
      <c r="AN589" s="22">
        <v>2.1905032713201919E-3</v>
      </c>
      <c r="AO589" s="22">
        <v>0</v>
      </c>
      <c r="AP589" s="22">
        <v>0</v>
      </c>
      <c r="AQ589" s="36">
        <f>+VLOOKUP(K589,Seguimiento!$A:$J,9,FALSE)</f>
        <v>8.2143872674507196E-4</v>
      </c>
      <c r="AR589" s="35">
        <f>+VLOOKUP(K589,Seguimiento!$A:$J,10,FALSE)</f>
        <v>3</v>
      </c>
      <c r="AS589" s="20">
        <v>154065.34</v>
      </c>
      <c r="AT589" s="35">
        <f>+VLOOKUP(K589,Seguimiento!$A:$J,4,FALSE)</f>
        <v>3902367</v>
      </c>
      <c r="AU589" s="22">
        <v>0</v>
      </c>
      <c r="AV589" s="22">
        <v>0</v>
      </c>
    </row>
    <row r="590" spans="1:48" x14ac:dyDescent="0.2">
      <c r="A590" s="20">
        <v>4</v>
      </c>
      <c r="B590" s="20" t="s">
        <v>1077</v>
      </c>
      <c r="C590" s="20">
        <v>4</v>
      </c>
      <c r="D590" s="20" t="s">
        <v>1304</v>
      </c>
      <c r="E590" s="20" t="s">
        <v>1305</v>
      </c>
      <c r="F590" s="20">
        <v>2</v>
      </c>
      <c r="G590" s="20" t="s">
        <v>1361</v>
      </c>
      <c r="H590" s="20" t="s">
        <v>1362</v>
      </c>
      <c r="I590" s="20">
        <v>4</v>
      </c>
      <c r="J590" s="20" t="s">
        <v>1959</v>
      </c>
      <c r="K590" s="20" t="s">
        <v>1421</v>
      </c>
      <c r="L590" s="20" t="s">
        <v>1422</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0.71052631578947401</v>
      </c>
      <c r="AI590" s="23">
        <v>0</v>
      </c>
      <c r="AJ590" s="23">
        <v>0</v>
      </c>
      <c r="AK590" s="23">
        <v>0</v>
      </c>
      <c r="AL590" s="20" t="str">
        <f>+VLOOKUP(K590,Seguimiento!$A:$J,7,FALSE)</f>
        <v>Sin Observación</v>
      </c>
      <c r="AM590" s="20">
        <f t="shared" si="9"/>
        <v>0.18</v>
      </c>
      <c r="AN590" s="22">
        <v>3.5587266398666908E-3</v>
      </c>
      <c r="AO590" s="22">
        <v>0</v>
      </c>
      <c r="AP590" s="22">
        <v>0</v>
      </c>
      <c r="AQ590" s="36">
        <f>+VLOOKUP(K590,Seguimiento!$A:$J,9,FALSE)</f>
        <v>6.4057079517600428E-4</v>
      </c>
      <c r="AR590" s="35">
        <f>+VLOOKUP(K590,Seguimiento!$A:$J,10,FALSE)</f>
        <v>1</v>
      </c>
      <c r="AS590" s="20">
        <v>0</v>
      </c>
      <c r="AT590" s="35">
        <f>+VLOOKUP(K590,Seguimiento!$A:$J,4,FALSE)</f>
        <v>27</v>
      </c>
      <c r="AU590" s="22">
        <v>0</v>
      </c>
      <c r="AV590" s="22">
        <v>0</v>
      </c>
    </row>
    <row r="591" spans="1:48" x14ac:dyDescent="0.2">
      <c r="A591" s="20">
        <v>4</v>
      </c>
      <c r="B591" s="20" t="s">
        <v>1077</v>
      </c>
      <c r="C591" s="20">
        <v>4</v>
      </c>
      <c r="D591" s="20" t="s">
        <v>1304</v>
      </c>
      <c r="E591" s="20" t="s">
        <v>1305</v>
      </c>
      <c r="F591" s="20">
        <v>2</v>
      </c>
      <c r="G591" s="20" t="s">
        <v>1361</v>
      </c>
      <c r="H591" s="20" t="s">
        <v>1362</v>
      </c>
      <c r="I591" s="20">
        <v>14</v>
      </c>
      <c r="J591" s="20" t="s">
        <v>1959</v>
      </c>
      <c r="K591" s="20" t="s">
        <v>1366</v>
      </c>
      <c r="L591" s="20" t="s">
        <v>1367</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Junio 30  de 2021: No se presenta avance físico</v>
      </c>
      <c r="AM591" s="20">
        <f t="shared" si="9"/>
        <v>0</v>
      </c>
      <c r="AN591" s="22">
        <v>7.1080828287896653E-3</v>
      </c>
      <c r="AO591" s="22">
        <v>0</v>
      </c>
      <c r="AP591" s="22">
        <v>0</v>
      </c>
      <c r="AQ591" s="36">
        <f>+VLOOKUP(K591,Seguimiento!$A:$J,9,FALSE)</f>
        <v>0</v>
      </c>
      <c r="AR591" s="35">
        <f>+VLOOKUP(K591,Seguimiento!$A:$J,10,FALSE)</f>
        <v>1</v>
      </c>
      <c r="AS591" s="20">
        <v>0</v>
      </c>
      <c r="AT591" s="35">
        <f>+VLOOKUP(K591,Seguimiento!$A:$J,4,FALSE)</f>
        <v>0</v>
      </c>
      <c r="AU591" s="22">
        <v>0</v>
      </c>
      <c r="AV591" s="22">
        <v>0</v>
      </c>
    </row>
    <row r="592" spans="1:48" x14ac:dyDescent="0.2">
      <c r="A592" s="20">
        <v>4</v>
      </c>
      <c r="B592" s="20" t="s">
        <v>1077</v>
      </c>
      <c r="C592" s="20">
        <v>4</v>
      </c>
      <c r="D592" s="20" t="s">
        <v>1304</v>
      </c>
      <c r="E592" s="20" t="s">
        <v>1305</v>
      </c>
      <c r="F592" s="20"/>
      <c r="G592" s="20"/>
      <c r="H592" s="20"/>
      <c r="I592" s="20">
        <v>9</v>
      </c>
      <c r="J592" s="20" t="s">
        <v>1958</v>
      </c>
      <c r="K592" s="20" t="s">
        <v>1391</v>
      </c>
      <c r="L592" s="20" t="s">
        <v>1392</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0</v>
      </c>
      <c r="AA592" s="23">
        <v>0</v>
      </c>
      <c r="AB592" s="22">
        <v>0</v>
      </c>
      <c r="AC592" s="20">
        <v>0</v>
      </c>
      <c r="AD592" s="20">
        <f>+VLOOKUP(K592,Seguimiento!$A:$J,5,FALSE)</f>
        <v>0</v>
      </c>
      <c r="AE592" s="24">
        <v>0</v>
      </c>
      <c r="AF592" s="22">
        <v>0</v>
      </c>
      <c r="AG592" s="20">
        <v>-1</v>
      </c>
      <c r="AH592" s="20">
        <f>+VLOOKUP(K592,Seguimiento!$A:$J,6,FALSE)</f>
        <v>0</v>
      </c>
      <c r="AI592" s="23">
        <v>0</v>
      </c>
      <c r="AJ592" s="23">
        <v>0</v>
      </c>
      <c r="AK592" s="23">
        <v>0</v>
      </c>
      <c r="AL592" s="20" t="str">
        <f>+VLOOKUP(K592,Seguimiento!$A:$J,7,FALSE)</f>
        <v>Sin Observación</v>
      </c>
      <c r="AM592" s="20">
        <f t="shared" si="9"/>
        <v>0</v>
      </c>
      <c r="AN592" s="22">
        <v>0</v>
      </c>
      <c r="AO592" s="22">
        <v>0</v>
      </c>
      <c r="AP592" s="22">
        <v>0</v>
      </c>
      <c r="AQ592" s="36">
        <f>+VLOOKUP(K592,Seguimiento!$A:$J,9,FALSE)</f>
        <v>0</v>
      </c>
      <c r="AR592" s="35">
        <f>+VLOOKUP(K592,Seguimiento!$A:$J,10,FALSE)</f>
        <v>1</v>
      </c>
      <c r="AS592" s="20">
        <v>0</v>
      </c>
      <c r="AT592" s="35">
        <f>+VLOOKUP(K592,Seguimiento!$A:$J,4,FALSE)</f>
        <v>0</v>
      </c>
      <c r="AU592" s="22">
        <v>0</v>
      </c>
      <c r="AV592" s="22">
        <v>0</v>
      </c>
    </row>
    <row r="593" spans="1:48" x14ac:dyDescent="0.2">
      <c r="A593" s="20">
        <v>4</v>
      </c>
      <c r="B593" s="20" t="s">
        <v>1077</v>
      </c>
      <c r="C593" s="20">
        <v>4</v>
      </c>
      <c r="D593" s="20" t="s">
        <v>1304</v>
      </c>
      <c r="E593" s="20" t="s">
        <v>1305</v>
      </c>
      <c r="F593" s="20">
        <v>4</v>
      </c>
      <c r="G593" s="20" t="s">
        <v>1320</v>
      </c>
      <c r="H593" s="20" t="s">
        <v>1321</v>
      </c>
      <c r="I593" s="20">
        <v>4</v>
      </c>
      <c r="J593" s="20" t="s">
        <v>1959</v>
      </c>
      <c r="K593" s="20" t="s">
        <v>1340</v>
      </c>
      <c r="L593" s="20" t="s">
        <v>1341</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48</v>
      </c>
      <c r="AA593" s="23">
        <v>0</v>
      </c>
      <c r="AB593" s="22">
        <v>0</v>
      </c>
      <c r="AC593" s="20">
        <v>0.61428571428571399</v>
      </c>
      <c r="AD593" s="20">
        <f>+VLOOKUP(K593,Seguimiento!$A:$J,5,FALSE)</f>
        <v>0.68571428571428605</v>
      </c>
      <c r="AE593" s="22">
        <v>0</v>
      </c>
      <c r="AF593" s="22">
        <v>0</v>
      </c>
      <c r="AG593" s="20">
        <v>0.95555555555555605</v>
      </c>
      <c r="AH593" s="20">
        <f>+VLOOKUP(K593,Seguimiento!$A:$J,6,FALSE)</f>
        <v>0.87272727272727302</v>
      </c>
      <c r="AI593" s="23">
        <v>0</v>
      </c>
      <c r="AJ593" s="23">
        <v>0</v>
      </c>
      <c r="AK593" s="23">
        <v>0</v>
      </c>
      <c r="AL593" s="20" t="str">
        <f>+VLOOKUP(K593,Seguimiento!$A:$J,7,FALSE)</f>
        <v>Se ha avanzado en el desarrollo de instrumentos territoriales y sectoriales para la rehabilitación y reconstrucción.</v>
      </c>
      <c r="AM593" s="20">
        <f t="shared" si="9"/>
        <v>0.68571428571428605</v>
      </c>
      <c r="AN593" s="22">
        <v>1.1093501597264394E-3</v>
      </c>
      <c r="AO593" s="22">
        <v>0</v>
      </c>
      <c r="AP593" s="22">
        <v>0</v>
      </c>
      <c r="AQ593" s="36">
        <f>+VLOOKUP(K593,Seguimiento!$A:$J,9,FALSE)</f>
        <v>7.6069725238384447E-4</v>
      </c>
      <c r="AR593" s="35">
        <f>+VLOOKUP(K593,Seguimiento!$A:$J,10,FALSE)</f>
        <v>3</v>
      </c>
      <c r="AS593" s="20">
        <v>43</v>
      </c>
      <c r="AT593" s="35">
        <f>+VLOOKUP(K593,Seguimiento!$A:$J,4,FALSE)</f>
        <v>48</v>
      </c>
      <c r="AU593" s="22">
        <v>0</v>
      </c>
      <c r="AV593" s="22">
        <v>0</v>
      </c>
    </row>
    <row r="594" spans="1:48" x14ac:dyDescent="0.2">
      <c r="A594" s="20">
        <v>4</v>
      </c>
      <c r="B594" s="20" t="s">
        <v>1077</v>
      </c>
      <c r="C594" s="20">
        <v>4</v>
      </c>
      <c r="D594" s="20" t="s">
        <v>1304</v>
      </c>
      <c r="E594" s="20" t="s">
        <v>1305</v>
      </c>
      <c r="F594" s="20">
        <v>4</v>
      </c>
      <c r="G594" s="20" t="s">
        <v>1320</v>
      </c>
      <c r="H594" s="20" t="s">
        <v>1321</v>
      </c>
      <c r="I594" s="20">
        <v>5</v>
      </c>
      <c r="J594" s="20" t="s">
        <v>1959</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v>
      </c>
      <c r="AA594" s="23">
        <v>0</v>
      </c>
      <c r="AB594" s="22">
        <v>0</v>
      </c>
      <c r="AC594" s="20">
        <v>0</v>
      </c>
      <c r="AD594" s="20">
        <f>+VLOOKUP(K594,Seguimiento!$A:$J,5,FALSE)</f>
        <v>0</v>
      </c>
      <c r="AE594" s="22">
        <v>0</v>
      </c>
      <c r="AF594" s="22">
        <v>0</v>
      </c>
      <c r="AG594" s="20">
        <v>-1</v>
      </c>
      <c r="AH594" s="20">
        <f>+VLOOKUP(K594,Seguimiento!$A:$J,6,FALSE)</f>
        <v>0</v>
      </c>
      <c r="AI594" s="23">
        <v>0</v>
      </c>
      <c r="AJ594" s="23">
        <v>0</v>
      </c>
      <c r="AK594" s="23">
        <v>0</v>
      </c>
      <c r="AL594" s="20" t="str">
        <f>+VLOOKUP(K594,Seguimiento!$A:$J,7,FALSE)</f>
        <v>Sin Observación</v>
      </c>
      <c r="AM594" s="20">
        <f t="shared" si="9"/>
        <v>0</v>
      </c>
      <c r="AN594" s="22">
        <v>1.1192321199945615E-3</v>
      </c>
      <c r="AO594" s="22">
        <v>0</v>
      </c>
      <c r="AP594" s="22">
        <v>0</v>
      </c>
      <c r="AQ594" s="36">
        <f>+VLOOKUP(K594,Seguimiento!$A:$J,9,FALSE)</f>
        <v>0</v>
      </c>
      <c r="AR594" s="35">
        <f>+VLOOKUP(K594,Seguimiento!$A:$J,10,FALSE)</f>
        <v>1</v>
      </c>
      <c r="AS594" s="20">
        <v>0</v>
      </c>
      <c r="AT594" s="35">
        <f>+VLOOKUP(K594,Seguimiento!$A:$J,4,FALSE)</f>
        <v>0</v>
      </c>
      <c r="AU594" s="22">
        <v>0</v>
      </c>
      <c r="AV594" s="22">
        <v>0</v>
      </c>
    </row>
    <row r="595" spans="1:48" x14ac:dyDescent="0.2">
      <c r="A595" s="20">
        <v>4</v>
      </c>
      <c r="B595" s="20" t="s">
        <v>1077</v>
      </c>
      <c r="C595" s="20">
        <v>4</v>
      </c>
      <c r="D595" s="20" t="s">
        <v>1304</v>
      </c>
      <c r="E595" s="20" t="s">
        <v>1305</v>
      </c>
      <c r="F595" s="20">
        <v>3</v>
      </c>
      <c r="G595" s="20" t="s">
        <v>1368</v>
      </c>
      <c r="H595" s="20" t="s">
        <v>1369</v>
      </c>
      <c r="I595" s="20">
        <v>1</v>
      </c>
      <c r="J595" s="20" t="s">
        <v>1959</v>
      </c>
      <c r="K595" s="20" t="s">
        <v>1403</v>
      </c>
      <c r="L595" s="20" t="s">
        <v>1404</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Corte Diciembre 31 de 2020, se tiene el siguiente avance:  - PUI Centroriental - Zonas verdes Circuito Vial Las Mirlas: 152,86 m² - PUI Iguaná - Fuente Clara Fase I: 784,78 m²  Corte Marzo 31 de 2021: No se presenta avance físico  Corte Junio 30  de 2021: No se presenta avance físico</v>
      </c>
      <c r="AM595" s="20">
        <f t="shared" si="9"/>
        <v>0.48946986617795901</v>
      </c>
      <c r="AN595" s="22">
        <v>1.8227945399003976E-3</v>
      </c>
      <c r="AO595" s="22">
        <v>0</v>
      </c>
      <c r="AP595" s="22">
        <v>0</v>
      </c>
      <c r="AQ595" s="36">
        <f>+VLOOKUP(K595,Seguimiento!$A:$J,9,FALSE)</f>
        <v>8.9220299951496193E-4</v>
      </c>
      <c r="AR595" s="35">
        <f>+VLOOKUP(K595,Seguimiento!$A:$J,10,FALSE)</f>
        <v>3</v>
      </c>
      <c r="AS595" s="20">
        <v>51279.8</v>
      </c>
      <c r="AT595" s="35">
        <f>+VLOOKUP(K595,Seguimiento!$A:$J,4,FALSE)</f>
        <v>51279.8</v>
      </c>
      <c r="AU595" s="22">
        <v>0</v>
      </c>
      <c r="AV595" s="22">
        <v>0</v>
      </c>
    </row>
    <row r="596" spans="1:48" x14ac:dyDescent="0.2">
      <c r="A596" s="20">
        <v>4</v>
      </c>
      <c r="B596" s="20" t="s">
        <v>1077</v>
      </c>
      <c r="C596" s="20">
        <v>4</v>
      </c>
      <c r="D596" s="20" t="s">
        <v>1304</v>
      </c>
      <c r="E596" s="20" t="s">
        <v>1305</v>
      </c>
      <c r="F596" s="20">
        <v>3</v>
      </c>
      <c r="G596" s="20" t="s">
        <v>1368</v>
      </c>
      <c r="H596" s="20" t="s">
        <v>1369</v>
      </c>
      <c r="I596" s="20">
        <v>3</v>
      </c>
      <c r="J596" s="20" t="s">
        <v>1959</v>
      </c>
      <c r="K596" s="20" t="s">
        <v>1370</v>
      </c>
      <c r="L596" s="20" t="s">
        <v>1371</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0.375</v>
      </c>
      <c r="AE596" s="22">
        <v>0</v>
      </c>
      <c r="AF596" s="22">
        <v>0</v>
      </c>
      <c r="AG596" s="20">
        <v>1</v>
      </c>
      <c r="AH596" s="20">
        <f>+VLOOKUP(K596,Seguimiento!$A:$J,6,FALSE)</f>
        <v>0.5</v>
      </c>
      <c r="AI596" s="23">
        <v>0</v>
      </c>
      <c r="AJ596" s="23">
        <v>0</v>
      </c>
      <c r="AK596" s="23">
        <v>0</v>
      </c>
      <c r="AL596" s="20" t="str">
        <f>+VLOOKUP(K596,Seguimiento!$A:$J,7,FALSE)</f>
        <v>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v>
      </c>
      <c r="AM596" s="20">
        <f t="shared" si="9"/>
        <v>0.375</v>
      </c>
      <c r="AN596" s="22">
        <v>9.0368260687870869E-4</v>
      </c>
      <c r="AO596" s="22">
        <v>0</v>
      </c>
      <c r="AP596" s="22">
        <v>0</v>
      </c>
      <c r="AQ596" s="36">
        <f>+VLOOKUP(K596,Seguimiento!$A:$J,9,FALSE)</f>
        <v>3.3888097757951577E-4</v>
      </c>
      <c r="AR596" s="35">
        <f>+VLOOKUP(K596,Seguimiento!$A:$J,10,FALSE)</f>
        <v>3</v>
      </c>
      <c r="AS596" s="20">
        <v>1</v>
      </c>
      <c r="AT596" s="35">
        <f>+VLOOKUP(K596,Seguimiento!$A:$J,4,FALSE)</f>
        <v>1</v>
      </c>
      <c r="AU596" s="22">
        <v>0</v>
      </c>
      <c r="AV596" s="22">
        <v>0</v>
      </c>
    </row>
    <row r="597" spans="1:48" x14ac:dyDescent="0.2">
      <c r="A597" s="20">
        <v>4</v>
      </c>
      <c r="B597" s="20" t="s">
        <v>1077</v>
      </c>
      <c r="C597" s="20">
        <v>4</v>
      </c>
      <c r="D597" s="20" t="s">
        <v>1304</v>
      </c>
      <c r="E597" s="20" t="s">
        <v>1305</v>
      </c>
      <c r="F597" s="20">
        <v>2</v>
      </c>
      <c r="G597" s="20" t="s">
        <v>1361</v>
      </c>
      <c r="H597" s="20" t="s">
        <v>1362</v>
      </c>
      <c r="I597" s="20">
        <v>13</v>
      </c>
      <c r="J597" s="20" t="s">
        <v>1959</v>
      </c>
      <c r="K597" s="20" t="s">
        <v>1363</v>
      </c>
      <c r="L597" s="20" t="s">
        <v>1364</v>
      </c>
      <c r="M597" s="20" t="s">
        <v>1365</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Junio 30  de 2021: No se presenta avance físico</v>
      </c>
      <c r="AM597" s="20">
        <f t="shared" si="9"/>
        <v>0</v>
      </c>
      <c r="AN597" s="22">
        <v>6.9146031633155608E-3</v>
      </c>
      <c r="AO597" s="22">
        <v>0</v>
      </c>
      <c r="AP597" s="22">
        <v>0</v>
      </c>
      <c r="AQ597" s="36">
        <f>+VLOOKUP(K597,Seguimiento!$A:$J,9,FALSE)</f>
        <v>0</v>
      </c>
      <c r="AR597" s="35">
        <f>+VLOOKUP(K597,Seguimiento!$A:$J,10,FALSE)</f>
        <v>0</v>
      </c>
      <c r="AS597" s="20">
        <v>0</v>
      </c>
      <c r="AT597" s="35">
        <f>+VLOOKUP(K597,Seguimiento!$A:$J,4,FALSE)</f>
        <v>0</v>
      </c>
      <c r="AU597" s="22">
        <v>0</v>
      </c>
      <c r="AV597" s="22">
        <v>0</v>
      </c>
    </row>
    <row r="598" spans="1:48" x14ac:dyDescent="0.2">
      <c r="A598" s="20">
        <v>4</v>
      </c>
      <c r="B598" s="20" t="s">
        <v>1077</v>
      </c>
      <c r="C598" s="20">
        <v>4</v>
      </c>
      <c r="D598" s="20" t="s">
        <v>1304</v>
      </c>
      <c r="E598" s="20" t="s">
        <v>1305</v>
      </c>
      <c r="F598" s="20">
        <v>2</v>
      </c>
      <c r="G598" s="20" t="s">
        <v>1361</v>
      </c>
      <c r="H598" s="20" t="s">
        <v>1362</v>
      </c>
      <c r="I598" s="20">
        <v>11</v>
      </c>
      <c r="J598" s="20" t="s">
        <v>1959</v>
      </c>
      <c r="K598" s="20" t="s">
        <v>1427</v>
      </c>
      <c r="L598" s="20" t="s">
        <v>1428</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2690</v>
      </c>
      <c r="AA598" s="23">
        <v>0</v>
      </c>
      <c r="AB598" s="22">
        <v>0</v>
      </c>
      <c r="AC598" s="20">
        <v>0.24846153846153801</v>
      </c>
      <c r="AD598" s="20">
        <f>+VLOOKUP(K598,Seguimiento!$A:$J,5,FALSE)</f>
        <v>0.43657342657342701</v>
      </c>
      <c r="AE598" s="22">
        <v>0</v>
      </c>
      <c r="AF598" s="22">
        <v>0</v>
      </c>
      <c r="AG598" s="20">
        <v>0.78955555555555601</v>
      </c>
      <c r="AH598" s="20">
        <f>+VLOOKUP(K598,Seguimiento!$A:$J,6,FALSE)</f>
        <v>0.53800000000000003</v>
      </c>
      <c r="AI598" s="23">
        <v>0</v>
      </c>
      <c r="AJ598" s="23">
        <v>0</v>
      </c>
      <c r="AK598" s="23">
        <v>0</v>
      </c>
      <c r="AL598" s="20" t="str">
        <f>+VLOOKUP(K598,Seguimiento!$A:$J,7,FALSE)</f>
        <v>Se contrato operador de arte urbano con el que se espera cualificar mas de 3000 m2 de muros con arte urbano.</v>
      </c>
      <c r="AM598" s="20">
        <f t="shared" si="9"/>
        <v>0.43657342657342701</v>
      </c>
      <c r="AN598" s="22">
        <v>9.7295350859182505E-4</v>
      </c>
      <c r="AO598" s="22">
        <v>0</v>
      </c>
      <c r="AP598" s="22">
        <v>0</v>
      </c>
      <c r="AQ598" s="36">
        <f>+VLOOKUP(K598,Seguimiento!$A:$J,9,FALSE)</f>
        <v>4.2476564714257132E-4</v>
      </c>
      <c r="AR598" s="35">
        <f>+VLOOKUP(K598,Seguimiento!$A:$J,10,FALSE)</f>
        <v>3</v>
      </c>
      <c r="AS598" s="20">
        <v>3553</v>
      </c>
      <c r="AT598" s="35">
        <f>+VLOOKUP(K598,Seguimiento!$A:$J,4,FALSE)</f>
        <v>6243</v>
      </c>
      <c r="AU598" s="22">
        <v>0</v>
      </c>
      <c r="AV598" s="22">
        <v>0</v>
      </c>
    </row>
    <row r="599" spans="1:48" x14ac:dyDescent="0.2">
      <c r="A599" s="20">
        <v>4</v>
      </c>
      <c r="B599" s="20" t="s">
        <v>1077</v>
      </c>
      <c r="C599" s="20">
        <v>5</v>
      </c>
      <c r="D599" s="20" t="s">
        <v>1429</v>
      </c>
      <c r="E599" s="20" t="s">
        <v>1430</v>
      </c>
      <c r="F599" s="20">
        <v>2</v>
      </c>
      <c r="G599" s="20" t="s">
        <v>1431</v>
      </c>
      <c r="H599" s="20" t="s">
        <v>1432</v>
      </c>
      <c r="I599" s="20">
        <v>6</v>
      </c>
      <c r="J599" s="20" t="s">
        <v>1959</v>
      </c>
      <c r="K599" s="20" t="s">
        <v>1462</v>
      </c>
      <c r="L599" s="20" t="s">
        <v>1463</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Durante el primer semestre establecimos 236 huertas.  Se están construyendo especificaciones técnicas para un nuevo contrato de insumos agrícolas, continúando con capacitación y asistencia técnica a las 236 huertas actuales.</v>
      </c>
      <c r="AM599" s="20">
        <f t="shared" si="9"/>
        <v>0.2452</v>
      </c>
      <c r="AN599" s="22">
        <v>5.2288515401742964E-3</v>
      </c>
      <c r="AO599" s="22">
        <v>0</v>
      </c>
      <c r="AP599" s="22">
        <v>0</v>
      </c>
      <c r="AQ599" s="36">
        <f>+VLOOKUP(K599,Seguimiento!$A:$J,9,FALSE)</f>
        <v>1.2821143976507374E-3</v>
      </c>
      <c r="AR599" s="35">
        <f>+VLOOKUP(K599,Seguimiento!$A:$J,10,FALSE)</f>
        <v>2</v>
      </c>
      <c r="AS599" s="20">
        <v>377</v>
      </c>
      <c r="AT599" s="35">
        <f>+VLOOKUP(K599,Seguimiento!$A:$J,4,FALSE)</f>
        <v>613</v>
      </c>
      <c r="AU599" s="22">
        <v>0</v>
      </c>
      <c r="AV599" s="22">
        <v>0</v>
      </c>
    </row>
    <row r="600" spans="1:48" x14ac:dyDescent="0.2">
      <c r="A600" s="20">
        <v>4</v>
      </c>
      <c r="B600" s="20" t="s">
        <v>1077</v>
      </c>
      <c r="C600" s="20">
        <v>5</v>
      </c>
      <c r="D600" s="20" t="s">
        <v>1429</v>
      </c>
      <c r="E600" s="20" t="s">
        <v>1430</v>
      </c>
      <c r="F600" s="20">
        <v>2</v>
      </c>
      <c r="G600" s="20" t="s">
        <v>1431</v>
      </c>
      <c r="H600" s="20" t="s">
        <v>1432</v>
      </c>
      <c r="I600" s="20">
        <v>2</v>
      </c>
      <c r="J600" s="20" t="s">
        <v>1959</v>
      </c>
      <c r="K600" s="20" t="s">
        <v>1435</v>
      </c>
      <c r="L600" s="20" t="s">
        <v>1436</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6">
        <f>+VLOOKUP(K600,Seguimiento!$A:$J,9,FALSE)</f>
        <v>1.1087170247465797E-3</v>
      </c>
      <c r="AR600" s="35">
        <f>+VLOOKUP(K600,Seguimiento!$A:$J,10,FALSE)</f>
        <v>3</v>
      </c>
      <c r="AS600" s="20">
        <v>3</v>
      </c>
      <c r="AT600" s="35">
        <f>+VLOOKUP(K600,Seguimiento!$A:$J,4,FALSE)</f>
        <v>4</v>
      </c>
      <c r="AU600" s="22">
        <v>0</v>
      </c>
      <c r="AV600" s="22">
        <v>0</v>
      </c>
    </row>
    <row r="601" spans="1:48" x14ac:dyDescent="0.2">
      <c r="A601" s="20">
        <v>4</v>
      </c>
      <c r="B601" s="20" t="s">
        <v>1077</v>
      </c>
      <c r="C601" s="20">
        <v>5</v>
      </c>
      <c r="D601" s="20" t="s">
        <v>1429</v>
      </c>
      <c r="E601" s="20" t="s">
        <v>1430</v>
      </c>
      <c r="F601" s="20">
        <v>1</v>
      </c>
      <c r="G601" s="20" t="s">
        <v>1443</v>
      </c>
      <c r="H601" s="20" t="s">
        <v>1451</v>
      </c>
      <c r="I601" s="20">
        <v>5</v>
      </c>
      <c r="J601" s="20" t="s">
        <v>1959</v>
      </c>
      <c r="K601" s="20" t="s">
        <v>1460</v>
      </c>
      <c r="L601" s="20" t="s">
        <v>1461</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f>+VLOOKUP(K601,Seguimiento!$A:$J,5,FALSE)</f>
        <v>-1</v>
      </c>
      <c r="AE601" s="22">
        <v>0</v>
      </c>
      <c r="AF601" s="22">
        <v>0</v>
      </c>
      <c r="AG601" s="20">
        <v>-1</v>
      </c>
      <c r="AH601" s="20">
        <v>-1</v>
      </c>
      <c r="AI601" s="23">
        <v>0</v>
      </c>
      <c r="AJ601" s="23">
        <v>0</v>
      </c>
      <c r="AK601" s="23">
        <v>0</v>
      </c>
      <c r="AL601" s="20" t="str">
        <f>+VLOOKUP(K601,Seguimiento!$A:$J,7,FALSE)</f>
        <v>Corte Junio 30  de 2021: No se presenta avance físico</v>
      </c>
      <c r="AM601" s="20">
        <f t="shared" si="9"/>
        <v>-1</v>
      </c>
      <c r="AN601" s="22">
        <v>8.1699346405228766E-5</v>
      </c>
      <c r="AO601" s="22">
        <v>0</v>
      </c>
      <c r="AP601" s="22">
        <v>0</v>
      </c>
      <c r="AQ601" s="36">
        <f>+VLOOKUP(K601,Seguimiento!$A:$J,9,FALSE)</f>
        <v>0</v>
      </c>
      <c r="AR601" s="35">
        <f>+VLOOKUP(K601,Seguimiento!$A:$J,10,FALSE)</f>
        <v>0</v>
      </c>
      <c r="AS601" s="20">
        <v>0</v>
      </c>
      <c r="AT601" s="35">
        <f>+VLOOKUP(K601,Seguimiento!$A:$J,4,FALSE)</f>
        <v>-1</v>
      </c>
      <c r="AU601" s="22">
        <v>0</v>
      </c>
      <c r="AV601" s="22">
        <v>0</v>
      </c>
    </row>
    <row r="602" spans="1:48" x14ac:dyDescent="0.2">
      <c r="A602" s="20">
        <v>4</v>
      </c>
      <c r="B602" s="20" t="s">
        <v>1077</v>
      </c>
      <c r="C602" s="20">
        <v>5</v>
      </c>
      <c r="D602" s="20" t="s">
        <v>1429</v>
      </c>
      <c r="E602" s="20" t="s">
        <v>1430</v>
      </c>
      <c r="F602" s="20">
        <v>1</v>
      </c>
      <c r="G602" s="20" t="s">
        <v>1443</v>
      </c>
      <c r="H602" s="20" t="s">
        <v>1451</v>
      </c>
      <c r="I602" s="20">
        <v>3</v>
      </c>
      <c r="J602" s="20" t="s">
        <v>1959</v>
      </c>
      <c r="K602" s="20" t="s">
        <v>1456</v>
      </c>
      <c r="L602" s="20" t="s">
        <v>1457</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0</v>
      </c>
      <c r="AA602" s="23">
        <v>0</v>
      </c>
      <c r="AB602" s="22">
        <v>0</v>
      </c>
      <c r="AC602" s="20">
        <v>0</v>
      </c>
      <c r="AD602" s="20">
        <f>+VLOOKUP(K602,Seguimiento!$A:$J,5,FALSE)</f>
        <v>0</v>
      </c>
      <c r="AE602" s="22">
        <v>0</v>
      </c>
      <c r="AF602" s="22">
        <v>0</v>
      </c>
      <c r="AG602" s="20">
        <v>-1</v>
      </c>
      <c r="AH602" s="20">
        <f>+VLOOKUP(K602,Seguimiento!$A:$J,6,FALSE)</f>
        <v>0</v>
      </c>
      <c r="AI602" s="23">
        <v>0</v>
      </c>
      <c r="AJ602" s="23">
        <v>0</v>
      </c>
      <c r="AK602" s="23">
        <v>0</v>
      </c>
      <c r="AL602" s="20" t="str">
        <f>+VLOOKUP(K602,Seguimiento!$A:$J,7,FALSE)</f>
        <v>Los indicadores de Plan de Desarrollo se les dara cumplimiento y ejecución a tráves del convenio con FAO el cual está en proceso de validación para firma.</v>
      </c>
      <c r="AM602" s="20">
        <f t="shared" si="9"/>
        <v>0</v>
      </c>
      <c r="AN602" s="22">
        <v>9.3695157218854638E-5</v>
      </c>
      <c r="AO602" s="22">
        <v>0</v>
      </c>
      <c r="AP602" s="22">
        <v>0</v>
      </c>
      <c r="AQ602" s="36">
        <f>+VLOOKUP(K602,Seguimiento!$A:$J,9,FALSE)</f>
        <v>0</v>
      </c>
      <c r="AR602" s="35">
        <f>+VLOOKUP(K602,Seguimiento!$A:$J,10,FALSE)</f>
        <v>1</v>
      </c>
      <c r="AS602" s="20">
        <v>0</v>
      </c>
      <c r="AT602" s="35">
        <f>+VLOOKUP(K602,Seguimiento!$A:$J,4,FALSE)</f>
        <v>0</v>
      </c>
      <c r="AU602" s="22">
        <v>0</v>
      </c>
      <c r="AV602" s="22">
        <v>0</v>
      </c>
    </row>
    <row r="603" spans="1:48" x14ac:dyDescent="0.2">
      <c r="A603" s="20">
        <v>4</v>
      </c>
      <c r="B603" s="20" t="s">
        <v>1077</v>
      </c>
      <c r="C603" s="20">
        <v>5</v>
      </c>
      <c r="D603" s="20" t="s">
        <v>1429</v>
      </c>
      <c r="E603" s="20" t="s">
        <v>1430</v>
      </c>
      <c r="F603" s="20">
        <v>2</v>
      </c>
      <c r="G603" s="20" t="s">
        <v>1431</v>
      </c>
      <c r="H603" s="20" t="s">
        <v>1432</v>
      </c>
      <c r="I603" s="20">
        <v>4</v>
      </c>
      <c r="J603" s="20" t="s">
        <v>1959</v>
      </c>
      <c r="K603" s="20" t="s">
        <v>1439</v>
      </c>
      <c r="L603" s="20" t="s">
        <v>1440</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-1</v>
      </c>
      <c r="AE603" s="22">
        <v>0</v>
      </c>
      <c r="AF603" s="22">
        <v>0</v>
      </c>
      <c r="AG603" s="20">
        <v>-1</v>
      </c>
      <c r="AH603" s="20">
        <v>-1</v>
      </c>
      <c r="AI603" s="23">
        <v>0</v>
      </c>
      <c r="AJ603" s="23">
        <v>0</v>
      </c>
      <c r="AK603" s="23">
        <v>0</v>
      </c>
      <c r="AL603" s="20" t="str">
        <f>+VLOOKUP(K603,Seguimiento!$A:$J,7,FALSE)</f>
        <v>Los indicadores de Plan de Desarrollo se les dara cumplimiento y ejecución a tráves del convenio con FAO el cual está en proceso de validación para firma.</v>
      </c>
      <c r="AM603" s="20">
        <f t="shared" si="9"/>
        <v>-1</v>
      </c>
      <c r="AN603" s="22">
        <v>1.1969951477464856E-3</v>
      </c>
      <c r="AO603" s="22">
        <v>0</v>
      </c>
      <c r="AP603" s="22">
        <v>0</v>
      </c>
      <c r="AQ603" s="36">
        <f>+VLOOKUP(K603,Seguimiento!$A:$J,9,FALSE)</f>
        <v>0</v>
      </c>
      <c r="AR603" s="35">
        <f>+VLOOKUP(K603,Seguimiento!$A:$J,10,FALSE)</f>
        <v>0</v>
      </c>
      <c r="AS603" s="20">
        <v>0</v>
      </c>
      <c r="AT603" s="35">
        <f>+VLOOKUP(K603,Seguimiento!$A:$J,4,FALSE)</f>
        <v>-1</v>
      </c>
      <c r="AU603" s="22">
        <v>0</v>
      </c>
      <c r="AV603" s="22">
        <v>0</v>
      </c>
    </row>
    <row r="604" spans="1:48" x14ac:dyDescent="0.2">
      <c r="A604" s="20">
        <v>4</v>
      </c>
      <c r="B604" s="20" t="s">
        <v>1077</v>
      </c>
      <c r="C604" s="20">
        <v>5</v>
      </c>
      <c r="D604" s="20" t="s">
        <v>1429</v>
      </c>
      <c r="E604" s="20" t="s">
        <v>1430</v>
      </c>
      <c r="F604" s="20">
        <v>1</v>
      </c>
      <c r="G604" s="20" t="s">
        <v>1443</v>
      </c>
      <c r="H604" s="20" t="s">
        <v>1451</v>
      </c>
      <c r="I604" s="20">
        <v>1</v>
      </c>
      <c r="J604" s="20" t="s">
        <v>1959</v>
      </c>
      <c r="K604" s="20" t="s">
        <v>1452</v>
      </c>
      <c r="L604" s="20" t="s">
        <v>1453</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0</v>
      </c>
      <c r="AA604" s="23">
        <v>0</v>
      </c>
      <c r="AB604" s="22">
        <v>0</v>
      </c>
      <c r="AC604" s="20">
        <v>0</v>
      </c>
      <c r="AD604" s="20">
        <f>+VLOOKUP(K604,Seguimiento!$A:$J,5,FALSE)</f>
        <v>0</v>
      </c>
      <c r="AE604" s="22">
        <v>0</v>
      </c>
      <c r="AF604" s="22">
        <v>0</v>
      </c>
      <c r="AG604" s="20">
        <v>-1</v>
      </c>
      <c r="AH604" s="20">
        <f>+VLOOKUP(K604,Seguimiento!$A:$J,6,FALSE)</f>
        <v>0</v>
      </c>
      <c r="AI604" s="23">
        <v>0</v>
      </c>
      <c r="AJ604" s="23">
        <v>0</v>
      </c>
      <c r="AK604" s="23">
        <v>0</v>
      </c>
      <c r="AL604" s="20" t="str">
        <f>+VLOOKUP(K604,Seguimiento!$A:$J,7,FALSE)</f>
        <v>Los indicadores de Plan de Desarrollo se les dara cumplimiento y ejecución a tráves del convenio con FAO el cual está en proceso de validación para firma.</v>
      </c>
      <c r="AM604" s="20">
        <f t="shared" si="9"/>
        <v>0</v>
      </c>
      <c r="AN604" s="22">
        <v>4.7049726821536621E-4</v>
      </c>
      <c r="AO604" s="22">
        <v>0</v>
      </c>
      <c r="AP604" s="22">
        <v>0</v>
      </c>
      <c r="AQ604" s="36">
        <f>+VLOOKUP(K604,Seguimiento!$A:$J,9,FALSE)</f>
        <v>0</v>
      </c>
      <c r="AR604" s="35">
        <f>+VLOOKUP(K604,Seguimiento!$A:$J,10,FALSE)</f>
        <v>1</v>
      </c>
      <c r="AS604" s="20">
        <v>0</v>
      </c>
      <c r="AT604" s="35">
        <f>+VLOOKUP(K604,Seguimiento!$A:$J,4,FALSE)</f>
        <v>0</v>
      </c>
      <c r="AU604" s="22">
        <v>0</v>
      </c>
      <c r="AV604" s="22">
        <v>0</v>
      </c>
    </row>
    <row r="605" spans="1:48" x14ac:dyDescent="0.2">
      <c r="A605" s="20">
        <v>4</v>
      </c>
      <c r="B605" s="20" t="s">
        <v>1077</v>
      </c>
      <c r="C605" s="20">
        <v>5</v>
      </c>
      <c r="D605" s="20" t="s">
        <v>1429</v>
      </c>
      <c r="E605" s="20" t="s">
        <v>1430</v>
      </c>
      <c r="F605" s="20">
        <v>2</v>
      </c>
      <c r="G605" s="20" t="s">
        <v>1431</v>
      </c>
      <c r="H605" s="20" t="s">
        <v>1432</v>
      </c>
      <c r="I605" s="20">
        <v>3</v>
      </c>
      <c r="J605" s="20" t="s">
        <v>1959</v>
      </c>
      <c r="K605" s="20" t="s">
        <v>1441</v>
      </c>
      <c r="L605" s="20" t="s">
        <v>1442</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0.57214285714285695</v>
      </c>
      <c r="AE605" s="22">
        <v>0</v>
      </c>
      <c r="AF605" s="22">
        <v>0</v>
      </c>
      <c r="AG605" s="20">
        <v>0.98214285714285698</v>
      </c>
      <c r="AH605" s="20">
        <f>+VLOOKUP(K605,Seguimiento!$A:$J,6,FALSE)</f>
        <v>0.45400000000000001</v>
      </c>
      <c r="AI605" s="23">
        <v>0</v>
      </c>
      <c r="AJ605" s="23">
        <v>0</v>
      </c>
      <c r="AK605" s="23">
        <v>0</v>
      </c>
      <c r="AL605" s="20" t="str">
        <f>+VLOOKUP(K605,Seguimiento!$A:$J,7,FALSE)</f>
        <v>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v>
      </c>
      <c r="AM605" s="20">
        <f t="shared" si="9"/>
        <v>0.57214285714285695</v>
      </c>
      <c r="AN605" s="22">
        <v>1.3689101194837895E-3</v>
      </c>
      <c r="AO605" s="22">
        <v>0</v>
      </c>
      <c r="AP605" s="22">
        <v>0</v>
      </c>
      <c r="AQ605" s="36">
        <f>+VLOOKUP(K605,Seguimiento!$A:$J,9,FALSE)</f>
        <v>7.8321214693322506E-4</v>
      </c>
      <c r="AR605" s="35">
        <f>+VLOOKUP(K605,Seguimiento!$A:$J,10,FALSE)</f>
        <v>3</v>
      </c>
      <c r="AS605" s="20">
        <v>1375</v>
      </c>
      <c r="AT605" s="35">
        <f>+VLOOKUP(K605,Seguimiento!$A:$J,4,FALSE)</f>
        <v>1602</v>
      </c>
      <c r="AU605" s="22">
        <v>0</v>
      </c>
      <c r="AV605" s="22">
        <v>0</v>
      </c>
    </row>
    <row r="606" spans="1:48" x14ac:dyDescent="0.2">
      <c r="A606" s="20">
        <v>4</v>
      </c>
      <c r="B606" s="20" t="s">
        <v>1077</v>
      </c>
      <c r="C606" s="20">
        <v>5</v>
      </c>
      <c r="D606" s="20" t="s">
        <v>1429</v>
      </c>
      <c r="E606" s="20" t="s">
        <v>1430</v>
      </c>
      <c r="F606" s="20">
        <v>2</v>
      </c>
      <c r="G606" s="20" t="s">
        <v>1431</v>
      </c>
      <c r="H606" s="20" t="s">
        <v>1432</v>
      </c>
      <c r="I606" s="20">
        <v>5</v>
      </c>
      <c r="J606" s="20" t="s">
        <v>1959</v>
      </c>
      <c r="K606" s="20" t="s">
        <v>1437</v>
      </c>
      <c r="L606" s="20" t="s">
        <v>1438</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15</v>
      </c>
      <c r="AA606" s="23">
        <v>0</v>
      </c>
      <c r="AB606" s="22">
        <v>0</v>
      </c>
      <c r="AC606" s="20">
        <v>0.15</v>
      </c>
      <c r="AD606" s="20">
        <f>+VLOOKUP(K606,Seguimiento!$A:$J,5,FALSE)</f>
        <v>0.15</v>
      </c>
      <c r="AE606" s="22">
        <v>0</v>
      </c>
      <c r="AF606" s="22">
        <v>0</v>
      </c>
      <c r="AG606" s="20">
        <v>1</v>
      </c>
      <c r="AH606" s="20">
        <f>+VLOOKUP(K606,Seguimiento!$A:$J,6,FALSE)</f>
        <v>0.375</v>
      </c>
      <c r="AI606" s="23">
        <v>0</v>
      </c>
      <c r="AJ606" s="23">
        <v>0</v>
      </c>
      <c r="AK606" s="23">
        <v>0</v>
      </c>
      <c r="AL606" s="20" t="str">
        <f>+VLOOKUP(K606,Seguimiento!$A:$J,7,FALSE)</f>
        <v>Los indicadores de Plan de Desarrollo se les dara cumplimiento y ejecución a tráves del convenio con FAO el cual está en proceso de validación para firma.</v>
      </c>
      <c r="AM606" s="20">
        <f t="shared" si="9"/>
        <v>0.15</v>
      </c>
      <c r="AN606" s="22">
        <v>1.1646021321166449E-3</v>
      </c>
      <c r="AO606" s="22">
        <v>0</v>
      </c>
      <c r="AP606" s="22">
        <v>0</v>
      </c>
      <c r="AQ606" s="36">
        <f>+VLOOKUP(K606,Seguimiento!$A:$J,9,FALSE)</f>
        <v>1.7469031981749673E-4</v>
      </c>
      <c r="AR606" s="35">
        <f>+VLOOKUP(K606,Seguimiento!$A:$J,10,FALSE)</f>
        <v>1</v>
      </c>
      <c r="AS606" s="20">
        <v>15</v>
      </c>
      <c r="AT606" s="35">
        <f>+VLOOKUP(K606,Seguimiento!$A:$J,4,FALSE)</f>
        <v>15</v>
      </c>
      <c r="AU606" s="22">
        <v>0</v>
      </c>
      <c r="AV606" s="22">
        <v>0</v>
      </c>
    </row>
    <row r="607" spans="1:48" x14ac:dyDescent="0.2">
      <c r="A607" s="20">
        <v>4</v>
      </c>
      <c r="B607" s="20" t="s">
        <v>1077</v>
      </c>
      <c r="C607" s="20">
        <v>5</v>
      </c>
      <c r="D607" s="20" t="s">
        <v>1429</v>
      </c>
      <c r="E607" s="20" t="s">
        <v>1430</v>
      </c>
      <c r="F607" s="20">
        <v>2</v>
      </c>
      <c r="G607" s="20" t="s">
        <v>1431</v>
      </c>
      <c r="H607" s="20" t="s">
        <v>1432</v>
      </c>
      <c r="I607" s="20">
        <v>7</v>
      </c>
      <c r="J607" s="20" t="s">
        <v>1959</v>
      </c>
      <c r="K607" s="20" t="s">
        <v>1433</v>
      </c>
      <c r="L607" s="20" t="s">
        <v>1434</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continua trabajando en la parcela demostrativa, con la producción de plántulas y conservación de semillas nativas. No se presentan avances en la implementación del centro zonal, pues se están gestionando los recursos para su adecuación física y atención de usuarios.</v>
      </c>
      <c r="AM607" s="20">
        <f t="shared" si="9"/>
        <v>0.133333333333333</v>
      </c>
      <c r="AN607" s="22">
        <v>5.1871775155800355E-3</v>
      </c>
      <c r="AO607" s="22">
        <v>0</v>
      </c>
      <c r="AP607" s="22">
        <v>0</v>
      </c>
      <c r="AQ607" s="36">
        <f>+VLOOKUP(K607,Seguimiento!$A:$J,9,FALSE)</f>
        <v>6.9162366874400303E-4</v>
      </c>
      <c r="AR607" s="35">
        <f>+VLOOKUP(K607,Seguimiento!$A:$J,10,FALSE)</f>
        <v>1</v>
      </c>
      <c r="AS607" s="20">
        <v>-1</v>
      </c>
      <c r="AT607" s="35">
        <f>+VLOOKUP(K607,Seguimiento!$A:$J,4,FALSE)</f>
        <v>0.4</v>
      </c>
      <c r="AU607" s="22">
        <v>0</v>
      </c>
      <c r="AV607" s="22">
        <v>0</v>
      </c>
    </row>
    <row r="608" spans="1:48" x14ac:dyDescent="0.2">
      <c r="A608" s="20">
        <v>4</v>
      </c>
      <c r="B608" s="20" t="s">
        <v>1077</v>
      </c>
      <c r="C608" s="20">
        <v>5</v>
      </c>
      <c r="D608" s="20" t="s">
        <v>1429</v>
      </c>
      <c r="E608" s="20" t="s">
        <v>1430</v>
      </c>
      <c r="F608" s="20">
        <v>1</v>
      </c>
      <c r="G608" s="20" t="s">
        <v>1443</v>
      </c>
      <c r="H608" s="20" t="s">
        <v>1451</v>
      </c>
      <c r="I608" s="20">
        <v>2</v>
      </c>
      <c r="J608" s="20" t="s">
        <v>1959</v>
      </c>
      <c r="K608" s="20" t="s">
        <v>1454</v>
      </c>
      <c r="L608" s="20" t="s">
        <v>1455</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25</v>
      </c>
      <c r="AA608" s="23">
        <v>0</v>
      </c>
      <c r="AB608" s="22">
        <v>0</v>
      </c>
      <c r="AC608" s="20">
        <v>1</v>
      </c>
      <c r="AD608" s="20">
        <f>+VLOOKUP(K608,Seguimiento!$A:$J,5,FALSE)</f>
        <v>0.25</v>
      </c>
      <c r="AE608" s="22">
        <v>0</v>
      </c>
      <c r="AF608" s="22">
        <v>0</v>
      </c>
      <c r="AG608" s="20">
        <v>1</v>
      </c>
      <c r="AH608" s="20">
        <f>+VLOOKUP(K608,Seguimiento!$A:$J,6,FALSE)</f>
        <v>0.25</v>
      </c>
      <c r="AI608" s="23">
        <v>0</v>
      </c>
      <c r="AJ608" s="23">
        <v>0</v>
      </c>
      <c r="AK608" s="23">
        <v>0</v>
      </c>
      <c r="AL608" s="20" t="str">
        <f>+VLOOKUP(K608,Seguimiento!$A:$J,7,FALSE)</f>
        <v>Sin Observación</v>
      </c>
      <c r="AM608" s="20">
        <f t="shared" si="9"/>
        <v>0.25</v>
      </c>
      <c r="AN608" s="22">
        <v>1.2549306777582018E-4</v>
      </c>
      <c r="AO608" s="22">
        <v>0</v>
      </c>
      <c r="AP608" s="22">
        <v>0</v>
      </c>
      <c r="AQ608" s="36">
        <f>+VLOOKUP(K608,Seguimiento!$A:$J,9,FALSE)</f>
        <v>3.1373266943955045E-5</v>
      </c>
      <c r="AR608" s="35">
        <f>+VLOOKUP(K608,Seguimiento!$A:$J,10,FALSE)</f>
        <v>2</v>
      </c>
      <c r="AS608" s="20">
        <v>100</v>
      </c>
      <c r="AT608" s="35">
        <f>+VLOOKUP(K608,Seguimiento!$A:$J,4,FALSE)</f>
        <v>25</v>
      </c>
      <c r="AU608" s="22">
        <v>0</v>
      </c>
      <c r="AV608" s="22">
        <v>0</v>
      </c>
    </row>
    <row r="609" spans="1:48" x14ac:dyDescent="0.2">
      <c r="A609" s="20">
        <v>4</v>
      </c>
      <c r="B609" s="20" t="s">
        <v>1077</v>
      </c>
      <c r="C609" s="20">
        <v>5</v>
      </c>
      <c r="D609" s="20" t="s">
        <v>1429</v>
      </c>
      <c r="E609" s="20" t="s">
        <v>1430</v>
      </c>
      <c r="F609" s="20"/>
      <c r="G609" s="20"/>
      <c r="H609" s="20"/>
      <c r="I609" s="20">
        <v>1</v>
      </c>
      <c r="J609" s="20" t="s">
        <v>1958</v>
      </c>
      <c r="K609" s="20" t="s">
        <v>1443</v>
      </c>
      <c r="L609" s="20" t="s">
        <v>1444</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Sin Observación</v>
      </c>
      <c r="AM609" s="20">
        <f t="shared" si="9"/>
        <v>0</v>
      </c>
      <c r="AN609" s="22">
        <v>0</v>
      </c>
      <c r="AO609" s="22">
        <v>0</v>
      </c>
      <c r="AP609" s="22">
        <v>0</v>
      </c>
      <c r="AQ609" s="36">
        <f>+VLOOKUP(K609,Seguimiento!$A:$J,9,FALSE)</f>
        <v>0</v>
      </c>
      <c r="AR609" s="35">
        <f>+VLOOKUP(K609,Seguimiento!$A:$J,10,FALSE)</f>
        <v>1</v>
      </c>
      <c r="AS609" s="20">
        <v>11.8</v>
      </c>
      <c r="AT609" s="35">
        <f>+VLOOKUP(K609,Seguimiento!$A:$J,4,FALSE)</f>
        <v>11.8</v>
      </c>
      <c r="AU609" s="22">
        <v>0</v>
      </c>
      <c r="AV609" s="22">
        <v>0</v>
      </c>
    </row>
    <row r="610" spans="1:48" x14ac:dyDescent="0.2">
      <c r="A610" s="20">
        <v>4</v>
      </c>
      <c r="B610" s="20" t="s">
        <v>1077</v>
      </c>
      <c r="C610" s="20">
        <v>5</v>
      </c>
      <c r="D610" s="20" t="s">
        <v>1429</v>
      </c>
      <c r="E610" s="20" t="s">
        <v>1430</v>
      </c>
      <c r="F610" s="20">
        <v>2</v>
      </c>
      <c r="G610" s="20" t="s">
        <v>1431</v>
      </c>
      <c r="H610" s="20" t="s">
        <v>1432</v>
      </c>
      <c r="I610" s="20">
        <v>1</v>
      </c>
      <c r="J610" s="20" t="s">
        <v>1959</v>
      </c>
      <c r="K610" s="20" t="s">
        <v>1445</v>
      </c>
      <c r="L610" s="20" t="s">
        <v>1446</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5</v>
      </c>
      <c r="AA610" s="23">
        <v>0</v>
      </c>
      <c r="AB610" s="22">
        <v>0</v>
      </c>
      <c r="AC610" s="20">
        <v>0.34333333333333299</v>
      </c>
      <c r="AD610" s="20">
        <f>+VLOOKUP(K610,Seguimiento!$A:$J,5,FALSE)</f>
        <v>0.36</v>
      </c>
      <c r="AE610" s="22">
        <v>0</v>
      </c>
      <c r="AF610" s="22">
        <v>0</v>
      </c>
      <c r="AG610" s="20">
        <v>1.03</v>
      </c>
      <c r="AH610" s="20">
        <f>+VLOOKUP(K610,Seguimiento!$A:$J,6,FALSE)</f>
        <v>6.6666666666666693E-2</v>
      </c>
      <c r="AI610" s="23">
        <v>0</v>
      </c>
      <c r="AJ610" s="23">
        <v>0</v>
      </c>
      <c r="AK610" s="23">
        <v>0</v>
      </c>
      <c r="AL610" s="20" t="str">
        <f>+VLOOKUP(K610,Seguimiento!$A:$J,7,FALSE)</f>
        <v>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v>
      </c>
      <c r="AM610" s="20">
        <f t="shared" si="9"/>
        <v>0.36</v>
      </c>
      <c r="AN610" s="22">
        <v>1.1734015096748192E-3</v>
      </c>
      <c r="AO610" s="22">
        <v>0</v>
      </c>
      <c r="AP610" s="22">
        <v>0</v>
      </c>
      <c r="AQ610" s="36">
        <f>+VLOOKUP(K610,Seguimiento!$A:$J,9,FALSE)</f>
        <v>4.2242454348293489E-4</v>
      </c>
      <c r="AR610" s="35">
        <f>+VLOOKUP(K610,Seguimiento!$A:$J,10,FALSE)</f>
        <v>3</v>
      </c>
      <c r="AS610" s="20">
        <v>103</v>
      </c>
      <c r="AT610" s="35">
        <f>+VLOOKUP(K610,Seguimiento!$A:$J,4,FALSE)</f>
        <v>108</v>
      </c>
      <c r="AU610" s="22">
        <v>0</v>
      </c>
      <c r="AV610" s="22">
        <v>0</v>
      </c>
    </row>
    <row r="611" spans="1:48" x14ac:dyDescent="0.2">
      <c r="A611" s="20">
        <v>4</v>
      </c>
      <c r="B611" s="20" t="s">
        <v>1077</v>
      </c>
      <c r="C611" s="20">
        <v>5</v>
      </c>
      <c r="D611" s="20" t="s">
        <v>1429</v>
      </c>
      <c r="E611" s="20" t="s">
        <v>1430</v>
      </c>
      <c r="F611" s="20"/>
      <c r="G611" s="20"/>
      <c r="H611" s="20"/>
      <c r="I611" s="20">
        <v>3</v>
      </c>
      <c r="J611" s="20" t="s">
        <v>1958</v>
      </c>
      <c r="K611" s="20" t="s">
        <v>1449</v>
      </c>
      <c r="L611" s="20" t="s">
        <v>1450</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v>
      </c>
      <c r="AM611" s="20">
        <f t="shared" si="9"/>
        <v>0</v>
      </c>
      <c r="AN611" s="22">
        <v>0</v>
      </c>
      <c r="AO611" s="22">
        <v>0</v>
      </c>
      <c r="AP611" s="22">
        <v>0</v>
      </c>
      <c r="AQ611" s="36">
        <f>+VLOOKUP(K611,Seguimiento!$A:$J,9,FALSE)</f>
        <v>0</v>
      </c>
      <c r="AR611" s="35">
        <f>+VLOOKUP(K611,Seguimiento!$A:$J,10,FALSE)</f>
        <v>1</v>
      </c>
      <c r="AS611" s="20">
        <v>46.39</v>
      </c>
      <c r="AT611" s="35">
        <f>+VLOOKUP(K611,Seguimiento!$A:$J,4,FALSE)</f>
        <v>58.13</v>
      </c>
      <c r="AU611" s="22">
        <v>0</v>
      </c>
      <c r="AV611" s="22">
        <v>0</v>
      </c>
    </row>
    <row r="612" spans="1:48" x14ac:dyDescent="0.2">
      <c r="A612" s="20">
        <v>4</v>
      </c>
      <c r="B612" s="20" t="s">
        <v>1077</v>
      </c>
      <c r="C612" s="20">
        <v>5</v>
      </c>
      <c r="D612" s="20" t="s">
        <v>1429</v>
      </c>
      <c r="E612" s="20" t="s">
        <v>1430</v>
      </c>
      <c r="F612" s="20"/>
      <c r="G612" s="20"/>
      <c r="H612" s="20"/>
      <c r="I612" s="20">
        <v>2</v>
      </c>
      <c r="J612" s="20" t="s">
        <v>1958</v>
      </c>
      <c r="K612" s="20" t="s">
        <v>1431</v>
      </c>
      <c r="L612" s="20" t="s">
        <v>1447</v>
      </c>
      <c r="M612" s="20" t="s">
        <v>1448</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476931</v>
      </c>
      <c r="AA612" s="23">
        <v>0</v>
      </c>
      <c r="AB612" s="22">
        <v>0</v>
      </c>
      <c r="AC612" s="20">
        <v>0.65068605485963305</v>
      </c>
      <c r="AD612" s="20">
        <f>+VLOOKUP(K612,Seguimiento!$A:$J,5,FALSE)</f>
        <v>0.73793601772540496</v>
      </c>
      <c r="AE612" s="24">
        <v>0</v>
      </c>
      <c r="AF612" s="22">
        <v>0</v>
      </c>
      <c r="AG612" s="20">
        <v>0.79091281812095204</v>
      </c>
      <c r="AH612" s="20">
        <f>+VLOOKUP(K612,Seguimiento!$A:$J,6,FALSE)</f>
        <v>0.83685025056499995</v>
      </c>
      <c r="AI612" s="23">
        <v>0</v>
      </c>
      <c r="AJ612" s="23">
        <v>0</v>
      </c>
      <c r="AK612" s="23">
        <v>0</v>
      </c>
      <c r="AL612" s="20" t="str">
        <f>+VLOOKUP(K612,Seguimiento!$A:$J,7,FALSE)</f>
        <v>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v>
      </c>
      <c r="AM612" s="20">
        <f t="shared" si="9"/>
        <v>0.73793601772540496</v>
      </c>
      <c r="AN612" s="22">
        <v>0</v>
      </c>
      <c r="AO612" s="22">
        <v>0</v>
      </c>
      <c r="AP612" s="22">
        <v>0</v>
      </c>
      <c r="AQ612" s="36">
        <f>+VLOOKUP(K612,Seguimiento!$A:$J,9,FALSE)</f>
        <v>0</v>
      </c>
      <c r="AR612" s="35">
        <f>+VLOOKUP(K612,Seguimiento!$A:$J,10,FALSE)</f>
        <v>3</v>
      </c>
      <c r="AS612" s="20">
        <v>420541</v>
      </c>
      <c r="AT612" s="35">
        <f>+VLOOKUP(K612,Seguimiento!$A:$J,4,FALSE)</f>
        <v>476931</v>
      </c>
      <c r="AU612" s="22">
        <v>0</v>
      </c>
      <c r="AV612" s="22">
        <v>0</v>
      </c>
    </row>
    <row r="613" spans="1:48" x14ac:dyDescent="0.2">
      <c r="A613" s="20">
        <v>4</v>
      </c>
      <c r="B613" s="20" t="s">
        <v>1077</v>
      </c>
      <c r="C613" s="20">
        <v>5</v>
      </c>
      <c r="D613" s="20" t="s">
        <v>1429</v>
      </c>
      <c r="E613" s="20" t="s">
        <v>1430</v>
      </c>
      <c r="F613" s="20">
        <v>1</v>
      </c>
      <c r="G613" s="20" t="s">
        <v>1443</v>
      </c>
      <c r="H613" s="20" t="s">
        <v>1451</v>
      </c>
      <c r="I613" s="20">
        <v>4</v>
      </c>
      <c r="J613" s="20" t="s">
        <v>1959</v>
      </c>
      <c r="K613" s="20" t="s">
        <v>1458</v>
      </c>
      <c r="L613" s="20" t="s">
        <v>1459</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Los indicadores de Plan de Desarrollo se les dara cumplimiento y ejecución a tráves del convenio con FAO el cual está en proceso de validación para firma.</v>
      </c>
      <c r="AM613" s="20">
        <f t="shared" si="9"/>
        <v>0</v>
      </c>
      <c r="AN613" s="22">
        <v>1.2321462140373935E-4</v>
      </c>
      <c r="AO613" s="22">
        <v>0</v>
      </c>
      <c r="AP613" s="22">
        <v>0</v>
      </c>
      <c r="AQ613" s="36">
        <f>+VLOOKUP(K613,Seguimiento!$A:$J,9,FALSE)</f>
        <v>0</v>
      </c>
      <c r="AR613" s="35">
        <f>+VLOOKUP(K613,Seguimiento!$A:$J,10,FALSE)</f>
        <v>0</v>
      </c>
      <c r="AS613" s="20">
        <v>0</v>
      </c>
      <c r="AT613" s="35">
        <f>+VLOOKUP(K613,Seguimiento!$A:$J,4,FALSE)</f>
        <v>0</v>
      </c>
      <c r="AU613" s="22">
        <v>0</v>
      </c>
      <c r="AV613" s="22">
        <v>0</v>
      </c>
    </row>
    <row r="614" spans="1:48" x14ac:dyDescent="0.2">
      <c r="A614" s="20">
        <v>5</v>
      </c>
      <c r="B614" s="20" t="s">
        <v>1464</v>
      </c>
      <c r="C614" s="20">
        <v>1</v>
      </c>
      <c r="D614" s="20" t="s">
        <v>1465</v>
      </c>
      <c r="E614" s="20" t="s">
        <v>1466</v>
      </c>
      <c r="F614" s="20">
        <v>4</v>
      </c>
      <c r="G614" s="20" t="s">
        <v>1477</v>
      </c>
      <c r="H614" s="20" t="s">
        <v>1478</v>
      </c>
      <c r="I614" s="20">
        <v>1</v>
      </c>
      <c r="J614" s="20" t="s">
        <v>1959</v>
      </c>
      <c r="K614" s="20" t="s">
        <v>1479</v>
      </c>
      <c r="L614" s="20" t="s">
        <v>1480</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v>
      </c>
      <c r="AM614" s="20">
        <f t="shared" si="9"/>
        <v>1.01516129032258</v>
      </c>
      <c r="AN614" s="22">
        <v>7.6234413382030117E-4</v>
      </c>
      <c r="AO614" s="22">
        <v>0</v>
      </c>
      <c r="AP614" s="22">
        <v>0</v>
      </c>
      <c r="AQ614" s="36">
        <f>+VLOOKUP(K614,Seguimiento!$A:$J,9,FALSE)</f>
        <v>7.6185229889525581E-4</v>
      </c>
      <c r="AR614" s="35">
        <f>+VLOOKUP(K614,Seguimiento!$A:$J,10,FALSE)</f>
        <v>3</v>
      </c>
      <c r="AS614" s="20">
        <v>92.92</v>
      </c>
      <c r="AT614" s="35">
        <f>+VLOOKUP(K614,Seguimiento!$A:$J,4,FALSE)</f>
        <v>94.41</v>
      </c>
      <c r="AU614" s="22">
        <v>0</v>
      </c>
      <c r="AV614" s="22">
        <v>0</v>
      </c>
    </row>
    <row r="615" spans="1:48" x14ac:dyDescent="0.2">
      <c r="A615" s="20">
        <v>5</v>
      </c>
      <c r="B615" s="20" t="s">
        <v>1464</v>
      </c>
      <c r="C615" s="20">
        <v>1</v>
      </c>
      <c r="D615" s="20" t="s">
        <v>1465</v>
      </c>
      <c r="E615" s="20" t="s">
        <v>1466</v>
      </c>
      <c r="F615" s="20">
        <v>2</v>
      </c>
      <c r="G615" s="20" t="s">
        <v>1527</v>
      </c>
      <c r="H615" s="20" t="s">
        <v>1528</v>
      </c>
      <c r="I615" s="20">
        <v>5</v>
      </c>
      <c r="J615" s="20" t="s">
        <v>1959</v>
      </c>
      <c r="K615" s="20" t="s">
        <v>1536</v>
      </c>
      <c r="L615" s="20" t="s">
        <v>1537</v>
      </c>
      <c r="M615" s="20" t="s">
        <v>44</v>
      </c>
      <c r="N615" s="20">
        <v>219</v>
      </c>
      <c r="O615" s="20">
        <v>220</v>
      </c>
      <c r="P615" s="20" t="s">
        <v>1501</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44</v>
      </c>
      <c r="AA615" s="23">
        <v>0</v>
      </c>
      <c r="AB615" s="22">
        <v>0</v>
      </c>
      <c r="AC615" s="20">
        <v>0.15</v>
      </c>
      <c r="AD615" s="20">
        <f>+VLOOKUP(K615,Seguimiento!$A:$J,5,FALSE)</f>
        <v>0.35</v>
      </c>
      <c r="AE615" s="22">
        <v>0</v>
      </c>
      <c r="AF615" s="22">
        <v>0</v>
      </c>
      <c r="AG615" s="20">
        <v>1.32</v>
      </c>
      <c r="AH615" s="20">
        <f>+VLOOKUP(K615,Seguimiento!$A:$J,6,FALSE)</f>
        <v>0.88</v>
      </c>
      <c r="AI615" s="23">
        <v>0</v>
      </c>
      <c r="AJ615" s="23">
        <v>0</v>
      </c>
      <c r="AK615" s="23">
        <v>0</v>
      </c>
      <c r="AL615" s="20" t="str">
        <f>+VLOOKUP(K615,Seguimiento!$A:$J,7,FALSE)</f>
        <v>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v>
      </c>
      <c r="AM615" s="20">
        <f t="shared" si="9"/>
        <v>0.35</v>
      </c>
      <c r="AN615" s="22">
        <v>1.1914536635552424E-4</v>
      </c>
      <c r="AO615" s="22">
        <v>0</v>
      </c>
      <c r="AP615" s="22">
        <v>0</v>
      </c>
      <c r="AQ615" s="36">
        <f>+VLOOKUP(K615,Seguimiento!$A:$J,9,FALSE)</f>
        <v>4.1700878224433481E-5</v>
      </c>
      <c r="AR615" s="35">
        <f>+VLOOKUP(K615,Seguimiento!$A:$J,10,FALSE)</f>
        <v>3</v>
      </c>
      <c r="AS615" s="20">
        <v>33</v>
      </c>
      <c r="AT615" s="35">
        <f>+VLOOKUP(K615,Seguimiento!$A:$J,4,FALSE)</f>
        <v>77</v>
      </c>
      <c r="AU615" s="22">
        <v>0</v>
      </c>
      <c r="AV615" s="22">
        <v>0</v>
      </c>
    </row>
    <row r="616" spans="1:48" x14ac:dyDescent="0.2">
      <c r="A616" s="20">
        <v>5</v>
      </c>
      <c r="B616" s="20" t="s">
        <v>1464</v>
      </c>
      <c r="C616" s="20">
        <v>1</v>
      </c>
      <c r="D616" s="20" t="s">
        <v>1465</v>
      </c>
      <c r="E616" s="20" t="s">
        <v>1466</v>
      </c>
      <c r="F616" s="20">
        <v>5</v>
      </c>
      <c r="G616" s="20" t="s">
        <v>1472</v>
      </c>
      <c r="H616" s="20" t="s">
        <v>1473</v>
      </c>
      <c r="I616" s="20">
        <v>1</v>
      </c>
      <c r="J616" s="20" t="s">
        <v>1959</v>
      </c>
      <c r="K616" s="20" t="s">
        <v>1488</v>
      </c>
      <c r="L616" s="20" t="s">
        <v>1489</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Estructuración a nivel de pre factibilidad en fase 1B, de los proyectos Hotel y Centro de Negocios Plaza Mayor y Hotel Deportivo Villa Olímpica; además a nivel de Factibilidad en Fase 2A el proyecto UHBA Buenos Aires Etapa 3 y Casa Prado.</v>
      </c>
      <c r="AM616" s="20">
        <f t="shared" si="9"/>
        <v>0</v>
      </c>
      <c r="AN616" s="22">
        <v>9.5305002673804742E-4</v>
      </c>
      <c r="AO616" s="22">
        <v>0</v>
      </c>
      <c r="AP616" s="22">
        <v>0</v>
      </c>
      <c r="AQ616" s="36">
        <f>+VLOOKUP(K616,Seguimiento!$A:$J,9,FALSE)</f>
        <v>0</v>
      </c>
      <c r="AR616" s="35">
        <f>+VLOOKUP(K616,Seguimiento!$A:$J,10,FALSE)</f>
        <v>1</v>
      </c>
      <c r="AS616" s="20">
        <v>0</v>
      </c>
      <c r="AT616" s="35">
        <f>+VLOOKUP(K616,Seguimiento!$A:$J,4,FALSE)</f>
        <v>0</v>
      </c>
      <c r="AU616" s="22">
        <v>0</v>
      </c>
      <c r="AV616" s="22">
        <v>0</v>
      </c>
    </row>
    <row r="617" spans="1:48" x14ac:dyDescent="0.2">
      <c r="A617" s="20">
        <v>5</v>
      </c>
      <c r="B617" s="20" t="s">
        <v>1464</v>
      </c>
      <c r="C617" s="20">
        <v>1</v>
      </c>
      <c r="D617" s="20" t="s">
        <v>1465</v>
      </c>
      <c r="E617" s="20" t="s">
        <v>1466</v>
      </c>
      <c r="F617" s="20"/>
      <c r="G617" s="20"/>
      <c r="H617" s="20"/>
      <c r="I617" s="20">
        <v>4</v>
      </c>
      <c r="J617" s="20" t="s">
        <v>1958</v>
      </c>
      <c r="K617" s="20" t="s">
        <v>1477</v>
      </c>
      <c r="L617" s="20" t="s">
        <v>1509</v>
      </c>
      <c r="M617" s="20" t="s">
        <v>50</v>
      </c>
      <c r="N617" s="20">
        <v>78</v>
      </c>
      <c r="O617" s="20">
        <v>80</v>
      </c>
      <c r="P617" s="20" t="s">
        <v>1471</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85.16</v>
      </c>
      <c r="AA617" s="23">
        <v>0</v>
      </c>
      <c r="AB617" s="22">
        <v>0</v>
      </c>
      <c r="AC617" s="20">
        <v>1.1312500000000001</v>
      </c>
      <c r="AD617" s="20">
        <f>+VLOOKUP(K617,Seguimiento!$A:$J,5,FALSE)</f>
        <v>1.0645</v>
      </c>
      <c r="AE617" s="24">
        <v>0</v>
      </c>
      <c r="AF617" s="22">
        <v>0</v>
      </c>
      <c r="AG617" s="20">
        <v>1.1602564102564099</v>
      </c>
      <c r="AH617" s="20">
        <f>+VLOOKUP(K617,Seguimiento!$A:$J,6,FALSE)</f>
        <v>1.09179487179487</v>
      </c>
      <c r="AI617" s="23">
        <v>0</v>
      </c>
      <c r="AJ617" s="23">
        <v>0</v>
      </c>
      <c r="AK617" s="23">
        <v>0</v>
      </c>
      <c r="AL617" s="20" t="str">
        <f>+VLOOKUP(K617,Seguimiento!$A:$J,7,FALSE)</f>
        <v>Con corte a 30 de junio de 2021 se presenta un porcentaje de favorabilidad en las sentencias ejecutoriadas de 85,16%, manteniendo un porcentaje  superior 78%, de acuerdo a la meta anual.</v>
      </c>
      <c r="AM617" s="20">
        <f t="shared" si="9"/>
        <v>1.0645</v>
      </c>
      <c r="AN617" s="22">
        <v>0</v>
      </c>
      <c r="AO617" s="22">
        <v>0</v>
      </c>
      <c r="AP617" s="22">
        <v>0</v>
      </c>
      <c r="AQ617" s="36">
        <f>+VLOOKUP(K617,Seguimiento!$A:$J,9,FALSE)</f>
        <v>0</v>
      </c>
      <c r="AR617" s="35">
        <f>+VLOOKUP(K617,Seguimiento!$A:$J,10,FALSE)</f>
        <v>3</v>
      </c>
      <c r="AS617" s="20">
        <v>90.5</v>
      </c>
      <c r="AT617" s="35">
        <f>+VLOOKUP(K617,Seguimiento!$A:$J,4,FALSE)</f>
        <v>85.16</v>
      </c>
      <c r="AU617" s="22">
        <v>0</v>
      </c>
      <c r="AV617" s="22">
        <v>0</v>
      </c>
    </row>
    <row r="618" spans="1:48" x14ac:dyDescent="0.2">
      <c r="A618" s="20">
        <v>5</v>
      </c>
      <c r="B618" s="20" t="s">
        <v>1464</v>
      </c>
      <c r="C618" s="20">
        <v>1</v>
      </c>
      <c r="D618" s="20" t="s">
        <v>1465</v>
      </c>
      <c r="E618" s="20" t="s">
        <v>1466</v>
      </c>
      <c r="F618" s="20">
        <v>3</v>
      </c>
      <c r="G618" s="20" t="s">
        <v>1497</v>
      </c>
      <c r="H618" s="20" t="s">
        <v>1498</v>
      </c>
      <c r="I618" s="20">
        <v>2</v>
      </c>
      <c r="J618" s="20" t="s">
        <v>1959</v>
      </c>
      <c r="K618" s="20" t="s">
        <v>1516</v>
      </c>
      <c r="L618" s="20" t="s">
        <v>1517</v>
      </c>
      <c r="M618" s="20" t="s">
        <v>50</v>
      </c>
      <c r="N618" s="20">
        <v>-2</v>
      </c>
      <c r="O618" s="20">
        <v>100</v>
      </c>
      <c r="P618" s="20" t="s">
        <v>1501</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0.375</v>
      </c>
      <c r="AE618" s="22">
        <v>0</v>
      </c>
      <c r="AF618" s="22">
        <v>0</v>
      </c>
      <c r="AG618" s="20">
        <v>1</v>
      </c>
      <c r="AH618" s="20">
        <f>+VLOOKUP(K618,Seguimiento!$A:$J,6,FALSE)</f>
        <v>0.5</v>
      </c>
      <c r="AI618" s="23">
        <v>0</v>
      </c>
      <c r="AJ618" s="23">
        <v>0</v>
      </c>
      <c r="AK618" s="23">
        <v>0</v>
      </c>
      <c r="AL618" s="20" t="str">
        <f>+VLOOKUP(K618,Seguimiento!$A:$J,7,FALSE)</f>
        <v>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v>
      </c>
      <c r="AM618" s="20">
        <f t="shared" si="9"/>
        <v>0.375</v>
      </c>
      <c r="AN618" s="22">
        <v>1.2559078991287458E-4</v>
      </c>
      <c r="AO618" s="22">
        <v>0</v>
      </c>
      <c r="AP618" s="22">
        <v>0</v>
      </c>
      <c r="AQ618" s="36">
        <f>+VLOOKUP(K618,Seguimiento!$A:$J,9,FALSE)</f>
        <v>4.7096546217327971E-5</v>
      </c>
      <c r="AR618" s="35">
        <f>+VLOOKUP(K618,Seguimiento!$A:$J,10,FALSE)</f>
        <v>3</v>
      </c>
      <c r="AS618" s="20">
        <v>100</v>
      </c>
      <c r="AT618" s="35">
        <f>+VLOOKUP(K618,Seguimiento!$A:$J,4,FALSE)</f>
        <v>100</v>
      </c>
      <c r="AU618" s="22">
        <v>0</v>
      </c>
      <c r="AV618" s="22">
        <v>0</v>
      </c>
    </row>
    <row r="619" spans="1:48" x14ac:dyDescent="0.2">
      <c r="A619" s="20">
        <v>5</v>
      </c>
      <c r="B619" s="20" t="s">
        <v>1464</v>
      </c>
      <c r="C619" s="20">
        <v>1</v>
      </c>
      <c r="D619" s="20" t="s">
        <v>1465</v>
      </c>
      <c r="E619" s="20" t="s">
        <v>1466</v>
      </c>
      <c r="F619" s="20">
        <v>1</v>
      </c>
      <c r="G619" s="20" t="s">
        <v>1510</v>
      </c>
      <c r="H619" s="20" t="s">
        <v>1520</v>
      </c>
      <c r="I619" s="20">
        <v>1</v>
      </c>
      <c r="J619" s="20" t="s">
        <v>1959</v>
      </c>
      <c r="K619" s="20" t="s">
        <v>1521</v>
      </c>
      <c r="L619" s="20" t="s">
        <v>1522</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0.33567880794701999</v>
      </c>
      <c r="AE619" s="22">
        <v>0</v>
      </c>
      <c r="AF619" s="22">
        <v>0</v>
      </c>
      <c r="AG619" s="20">
        <v>0.86423841059602602</v>
      </c>
      <c r="AH619" s="20">
        <f>+VLOOKUP(K619,Seguimiento!$A:$J,6,FALSE)</f>
        <v>0.47847682119205298</v>
      </c>
      <c r="AI619" s="23">
        <v>0</v>
      </c>
      <c r="AJ619" s="23">
        <v>0</v>
      </c>
      <c r="AK619" s="23">
        <v>0</v>
      </c>
      <c r="AL619" s="20" t="str">
        <f>+VLOOKUP(K619,Seguimiento!$A:$J,7,FALSE)</f>
        <v>A la fecha se han adjudicado 289 (Acta 28 de junio)</v>
      </c>
      <c r="AM619" s="20">
        <f t="shared" si="9"/>
        <v>0.33567880794701999</v>
      </c>
      <c r="AN619" s="22">
        <v>2.5854184903053804E-3</v>
      </c>
      <c r="AO619" s="22">
        <v>0</v>
      </c>
      <c r="AP619" s="22">
        <v>0</v>
      </c>
      <c r="AQ619" s="36">
        <f>+VLOOKUP(K619,Seguimiento!$A:$J,9,FALSE)</f>
        <v>8.6787019686989416E-4</v>
      </c>
      <c r="AR619" s="35">
        <f>+VLOOKUP(K619,Seguimiento!$A:$J,10,FALSE)</f>
        <v>2</v>
      </c>
      <c r="AS619" s="20">
        <v>261</v>
      </c>
      <c r="AT619" s="35">
        <f>+VLOOKUP(K619,Seguimiento!$A:$J,4,FALSE)</f>
        <v>289</v>
      </c>
      <c r="AU619" s="22">
        <v>0</v>
      </c>
      <c r="AV619" s="22">
        <v>0</v>
      </c>
    </row>
    <row r="620" spans="1:48" x14ac:dyDescent="0.2">
      <c r="A620" s="20">
        <v>5</v>
      </c>
      <c r="B620" s="20" t="s">
        <v>1464</v>
      </c>
      <c r="C620" s="20">
        <v>1</v>
      </c>
      <c r="D620" s="20" t="s">
        <v>1465</v>
      </c>
      <c r="E620" s="20" t="s">
        <v>1466</v>
      </c>
      <c r="F620" s="20">
        <v>4</v>
      </c>
      <c r="G620" s="20" t="s">
        <v>1477</v>
      </c>
      <c r="H620" s="20" t="s">
        <v>1478</v>
      </c>
      <c r="I620" s="20">
        <v>4</v>
      </c>
      <c r="J620" s="20" t="s">
        <v>1959</v>
      </c>
      <c r="K620" s="20" t="s">
        <v>1484</v>
      </c>
      <c r="L620" s="20" t="s">
        <v>1485</v>
      </c>
      <c r="M620" s="20" t="s">
        <v>50</v>
      </c>
      <c r="N620" s="20">
        <v>1</v>
      </c>
      <c r="O620" s="20">
        <v>40</v>
      </c>
      <c r="P620" s="20" t="s">
        <v>1483</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36</v>
      </c>
      <c r="AA620" s="23">
        <v>0</v>
      </c>
      <c r="AB620" s="22">
        <v>0</v>
      </c>
      <c r="AC620" s="20">
        <v>1</v>
      </c>
      <c r="AD620" s="20">
        <f>+VLOOKUP(K620,Seguimiento!$A:$J,5,FALSE)</f>
        <v>0.9</v>
      </c>
      <c r="AE620" s="22">
        <v>0</v>
      </c>
      <c r="AF620" s="22">
        <v>0</v>
      </c>
      <c r="AG620" s="20">
        <v>8</v>
      </c>
      <c r="AH620" s="20">
        <f>+VLOOKUP(K620,Seguimiento!$A:$J,6,FALSE)</f>
        <v>1.8</v>
      </c>
      <c r="AI620" s="23">
        <v>0</v>
      </c>
      <c r="AJ620" s="23">
        <v>0</v>
      </c>
      <c r="AK620" s="23">
        <v>0</v>
      </c>
      <c r="AL620" s="20" t="str">
        <f>+VLOOKUP(K620,Seguimiento!$A:$J,7,FALSE)</f>
        <v>Para el período comprendido entre el 01 de enero y el 30 de junio de 2021,  se realizaron 184 contratos que incluian criterios de sostenibilidad, innovadores o sociales, de los 507, procesos contractuales que se habían planeado, para una medición del 36%</v>
      </c>
      <c r="AM620" s="20">
        <f t="shared" si="9"/>
        <v>0.9</v>
      </c>
      <c r="AN620" s="22">
        <v>1.6815649035889096E-3</v>
      </c>
      <c r="AO620" s="22">
        <v>0</v>
      </c>
      <c r="AP620" s="22">
        <v>0</v>
      </c>
      <c r="AQ620" s="36">
        <f>+VLOOKUP(K620,Seguimiento!$A:$J,9,FALSE)</f>
        <v>8.4078245179445481E-4</v>
      </c>
      <c r="AR620" s="35">
        <f>+VLOOKUP(K620,Seguimiento!$A:$J,10,FALSE)</f>
        <v>3</v>
      </c>
      <c r="AS620" s="20">
        <v>40</v>
      </c>
      <c r="AT620" s="35">
        <f>+VLOOKUP(K620,Seguimiento!$A:$J,4,FALSE)</f>
        <v>36</v>
      </c>
      <c r="AU620" s="22">
        <v>0</v>
      </c>
      <c r="AV620" s="22">
        <v>0</v>
      </c>
    </row>
    <row r="621" spans="1:48" x14ac:dyDescent="0.2">
      <c r="A621" s="20">
        <v>5</v>
      </c>
      <c r="B621" s="20" t="s">
        <v>1464</v>
      </c>
      <c r="C621" s="20">
        <v>1</v>
      </c>
      <c r="D621" s="20" t="s">
        <v>1465</v>
      </c>
      <c r="E621" s="20" t="s">
        <v>1466</v>
      </c>
      <c r="F621" s="20">
        <v>3</v>
      </c>
      <c r="G621" s="20" t="s">
        <v>1497</v>
      </c>
      <c r="H621" s="20" t="s">
        <v>1498</v>
      </c>
      <c r="I621" s="20">
        <v>1</v>
      </c>
      <c r="J621" s="20" t="s">
        <v>1959</v>
      </c>
      <c r="K621" s="20" t="s">
        <v>1540</v>
      </c>
      <c r="L621" s="20" t="s">
        <v>1541</v>
      </c>
      <c r="M621" s="20" t="s">
        <v>50</v>
      </c>
      <c r="N621" s="20">
        <v>35</v>
      </c>
      <c r="O621" s="20">
        <v>100</v>
      </c>
      <c r="P621" s="20" t="s">
        <v>1501</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6">
        <f>+VLOOKUP(K621,Seguimiento!$A:$J,9,FALSE)</f>
        <v>8.1699346405228766E-5</v>
      </c>
      <c r="AR621" s="35">
        <f>+VLOOKUP(K621,Seguimiento!$A:$J,10,FALSE)</f>
        <v>0</v>
      </c>
      <c r="AS621" s="20">
        <v>100</v>
      </c>
      <c r="AT621" s="35">
        <f>+VLOOKUP(K621,Seguimiento!$A:$J,4,FALSE)</f>
        <v>100</v>
      </c>
      <c r="AU621" s="22">
        <v>0</v>
      </c>
      <c r="AV621" s="22">
        <v>0</v>
      </c>
    </row>
    <row r="622" spans="1:48" x14ac:dyDescent="0.2">
      <c r="A622" s="20">
        <v>5</v>
      </c>
      <c r="B622" s="20" t="s">
        <v>1464</v>
      </c>
      <c r="C622" s="20">
        <v>1</v>
      </c>
      <c r="D622" s="20" t="s">
        <v>1465</v>
      </c>
      <c r="E622" s="20" t="s">
        <v>1466</v>
      </c>
      <c r="F622" s="20">
        <v>1</v>
      </c>
      <c r="G622" s="20" t="s">
        <v>1510</v>
      </c>
      <c r="H622" s="20" t="s">
        <v>1520</v>
      </c>
      <c r="I622" s="20">
        <v>2</v>
      </c>
      <c r="J622" s="20" t="s">
        <v>1959</v>
      </c>
      <c r="K622" s="20" t="s">
        <v>1523</v>
      </c>
      <c r="L622" s="20" t="s">
        <v>1524</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6577</v>
      </c>
      <c r="AA622" s="23">
        <v>0</v>
      </c>
      <c r="AB622" s="22">
        <v>0</v>
      </c>
      <c r="AC622" s="20">
        <v>0.18826557784484299</v>
      </c>
      <c r="AD622" s="20">
        <f>+VLOOKUP(K622,Seguimiento!$A:$J,5,FALSE)</f>
        <v>0.29189597017574997</v>
      </c>
      <c r="AE622" s="22">
        <v>0</v>
      </c>
      <c r="AF622" s="22">
        <v>0</v>
      </c>
      <c r="AG622" s="20">
        <v>0.75306231137937196</v>
      </c>
      <c r="AH622" s="20">
        <f>+VLOOKUP(K622,Seguimiento!$A:$J,6,FALSE)</f>
        <v>0.77522395096652497</v>
      </c>
      <c r="AI622" s="23">
        <v>0</v>
      </c>
      <c r="AJ622" s="23">
        <v>0</v>
      </c>
      <c r="AK622" s="23">
        <v>0</v>
      </c>
      <c r="AL622" s="20" t="str">
        <f>+VLOOKUP(K622,Seguimiento!$A:$J,7,FALSE)</f>
        <v>*Se reporta el número de servidores y niños y niñas beneficiados en los meses de febrero hasta mayo  del Programa Estimulo para la Primera Infancia.  *Del programa Apoyo Estudiantil se reportan los que cumplieron el 100% de requisitos.</v>
      </c>
      <c r="AM622" s="20">
        <f t="shared" si="9"/>
        <v>0.29189597017574997</v>
      </c>
      <c r="AN622" s="22">
        <v>3.3447982494748721E-4</v>
      </c>
      <c r="AO622" s="22">
        <v>0</v>
      </c>
      <c r="AP622" s="22">
        <v>0</v>
      </c>
      <c r="AQ622" s="36">
        <f>+VLOOKUP(K622,Seguimiento!$A:$J,9,FALSE)</f>
        <v>9.7633313007261798E-5</v>
      </c>
      <c r="AR622" s="35">
        <f>+VLOOKUP(K622,Seguimiento!$A:$J,10,FALSE)</f>
        <v>2</v>
      </c>
      <c r="AS622" s="20">
        <v>4242</v>
      </c>
      <c r="AT622" s="35">
        <f>+VLOOKUP(K622,Seguimiento!$A:$J,4,FALSE)</f>
        <v>6577</v>
      </c>
      <c r="AU622" s="22">
        <v>0</v>
      </c>
      <c r="AV622" s="22">
        <v>0</v>
      </c>
    </row>
    <row r="623" spans="1:48" x14ac:dyDescent="0.2">
      <c r="A623" s="20">
        <v>5</v>
      </c>
      <c r="B623" s="20" t="s">
        <v>1464</v>
      </c>
      <c r="C623" s="20">
        <v>1</v>
      </c>
      <c r="D623" s="20" t="s">
        <v>1465</v>
      </c>
      <c r="E623" s="20" t="s">
        <v>1466</v>
      </c>
      <c r="F623" s="20">
        <v>4</v>
      </c>
      <c r="G623" s="20" t="s">
        <v>1477</v>
      </c>
      <c r="H623" s="20" t="s">
        <v>1478</v>
      </c>
      <c r="I623" s="20">
        <v>3</v>
      </c>
      <c r="J623" s="20" t="s">
        <v>1959</v>
      </c>
      <c r="K623" s="20" t="s">
        <v>1504</v>
      </c>
      <c r="L623" s="20" t="s">
        <v>1505</v>
      </c>
      <c r="M623" s="20" t="s">
        <v>44</v>
      </c>
      <c r="N623" s="20">
        <v>1</v>
      </c>
      <c r="O623" s="20">
        <v>1</v>
      </c>
      <c r="P623" s="20" t="s">
        <v>1506</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0.3125</v>
      </c>
      <c r="AE623" s="22">
        <v>0</v>
      </c>
      <c r="AF623" s="22">
        <v>0</v>
      </c>
      <c r="AG623" s="20">
        <v>1</v>
      </c>
      <c r="AH623" s="20">
        <f>+VLOOKUP(K623,Seguimiento!$A:$J,6,FALSE)</f>
        <v>0.25</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v>
      </c>
      <c r="AM623" s="20">
        <f t="shared" si="9"/>
        <v>0.3125</v>
      </c>
      <c r="AN623" s="22">
        <v>1.3867043143246695E-4</v>
      </c>
      <c r="AO623" s="22">
        <v>0</v>
      </c>
      <c r="AP623" s="22">
        <v>0</v>
      </c>
      <c r="AQ623" s="36">
        <f>+VLOOKUP(K623,Seguimiento!$A:$J,9,FALSE)</f>
        <v>4.3334509822645921E-5</v>
      </c>
      <c r="AR623" s="35">
        <f>+VLOOKUP(K623,Seguimiento!$A:$J,10,FALSE)</f>
        <v>2</v>
      </c>
      <c r="AS623" s="20">
        <v>1</v>
      </c>
      <c r="AT623" s="35">
        <f>+VLOOKUP(K623,Seguimiento!$A:$J,4,FALSE)</f>
        <v>0.5</v>
      </c>
      <c r="AU623" s="22">
        <v>0</v>
      </c>
      <c r="AV623" s="22">
        <v>0</v>
      </c>
    </row>
    <row r="624" spans="1:48" x14ac:dyDescent="0.2">
      <c r="A624" s="20">
        <v>5</v>
      </c>
      <c r="B624" s="20" t="s">
        <v>1464</v>
      </c>
      <c r="C624" s="20">
        <v>1</v>
      </c>
      <c r="D624" s="20" t="s">
        <v>1465</v>
      </c>
      <c r="E624" s="20" t="s">
        <v>1466</v>
      </c>
      <c r="F624" s="20"/>
      <c r="G624" s="20"/>
      <c r="H624" s="20"/>
      <c r="I624" s="20">
        <v>5</v>
      </c>
      <c r="J624" s="20" t="s">
        <v>1958</v>
      </c>
      <c r="K624" s="20" t="s">
        <v>1472</v>
      </c>
      <c r="L624" s="20" t="s">
        <v>1518</v>
      </c>
      <c r="M624" s="20" t="s">
        <v>50</v>
      </c>
      <c r="N624" s="20">
        <v>65</v>
      </c>
      <c r="O624" s="20">
        <v>100</v>
      </c>
      <c r="P624" s="20" t="s">
        <v>1501</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continúa en el proceso de revisión de la metodología y la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6">
        <f>+VLOOKUP(K624,Seguimiento!$A:$J,9,FALSE)</f>
        <v>0</v>
      </c>
      <c r="AR624" s="35">
        <f>+VLOOKUP(K624,Seguimiento!$A:$J,10,FALSE)</f>
        <v>3</v>
      </c>
      <c r="AS624" s="20">
        <v>67</v>
      </c>
      <c r="AT624" s="35">
        <f>+VLOOKUP(K624,Seguimiento!$A:$J,4,FALSE)</f>
        <v>68</v>
      </c>
      <c r="AU624" s="22">
        <v>0</v>
      </c>
      <c r="AV624" s="22">
        <v>0</v>
      </c>
    </row>
    <row r="625" spans="1:48" x14ac:dyDescent="0.2">
      <c r="A625" s="20">
        <v>5</v>
      </c>
      <c r="B625" s="20" t="s">
        <v>1464</v>
      </c>
      <c r="C625" s="20">
        <v>1</v>
      </c>
      <c r="D625" s="20" t="s">
        <v>1465</v>
      </c>
      <c r="E625" s="20" t="s">
        <v>1466</v>
      </c>
      <c r="F625" s="20">
        <v>5</v>
      </c>
      <c r="G625" s="20" t="s">
        <v>1472</v>
      </c>
      <c r="H625" s="20" t="s">
        <v>1473</v>
      </c>
      <c r="I625" s="20">
        <v>4</v>
      </c>
      <c r="J625" s="20" t="s">
        <v>1959</v>
      </c>
      <c r="K625" s="20" t="s">
        <v>1492</v>
      </c>
      <c r="L625" s="20" t="s">
        <v>1493</v>
      </c>
      <c r="M625" s="20" t="s">
        <v>1494</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33948</v>
      </c>
      <c r="AA625" s="23">
        <v>0</v>
      </c>
      <c r="AB625" s="22">
        <v>0</v>
      </c>
      <c r="AC625" s="20">
        <v>0.26199687500000002</v>
      </c>
      <c r="AD625" s="20">
        <f>+VLOOKUP(K625,Seguimiento!$A:$J,5,FALSE)</f>
        <v>0.36808437500000002</v>
      </c>
      <c r="AE625" s="22">
        <v>0</v>
      </c>
      <c r="AF625" s="22">
        <v>0</v>
      </c>
      <c r="AG625" s="20">
        <v>1.0479875000000001</v>
      </c>
      <c r="AH625" s="20">
        <f>+VLOOKUP(K625,Seguimiento!$A:$J,6,FALSE)</f>
        <v>0.42435</v>
      </c>
      <c r="AI625" s="23">
        <v>0</v>
      </c>
      <c r="AJ625" s="23">
        <v>0</v>
      </c>
      <c r="AK625" s="23">
        <v>0</v>
      </c>
      <c r="AL625" s="20" t="str">
        <f>+VLOOKUP(K625,Seguimiento!$A:$J,7,FALSE)</f>
        <v>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v>
      </c>
      <c r="AM625" s="20">
        <f t="shared" si="9"/>
        <v>0.36808437500000002</v>
      </c>
      <c r="AN625" s="22">
        <v>1.2283017032582945E-3</v>
      </c>
      <c r="AO625" s="22">
        <v>0</v>
      </c>
      <c r="AP625" s="22">
        <v>0</v>
      </c>
      <c r="AQ625" s="36">
        <f>+VLOOKUP(K625,Seguimiento!$A:$J,9,FALSE)</f>
        <v>4.5211866475526483E-4</v>
      </c>
      <c r="AR625" s="35">
        <f>+VLOOKUP(K625,Seguimiento!$A:$J,10,FALSE)</f>
        <v>3</v>
      </c>
      <c r="AS625" s="20">
        <v>83839</v>
      </c>
      <c r="AT625" s="35">
        <f>+VLOOKUP(K625,Seguimiento!$A:$J,4,FALSE)</f>
        <v>117787</v>
      </c>
      <c r="AU625" s="22">
        <v>0</v>
      </c>
      <c r="AV625" s="22">
        <v>0</v>
      </c>
    </row>
    <row r="626" spans="1:48" x14ac:dyDescent="0.2">
      <c r="A626" s="20">
        <v>5</v>
      </c>
      <c r="B626" s="20" t="s">
        <v>1464</v>
      </c>
      <c r="C626" s="20">
        <v>1</v>
      </c>
      <c r="D626" s="20" t="s">
        <v>1465</v>
      </c>
      <c r="E626" s="20" t="s">
        <v>1466</v>
      </c>
      <c r="F626" s="20"/>
      <c r="G626" s="20"/>
      <c r="H626" s="20"/>
      <c r="I626" s="20">
        <v>1</v>
      </c>
      <c r="J626" s="20" t="s">
        <v>1958</v>
      </c>
      <c r="K626" s="20" t="s">
        <v>1510</v>
      </c>
      <c r="L626" s="20" t="s">
        <v>1511</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Corresponde a la última medición realizada al 31 de diciembre de 2020. Para la presente vigencia la encuesta de medición de satisfacción se aplica finalizando la misma.</v>
      </c>
      <c r="AM626" s="20">
        <f t="shared" si="9"/>
        <v>0.92967391304347802</v>
      </c>
      <c r="AN626" s="22">
        <v>0</v>
      </c>
      <c r="AO626" s="22">
        <v>0</v>
      </c>
      <c r="AP626" s="22">
        <v>0</v>
      </c>
      <c r="AQ626" s="36">
        <f>+VLOOKUP(K626,Seguimiento!$A:$J,9,FALSE)</f>
        <v>0</v>
      </c>
      <c r="AR626" s="35">
        <f>+VLOOKUP(K626,Seguimiento!$A:$J,10,FALSE)</f>
        <v>3</v>
      </c>
      <c r="AS626" s="20">
        <v>85.53</v>
      </c>
      <c r="AT626" s="35">
        <f>+VLOOKUP(K626,Seguimiento!$A:$J,4,FALSE)</f>
        <v>85.53</v>
      </c>
      <c r="AU626" s="22">
        <v>0</v>
      </c>
      <c r="AV626" s="22">
        <v>0</v>
      </c>
    </row>
    <row r="627" spans="1:48" x14ac:dyDescent="0.2">
      <c r="A627" s="20">
        <v>5</v>
      </c>
      <c r="B627" s="20" t="s">
        <v>1464</v>
      </c>
      <c r="C627" s="20">
        <v>1</v>
      </c>
      <c r="D627" s="20" t="s">
        <v>1465</v>
      </c>
      <c r="E627" s="20" t="s">
        <v>1466</v>
      </c>
      <c r="F627" s="20"/>
      <c r="G627" s="20"/>
      <c r="H627" s="20"/>
      <c r="I627" s="20">
        <v>3</v>
      </c>
      <c r="J627" s="20" t="s">
        <v>1958</v>
      </c>
      <c r="K627" s="20" t="s">
        <v>1497</v>
      </c>
      <c r="L627" s="20" t="s">
        <v>1514</v>
      </c>
      <c r="M627" s="20" t="s">
        <v>1515</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0.37874999999999998</v>
      </c>
      <c r="AE627" s="24">
        <v>0</v>
      </c>
      <c r="AF627" s="22">
        <v>0</v>
      </c>
      <c r="AG627" s="20">
        <v>1.024</v>
      </c>
      <c r="AH627" s="20">
        <f>+VLOOKUP(K627,Seguimiento!$A:$J,6,FALSE)</f>
        <v>0.49099999999999999</v>
      </c>
      <c r="AI627" s="23">
        <v>0</v>
      </c>
      <c r="AJ627" s="23">
        <v>0</v>
      </c>
      <c r="AK627" s="23">
        <v>0</v>
      </c>
      <c r="AL627" s="20" t="str">
        <f>+VLOOKUP(K627,Seguimiento!$A:$J,7,FALSE)</f>
        <v>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v>
      </c>
      <c r="AM627" s="20">
        <f t="shared" si="9"/>
        <v>0.37874999999999998</v>
      </c>
      <c r="AN627" s="22">
        <v>0</v>
      </c>
      <c r="AO627" s="22">
        <v>0</v>
      </c>
      <c r="AP627" s="22">
        <v>0</v>
      </c>
      <c r="AQ627" s="36">
        <f>+VLOOKUP(K627,Seguimiento!$A:$J,9,FALSE)</f>
        <v>0</v>
      </c>
      <c r="AR627" s="35">
        <f>+VLOOKUP(K627,Seguimiento!$A:$J,10,FALSE)</f>
        <v>3</v>
      </c>
      <c r="AS627" s="20">
        <v>81.92</v>
      </c>
      <c r="AT627" s="35">
        <f>+VLOOKUP(K627,Seguimiento!$A:$J,4,FALSE)</f>
        <v>78.56</v>
      </c>
      <c r="AU627" s="22">
        <v>0</v>
      </c>
      <c r="AV627" s="22">
        <v>0</v>
      </c>
    </row>
    <row r="628" spans="1:48" x14ac:dyDescent="0.2">
      <c r="A628" s="20">
        <v>5</v>
      </c>
      <c r="B628" s="20" t="s">
        <v>1464</v>
      </c>
      <c r="C628" s="20">
        <v>1</v>
      </c>
      <c r="D628" s="20" t="s">
        <v>1465</v>
      </c>
      <c r="E628" s="20" t="s">
        <v>1466</v>
      </c>
      <c r="F628" s="20">
        <v>5</v>
      </c>
      <c r="G628" s="20" t="s">
        <v>1472</v>
      </c>
      <c r="H628" s="20" t="s">
        <v>1473</v>
      </c>
      <c r="I628" s="20">
        <v>6</v>
      </c>
      <c r="J628" s="20" t="s">
        <v>1959</v>
      </c>
      <c r="K628" s="20" t="s">
        <v>1507</v>
      </c>
      <c r="L628" s="20" t="s">
        <v>1508</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v>
      </c>
      <c r="AM628" s="20">
        <f t="shared" si="9"/>
        <v>0.42857142857142899</v>
      </c>
      <c r="AN628" s="22">
        <v>9.1471647868202272E-4</v>
      </c>
      <c r="AO628" s="22">
        <v>0</v>
      </c>
      <c r="AP628" s="22">
        <v>0</v>
      </c>
      <c r="AQ628" s="36">
        <f>+VLOOKUP(K628,Seguimiento!$A:$J,9,FALSE)</f>
        <v>3.9202134800658112E-4</v>
      </c>
      <c r="AR628" s="35">
        <f>+VLOOKUP(K628,Seguimiento!$A:$J,10,FALSE)</f>
        <v>3</v>
      </c>
      <c r="AS628" s="20">
        <v>1</v>
      </c>
      <c r="AT628" s="35">
        <f>+VLOOKUP(K628,Seguimiento!$A:$J,4,FALSE)</f>
        <v>3</v>
      </c>
      <c r="AU628" s="22">
        <v>0</v>
      </c>
      <c r="AV628" s="22">
        <v>0</v>
      </c>
    </row>
    <row r="629" spans="1:48" x14ac:dyDescent="0.2">
      <c r="A629" s="20">
        <v>5</v>
      </c>
      <c r="B629" s="20" t="s">
        <v>1464</v>
      </c>
      <c r="C629" s="20">
        <v>1</v>
      </c>
      <c r="D629" s="20" t="s">
        <v>1465</v>
      </c>
      <c r="E629" s="20" t="s">
        <v>1466</v>
      </c>
      <c r="F629" s="20">
        <v>6</v>
      </c>
      <c r="G629" s="20" t="s">
        <v>1467</v>
      </c>
      <c r="H629" s="20" t="s">
        <v>1468</v>
      </c>
      <c r="I629" s="20">
        <v>1</v>
      </c>
      <c r="J629" s="20" t="s">
        <v>1959</v>
      </c>
      <c r="K629" s="20" t="s">
        <v>1502</v>
      </c>
      <c r="L629" s="20" t="s">
        <v>1503</v>
      </c>
      <c r="M629" s="20" t="s">
        <v>44</v>
      </c>
      <c r="N629" s="20">
        <v>100</v>
      </c>
      <c r="O629" s="20">
        <v>200</v>
      </c>
      <c r="P629" s="20" t="s">
        <v>1471</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146</v>
      </c>
      <c r="AA629" s="23">
        <v>0</v>
      </c>
      <c r="AB629" s="22">
        <v>0</v>
      </c>
      <c r="AC629" s="20">
        <v>0.67500000000000004</v>
      </c>
      <c r="AD629" s="20">
        <f>+VLOOKUP(K629,Seguimiento!$A:$J,5,FALSE)</f>
        <v>0.73</v>
      </c>
      <c r="AE629" s="22">
        <v>0</v>
      </c>
      <c r="AF629" s="22">
        <v>0</v>
      </c>
      <c r="AG629" s="20">
        <v>1.0150375939849601</v>
      </c>
      <c r="AH629" s="20">
        <f>+VLOOKUP(K629,Seguimiento!$A:$J,6,FALSE)</f>
        <v>0.94193548387096804</v>
      </c>
      <c r="AI629" s="23">
        <v>0</v>
      </c>
      <c r="AJ629" s="23">
        <v>0</v>
      </c>
      <c r="AK629" s="23">
        <v>0</v>
      </c>
      <c r="AL629" s="20" t="str">
        <f>+VLOOKUP(K629,Seguimiento!$A:$J,7,FALSE)</f>
        <v>Con corte al 30 de junio se han impartido 11  directrices y capacitaciones en prevención del daño antijurídico y en defensa y protección de lo público orientadas al direccionamiento jurídico público de la Secretaría General y el conglomerado público durante 2021.</v>
      </c>
      <c r="AM629" s="20">
        <f t="shared" si="9"/>
        <v>0.73</v>
      </c>
      <c r="AN629" s="22">
        <v>4.7850887257376725E-4</v>
      </c>
      <c r="AO629" s="22">
        <v>0</v>
      </c>
      <c r="AP629" s="22">
        <v>0</v>
      </c>
      <c r="AQ629" s="36">
        <f>+VLOOKUP(K629,Seguimiento!$A:$J,9,FALSE)</f>
        <v>3.4931147697885007E-4</v>
      </c>
      <c r="AR629" s="35">
        <f>+VLOOKUP(K629,Seguimiento!$A:$J,10,FALSE)</f>
        <v>3</v>
      </c>
      <c r="AS629" s="20">
        <v>135</v>
      </c>
      <c r="AT629" s="35">
        <f>+VLOOKUP(K629,Seguimiento!$A:$J,4,FALSE)</f>
        <v>146</v>
      </c>
      <c r="AU629" s="22">
        <v>0</v>
      </c>
      <c r="AV629" s="22">
        <v>0</v>
      </c>
    </row>
    <row r="630" spans="1:48" x14ac:dyDescent="0.2">
      <c r="A630" s="20">
        <v>5</v>
      </c>
      <c r="B630" s="20" t="s">
        <v>1464</v>
      </c>
      <c r="C630" s="20">
        <v>1</v>
      </c>
      <c r="D630" s="20" t="s">
        <v>1465</v>
      </c>
      <c r="E630" s="20" t="s">
        <v>1466</v>
      </c>
      <c r="F630" s="20">
        <v>3</v>
      </c>
      <c r="G630" s="20" t="s">
        <v>1497</v>
      </c>
      <c r="H630" s="20" t="s">
        <v>1498</v>
      </c>
      <c r="I630" s="20">
        <v>3</v>
      </c>
      <c r="J630" s="20" t="s">
        <v>1959</v>
      </c>
      <c r="K630" s="20" t="s">
        <v>1499</v>
      </c>
      <c r="L630" s="20" t="s">
        <v>1500</v>
      </c>
      <c r="M630" s="20" t="s">
        <v>50</v>
      </c>
      <c r="N630" s="20">
        <v>35</v>
      </c>
      <c r="O630" s="20">
        <v>100</v>
      </c>
      <c r="P630" s="20" t="s">
        <v>1501</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0.33374999999999999</v>
      </c>
      <c r="AE630" s="22">
        <v>0</v>
      </c>
      <c r="AF630" s="22">
        <v>0</v>
      </c>
      <c r="AG630" s="20">
        <v>1</v>
      </c>
      <c r="AH630" s="20">
        <f>+VLOOKUP(K630,Seguimiento!$A:$J,6,FALSE)</f>
        <v>0.33500000000000002</v>
      </c>
      <c r="AI630" s="23">
        <v>0</v>
      </c>
      <c r="AJ630" s="23">
        <v>0</v>
      </c>
      <c r="AK630" s="23">
        <v>0</v>
      </c>
      <c r="AL630" s="20" t="str">
        <f>+VLOOKUP(K630,Seguimiento!$A:$J,7,FALSE)</f>
        <v>Se han realizado dos jornadas de articulación en las que se han tratado temáticas claves que impactan al Conglomerado Público de Medellín, entre ellas se encuentran las alianzas con entidades internacionales y ley de garantías.</v>
      </c>
      <c r="AM630" s="20">
        <f t="shared" si="9"/>
        <v>0.33374999999999999</v>
      </c>
      <c r="AN630" s="22">
        <v>1.0666797892739283E-4</v>
      </c>
      <c r="AO630" s="22">
        <v>0</v>
      </c>
      <c r="AP630" s="22">
        <v>0</v>
      </c>
      <c r="AQ630" s="36">
        <f>+VLOOKUP(K630,Seguimiento!$A:$J,9,FALSE)</f>
        <v>3.5600437967017353E-5</v>
      </c>
      <c r="AR630" s="35">
        <f>+VLOOKUP(K630,Seguimiento!$A:$J,10,FALSE)</f>
        <v>2</v>
      </c>
      <c r="AS630" s="20">
        <v>100</v>
      </c>
      <c r="AT630" s="35">
        <f>+VLOOKUP(K630,Seguimiento!$A:$J,4,FALSE)</f>
        <v>67</v>
      </c>
      <c r="AU630" s="22">
        <v>0</v>
      </c>
      <c r="AV630" s="22">
        <v>0</v>
      </c>
    </row>
    <row r="631" spans="1:48" x14ac:dyDescent="0.2">
      <c r="A631" s="20">
        <v>5</v>
      </c>
      <c r="B631" s="20" t="s">
        <v>1464</v>
      </c>
      <c r="C631" s="20">
        <v>1</v>
      </c>
      <c r="D631" s="20" t="s">
        <v>1465</v>
      </c>
      <c r="E631" s="20" t="s">
        <v>1466</v>
      </c>
      <c r="F631" s="20"/>
      <c r="G631" s="20"/>
      <c r="H631" s="20"/>
      <c r="I631" s="20">
        <v>2</v>
      </c>
      <c r="J631" s="20" t="s">
        <v>1958</v>
      </c>
      <c r="K631" s="20" t="s">
        <v>1527</v>
      </c>
      <c r="L631" s="20" t="s">
        <v>1544</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0.40541666666666698</v>
      </c>
      <c r="AE631" s="24">
        <v>0</v>
      </c>
      <c r="AF631" s="22">
        <v>0</v>
      </c>
      <c r="AG631" s="20">
        <v>1.0788888888888899</v>
      </c>
      <c r="AH631" s="20">
        <f>+VLOOKUP(K631,Seguimiento!$A:$J,6,FALSE)</f>
        <v>0.54277777777777803</v>
      </c>
      <c r="AI631" s="23">
        <v>0</v>
      </c>
      <c r="AJ631" s="23">
        <v>0</v>
      </c>
      <c r="AK631" s="23">
        <v>0</v>
      </c>
      <c r="AL631" s="20" t="str">
        <f>+VLOOKUP(K631,Seguimiento!$A:$J,7,FALSE)</f>
        <v>En el Documento PDM (p. 535) este indicador  quedó sin el ajuste enviado al DAP: LB debe ser 87.7 y la Meta: 93.</v>
      </c>
      <c r="AM631" s="20">
        <f t="shared" si="9"/>
        <v>0.40541666666666698</v>
      </c>
      <c r="AN631" s="22">
        <v>0</v>
      </c>
      <c r="AO631" s="22">
        <v>0</v>
      </c>
      <c r="AP631" s="22">
        <v>0</v>
      </c>
      <c r="AQ631" s="36">
        <f>+VLOOKUP(K631,Seguimiento!$A:$J,9,FALSE)</f>
        <v>0</v>
      </c>
      <c r="AR631" s="35">
        <f>+VLOOKUP(K631,Seguimiento!$A:$J,10,FALSE)</f>
        <v>3</v>
      </c>
      <c r="AS631" s="20">
        <v>97.1</v>
      </c>
      <c r="AT631" s="35">
        <f>+VLOOKUP(K631,Seguimiento!$A:$J,4,FALSE)</f>
        <v>97.7</v>
      </c>
      <c r="AU631" s="22">
        <v>0</v>
      </c>
      <c r="AV631" s="22">
        <v>0</v>
      </c>
    </row>
    <row r="632" spans="1:48" x14ac:dyDescent="0.2">
      <c r="A632" s="20">
        <v>5</v>
      </c>
      <c r="B632" s="20" t="s">
        <v>1464</v>
      </c>
      <c r="C632" s="20">
        <v>1</v>
      </c>
      <c r="D632" s="20" t="s">
        <v>1465</v>
      </c>
      <c r="E632" s="20" t="s">
        <v>1466</v>
      </c>
      <c r="F632" s="20">
        <v>5</v>
      </c>
      <c r="G632" s="20" t="s">
        <v>1472</v>
      </c>
      <c r="H632" s="20" t="s">
        <v>1473</v>
      </c>
      <c r="I632" s="20">
        <v>3</v>
      </c>
      <c r="J632" s="20" t="s">
        <v>1959</v>
      </c>
      <c r="K632" s="20" t="s">
        <v>1490</v>
      </c>
      <c r="L632" s="20" t="s">
        <v>1491</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126280</v>
      </c>
      <c r="AA632" s="23">
        <v>0</v>
      </c>
      <c r="AB632" s="22">
        <v>0</v>
      </c>
      <c r="AC632" s="20">
        <v>0.61901518178186199</v>
      </c>
      <c r="AD632" s="20">
        <f>+VLOOKUP(K632,Seguimiento!$A:$J,5,FALSE)</f>
        <v>0.87127247303236099</v>
      </c>
      <c r="AE632" s="22">
        <v>0</v>
      </c>
      <c r="AF632" s="22">
        <v>0</v>
      </c>
      <c r="AG632" s="20">
        <v>2.8517697079015698</v>
      </c>
      <c r="AH632" s="20">
        <f>+VLOOKUP(K632,Seguimiento!$A:$J,6,FALSE)</f>
        <v>1.1174232368816901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0.87127247303236099</v>
      </c>
      <c r="AN632" s="22">
        <v>1.2618029064530043E-3</v>
      </c>
      <c r="AO632" s="22">
        <v>0</v>
      </c>
      <c r="AP632" s="22">
        <v>0</v>
      </c>
      <c r="AQ632" s="36">
        <f>+VLOOKUP(K632,Seguimiento!$A:$J,9,FALSE)</f>
        <v>1.0659260273811516E-3</v>
      </c>
      <c r="AR632" s="35">
        <f>+VLOOKUP(K632,Seguimiento!$A:$J,10,FALSE)</f>
        <v>3</v>
      </c>
      <c r="AS632" s="20">
        <v>309879</v>
      </c>
      <c r="AT632" s="35">
        <f>+VLOOKUP(K632,Seguimiento!$A:$J,4,FALSE)</f>
        <v>436159</v>
      </c>
      <c r="AU632" s="22">
        <v>0</v>
      </c>
      <c r="AV632" s="22">
        <v>0</v>
      </c>
    </row>
    <row r="633" spans="1:48" x14ac:dyDescent="0.2">
      <c r="A633" s="20">
        <v>5</v>
      </c>
      <c r="B633" s="20" t="s">
        <v>1464</v>
      </c>
      <c r="C633" s="20">
        <v>1</v>
      </c>
      <c r="D633" s="20" t="s">
        <v>1465</v>
      </c>
      <c r="E633" s="20" t="s">
        <v>1466</v>
      </c>
      <c r="F633" s="20">
        <v>4</v>
      </c>
      <c r="G633" s="20" t="s">
        <v>1477</v>
      </c>
      <c r="H633" s="20" t="s">
        <v>1478</v>
      </c>
      <c r="I633" s="20">
        <v>5</v>
      </c>
      <c r="J633" s="20" t="s">
        <v>1959</v>
      </c>
      <c r="K633" s="20" t="s">
        <v>1512</v>
      </c>
      <c r="L633" s="20" t="s">
        <v>1513</v>
      </c>
      <c r="M633" s="20" t="s">
        <v>50</v>
      </c>
      <c r="N633" s="20">
        <v>58</v>
      </c>
      <c r="O633" s="20">
        <v>100</v>
      </c>
      <c r="P633" s="20" t="s">
        <v>1483</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12.59</v>
      </c>
      <c r="AA633" s="23">
        <v>0</v>
      </c>
      <c r="AB633" s="22">
        <v>0</v>
      </c>
      <c r="AC633" s="20">
        <v>0.98440000000000005</v>
      </c>
      <c r="AD633" s="20">
        <f>+VLOOKUP(K633,Seguimiento!$A:$J,5,FALSE)</f>
        <v>0.12590000000000001</v>
      </c>
      <c r="AE633" s="22">
        <v>0</v>
      </c>
      <c r="AF633" s="22">
        <v>0</v>
      </c>
      <c r="AG633" s="20">
        <v>6.5626666666666704</v>
      </c>
      <c r="AH633" s="20">
        <f>+VLOOKUP(K633,Seguimiento!$A:$J,6,FALSE)</f>
        <v>0.25180000000000002</v>
      </c>
      <c r="AI633" s="23">
        <v>0</v>
      </c>
      <c r="AJ633" s="23">
        <v>0</v>
      </c>
      <c r="AK633" s="23">
        <v>0</v>
      </c>
      <c r="AL633" s="20" t="str">
        <f>+VLOOKUP(K633,Seguimiento!$A:$J,7,FALSE)</f>
        <v>Para el periodo comprendido entre el 01 al 30 de junio de 2021, se han realizaron 154 contratos entre arrendamientos, disposición y saneamientos, equivalente a una medición del 12,59 % respecto de la meta anual.</v>
      </c>
      <c r="AM633" s="20">
        <f t="shared" si="9"/>
        <v>0.12590000000000001</v>
      </c>
      <c r="AN633" s="22">
        <v>1.1355271429252379E-3</v>
      </c>
      <c r="AO633" s="22">
        <v>0</v>
      </c>
      <c r="AP633" s="22">
        <v>0</v>
      </c>
      <c r="AQ633" s="36">
        <f>+VLOOKUP(K633,Seguimiento!$A:$J,9,FALSE)</f>
        <v>1.4296286729428747E-4</v>
      </c>
      <c r="AR633" s="35">
        <f>+VLOOKUP(K633,Seguimiento!$A:$J,10,FALSE)</f>
        <v>1</v>
      </c>
      <c r="AS633" s="20">
        <v>98.44</v>
      </c>
      <c r="AT633" s="35">
        <f>+VLOOKUP(K633,Seguimiento!$A:$J,4,FALSE)</f>
        <v>12.59</v>
      </c>
      <c r="AU633" s="22">
        <v>0</v>
      </c>
      <c r="AV633" s="22">
        <v>0</v>
      </c>
    </row>
    <row r="634" spans="1:48" x14ac:dyDescent="0.2">
      <c r="A634" s="20">
        <v>5</v>
      </c>
      <c r="B634" s="20" t="s">
        <v>1464</v>
      </c>
      <c r="C634" s="20">
        <v>1</v>
      </c>
      <c r="D634" s="20" t="s">
        <v>1465</v>
      </c>
      <c r="E634" s="20" t="s">
        <v>1466</v>
      </c>
      <c r="F634" s="20">
        <v>2</v>
      </c>
      <c r="G634" s="20" t="s">
        <v>1527</v>
      </c>
      <c r="H634" s="20" t="s">
        <v>1528</v>
      </c>
      <c r="I634" s="20">
        <v>2</v>
      </c>
      <c r="J634" s="20" t="s">
        <v>1959</v>
      </c>
      <c r="K634" s="20" t="s">
        <v>1529</v>
      </c>
      <c r="L634" s="20" t="s">
        <v>1530</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6">
        <f>+VLOOKUP(K634,Seguimiento!$A:$J,9,FALSE)</f>
        <v>1.0565764151501202E-4</v>
      </c>
      <c r="AR634" s="35">
        <f>+VLOOKUP(K634,Seguimiento!$A:$J,10,FALSE)</f>
        <v>3</v>
      </c>
      <c r="AS634" s="20">
        <v>28.3</v>
      </c>
      <c r="AT634" s="35">
        <f>+VLOOKUP(K634,Seguimiento!$A:$J,4,FALSE)</f>
        <v>28.3</v>
      </c>
      <c r="AU634" s="22">
        <v>0</v>
      </c>
      <c r="AV634" s="22">
        <v>0</v>
      </c>
    </row>
    <row r="635" spans="1:48" x14ac:dyDescent="0.2">
      <c r="A635" s="20">
        <v>5</v>
      </c>
      <c r="B635" s="20" t="s">
        <v>1464</v>
      </c>
      <c r="C635" s="20">
        <v>1</v>
      </c>
      <c r="D635" s="20" t="s">
        <v>1465</v>
      </c>
      <c r="E635" s="20" t="s">
        <v>1466</v>
      </c>
      <c r="F635" s="20">
        <v>2</v>
      </c>
      <c r="G635" s="20" t="s">
        <v>1527</v>
      </c>
      <c r="H635" s="20" t="s">
        <v>1528</v>
      </c>
      <c r="I635" s="20">
        <v>1</v>
      </c>
      <c r="J635" s="20" t="s">
        <v>1959</v>
      </c>
      <c r="K635" s="20" t="s">
        <v>1542</v>
      </c>
      <c r="L635" s="20" t="s">
        <v>1543</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6">
        <f>+VLOOKUP(K635,Seguimiento!$A:$J,9,FALSE)</f>
        <v>1.2678916981801442E-4</v>
      </c>
      <c r="AR635" s="35">
        <f>+VLOOKUP(K635,Seguimiento!$A:$J,10,FALSE)</f>
        <v>3</v>
      </c>
      <c r="AS635" s="20">
        <v>3.81</v>
      </c>
      <c r="AT635" s="35">
        <f>+VLOOKUP(K635,Seguimiento!$A:$J,4,FALSE)</f>
        <v>3.81</v>
      </c>
      <c r="AU635" s="22">
        <v>0</v>
      </c>
      <c r="AV635" s="22">
        <v>0</v>
      </c>
    </row>
    <row r="636" spans="1:48" x14ac:dyDescent="0.2">
      <c r="A636" s="20">
        <v>5</v>
      </c>
      <c r="B636" s="20" t="s">
        <v>1464</v>
      </c>
      <c r="C636" s="20">
        <v>1</v>
      </c>
      <c r="D636" s="20" t="s">
        <v>1465</v>
      </c>
      <c r="E636" s="20" t="s">
        <v>1466</v>
      </c>
      <c r="F636" s="20">
        <v>1</v>
      </c>
      <c r="G636" s="20" t="s">
        <v>1510</v>
      </c>
      <c r="H636" s="20" t="s">
        <v>1520</v>
      </c>
      <c r="I636" s="20">
        <v>3</v>
      </c>
      <c r="J636" s="20" t="s">
        <v>1959</v>
      </c>
      <c r="K636" s="20" t="s">
        <v>1525</v>
      </c>
      <c r="L636" s="20" t="s">
        <v>1526</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3474</v>
      </c>
      <c r="AA636" s="23">
        <v>0</v>
      </c>
      <c r="AB636" s="22">
        <v>0</v>
      </c>
      <c r="AC636" s="20">
        <v>0</v>
      </c>
      <c r="AD636" s="20">
        <f>+VLOOKUP(K636,Seguimiento!$A:$J,5,FALSE)</f>
        <v>0.19823109843081299</v>
      </c>
      <c r="AE636" s="22">
        <v>0</v>
      </c>
      <c r="AF636" s="22">
        <v>0</v>
      </c>
      <c r="AG636" s="20">
        <v>0</v>
      </c>
      <c r="AH636" s="20">
        <f>+VLOOKUP(K636,Seguimiento!$A:$J,6,FALSE)</f>
        <v>0.59465936323177004</v>
      </c>
      <c r="AI636" s="23">
        <v>0</v>
      </c>
      <c r="AJ636" s="23">
        <v>0</v>
      </c>
      <c r="AK636" s="23">
        <v>0</v>
      </c>
      <c r="AL636" s="20" t="str">
        <f>+VLOOKUP(K636,Seguimiento!$A:$J,7,FALSE)</f>
        <v>Se han intervenido 3474 servidores publicos</v>
      </c>
      <c r="AM636" s="20">
        <f t="shared" si="9"/>
        <v>0.19823109843081299</v>
      </c>
      <c r="AN636" s="22">
        <v>1.1160074925122679E-4</v>
      </c>
      <c r="AO636" s="22">
        <v>0</v>
      </c>
      <c r="AP636" s="22">
        <v>0</v>
      </c>
      <c r="AQ636" s="36">
        <f>+VLOOKUP(K636,Seguimiento!$A:$J,9,FALSE)</f>
        <v>2.2122739109772418E-5</v>
      </c>
      <c r="AR636" s="35">
        <f>+VLOOKUP(K636,Seguimiento!$A:$J,10,FALSE)</f>
        <v>1</v>
      </c>
      <c r="AS636" s="20">
        <v>0</v>
      </c>
      <c r="AT636" s="35">
        <f>+VLOOKUP(K636,Seguimiento!$A:$J,4,FALSE)</f>
        <v>3474</v>
      </c>
      <c r="AU636" s="22">
        <v>0</v>
      </c>
      <c r="AV636" s="22">
        <v>0</v>
      </c>
    </row>
    <row r="637" spans="1:48" x14ac:dyDescent="0.2">
      <c r="A637" s="20">
        <v>5</v>
      </c>
      <c r="B637" s="20" t="s">
        <v>1464</v>
      </c>
      <c r="C637" s="20">
        <v>1</v>
      </c>
      <c r="D637" s="20" t="s">
        <v>1465</v>
      </c>
      <c r="E637" s="20" t="s">
        <v>1466</v>
      </c>
      <c r="F637" s="20">
        <v>4</v>
      </c>
      <c r="G637" s="20" t="s">
        <v>1477</v>
      </c>
      <c r="H637" s="20" t="s">
        <v>1478</v>
      </c>
      <c r="I637" s="20">
        <v>2</v>
      </c>
      <c r="J637" s="20" t="s">
        <v>1959</v>
      </c>
      <c r="K637" s="20" t="s">
        <v>1481</v>
      </c>
      <c r="L637" s="20" t="s">
        <v>1482</v>
      </c>
      <c r="M637" s="20" t="s">
        <v>50</v>
      </c>
      <c r="N637" s="20">
        <v>2.93</v>
      </c>
      <c r="O637" s="20">
        <v>2.8</v>
      </c>
      <c r="P637" s="20" t="s">
        <v>1483</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0.8</v>
      </c>
      <c r="AA637" s="23">
        <v>0</v>
      </c>
      <c r="AB637" s="22">
        <v>0</v>
      </c>
      <c r="AC637" s="20">
        <v>0.64285714285714302</v>
      </c>
      <c r="AD637" s="20">
        <f>+VLOOKUP(K637,Seguimiento!$A:$J,5,FALSE)</f>
        <v>0.92857142857142905</v>
      </c>
      <c r="AE637" s="22">
        <v>0</v>
      </c>
      <c r="AF637" s="22">
        <v>0</v>
      </c>
      <c r="AG637" s="20">
        <v>2.5714285714285698</v>
      </c>
      <c r="AH637" s="20">
        <f>+VLOOKUP(K637,Seguimiento!$A:$J,6,FALSE)</f>
        <v>1.1428571428571399</v>
      </c>
      <c r="AI637" s="23">
        <v>0</v>
      </c>
      <c r="AJ637" s="23">
        <v>0</v>
      </c>
      <c r="AK637" s="23">
        <v>0</v>
      </c>
      <c r="AL637" s="20" t="str">
        <f>+VLOOKUP(K637,Seguimiento!$A:$J,7,FALSE)</f>
        <v>Para el período comprendido entre el 01 de enero y el 30 de Junio de 2021,  los ahorros suman $11.780.881.468 correspondiendo este valor al 0,804% del total contratado para el período, $1.464.743.961.825.</v>
      </c>
      <c r="AM637" s="20">
        <f t="shared" si="9"/>
        <v>0.92857142857142905</v>
      </c>
      <c r="AN637" s="22">
        <v>7.7675058529290213E-4</v>
      </c>
      <c r="AO637" s="22">
        <v>0</v>
      </c>
      <c r="AP637" s="22">
        <v>0</v>
      </c>
      <c r="AQ637" s="36">
        <f>+VLOOKUP(K637,Seguimiento!$A:$J,9,FALSE)</f>
        <v>6.9352730829723408E-4</v>
      </c>
      <c r="AR637" s="35">
        <f>+VLOOKUP(K637,Seguimiento!$A:$J,10,FALSE)</f>
        <v>3</v>
      </c>
      <c r="AS637" s="20">
        <v>1.8</v>
      </c>
      <c r="AT637" s="35">
        <f>+VLOOKUP(K637,Seguimiento!$A:$J,4,FALSE)</f>
        <v>2.6</v>
      </c>
      <c r="AU637" s="22">
        <v>0</v>
      </c>
      <c r="AV637" s="22">
        <v>0</v>
      </c>
    </row>
    <row r="638" spans="1:48" x14ac:dyDescent="0.2">
      <c r="A638" s="20">
        <v>5</v>
      </c>
      <c r="B638" s="20" t="s">
        <v>1464</v>
      </c>
      <c r="C638" s="20">
        <v>1</v>
      </c>
      <c r="D638" s="20" t="s">
        <v>1465</v>
      </c>
      <c r="E638" s="20" t="s">
        <v>1466</v>
      </c>
      <c r="F638" s="20">
        <v>5</v>
      </c>
      <c r="G638" s="20" t="s">
        <v>1472</v>
      </c>
      <c r="H638" s="20" t="s">
        <v>1473</v>
      </c>
      <c r="I638" s="20">
        <v>2</v>
      </c>
      <c r="J638" s="20" t="s">
        <v>1959</v>
      </c>
      <c r="K638" s="20" t="s">
        <v>1474</v>
      </c>
      <c r="L638" s="20" t="s">
        <v>1475</v>
      </c>
      <c r="M638" s="20" t="s">
        <v>1476</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2105722</v>
      </c>
      <c r="AA638" s="23">
        <v>0</v>
      </c>
      <c r="AB638" s="22">
        <v>0</v>
      </c>
      <c r="AC638" s="20">
        <v>0.24439950893609</v>
      </c>
      <c r="AD638" s="20">
        <f>+VLOOKUP(K638,Seguimiento!$A:$J,5,FALSE)</f>
        <v>0.40103488208098698</v>
      </c>
      <c r="AE638" s="22">
        <v>0</v>
      </c>
      <c r="AF638" s="22">
        <v>0</v>
      </c>
      <c r="AG638" s="20">
        <v>1.07313794215086</v>
      </c>
      <c r="AH638" s="20">
        <f>+VLOOKUP(K638,Seguimiento!$A:$J,6,FALSE)</f>
        <v>0.63268219957298799</v>
      </c>
      <c r="AI638" s="23">
        <v>0</v>
      </c>
      <c r="AJ638" s="23">
        <v>0</v>
      </c>
      <c r="AK638" s="23">
        <v>0</v>
      </c>
      <c r="AL638" s="20" t="str">
        <f>+VLOOKUP(K638,Seguimiento!$A:$J,7,FALSE)</f>
        <v>Ejecución de ingresos corte junio 30 de 2021</v>
      </c>
      <c r="AM638" s="20">
        <f t="shared" si="9"/>
        <v>0.40103488208098698</v>
      </c>
      <c r="AN638" s="22">
        <v>9.8835308630470797E-3</v>
      </c>
      <c r="AO638" s="22">
        <v>0</v>
      </c>
      <c r="AP638" s="22">
        <v>0</v>
      </c>
      <c r="AQ638" s="36">
        <f>+VLOOKUP(K638,Seguimiento!$A:$J,9,FALSE)</f>
        <v>3.9636406342058814E-3</v>
      </c>
      <c r="AR638" s="35">
        <f>+VLOOKUP(K638,Seguimiento!$A:$J,10,FALSE)</f>
        <v>3</v>
      </c>
      <c r="AS638" s="20">
        <v>3285576</v>
      </c>
      <c r="AT638" s="35">
        <f>+VLOOKUP(K638,Seguimiento!$A:$J,4,FALSE)</f>
        <v>5391298</v>
      </c>
      <c r="AU638" s="22">
        <v>0</v>
      </c>
      <c r="AV638" s="22">
        <v>0</v>
      </c>
    </row>
    <row r="639" spans="1:48" x14ac:dyDescent="0.2">
      <c r="A639" s="20">
        <v>5</v>
      </c>
      <c r="B639" s="20" t="s">
        <v>1464</v>
      </c>
      <c r="C639" s="20">
        <v>1</v>
      </c>
      <c r="D639" s="20" t="s">
        <v>1465</v>
      </c>
      <c r="E639" s="20" t="s">
        <v>1466</v>
      </c>
      <c r="F639" s="20">
        <v>2</v>
      </c>
      <c r="G639" s="20" t="s">
        <v>1527</v>
      </c>
      <c r="H639" s="20" t="s">
        <v>1528</v>
      </c>
      <c r="I639" s="20">
        <v>6</v>
      </c>
      <c r="J639" s="20" t="s">
        <v>1959</v>
      </c>
      <c r="K639" s="20" t="s">
        <v>1538</v>
      </c>
      <c r="L639" s="20" t="s">
        <v>1539</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20</v>
      </c>
      <c r="AA639" s="23">
        <v>0</v>
      </c>
      <c r="AB639" s="22">
        <v>0</v>
      </c>
      <c r="AC639" s="20">
        <v>0.28571428571428598</v>
      </c>
      <c r="AD639" s="20">
        <f>+VLOOKUP(K639,Seguimiento!$A:$J,5,FALSE)</f>
        <v>0.28571428571428598</v>
      </c>
      <c r="AE639" s="22">
        <v>0</v>
      </c>
      <c r="AF639" s="22">
        <v>0</v>
      </c>
      <c r="AG639" s="20">
        <v>0.66666666666666696</v>
      </c>
      <c r="AH639" s="20">
        <f>+VLOOKUP(K639,Seguimiento!$A:$J,6,FALSE)</f>
        <v>0.44444444444444398</v>
      </c>
      <c r="AI639" s="23">
        <v>0</v>
      </c>
      <c r="AJ639" s="23">
        <v>0</v>
      </c>
      <c r="AK639" s="23">
        <v>0</v>
      </c>
      <c r="AL639" s="20" t="str">
        <f>+VLOOKUP(K639,Seguimiento!$A:$J,7,FALSE)</f>
        <v>Se definió la estrategia de Rendición Pública de Cuentas. Desde julio se iniciarán los procesos de implementación de las mismas de parte de las dependencias.</v>
      </c>
      <c r="AM639" s="20">
        <f t="shared" si="9"/>
        <v>0.28571428571428598</v>
      </c>
      <c r="AN639" s="22">
        <v>4.0469480160184126E-4</v>
      </c>
      <c r="AO639" s="22">
        <v>0</v>
      </c>
      <c r="AP639" s="22">
        <v>0</v>
      </c>
      <c r="AQ639" s="36">
        <f>+VLOOKUP(K639,Seguimiento!$A:$J,9,FALSE)</f>
        <v>1.1562708617195475E-4</v>
      </c>
      <c r="AR639" s="35">
        <f>+VLOOKUP(K639,Seguimiento!$A:$J,10,FALSE)</f>
        <v>2</v>
      </c>
      <c r="AS639" s="20">
        <v>20</v>
      </c>
      <c r="AT639" s="35">
        <f>+VLOOKUP(K639,Seguimiento!$A:$J,4,FALSE)</f>
        <v>20</v>
      </c>
      <c r="AU639" s="22">
        <v>0</v>
      </c>
      <c r="AV639" s="22">
        <v>0</v>
      </c>
    </row>
    <row r="640" spans="1:48" x14ac:dyDescent="0.2">
      <c r="A640" s="20">
        <v>5</v>
      </c>
      <c r="B640" s="20" t="s">
        <v>1464</v>
      </c>
      <c r="C640" s="20">
        <v>1</v>
      </c>
      <c r="D640" s="20" t="s">
        <v>1465</v>
      </c>
      <c r="E640" s="20" t="s">
        <v>1466</v>
      </c>
      <c r="F640" s="20">
        <v>2</v>
      </c>
      <c r="G640" s="20" t="s">
        <v>1527</v>
      </c>
      <c r="H640" s="20" t="s">
        <v>1528</v>
      </c>
      <c r="I640" s="20">
        <v>3</v>
      </c>
      <c r="J640" s="20" t="s">
        <v>1959</v>
      </c>
      <c r="K640" s="20" t="s">
        <v>1531</v>
      </c>
      <c r="L640" s="20" t="s">
        <v>1532</v>
      </c>
      <c r="M640" s="20" t="s">
        <v>44</v>
      </c>
      <c r="N640" s="20">
        <v>-1</v>
      </c>
      <c r="O640" s="20">
        <v>1</v>
      </c>
      <c r="P640" s="20" t="s">
        <v>1533</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v>
      </c>
      <c r="AA640" s="23">
        <v>0</v>
      </c>
      <c r="AB640" s="22">
        <v>0</v>
      </c>
      <c r="AC640" s="20">
        <v>0</v>
      </c>
      <c r="AD640" s="20">
        <f>+VLOOKUP(K640,Seguimiento!$A:$J,5,FALSE)</f>
        <v>0</v>
      </c>
      <c r="AE640" s="22">
        <v>0</v>
      </c>
      <c r="AF640" s="22">
        <v>0</v>
      </c>
      <c r="AG640" s="20">
        <v>-1</v>
      </c>
      <c r="AH640" s="20">
        <f>+VLOOKUP(K640,Seguimiento!$A:$J,6,FALSE)</f>
        <v>0</v>
      </c>
      <c r="AI640" s="23">
        <v>0</v>
      </c>
      <c r="AJ640" s="23">
        <v>0</v>
      </c>
      <c r="AK640" s="23">
        <v>0</v>
      </c>
      <c r="AL640" s="20" t="str">
        <f>+VLOOKUP(K640,Seguimiento!$A:$J,7,FALSE)</f>
        <v>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v>
      </c>
      <c r="AM640" s="20">
        <f t="shared" si="9"/>
        <v>0</v>
      </c>
      <c r="AN640" s="22">
        <v>4.2223189988539332E-4</v>
      </c>
      <c r="AO640" s="22">
        <v>0</v>
      </c>
      <c r="AP640" s="22">
        <v>0</v>
      </c>
      <c r="AQ640" s="36">
        <f>+VLOOKUP(K640,Seguimiento!$A:$J,9,FALSE)</f>
        <v>0</v>
      </c>
      <c r="AR640" s="35">
        <f>+VLOOKUP(K640,Seguimiento!$A:$J,10,FALSE)</f>
        <v>1</v>
      </c>
      <c r="AS640" s="20">
        <v>0</v>
      </c>
      <c r="AT640" s="35">
        <f>+VLOOKUP(K640,Seguimiento!$A:$J,4,FALSE)</f>
        <v>0</v>
      </c>
      <c r="AU640" s="22">
        <v>0</v>
      </c>
      <c r="AV640" s="22">
        <v>0</v>
      </c>
    </row>
    <row r="641" spans="1:48" x14ac:dyDescent="0.2">
      <c r="A641" s="20">
        <v>5</v>
      </c>
      <c r="B641" s="20" t="s">
        <v>1464</v>
      </c>
      <c r="C641" s="20">
        <v>1</v>
      </c>
      <c r="D641" s="20" t="s">
        <v>1465</v>
      </c>
      <c r="E641" s="20" t="s">
        <v>1466</v>
      </c>
      <c r="F641" s="20">
        <v>6</v>
      </c>
      <c r="G641" s="20" t="s">
        <v>1467</v>
      </c>
      <c r="H641" s="20" t="s">
        <v>1468</v>
      </c>
      <c r="I641" s="20">
        <v>2</v>
      </c>
      <c r="J641" s="20" t="s">
        <v>1959</v>
      </c>
      <c r="K641" s="20" t="s">
        <v>1469</v>
      </c>
      <c r="L641" s="20" t="s">
        <v>1470</v>
      </c>
      <c r="M641" s="20" t="s">
        <v>44</v>
      </c>
      <c r="N641" s="20">
        <v>3</v>
      </c>
      <c r="O641" s="20">
        <v>5</v>
      </c>
      <c r="P641" s="20" t="s">
        <v>1471</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 30 de junio se presenta una actualización del 50% de las herramientas de información jurídicas implementadas: Helena, Hermes y Biblioteca jurídica Astrea.</v>
      </c>
      <c r="AM641" s="20">
        <f t="shared" si="9"/>
        <v>0.6</v>
      </c>
      <c r="AN641" s="22">
        <v>1.1103226931207822E-4</v>
      </c>
      <c r="AO641" s="22">
        <v>0</v>
      </c>
      <c r="AP641" s="22">
        <v>0</v>
      </c>
      <c r="AQ641" s="36">
        <f>+VLOOKUP(K641,Seguimiento!$A:$J,9,FALSE)</f>
        <v>6.6619361587246927E-5</v>
      </c>
      <c r="AR641" s="35">
        <f>+VLOOKUP(K641,Seguimiento!$A:$J,10,FALSE)</f>
        <v>3</v>
      </c>
      <c r="AS641" s="20">
        <v>3</v>
      </c>
      <c r="AT641" s="35">
        <f>+VLOOKUP(K641,Seguimiento!$A:$J,4,FALSE)</f>
        <v>3</v>
      </c>
      <c r="AU641" s="22">
        <v>0</v>
      </c>
      <c r="AV641" s="22">
        <v>0</v>
      </c>
    </row>
    <row r="642" spans="1:48" x14ac:dyDescent="0.2">
      <c r="A642" s="20">
        <v>5</v>
      </c>
      <c r="B642" s="20" t="s">
        <v>1464</v>
      </c>
      <c r="C642" s="20">
        <v>1</v>
      </c>
      <c r="D642" s="20" t="s">
        <v>1465</v>
      </c>
      <c r="E642" s="20" t="s">
        <v>1466</v>
      </c>
      <c r="F642" s="20">
        <v>4</v>
      </c>
      <c r="G642" s="20" t="s">
        <v>1477</v>
      </c>
      <c r="H642" s="20" t="s">
        <v>1478</v>
      </c>
      <c r="I642" s="20">
        <v>6</v>
      </c>
      <c r="J642" s="20" t="s">
        <v>1959</v>
      </c>
      <c r="K642" s="20" t="s">
        <v>1486</v>
      </c>
      <c r="L642" s="20" t="s">
        <v>1487</v>
      </c>
      <c r="M642" s="20" t="s">
        <v>50</v>
      </c>
      <c r="N642" s="20">
        <v>24</v>
      </c>
      <c r="O642" s="20">
        <v>30</v>
      </c>
      <c r="P642" s="20" t="s">
        <v>1483</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25</v>
      </c>
      <c r="AA642" s="23">
        <v>0</v>
      </c>
      <c r="AB642" s="22">
        <v>0</v>
      </c>
      <c r="AC642" s="20">
        <v>0.77100000000000002</v>
      </c>
      <c r="AD642" s="20">
        <f>+VLOOKUP(K642,Seguimiento!$A:$J,5,FALSE)</f>
        <v>0.83333333333333304</v>
      </c>
      <c r="AE642" s="22">
        <v>0</v>
      </c>
      <c r="AF642" s="22">
        <v>0</v>
      </c>
      <c r="AG642" s="20">
        <v>0.96375</v>
      </c>
      <c r="AH642" s="20">
        <f>+VLOOKUP(K642,Seguimiento!$A:$J,6,FALSE)</f>
        <v>0.96153846153846201</v>
      </c>
      <c r="AI642" s="23">
        <v>0</v>
      </c>
      <c r="AJ642" s="23">
        <v>0</v>
      </c>
      <c r="AK642" s="23">
        <v>0</v>
      </c>
      <c r="AL642" s="20" t="str">
        <f>+VLOOKUP(K642,Seguimiento!$A:$J,7,FALSE)</f>
        <v>Para el período comprendido entre el 01 de enero y el 30 de junio de 2021,  el valor de los procesos realizados bajo causales de convocatoria pública o proceso competitivo es de 25%, que corresponde a $501.871 millones, frente al total contratado de $2.009.577 millones.</v>
      </c>
      <c r="AM642" s="20">
        <f t="shared" si="9"/>
        <v>0.83333333333333304</v>
      </c>
      <c r="AN642" s="22">
        <v>2.2018403548094872E-4</v>
      </c>
      <c r="AO642" s="22">
        <v>0</v>
      </c>
      <c r="AP642" s="22">
        <v>0</v>
      </c>
      <c r="AQ642" s="36">
        <f>+VLOOKUP(K642,Seguimiento!$A:$J,9,FALSE)</f>
        <v>1.8348669623412386E-4</v>
      </c>
      <c r="AR642" s="35">
        <f>+VLOOKUP(K642,Seguimiento!$A:$J,10,FALSE)</f>
        <v>3</v>
      </c>
      <c r="AS642" s="20">
        <v>23.13</v>
      </c>
      <c r="AT642" s="35">
        <f>+VLOOKUP(K642,Seguimiento!$A:$J,4,FALSE)</f>
        <v>25</v>
      </c>
      <c r="AU642" s="22">
        <v>0</v>
      </c>
      <c r="AV642" s="22">
        <v>0</v>
      </c>
    </row>
    <row r="643" spans="1:48" x14ac:dyDescent="0.2">
      <c r="A643" s="20">
        <v>5</v>
      </c>
      <c r="B643" s="20" t="s">
        <v>1464</v>
      </c>
      <c r="C643" s="20">
        <v>1</v>
      </c>
      <c r="D643" s="20" t="s">
        <v>1465</v>
      </c>
      <c r="E643" s="20" t="s">
        <v>1466</v>
      </c>
      <c r="F643" s="20">
        <v>2</v>
      </c>
      <c r="G643" s="20" t="s">
        <v>1527</v>
      </c>
      <c r="H643" s="20" t="s">
        <v>1528</v>
      </c>
      <c r="I643" s="20">
        <v>4</v>
      </c>
      <c r="J643" s="20" t="s">
        <v>1959</v>
      </c>
      <c r="K643" s="20" t="s">
        <v>1534</v>
      </c>
      <c r="L643" s="20" t="s">
        <v>1535</v>
      </c>
      <c r="M643" s="20" t="s">
        <v>44</v>
      </c>
      <c r="N643" s="20">
        <v>-1</v>
      </c>
      <c r="O643" s="20">
        <v>21</v>
      </c>
      <c r="P643" s="20" t="s">
        <v>1533</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v>
      </c>
      <c r="AM643" s="20">
        <f t="shared" ref="AM643:AM706" si="10">+AD643</f>
        <v>0</v>
      </c>
      <c r="AN643" s="22">
        <v>4.4983607211623118E-4</v>
      </c>
      <c r="AO643" s="22">
        <v>0</v>
      </c>
      <c r="AP643" s="22">
        <v>0</v>
      </c>
      <c r="AQ643" s="36">
        <f>+VLOOKUP(K643,Seguimiento!$A:$J,9,FALSE)</f>
        <v>0</v>
      </c>
      <c r="AR643" s="35">
        <f>+VLOOKUP(K643,Seguimiento!$A:$J,10,FALSE)</f>
        <v>1</v>
      </c>
      <c r="AS643" s="20">
        <v>0</v>
      </c>
      <c r="AT643" s="35">
        <f>+VLOOKUP(K643,Seguimiento!$A:$J,4,FALSE)</f>
        <v>0</v>
      </c>
      <c r="AU643" s="22">
        <v>0</v>
      </c>
      <c r="AV643" s="22">
        <v>0</v>
      </c>
    </row>
    <row r="644" spans="1:48" x14ac:dyDescent="0.2">
      <c r="A644" s="20">
        <v>5</v>
      </c>
      <c r="B644" s="20" t="s">
        <v>1464</v>
      </c>
      <c r="C644" s="20">
        <v>1</v>
      </c>
      <c r="D644" s="20" t="s">
        <v>1465</v>
      </c>
      <c r="E644" s="20" t="s">
        <v>1466</v>
      </c>
      <c r="F644" s="20">
        <v>5</v>
      </c>
      <c r="G644" s="20" t="s">
        <v>1472</v>
      </c>
      <c r="H644" s="20" t="s">
        <v>1473</v>
      </c>
      <c r="I644" s="20">
        <v>5</v>
      </c>
      <c r="J644" s="20" t="s">
        <v>1959</v>
      </c>
      <c r="K644" s="20" t="s">
        <v>1495</v>
      </c>
      <c r="L644" s="20" t="s">
        <v>1496</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6</v>
      </c>
      <c r="AA644" s="23">
        <v>0</v>
      </c>
      <c r="AB644" s="22">
        <v>0</v>
      </c>
      <c r="AC644" s="20">
        <v>0.25</v>
      </c>
      <c r="AD644" s="20">
        <f>+VLOOKUP(K644,Seguimiento!$A:$J,5,FALSE)</f>
        <v>0.31818181818181801</v>
      </c>
      <c r="AE644" s="22">
        <v>0</v>
      </c>
      <c r="AF644" s="22">
        <v>0</v>
      </c>
      <c r="AG644" s="20">
        <v>1</v>
      </c>
      <c r="AH644" s="20">
        <f>+VLOOKUP(K644,Seguimiento!$A:$J,6,FALSE)</f>
        <v>0.27272727272727298</v>
      </c>
      <c r="AI644" s="23">
        <v>0</v>
      </c>
      <c r="AJ644" s="23">
        <v>0</v>
      </c>
      <c r="AK644" s="23">
        <v>0</v>
      </c>
      <c r="AL644" s="20" t="str">
        <f>+VLOOKUP(K644,Seguimiento!$A:$J,7,FALSE)</f>
        <v>La transferencias al FONPET se realiza mes vencido, son 11 al año</v>
      </c>
      <c r="AM644" s="20">
        <f t="shared" si="10"/>
        <v>0.31818181818181801</v>
      </c>
      <c r="AN644" s="22">
        <v>8.1040644379843372E-4</v>
      </c>
      <c r="AO644" s="22">
        <v>0</v>
      </c>
      <c r="AP644" s="22">
        <v>0</v>
      </c>
      <c r="AQ644" s="36">
        <f>+VLOOKUP(K644,Seguimiento!$A:$J,9,FALSE)</f>
        <v>2.5785659575404694E-4</v>
      </c>
      <c r="AR644" s="35">
        <f>+VLOOKUP(K644,Seguimiento!$A:$J,10,FALSE)</f>
        <v>2</v>
      </c>
      <c r="AS644" s="20">
        <v>11</v>
      </c>
      <c r="AT644" s="35">
        <f>+VLOOKUP(K644,Seguimiento!$A:$J,4,FALSE)</f>
        <v>6</v>
      </c>
      <c r="AU644" s="22">
        <v>0</v>
      </c>
      <c r="AV644" s="22">
        <v>0</v>
      </c>
    </row>
    <row r="645" spans="1:48" x14ac:dyDescent="0.2">
      <c r="A645" s="20">
        <v>5</v>
      </c>
      <c r="B645" s="20" t="s">
        <v>1464</v>
      </c>
      <c r="C645" s="20">
        <v>1</v>
      </c>
      <c r="D645" s="20" t="s">
        <v>1465</v>
      </c>
      <c r="E645" s="20" t="s">
        <v>1466</v>
      </c>
      <c r="F645" s="20"/>
      <c r="G645" s="20"/>
      <c r="H645" s="20"/>
      <c r="I645" s="20">
        <v>6</v>
      </c>
      <c r="J645" s="20" t="s">
        <v>1958</v>
      </c>
      <c r="K645" s="20" t="s">
        <v>1467</v>
      </c>
      <c r="L645" s="20" t="s">
        <v>1519</v>
      </c>
      <c r="M645" s="20" t="s">
        <v>50</v>
      </c>
      <c r="N645" s="20">
        <v>65</v>
      </c>
      <c r="O645" s="20">
        <v>100</v>
      </c>
      <c r="P645" s="20" t="s">
        <v>1501</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6">
        <f>+VLOOKUP(K645,Seguimiento!$A:$J,9,FALSE)</f>
        <v>0</v>
      </c>
      <c r="AR645" s="35">
        <f>+VLOOKUP(K645,Seguimiento!$A:$J,10,FALSE)</f>
        <v>3</v>
      </c>
      <c r="AS645" s="20">
        <v>67</v>
      </c>
      <c r="AT645" s="35">
        <f>+VLOOKUP(K645,Seguimiento!$A:$J,4,FALSE)</f>
        <v>68</v>
      </c>
      <c r="AU645" s="22">
        <v>0</v>
      </c>
      <c r="AV645" s="22">
        <v>0</v>
      </c>
    </row>
    <row r="646" spans="1:48" x14ac:dyDescent="0.2">
      <c r="A646" s="20">
        <v>5</v>
      </c>
      <c r="B646" s="20" t="s">
        <v>1464</v>
      </c>
      <c r="C646" s="20">
        <v>2</v>
      </c>
      <c r="D646" s="20" t="s">
        <v>1545</v>
      </c>
      <c r="E646" s="20" t="s">
        <v>1546</v>
      </c>
      <c r="F646" s="20">
        <v>3</v>
      </c>
      <c r="G646" s="20" t="s">
        <v>1557</v>
      </c>
      <c r="H646" s="20" t="s">
        <v>1558</v>
      </c>
      <c r="I646" s="20">
        <v>7</v>
      </c>
      <c r="J646" s="20" t="s">
        <v>1959</v>
      </c>
      <c r="K646" s="20" t="s">
        <v>1572</v>
      </c>
      <c r="L646" s="20" t="s">
        <v>1573</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0</v>
      </c>
      <c r="AA646" s="23">
        <v>0</v>
      </c>
      <c r="AB646" s="22">
        <v>0</v>
      </c>
      <c r="AC646" s="20">
        <v>0.21375</v>
      </c>
      <c r="AD646" s="20">
        <f>+VLOOKUP(K646,Seguimiento!$A:$J,5,FALSE)</f>
        <v>0.21375</v>
      </c>
      <c r="AE646" s="22">
        <v>0</v>
      </c>
      <c r="AF646" s="22">
        <v>0</v>
      </c>
      <c r="AG646" s="20">
        <v>2.1375000000000002</v>
      </c>
      <c r="AH646" s="20">
        <f>+VLOOKUP(K646,Seguimiento!$A:$J,6,FALSE)</f>
        <v>0</v>
      </c>
      <c r="AI646" s="23">
        <v>0</v>
      </c>
      <c r="AJ646" s="23">
        <v>0</v>
      </c>
      <c r="AK646" s="23">
        <v>0</v>
      </c>
      <c r="AL646" s="20" t="str">
        <f>+VLOOKUP(K646,Seguimiento!$A:$J,7,FALSE)</f>
        <v>La actividad no ha iniciado, se tiene proyectado iniciar en el mes de agosto</v>
      </c>
      <c r="AM646" s="20">
        <f t="shared" si="10"/>
        <v>0.21375</v>
      </c>
      <c r="AN646" s="22">
        <v>4.4994761234576136E-4</v>
      </c>
      <c r="AO646" s="22">
        <v>0</v>
      </c>
      <c r="AP646" s="22">
        <v>0</v>
      </c>
      <c r="AQ646" s="36">
        <f>+VLOOKUP(K646,Seguimiento!$A:$J,9,FALSE)</f>
        <v>9.6176302138906486E-5</v>
      </c>
      <c r="AR646" s="35">
        <f>+VLOOKUP(K646,Seguimiento!$A:$J,10,FALSE)</f>
        <v>1</v>
      </c>
      <c r="AS646" s="20">
        <v>171</v>
      </c>
      <c r="AT646" s="35">
        <f>+VLOOKUP(K646,Seguimiento!$A:$J,4,FALSE)</f>
        <v>171</v>
      </c>
      <c r="AU646" s="22">
        <v>0</v>
      </c>
      <c r="AV646" s="22">
        <v>0</v>
      </c>
    </row>
    <row r="647" spans="1:48" x14ac:dyDescent="0.2">
      <c r="A647" s="20">
        <v>5</v>
      </c>
      <c r="B647" s="20" t="s">
        <v>1464</v>
      </c>
      <c r="C647" s="20">
        <v>2</v>
      </c>
      <c r="D647" s="20" t="s">
        <v>1545</v>
      </c>
      <c r="E647" s="20" t="s">
        <v>1546</v>
      </c>
      <c r="F647" s="20"/>
      <c r="G647" s="20"/>
      <c r="H647" s="20"/>
      <c r="I647" s="20">
        <v>3</v>
      </c>
      <c r="J647" s="20" t="s">
        <v>1958</v>
      </c>
      <c r="K647" s="20" t="s">
        <v>1557</v>
      </c>
      <c r="L647" s="20" t="s">
        <v>1593</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40</v>
      </c>
      <c r="AA647" s="23">
        <v>0</v>
      </c>
      <c r="AB647" s="22">
        <v>0</v>
      </c>
      <c r="AC647" s="20">
        <v>0.66666666666666696</v>
      </c>
      <c r="AD647" s="20">
        <f>+VLOOKUP(K647,Seguimiento!$A:$J,5,FALSE)</f>
        <v>0.66666666666666696</v>
      </c>
      <c r="AE647" s="24">
        <v>0</v>
      </c>
      <c r="AF647" s="22">
        <v>0</v>
      </c>
      <c r="AG647" s="20">
        <v>0.88888888888888895</v>
      </c>
      <c r="AH647" s="20">
        <f>+VLOOKUP(K647,Seguimiento!$A:$J,6,FALSE)</f>
        <v>0.83333333333333304</v>
      </c>
      <c r="AI647" s="23">
        <v>0</v>
      </c>
      <c r="AJ647" s="23">
        <v>0</v>
      </c>
      <c r="AK647" s="23">
        <v>0</v>
      </c>
      <c r="AL647" s="20" t="str">
        <f>+VLOOKUP(K647,Seguimiento!$A:$J,7,FALSE)</f>
        <v>Se espera que con la reactivación económica se pueda avanzar con mayor celeridad en el cumplimiento</v>
      </c>
      <c r="AM647" s="20">
        <f t="shared" si="10"/>
        <v>0.66666666666666696</v>
      </c>
      <c r="AN647" s="22">
        <v>0</v>
      </c>
      <c r="AO647" s="22">
        <v>0</v>
      </c>
      <c r="AP647" s="22">
        <v>0</v>
      </c>
      <c r="AQ647" s="36">
        <f>+VLOOKUP(K647,Seguimiento!$A:$J,9,FALSE)</f>
        <v>0</v>
      </c>
      <c r="AR647" s="35">
        <f>+VLOOKUP(K647,Seguimiento!$A:$J,10,FALSE)</f>
        <v>3</v>
      </c>
      <c r="AS647" s="20">
        <v>40</v>
      </c>
      <c r="AT647" s="35">
        <f>+VLOOKUP(K647,Seguimiento!$A:$J,4,FALSE)</f>
        <v>40</v>
      </c>
      <c r="AU647" s="22">
        <v>0</v>
      </c>
      <c r="AV647" s="22">
        <v>0</v>
      </c>
    </row>
    <row r="648" spans="1:48" x14ac:dyDescent="0.2">
      <c r="A648" s="20">
        <v>5</v>
      </c>
      <c r="B648" s="20" t="s">
        <v>1464</v>
      </c>
      <c r="C648" s="20">
        <v>2</v>
      </c>
      <c r="D648" s="20" t="s">
        <v>1545</v>
      </c>
      <c r="E648" s="20" t="s">
        <v>1546</v>
      </c>
      <c r="F648" s="20"/>
      <c r="G648" s="20"/>
      <c r="H648" s="20"/>
      <c r="I648" s="20">
        <v>4</v>
      </c>
      <c r="J648" s="20" t="s">
        <v>1958</v>
      </c>
      <c r="K648" s="20" t="s">
        <v>1547</v>
      </c>
      <c r="L648" s="20" t="s">
        <v>1594</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49.8</v>
      </c>
      <c r="AA648" s="23">
        <v>0</v>
      </c>
      <c r="AB648" s="22">
        <v>0</v>
      </c>
      <c r="AC648" s="20">
        <v>1</v>
      </c>
      <c r="AD648" s="20">
        <f>+VLOOKUP(K648,Seguimiento!$A:$J,5,FALSE)</f>
        <v>0.498</v>
      </c>
      <c r="AE648" s="24">
        <v>0</v>
      </c>
      <c r="AF648" s="22">
        <v>0</v>
      </c>
      <c r="AG648" s="20">
        <v>1</v>
      </c>
      <c r="AH648" s="20">
        <f>+VLOOKUP(K648,Seguimiento!$A:$J,6,FALSE)</f>
        <v>0.498</v>
      </c>
      <c r="AI648" s="23">
        <v>0</v>
      </c>
      <c r="AJ648" s="23">
        <v>0</v>
      </c>
      <c r="AK648" s="23">
        <v>0</v>
      </c>
      <c r="AL648" s="20" t="str">
        <f>+VLOOKUP(K648,Seguimiento!$A:$J,7,FALSE)</f>
        <v>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v>
      </c>
      <c r="AM648" s="20">
        <f t="shared" si="10"/>
        <v>0.498</v>
      </c>
      <c r="AN648" s="22">
        <v>0</v>
      </c>
      <c r="AO648" s="22">
        <v>0</v>
      </c>
      <c r="AP648" s="22">
        <v>0</v>
      </c>
      <c r="AQ648" s="36">
        <f>+VLOOKUP(K648,Seguimiento!$A:$J,9,FALSE)</f>
        <v>0</v>
      </c>
      <c r="AR648" s="35">
        <f>+VLOOKUP(K648,Seguimiento!$A:$J,10,FALSE)</f>
        <v>3</v>
      </c>
      <c r="AS648" s="20">
        <v>100</v>
      </c>
      <c r="AT648" s="35">
        <f>+VLOOKUP(K648,Seguimiento!$A:$J,4,FALSE)</f>
        <v>49.8</v>
      </c>
      <c r="AU648" s="22">
        <v>0</v>
      </c>
      <c r="AV648" s="22">
        <v>0</v>
      </c>
    </row>
    <row r="649" spans="1:48" x14ac:dyDescent="0.2">
      <c r="A649" s="20">
        <v>5</v>
      </c>
      <c r="B649" s="20" t="s">
        <v>1464</v>
      </c>
      <c r="C649" s="20">
        <v>2</v>
      </c>
      <c r="D649" s="20" t="s">
        <v>1545</v>
      </c>
      <c r="E649" s="20" t="s">
        <v>1546</v>
      </c>
      <c r="F649" s="20">
        <v>4</v>
      </c>
      <c r="G649" s="20" t="s">
        <v>1547</v>
      </c>
      <c r="H649" s="20" t="s">
        <v>1548</v>
      </c>
      <c r="I649" s="20">
        <v>3</v>
      </c>
      <c r="J649" s="20" t="s">
        <v>1959</v>
      </c>
      <c r="K649" s="20" t="s">
        <v>1576</v>
      </c>
      <c r="L649" s="20" t="s">
        <v>1577</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50</v>
      </c>
      <c r="AA649" s="23">
        <v>0</v>
      </c>
      <c r="AB649" s="22">
        <v>0</v>
      </c>
      <c r="AC649" s="20">
        <v>0</v>
      </c>
      <c r="AD649" s="20">
        <f>+VLOOKUP(K649,Seguimiento!$A:$J,5,FALSE)</f>
        <v>6.25E-2</v>
      </c>
      <c r="AE649" s="22">
        <v>0</v>
      </c>
      <c r="AF649" s="22">
        <v>0</v>
      </c>
      <c r="AG649" s="20">
        <v>0</v>
      </c>
      <c r="AH649" s="20">
        <f>+VLOOKUP(K649,Seguimiento!$A:$J,6,FALSE)</f>
        <v>0.25</v>
      </c>
      <c r="AI649" s="23">
        <v>0</v>
      </c>
      <c r="AJ649" s="23">
        <v>0</v>
      </c>
      <c r="AK649" s="23">
        <v>0</v>
      </c>
      <c r="AL649" s="20" t="str">
        <f>+VLOOKUP(K649,Seguimiento!$A:$J,7,FALSE)</f>
        <v>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v>
      </c>
      <c r="AM649" s="20">
        <f t="shared" si="10"/>
        <v>6.25E-2</v>
      </c>
      <c r="AN649" s="22">
        <v>5.0706313369814043E-4</v>
      </c>
      <c r="AO649" s="22">
        <v>0</v>
      </c>
      <c r="AP649" s="22">
        <v>0</v>
      </c>
      <c r="AQ649" s="36">
        <f>+VLOOKUP(K649,Seguimiento!$A:$J,9,FALSE)</f>
        <v>3.1691445856133777E-5</v>
      </c>
      <c r="AR649" s="35">
        <f>+VLOOKUP(K649,Seguimiento!$A:$J,10,FALSE)</f>
        <v>1</v>
      </c>
      <c r="AS649" s="20">
        <v>0</v>
      </c>
      <c r="AT649" s="35">
        <f>+VLOOKUP(K649,Seguimiento!$A:$J,4,FALSE)</f>
        <v>50</v>
      </c>
      <c r="AU649" s="22">
        <v>0</v>
      </c>
      <c r="AV649" s="22">
        <v>0</v>
      </c>
    </row>
    <row r="650" spans="1:48" x14ac:dyDescent="0.2">
      <c r="A650" s="20">
        <v>5</v>
      </c>
      <c r="B650" s="20" t="s">
        <v>1464</v>
      </c>
      <c r="C650" s="20">
        <v>2</v>
      </c>
      <c r="D650" s="20" t="s">
        <v>1545</v>
      </c>
      <c r="E650" s="20" t="s">
        <v>1546</v>
      </c>
      <c r="F650" s="20">
        <v>1</v>
      </c>
      <c r="G650" s="20" t="s">
        <v>1578</v>
      </c>
      <c r="H650" s="20" t="s">
        <v>1579</v>
      </c>
      <c r="I650" s="20">
        <v>6</v>
      </c>
      <c r="J650" s="20" t="s">
        <v>1959</v>
      </c>
      <c r="K650" s="20" t="s">
        <v>1614</v>
      </c>
      <c r="L650" s="20" t="s">
        <v>1615</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262</v>
      </c>
      <c r="AA650" s="23">
        <v>0</v>
      </c>
      <c r="AB650" s="22">
        <v>0</v>
      </c>
      <c r="AC650" s="20">
        <v>7.2857142857142898E-2</v>
      </c>
      <c r="AD650" s="20">
        <f>+VLOOKUP(K650,Seguimiento!$A:$J,5,FALSE)</f>
        <v>0.124761904761905</v>
      </c>
      <c r="AE650" s="22">
        <v>0</v>
      </c>
      <c r="AF650" s="22">
        <v>0</v>
      </c>
      <c r="AG650" s="20">
        <v>1.02</v>
      </c>
      <c r="AH650" s="20">
        <f>+VLOOKUP(K650,Seguimiento!$A:$J,6,FALSE)</f>
        <v>0.40937499999999999</v>
      </c>
      <c r="AI650" s="23">
        <v>0</v>
      </c>
      <c r="AJ650" s="23">
        <v>0</v>
      </c>
      <c r="AK650" s="23">
        <v>0</v>
      </c>
      <c r="AL650" s="20" t="str">
        <f>+VLOOKUP(K650,Seguimiento!$A:$J,7,FALSE)</f>
        <v>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v>
      </c>
      <c r="AM650" s="20">
        <f t="shared" si="10"/>
        <v>0.124761904761905</v>
      </c>
      <c r="AN650" s="22">
        <v>4.8941003025037471E-4</v>
      </c>
      <c r="AO650" s="22">
        <v>0</v>
      </c>
      <c r="AP650" s="22">
        <v>0</v>
      </c>
      <c r="AQ650" s="36">
        <f>+VLOOKUP(K650,Seguimiento!$A:$J,9,FALSE)</f>
        <v>6.1059727583618299E-5</v>
      </c>
      <c r="AR650" s="35">
        <f>+VLOOKUP(K650,Seguimiento!$A:$J,10,FALSE)</f>
        <v>1</v>
      </c>
      <c r="AS650" s="20">
        <v>153</v>
      </c>
      <c r="AT650" s="35">
        <f>+VLOOKUP(K650,Seguimiento!$A:$J,4,FALSE)</f>
        <v>262</v>
      </c>
      <c r="AU650" s="22">
        <v>0</v>
      </c>
      <c r="AV650" s="22">
        <v>0</v>
      </c>
    </row>
    <row r="651" spans="1:48" x14ac:dyDescent="0.2">
      <c r="A651" s="20">
        <v>5</v>
      </c>
      <c r="B651" s="20" t="s">
        <v>1464</v>
      </c>
      <c r="C651" s="20">
        <v>2</v>
      </c>
      <c r="D651" s="20" t="s">
        <v>1545</v>
      </c>
      <c r="E651" s="20" t="s">
        <v>1546</v>
      </c>
      <c r="F651" s="20">
        <v>2</v>
      </c>
      <c r="G651" s="20" t="s">
        <v>1551</v>
      </c>
      <c r="H651" s="20" t="s">
        <v>1552</v>
      </c>
      <c r="I651" s="20">
        <v>2</v>
      </c>
      <c r="J651" s="20" t="s">
        <v>1959</v>
      </c>
      <c r="K651" s="20" t="s">
        <v>1606</v>
      </c>
      <c r="L651" s="20" t="s">
        <v>1607</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0.375</v>
      </c>
      <c r="AE651" s="22">
        <v>0</v>
      </c>
      <c r="AF651" s="22">
        <v>0</v>
      </c>
      <c r="AG651" s="20">
        <v>1</v>
      </c>
      <c r="AH651" s="20">
        <f>+VLOOKUP(K651,Seguimiento!$A:$J,6,FALSE)</f>
        <v>0.5</v>
      </c>
      <c r="AI651" s="23">
        <v>0</v>
      </c>
      <c r="AJ651" s="23">
        <v>0</v>
      </c>
      <c r="AK651" s="23">
        <v>0</v>
      </c>
      <c r="AL651" s="20" t="str">
        <f>+VLOOKUP(K651,Seguimiento!$A:$J,7,FALSE)</f>
        <v>Al mes de junio el 100% de acciones efectuadas en el marco del Sistema Integral de verdad, Justicia, reparación y no repetición, corresponde a un total de 13 acciones pedagógicas desarrolladas tanto con población, como con funcionarios adscritos a la Administración Municipal.</v>
      </c>
      <c r="AM651" s="20">
        <f t="shared" si="10"/>
        <v>0.375</v>
      </c>
      <c r="AN651" s="22">
        <v>4.1041927963813717E-4</v>
      </c>
      <c r="AO651" s="22">
        <v>0</v>
      </c>
      <c r="AP651" s="22">
        <v>0</v>
      </c>
      <c r="AQ651" s="36">
        <f>+VLOOKUP(K651,Seguimiento!$A:$J,9,FALSE)</f>
        <v>1.5390722986430142E-4</v>
      </c>
      <c r="AR651" s="35">
        <f>+VLOOKUP(K651,Seguimiento!$A:$J,10,FALSE)</f>
        <v>3</v>
      </c>
      <c r="AS651" s="20">
        <v>100</v>
      </c>
      <c r="AT651" s="35">
        <f>+VLOOKUP(K651,Seguimiento!$A:$J,4,FALSE)</f>
        <v>100</v>
      </c>
      <c r="AU651" s="22">
        <v>0</v>
      </c>
      <c r="AV651" s="22">
        <v>0</v>
      </c>
    </row>
    <row r="652" spans="1:48" x14ac:dyDescent="0.2">
      <c r="A652" s="20">
        <v>5</v>
      </c>
      <c r="B652" s="20" t="s">
        <v>1464</v>
      </c>
      <c r="C652" s="20">
        <v>2</v>
      </c>
      <c r="D652" s="20" t="s">
        <v>1545</v>
      </c>
      <c r="E652" s="20" t="s">
        <v>1546</v>
      </c>
      <c r="F652" s="20">
        <v>1</v>
      </c>
      <c r="G652" s="20" t="s">
        <v>1578</v>
      </c>
      <c r="H652" s="20" t="s">
        <v>1579</v>
      </c>
      <c r="I652" s="20">
        <v>8</v>
      </c>
      <c r="J652" s="20" t="s">
        <v>1959</v>
      </c>
      <c r="K652" s="20" t="s">
        <v>1610</v>
      </c>
      <c r="L652" s="20" t="s">
        <v>1611</v>
      </c>
      <c r="M652" s="20" t="s">
        <v>50</v>
      </c>
      <c r="N652" s="20">
        <v>82</v>
      </c>
      <c r="O652" s="20">
        <v>90</v>
      </c>
      <c r="P652" s="20" t="s">
        <v>1533</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27.59</v>
      </c>
      <c r="AA652" s="23">
        <v>0</v>
      </c>
      <c r="AB652" s="22">
        <v>0</v>
      </c>
      <c r="AC652" s="20">
        <v>0.34266666666666701</v>
      </c>
      <c r="AD652" s="20">
        <f>+VLOOKUP(K652,Seguimiento!$A:$J,5,FALSE)</f>
        <v>0.30655555555555603</v>
      </c>
      <c r="AE652" s="22">
        <v>0</v>
      </c>
      <c r="AF652" s="22">
        <v>0</v>
      </c>
      <c r="AG652" s="20">
        <v>0.37609756097560998</v>
      </c>
      <c r="AH652" s="20">
        <f>+VLOOKUP(K652,Seguimiento!$A:$J,6,FALSE)</f>
        <v>0.50163636363636399</v>
      </c>
      <c r="AI652" s="23">
        <v>0</v>
      </c>
      <c r="AJ652" s="23">
        <v>0</v>
      </c>
      <c r="AK652" s="23">
        <v>0</v>
      </c>
      <c r="AL652" s="20" t="str">
        <f>+VLOOKUP(K652,Seguimiento!$A:$J,7,FALSE)</f>
        <v>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v>
      </c>
      <c r="AM652" s="20">
        <f t="shared" si="10"/>
        <v>0.30655555555555603</v>
      </c>
      <c r="AN652" s="22">
        <v>4.8255371066312247E-4</v>
      </c>
      <c r="AO652" s="22">
        <v>0</v>
      </c>
      <c r="AP652" s="22">
        <v>0</v>
      </c>
      <c r="AQ652" s="36">
        <f>+VLOOKUP(K652,Seguimiento!$A:$J,9,FALSE)</f>
        <v>1.4792952085772854E-4</v>
      </c>
      <c r="AR652" s="35">
        <f>+VLOOKUP(K652,Seguimiento!$A:$J,10,FALSE)</f>
        <v>2</v>
      </c>
      <c r="AS652" s="20">
        <v>30.84</v>
      </c>
      <c r="AT652" s="35">
        <f>+VLOOKUP(K652,Seguimiento!$A:$J,4,FALSE)</f>
        <v>27.59</v>
      </c>
      <c r="AU652" s="22">
        <v>0</v>
      </c>
      <c r="AV652" s="22">
        <v>0</v>
      </c>
    </row>
    <row r="653" spans="1:48" x14ac:dyDescent="0.2">
      <c r="A653" s="20">
        <v>5</v>
      </c>
      <c r="B653" s="20" t="s">
        <v>1464</v>
      </c>
      <c r="C653" s="20">
        <v>2</v>
      </c>
      <c r="D653" s="20" t="s">
        <v>1545</v>
      </c>
      <c r="E653" s="20" t="s">
        <v>1546</v>
      </c>
      <c r="F653" s="20">
        <v>4</v>
      </c>
      <c r="G653" s="20" t="s">
        <v>1547</v>
      </c>
      <c r="H653" s="20" t="s">
        <v>1548</v>
      </c>
      <c r="I653" s="20">
        <v>1</v>
      </c>
      <c r="J653" s="20" t="s">
        <v>1959</v>
      </c>
      <c r="K653" s="20" t="s">
        <v>1574</v>
      </c>
      <c r="L653" s="20" t="s">
        <v>1575</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42</v>
      </c>
      <c r="AA653" s="23">
        <v>0</v>
      </c>
      <c r="AB653" s="22">
        <v>0</v>
      </c>
      <c r="AC653" s="20">
        <v>0.25</v>
      </c>
      <c r="AD653" s="20">
        <f>+VLOOKUP(K653,Seguimiento!$A:$J,5,FALSE)</f>
        <v>0.30249999999999999</v>
      </c>
      <c r="AE653" s="22">
        <v>0</v>
      </c>
      <c r="AF653" s="22">
        <v>0</v>
      </c>
      <c r="AG653" s="20">
        <v>1</v>
      </c>
      <c r="AH653" s="20">
        <f>+VLOOKUP(K653,Seguimiento!$A:$J,6,FALSE)</f>
        <v>0.21</v>
      </c>
      <c r="AI653" s="23">
        <v>0</v>
      </c>
      <c r="AJ653" s="23">
        <v>0</v>
      </c>
      <c r="AK653" s="23">
        <v>0</v>
      </c>
      <c r="AL653" s="20" t="str">
        <f>+VLOOKUP(K653,Seguimiento!$A:$J,7,FALSE)</f>
        <v>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v>
      </c>
      <c r="AM653" s="20">
        <f t="shared" si="10"/>
        <v>0.30249999999999999</v>
      </c>
      <c r="AN653" s="22">
        <v>5.5983031519107808E-4</v>
      </c>
      <c r="AO653" s="22">
        <v>0</v>
      </c>
      <c r="AP653" s="22">
        <v>0</v>
      </c>
      <c r="AQ653" s="36">
        <f>+VLOOKUP(K653,Seguimiento!$A:$J,9,FALSE)</f>
        <v>1.6934867034530112E-4</v>
      </c>
      <c r="AR653" s="35">
        <f>+VLOOKUP(K653,Seguimiento!$A:$J,10,FALSE)</f>
        <v>2</v>
      </c>
      <c r="AS653" s="20">
        <v>100</v>
      </c>
      <c r="AT653" s="35">
        <f>+VLOOKUP(K653,Seguimiento!$A:$J,4,FALSE)</f>
        <v>42</v>
      </c>
      <c r="AU653" s="22">
        <v>0</v>
      </c>
      <c r="AV653" s="22">
        <v>0</v>
      </c>
    </row>
    <row r="654" spans="1:48" x14ac:dyDescent="0.2">
      <c r="A654" s="20">
        <v>5</v>
      </c>
      <c r="B654" s="20" t="s">
        <v>1464</v>
      </c>
      <c r="C654" s="20">
        <v>2</v>
      </c>
      <c r="D654" s="20" t="s">
        <v>1545</v>
      </c>
      <c r="E654" s="20" t="s">
        <v>1546</v>
      </c>
      <c r="F654" s="20">
        <v>1</v>
      </c>
      <c r="G654" s="20" t="s">
        <v>1578</v>
      </c>
      <c r="H654" s="20" t="s">
        <v>1579</v>
      </c>
      <c r="I654" s="20">
        <v>7</v>
      </c>
      <c r="J654" s="20" t="s">
        <v>1959</v>
      </c>
      <c r="K654" s="20" t="s">
        <v>1612</v>
      </c>
      <c r="L654" s="20" t="s">
        <v>1613</v>
      </c>
      <c r="M654" s="20" t="s">
        <v>50</v>
      </c>
      <c r="N654" s="20">
        <v>0</v>
      </c>
      <c r="O654" s="20">
        <v>100</v>
      </c>
      <c r="P654" s="20" t="s">
        <v>1533</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0</v>
      </c>
      <c r="AA654" s="23">
        <v>0</v>
      </c>
      <c r="AB654" s="22">
        <v>0</v>
      </c>
      <c r="AC654" s="20">
        <v>-1</v>
      </c>
      <c r="AD654" s="20">
        <f>+VLOOKUP(K654,Seguimiento!$A:$J,5,FALSE)</f>
        <v>0</v>
      </c>
      <c r="AE654" s="22">
        <v>0</v>
      </c>
      <c r="AF654" s="22">
        <v>0</v>
      </c>
      <c r="AG654" s="20">
        <v>-1</v>
      </c>
      <c r="AH654" s="20">
        <f>+VLOOKUP(K654,Seguimiento!$A:$J,6,FALSE)</f>
        <v>0</v>
      </c>
      <c r="AI654" s="23">
        <v>0</v>
      </c>
      <c r="AJ654" s="23">
        <v>0</v>
      </c>
      <c r="AK654" s="23">
        <v>0</v>
      </c>
      <c r="AL654" s="20" t="str">
        <f>+VLOOKUP(K654,Seguimiento!$A:$J,7,FALSE)</f>
        <v>Sin Observación</v>
      </c>
      <c r="AM654" s="20">
        <f t="shared" si="10"/>
        <v>0</v>
      </c>
      <c r="AN654" s="22">
        <v>4.0152877071226501E-4</v>
      </c>
      <c r="AO654" s="22">
        <v>0</v>
      </c>
      <c r="AP654" s="22">
        <v>0</v>
      </c>
      <c r="AQ654" s="36">
        <f>+VLOOKUP(K654,Seguimiento!$A:$J,9,FALSE)</f>
        <v>0</v>
      </c>
      <c r="AR654" s="35">
        <f>+VLOOKUP(K654,Seguimiento!$A:$J,10,FALSE)</f>
        <v>1</v>
      </c>
      <c r="AS654" s="20">
        <v>-1</v>
      </c>
      <c r="AT654" s="35">
        <f>+VLOOKUP(K654,Seguimiento!$A:$J,4,FALSE)</f>
        <v>0</v>
      </c>
      <c r="AU654" s="22">
        <v>0</v>
      </c>
      <c r="AV654" s="22">
        <v>0</v>
      </c>
    </row>
    <row r="655" spans="1:48" x14ac:dyDescent="0.2">
      <c r="A655" s="20">
        <v>5</v>
      </c>
      <c r="B655" s="20" t="s">
        <v>1464</v>
      </c>
      <c r="C655" s="20">
        <v>2</v>
      </c>
      <c r="D655" s="20" t="s">
        <v>1545</v>
      </c>
      <c r="E655" s="20" t="s">
        <v>1546</v>
      </c>
      <c r="F655" s="20">
        <v>2</v>
      </c>
      <c r="G655" s="20" t="s">
        <v>1551</v>
      </c>
      <c r="H655" s="20" t="s">
        <v>1552</v>
      </c>
      <c r="I655" s="20">
        <v>4</v>
      </c>
      <c r="J655" s="20" t="s">
        <v>1959</v>
      </c>
      <c r="K655" s="20" t="s">
        <v>1591</v>
      </c>
      <c r="L655" s="20" t="s">
        <v>1592</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0.375</v>
      </c>
      <c r="AE655" s="22">
        <v>0</v>
      </c>
      <c r="AF655" s="22">
        <v>0</v>
      </c>
      <c r="AG655" s="20">
        <v>1</v>
      </c>
      <c r="AH655" s="20">
        <f>+VLOOKUP(K655,Seguimiento!$A:$J,6,FALSE)</f>
        <v>0.5</v>
      </c>
      <c r="AI655" s="23">
        <v>0</v>
      </c>
      <c r="AJ655" s="23">
        <v>0</v>
      </c>
      <c r="AK655" s="23">
        <v>0</v>
      </c>
      <c r="AL655" s="20" t="str">
        <f>+VLOOKUP(K655,Seguimiento!$A:$J,7,FALSE)</f>
        <v>A junio se ha emitido un total de 6 informes correspondientes al monitoreo, identificación y atención de un total de 41 riesgos de violación de derechos humanos en el marco del conflicto armado en diferentes zonas de la ciudad.</v>
      </c>
      <c r="AM655" s="20">
        <f t="shared" si="10"/>
        <v>0.375</v>
      </c>
      <c r="AN655" s="22">
        <v>4.2967358182616894E-4</v>
      </c>
      <c r="AO655" s="22">
        <v>0</v>
      </c>
      <c r="AP655" s="22">
        <v>0</v>
      </c>
      <c r="AQ655" s="36">
        <f>+VLOOKUP(K655,Seguimiento!$A:$J,9,FALSE)</f>
        <v>1.6112759318481334E-4</v>
      </c>
      <c r="AR655" s="35">
        <f>+VLOOKUP(K655,Seguimiento!$A:$J,10,FALSE)</f>
        <v>3</v>
      </c>
      <c r="AS655" s="20">
        <v>100</v>
      </c>
      <c r="AT655" s="35">
        <f>+VLOOKUP(K655,Seguimiento!$A:$J,4,FALSE)</f>
        <v>100</v>
      </c>
      <c r="AU655" s="22">
        <v>0</v>
      </c>
      <c r="AV655" s="22">
        <v>0</v>
      </c>
    </row>
    <row r="656" spans="1:48" x14ac:dyDescent="0.2">
      <c r="A656" s="20">
        <v>5</v>
      </c>
      <c r="B656" s="20" t="s">
        <v>1464</v>
      </c>
      <c r="C656" s="20">
        <v>2</v>
      </c>
      <c r="D656" s="20" t="s">
        <v>1545</v>
      </c>
      <c r="E656" s="20" t="s">
        <v>1546</v>
      </c>
      <c r="F656" s="20">
        <v>3</v>
      </c>
      <c r="G656" s="20" t="s">
        <v>1557</v>
      </c>
      <c r="H656" s="20" t="s">
        <v>1558</v>
      </c>
      <c r="I656" s="20">
        <v>6</v>
      </c>
      <c r="J656" s="20" t="s">
        <v>1959</v>
      </c>
      <c r="K656" s="20" t="s">
        <v>1570</v>
      </c>
      <c r="L656" s="20" t="s">
        <v>1571</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822</v>
      </c>
      <c r="AA656" s="23">
        <v>0</v>
      </c>
      <c r="AB656" s="22">
        <v>0</v>
      </c>
      <c r="AC656" s="20">
        <v>0.14247799972063099</v>
      </c>
      <c r="AD656" s="20">
        <f>+VLOOKUP(K656,Seguimiento!$A:$J,5,FALSE)</f>
        <v>0.25729850537784599</v>
      </c>
      <c r="AE656" s="22">
        <v>0</v>
      </c>
      <c r="AF656" s="22">
        <v>0</v>
      </c>
      <c r="AG656" s="20">
        <v>0.75555555555555598</v>
      </c>
      <c r="AH656" s="20">
        <f>+VLOOKUP(K656,Seguimiento!$A:$J,6,FALSE)</f>
        <v>0.42458677685950402</v>
      </c>
      <c r="AI656" s="23">
        <v>0</v>
      </c>
      <c r="AJ656" s="23">
        <v>0</v>
      </c>
      <c r="AK656" s="23">
        <v>0</v>
      </c>
      <c r="AL656" s="20" t="str">
        <f>+VLOOKUP(K656,Seguimiento!$A:$J,7,FALSE)</f>
        <v>Sin Observación</v>
      </c>
      <c r="AM656" s="20">
        <f t="shared" si="10"/>
        <v>0.25729850537784599</v>
      </c>
      <c r="AN656" s="22">
        <v>5.2257587479600587E-4</v>
      </c>
      <c r="AO656" s="22">
        <v>0</v>
      </c>
      <c r="AP656" s="22">
        <v>0</v>
      </c>
      <c r="AQ656" s="36">
        <f>+VLOOKUP(K656,Seguimiento!$A:$J,9,FALSE)</f>
        <v>1.3445799153153268E-4</v>
      </c>
      <c r="AR656" s="35">
        <f>+VLOOKUP(K656,Seguimiento!$A:$J,10,FALSE)</f>
        <v>2</v>
      </c>
      <c r="AS656" s="20">
        <v>1020</v>
      </c>
      <c r="AT656" s="35">
        <f>+VLOOKUP(K656,Seguimiento!$A:$J,4,FALSE)</f>
        <v>1842</v>
      </c>
      <c r="AU656" s="22">
        <v>0</v>
      </c>
      <c r="AV656" s="22">
        <v>0</v>
      </c>
    </row>
    <row r="657" spans="1:48" x14ac:dyDescent="0.2">
      <c r="A657" s="20">
        <v>5</v>
      </c>
      <c r="B657" s="20" t="s">
        <v>1464</v>
      </c>
      <c r="C657" s="20">
        <v>2</v>
      </c>
      <c r="D657" s="20" t="s">
        <v>1545</v>
      </c>
      <c r="E657" s="20" t="s">
        <v>1546</v>
      </c>
      <c r="F657" s="20"/>
      <c r="G657" s="20"/>
      <c r="H657" s="20"/>
      <c r="I657" s="20">
        <v>2</v>
      </c>
      <c r="J657" s="20" t="s">
        <v>1958</v>
      </c>
      <c r="K657" s="20" t="s">
        <v>1551</v>
      </c>
      <c r="L657" s="20" t="s">
        <v>1595</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2170</v>
      </c>
      <c r="AA657" s="23">
        <v>0</v>
      </c>
      <c r="AB657" s="22">
        <v>0</v>
      </c>
      <c r="AC657" s="20">
        <v>0.34146666666666697</v>
      </c>
      <c r="AD657" s="20">
        <f>+VLOOKUP(K657,Seguimiento!$A:$J,5,FALSE)</f>
        <v>0.48613333333333297</v>
      </c>
      <c r="AE657" s="24">
        <v>0</v>
      </c>
      <c r="AF657" s="22">
        <v>0</v>
      </c>
      <c r="AG657" s="20">
        <v>1.46342857142857</v>
      </c>
      <c r="AH657" s="20">
        <f>+VLOOKUP(K657,Seguimiento!$A:$J,6,FALSE)</f>
        <v>0.54249999999999998</v>
      </c>
      <c r="AI657" s="23">
        <v>0</v>
      </c>
      <c r="AJ657" s="23">
        <v>0</v>
      </c>
      <c r="AK657" s="23">
        <v>0</v>
      </c>
      <c r="AL657" s="20" t="str">
        <f>+VLOOKUP(K657,Seguimiento!$A:$J,7,FALSE)</f>
        <v>A JUNIO un total del 2170 victimas del conflicto armado, han sido beneficiadas mediante el acceso a medidas de asistencia, atención y reparación en la ciudad de Medellin</v>
      </c>
      <c r="AM657" s="20">
        <f t="shared" si="10"/>
        <v>0.48613333333333297</v>
      </c>
      <c r="AN657" s="22">
        <v>0</v>
      </c>
      <c r="AO657" s="22">
        <v>0</v>
      </c>
      <c r="AP657" s="22">
        <v>0</v>
      </c>
      <c r="AQ657" s="36">
        <f>+VLOOKUP(K657,Seguimiento!$A:$J,9,FALSE)</f>
        <v>0</v>
      </c>
      <c r="AR657" s="35">
        <f>+VLOOKUP(K657,Seguimiento!$A:$J,10,FALSE)</f>
        <v>3</v>
      </c>
      <c r="AS657" s="20">
        <v>5122</v>
      </c>
      <c r="AT657" s="35">
        <f>+VLOOKUP(K657,Seguimiento!$A:$J,4,FALSE)</f>
        <v>7292</v>
      </c>
      <c r="AU657" s="22">
        <v>0</v>
      </c>
      <c r="AV657" s="22">
        <v>0</v>
      </c>
    </row>
    <row r="658" spans="1:48" x14ac:dyDescent="0.2">
      <c r="A658" s="20">
        <v>5</v>
      </c>
      <c r="B658" s="20" t="s">
        <v>1464</v>
      </c>
      <c r="C658" s="20">
        <v>2</v>
      </c>
      <c r="D658" s="20" t="s">
        <v>1545</v>
      </c>
      <c r="E658" s="20" t="s">
        <v>1546</v>
      </c>
      <c r="F658" s="20">
        <v>3</v>
      </c>
      <c r="G658" s="20" t="s">
        <v>1557</v>
      </c>
      <c r="H658" s="20" t="s">
        <v>1558</v>
      </c>
      <c r="I658" s="20">
        <v>2</v>
      </c>
      <c r="J658" s="20" t="s">
        <v>1959</v>
      </c>
      <c r="K658" s="20" t="s">
        <v>1562</v>
      </c>
      <c r="L658" s="20" t="s">
        <v>1563</v>
      </c>
      <c r="M658" s="20" t="s">
        <v>44</v>
      </c>
      <c r="N658" s="20">
        <v>24098</v>
      </c>
      <c r="O658" s="20">
        <v>28450</v>
      </c>
      <c r="P658" s="20" t="s">
        <v>1561</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598</v>
      </c>
      <c r="AA658" s="23">
        <v>0</v>
      </c>
      <c r="AB658" s="22">
        <v>0</v>
      </c>
      <c r="AC658" s="20">
        <v>8.6326889279437602E-2</v>
      </c>
      <c r="AD658" s="20">
        <f>+VLOOKUP(K658,Seguimiento!$A:$J,5,FALSE)</f>
        <v>0.107346221441125</v>
      </c>
      <c r="AE658" s="22">
        <v>0</v>
      </c>
      <c r="AF658" s="22">
        <v>0</v>
      </c>
      <c r="AG658" s="20">
        <v>1.0915555555555601</v>
      </c>
      <c r="AH658" s="20">
        <f>+VLOOKUP(K658,Seguimiento!$A:$J,6,FALSE)</f>
        <v>6.8735632183908005E-2</v>
      </c>
      <c r="AI658" s="23">
        <v>0</v>
      </c>
      <c r="AJ658" s="23">
        <v>0</v>
      </c>
      <c r="AK658" s="23">
        <v>0</v>
      </c>
      <c r="AL658" s="20" t="str">
        <f>+VLOOKUP(K658,Seguimiento!$A:$J,7,FALSE)</f>
        <v>Durante el primer semestre 598 personas han interactuado con los contenidos del Museo a través del servicio CRAM, las sesiones  del semillero de investigación, agendas académicas, convocatoria pública de estímulos, entre otros</v>
      </c>
      <c r="AM658" s="20">
        <f t="shared" si="10"/>
        <v>0.107346221441125</v>
      </c>
      <c r="AN658" s="22">
        <v>4.7941222737148939E-4</v>
      </c>
      <c r="AO658" s="22">
        <v>0</v>
      </c>
      <c r="AP658" s="22">
        <v>0</v>
      </c>
      <c r="AQ658" s="36">
        <f>+VLOOKUP(K658,Seguimiento!$A:$J,9,FALSE)</f>
        <v>5.1463091121002872E-5</v>
      </c>
      <c r="AR658" s="35">
        <f>+VLOOKUP(K658,Seguimiento!$A:$J,10,FALSE)</f>
        <v>1</v>
      </c>
      <c r="AS658" s="20">
        <v>2456</v>
      </c>
      <c r="AT658" s="35">
        <f>+VLOOKUP(K658,Seguimiento!$A:$J,4,FALSE)</f>
        <v>3054</v>
      </c>
      <c r="AU658" s="22">
        <v>0</v>
      </c>
      <c r="AV658" s="22">
        <v>0</v>
      </c>
    </row>
    <row r="659" spans="1:48" x14ac:dyDescent="0.2">
      <c r="A659" s="20">
        <v>5</v>
      </c>
      <c r="B659" s="20" t="s">
        <v>1464</v>
      </c>
      <c r="C659" s="20">
        <v>2</v>
      </c>
      <c r="D659" s="20" t="s">
        <v>1545</v>
      </c>
      <c r="E659" s="20" t="s">
        <v>1546</v>
      </c>
      <c r="F659" s="20">
        <v>4</v>
      </c>
      <c r="G659" s="20" t="s">
        <v>1547</v>
      </c>
      <c r="H659" s="20" t="s">
        <v>1548</v>
      </c>
      <c r="I659" s="20">
        <v>2</v>
      </c>
      <c r="J659" s="20" t="s">
        <v>1959</v>
      </c>
      <c r="K659" s="20" t="s">
        <v>1549</v>
      </c>
      <c r="L659" s="20" t="s">
        <v>1550</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50</v>
      </c>
      <c r="AA659" s="23">
        <v>0</v>
      </c>
      <c r="AB659" s="22">
        <v>0</v>
      </c>
      <c r="AC659" s="20">
        <v>0.25</v>
      </c>
      <c r="AD659" s="20">
        <f>+VLOOKUP(K659,Seguimiento!$A:$J,5,FALSE)</f>
        <v>0.3125</v>
      </c>
      <c r="AE659" s="22">
        <v>0</v>
      </c>
      <c r="AF659" s="22">
        <v>0</v>
      </c>
      <c r="AG659" s="20">
        <v>1</v>
      </c>
      <c r="AH659" s="20">
        <f>+VLOOKUP(K659,Seguimiento!$A:$J,6,FALSE)</f>
        <v>0.25</v>
      </c>
      <c r="AI659" s="23">
        <v>0</v>
      </c>
      <c r="AJ659" s="23">
        <v>0</v>
      </c>
      <c r="AK659" s="23">
        <v>0</v>
      </c>
      <c r="AL659" s="20" t="str">
        <f>+VLOOKUP(K659,Seguimiento!$A:$J,7,FALSE)</f>
        <v>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v>
      </c>
      <c r="AM659" s="20">
        <f t="shared" si="10"/>
        <v>0.3125</v>
      </c>
      <c r="AN659" s="22">
        <v>5.5983031519107808E-4</v>
      </c>
      <c r="AO659" s="22">
        <v>0</v>
      </c>
      <c r="AP659" s="22">
        <v>0</v>
      </c>
      <c r="AQ659" s="36">
        <f>+VLOOKUP(K659,Seguimiento!$A:$J,9,FALSE)</f>
        <v>1.7494697349721189E-4</v>
      </c>
      <c r="AR659" s="35">
        <f>+VLOOKUP(K659,Seguimiento!$A:$J,10,FALSE)</f>
        <v>2</v>
      </c>
      <c r="AS659" s="20">
        <v>100</v>
      </c>
      <c r="AT659" s="35">
        <f>+VLOOKUP(K659,Seguimiento!$A:$J,4,FALSE)</f>
        <v>50</v>
      </c>
      <c r="AU659" s="22">
        <v>0</v>
      </c>
      <c r="AV659" s="22">
        <v>0</v>
      </c>
    </row>
    <row r="660" spans="1:48" x14ac:dyDescent="0.2">
      <c r="A660" s="20">
        <v>5</v>
      </c>
      <c r="B660" s="20" t="s">
        <v>1464</v>
      </c>
      <c r="C660" s="20">
        <v>2</v>
      </c>
      <c r="D660" s="20" t="s">
        <v>1545</v>
      </c>
      <c r="E660" s="20" t="s">
        <v>1546</v>
      </c>
      <c r="F660" s="20">
        <v>2</v>
      </c>
      <c r="G660" s="20" t="s">
        <v>1551</v>
      </c>
      <c r="H660" s="20" t="s">
        <v>1552</v>
      </c>
      <c r="I660" s="20">
        <v>5</v>
      </c>
      <c r="J660" s="20" t="s">
        <v>1959</v>
      </c>
      <c r="K660" s="20" t="s">
        <v>1582</v>
      </c>
      <c r="L660" s="20" t="s">
        <v>1583</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258</v>
      </c>
      <c r="AA660" s="23">
        <v>0</v>
      </c>
      <c r="AB660" s="22">
        <v>0</v>
      </c>
      <c r="AC660" s="20">
        <v>0.157894736842105</v>
      </c>
      <c r="AD660" s="20">
        <f>+VLOOKUP(K660,Seguimiento!$A:$J,5,FALSE)</f>
        <v>0.29368421052631599</v>
      </c>
      <c r="AE660" s="22">
        <v>0</v>
      </c>
      <c r="AF660" s="22">
        <v>0</v>
      </c>
      <c r="AG660" s="20">
        <v>0.75</v>
      </c>
      <c r="AH660" s="20">
        <f>+VLOOKUP(K660,Seguimiento!$A:$J,6,FALSE)</f>
        <v>0.51600000000000001</v>
      </c>
      <c r="AI660" s="23">
        <v>0</v>
      </c>
      <c r="AJ660" s="23">
        <v>0</v>
      </c>
      <c r="AK660" s="23">
        <v>0</v>
      </c>
      <c r="AL660" s="20" t="str">
        <f>+VLOOKUP(K660,Seguimiento!$A:$J,7,FALSE)</f>
        <v>Antioquia fue el principal departamento receptor con un total de  91,9% del total de los acompañamientos seguido por el Córdoba con  4,8%, posteriormente está Sucre con (3,2%).</v>
      </c>
      <c r="AM660" s="20">
        <f t="shared" si="10"/>
        <v>0.29368421052631599</v>
      </c>
      <c r="AN660" s="22">
        <v>6.3014185737754979E-4</v>
      </c>
      <c r="AO660" s="22">
        <v>0</v>
      </c>
      <c r="AP660" s="22">
        <v>0</v>
      </c>
      <c r="AQ660" s="36">
        <f>+VLOOKUP(K660,Seguimiento!$A:$J,9,FALSE)</f>
        <v>1.8506271390351212E-4</v>
      </c>
      <c r="AR660" s="35">
        <f>+VLOOKUP(K660,Seguimiento!$A:$J,10,FALSE)</f>
        <v>2</v>
      </c>
      <c r="AS660" s="20">
        <v>300</v>
      </c>
      <c r="AT660" s="35">
        <f>+VLOOKUP(K660,Seguimiento!$A:$J,4,FALSE)</f>
        <v>558</v>
      </c>
      <c r="AU660" s="22">
        <v>0</v>
      </c>
      <c r="AV660" s="22">
        <v>0</v>
      </c>
    </row>
    <row r="661" spans="1:48" x14ac:dyDescent="0.2">
      <c r="A661" s="20">
        <v>5</v>
      </c>
      <c r="B661" s="20" t="s">
        <v>1464</v>
      </c>
      <c r="C661" s="20">
        <v>2</v>
      </c>
      <c r="D661" s="20" t="s">
        <v>1545</v>
      </c>
      <c r="E661" s="20" t="s">
        <v>1546</v>
      </c>
      <c r="F661" s="20">
        <v>3</v>
      </c>
      <c r="G661" s="20" t="s">
        <v>1557</v>
      </c>
      <c r="H661" s="20" t="s">
        <v>1558</v>
      </c>
      <c r="I661" s="20">
        <v>4</v>
      </c>
      <c r="J661" s="20" t="s">
        <v>1959</v>
      </c>
      <c r="K661" s="20" t="s">
        <v>1566</v>
      </c>
      <c r="L661" s="20" t="s">
        <v>1567</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t="str">
        <f>+VLOOKUP(K661,Seguimiento!$A:$J,7,FALSE)</f>
        <v>Sin Observación</v>
      </c>
      <c r="AM661" s="20">
        <f t="shared" si="10"/>
        <v>0.81666666666666698</v>
      </c>
      <c r="AN661" s="22">
        <v>7.9881674030249275E-4</v>
      </c>
      <c r="AO661" s="22">
        <v>0</v>
      </c>
      <c r="AP661" s="22">
        <v>0</v>
      </c>
      <c r="AQ661" s="36">
        <f>+VLOOKUP(K661,Seguimiento!$A:$J,9,FALSE)</f>
        <v>6.5236700458036934E-4</v>
      </c>
      <c r="AR661" s="35">
        <f>+VLOOKUP(K661,Seguimiento!$A:$J,10,FALSE)</f>
        <v>3</v>
      </c>
      <c r="AS661" s="20">
        <v>46</v>
      </c>
      <c r="AT661" s="35">
        <f>+VLOOKUP(K661,Seguimiento!$A:$J,4,FALSE)</f>
        <v>49</v>
      </c>
      <c r="AU661" s="22">
        <v>0</v>
      </c>
      <c r="AV661" s="22">
        <v>0</v>
      </c>
    </row>
    <row r="662" spans="1:48" x14ac:dyDescent="0.2">
      <c r="A662" s="20">
        <v>5</v>
      </c>
      <c r="B662" s="20" t="s">
        <v>1464</v>
      </c>
      <c r="C662" s="20">
        <v>2</v>
      </c>
      <c r="D662" s="20" t="s">
        <v>1545</v>
      </c>
      <c r="E662" s="20" t="s">
        <v>1546</v>
      </c>
      <c r="F662" s="20">
        <v>1</v>
      </c>
      <c r="G662" s="20" t="s">
        <v>1578</v>
      </c>
      <c r="H662" s="20" t="s">
        <v>1579</v>
      </c>
      <c r="I662" s="20">
        <v>9</v>
      </c>
      <c r="J662" s="20" t="s">
        <v>1959</v>
      </c>
      <c r="K662" s="20" t="s">
        <v>1608</v>
      </c>
      <c r="L662" s="20" t="s">
        <v>1609</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6">
        <f>+VLOOKUP(K662,Seguimiento!$A:$J,9,FALSE)</f>
        <v>0</v>
      </c>
      <c r="AR662" s="35">
        <f>+VLOOKUP(K662,Seguimiento!$A:$J,10,FALSE)</f>
        <v>0</v>
      </c>
      <c r="AS662" s="20">
        <v>0</v>
      </c>
      <c r="AT662" s="35">
        <f>+VLOOKUP(K662,Seguimiento!$A:$J,4,FALSE)</f>
        <v>0</v>
      </c>
      <c r="AU662" s="22">
        <v>0</v>
      </c>
      <c r="AV662" s="22">
        <v>0</v>
      </c>
    </row>
    <row r="663" spans="1:48" x14ac:dyDescent="0.2">
      <c r="A663" s="20">
        <v>5</v>
      </c>
      <c r="B663" s="20" t="s">
        <v>1464</v>
      </c>
      <c r="C663" s="20">
        <v>2</v>
      </c>
      <c r="D663" s="20" t="s">
        <v>1545</v>
      </c>
      <c r="E663" s="20" t="s">
        <v>1546</v>
      </c>
      <c r="F663" s="20"/>
      <c r="G663" s="20"/>
      <c r="H663" s="20"/>
      <c r="I663" s="20">
        <v>6</v>
      </c>
      <c r="J663" s="20" t="s">
        <v>1958</v>
      </c>
      <c r="K663" s="20" t="s">
        <v>1596</v>
      </c>
      <c r="L663" s="20" t="s">
        <v>1597</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28</v>
      </c>
      <c r="AA663" s="23">
        <v>0</v>
      </c>
      <c r="AB663" s="22">
        <v>0</v>
      </c>
      <c r="AC663" s="20">
        <v>0.25</v>
      </c>
      <c r="AD663" s="20">
        <f>+VLOOKUP(K663,Seguimiento!$A:$J,5,FALSE)</f>
        <v>0.28499999999999998</v>
      </c>
      <c r="AE663" s="24">
        <v>0</v>
      </c>
      <c r="AF663" s="22">
        <v>0</v>
      </c>
      <c r="AG663" s="20">
        <v>1</v>
      </c>
      <c r="AH663" s="20">
        <f>+VLOOKUP(K663,Seguimiento!$A:$J,6,FALSE)</f>
        <v>0.14000000000000001</v>
      </c>
      <c r="AI663" s="23">
        <v>0</v>
      </c>
      <c r="AJ663" s="23">
        <v>0</v>
      </c>
      <c r="AK663" s="23">
        <v>0</v>
      </c>
      <c r="AL663" s="20" t="str">
        <f>+VLOOKUP(K663,Seguimiento!$A:$J,7,FALSE)</f>
        <v>En el mes de junio comienza la implementacion de las actividades con NNA, las escuelas del Perdón siguen a la espera de que se inicie el proceso de contratacion para su implementación.</v>
      </c>
      <c r="AM663" s="20">
        <f t="shared" si="10"/>
        <v>0.28499999999999998</v>
      </c>
      <c r="AN663" s="22">
        <v>0</v>
      </c>
      <c r="AO663" s="22">
        <v>0</v>
      </c>
      <c r="AP663" s="22">
        <v>0</v>
      </c>
      <c r="AQ663" s="36">
        <f>+VLOOKUP(K663,Seguimiento!$A:$J,9,FALSE)</f>
        <v>0</v>
      </c>
      <c r="AR663" s="35">
        <f>+VLOOKUP(K663,Seguimiento!$A:$J,10,FALSE)</f>
        <v>2</v>
      </c>
      <c r="AS663" s="20">
        <v>100</v>
      </c>
      <c r="AT663" s="35">
        <f>+VLOOKUP(K663,Seguimiento!$A:$J,4,FALSE)</f>
        <v>28</v>
      </c>
      <c r="AU663" s="22">
        <v>0</v>
      </c>
      <c r="AV663" s="22">
        <v>0</v>
      </c>
    </row>
    <row r="664" spans="1:48" x14ac:dyDescent="0.2">
      <c r="A664" s="20">
        <v>5</v>
      </c>
      <c r="B664" s="20" t="s">
        <v>1464</v>
      </c>
      <c r="C664" s="20">
        <v>2</v>
      </c>
      <c r="D664" s="20" t="s">
        <v>1545</v>
      </c>
      <c r="E664" s="20" t="s">
        <v>1546</v>
      </c>
      <c r="F664" s="20">
        <v>3</v>
      </c>
      <c r="G664" s="20" t="s">
        <v>1557</v>
      </c>
      <c r="H664" s="20" t="s">
        <v>1558</v>
      </c>
      <c r="I664" s="20">
        <v>8</v>
      </c>
      <c r="J664" s="20" t="s">
        <v>1959</v>
      </c>
      <c r="K664" s="20" t="s">
        <v>1584</v>
      </c>
      <c r="L664" s="20" t="s">
        <v>1585</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13</v>
      </c>
      <c r="AA664" s="23">
        <v>0</v>
      </c>
      <c r="AB664" s="22">
        <v>0</v>
      </c>
      <c r="AC664" s="20">
        <v>0.05</v>
      </c>
      <c r="AD664" s="20">
        <f>+VLOOKUP(K664,Seguimiento!$A:$J,5,FALSE)</f>
        <v>0.13</v>
      </c>
      <c r="AE664" s="22">
        <v>0</v>
      </c>
      <c r="AF664" s="22">
        <v>0</v>
      </c>
      <c r="AG664" s="20">
        <v>1</v>
      </c>
      <c r="AH664" s="20">
        <f>+VLOOKUP(K664,Seguimiento!$A:$J,6,FALSE)</f>
        <v>0.52</v>
      </c>
      <c r="AI664" s="23">
        <v>0</v>
      </c>
      <c r="AJ664" s="23">
        <v>0</v>
      </c>
      <c r="AK664" s="23">
        <v>0</v>
      </c>
      <c r="AL664" s="20" t="str">
        <f>+VLOOKUP(K664,Seguimiento!$A:$J,7,FALSE)</f>
        <v>Se encuentra en la fase de construcción del problema público</v>
      </c>
      <c r="AM664" s="20">
        <f t="shared" si="10"/>
        <v>0.13</v>
      </c>
      <c r="AN664" s="22">
        <v>4.3382228578594281E-4</v>
      </c>
      <c r="AO664" s="22">
        <v>0</v>
      </c>
      <c r="AP664" s="22">
        <v>0</v>
      </c>
      <c r="AQ664" s="36">
        <f>+VLOOKUP(K664,Seguimiento!$A:$J,9,FALSE)</f>
        <v>5.6396897152172566E-5</v>
      </c>
      <c r="AR664" s="35">
        <f>+VLOOKUP(K664,Seguimiento!$A:$J,10,FALSE)</f>
        <v>1</v>
      </c>
      <c r="AS664" s="20">
        <v>5</v>
      </c>
      <c r="AT664" s="35">
        <f>+VLOOKUP(K664,Seguimiento!$A:$J,4,FALSE)</f>
        <v>13</v>
      </c>
      <c r="AU664" s="22">
        <v>0</v>
      </c>
      <c r="AV664" s="22">
        <v>0</v>
      </c>
    </row>
    <row r="665" spans="1:48" x14ac:dyDescent="0.2">
      <c r="A665" s="20">
        <v>5</v>
      </c>
      <c r="B665" s="20" t="s">
        <v>1464</v>
      </c>
      <c r="C665" s="20">
        <v>2</v>
      </c>
      <c r="D665" s="20" t="s">
        <v>1545</v>
      </c>
      <c r="E665" s="20" t="s">
        <v>1546</v>
      </c>
      <c r="F665" s="20">
        <v>1</v>
      </c>
      <c r="G665" s="20" t="s">
        <v>1578</v>
      </c>
      <c r="H665" s="20" t="s">
        <v>1579</v>
      </c>
      <c r="I665" s="20">
        <v>4</v>
      </c>
      <c r="J665" s="20" t="s">
        <v>1959</v>
      </c>
      <c r="K665" s="20" t="s">
        <v>1589</v>
      </c>
      <c r="L665" s="20" t="s">
        <v>1590</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103923</v>
      </c>
      <c r="AA665" s="23">
        <v>0</v>
      </c>
      <c r="AB665" s="22">
        <v>0</v>
      </c>
      <c r="AC665" s="20">
        <v>0.135698076923077</v>
      </c>
      <c r="AD665" s="20">
        <f>+VLOOKUP(K665,Seguimiento!$A:$J,5,FALSE)</f>
        <v>0.19985192307692301</v>
      </c>
      <c r="AE665" s="22">
        <v>0</v>
      </c>
      <c r="AF665" s="22">
        <v>0</v>
      </c>
      <c r="AG665" s="20">
        <v>1.0080428571428599</v>
      </c>
      <c r="AH665" s="20">
        <f>+VLOOKUP(K665,Seguimiento!$A:$J,6,FALSE)</f>
        <v>0.73933396412996299</v>
      </c>
      <c r="AI665" s="23">
        <v>0</v>
      </c>
      <c r="AJ665" s="23">
        <v>0</v>
      </c>
      <c r="AK665" s="23">
        <v>0</v>
      </c>
      <c r="AL665" s="20" t="str">
        <f>+VLOOKUP(K665,Seguimiento!$A:$J,7,FALSE)</f>
        <v>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v>
      </c>
      <c r="AM665" s="20">
        <f t="shared" si="10"/>
        <v>0.19985192307692301</v>
      </c>
      <c r="AN665" s="22">
        <v>4.8941003025037471E-4</v>
      </c>
      <c r="AO665" s="22">
        <v>0</v>
      </c>
      <c r="AP665" s="22">
        <v>0</v>
      </c>
      <c r="AQ665" s="36">
        <f>+VLOOKUP(K665,Seguimiento!$A:$J,9,FALSE)</f>
        <v>9.7809535718672451E-5</v>
      </c>
      <c r="AR665" s="35">
        <f>+VLOOKUP(K665,Seguimiento!$A:$J,10,FALSE)</f>
        <v>1</v>
      </c>
      <c r="AS665" s="20">
        <v>70563</v>
      </c>
      <c r="AT665" s="35">
        <f>+VLOOKUP(K665,Seguimiento!$A:$J,4,FALSE)</f>
        <v>103923</v>
      </c>
      <c r="AU665" s="22">
        <v>0</v>
      </c>
      <c r="AV665" s="22">
        <v>0</v>
      </c>
    </row>
    <row r="666" spans="1:48" x14ac:dyDescent="0.2">
      <c r="A666" s="20">
        <v>5</v>
      </c>
      <c r="B666" s="20" t="s">
        <v>1464</v>
      </c>
      <c r="C666" s="20">
        <v>2</v>
      </c>
      <c r="D666" s="20" t="s">
        <v>1545</v>
      </c>
      <c r="E666" s="20" t="s">
        <v>1546</v>
      </c>
      <c r="F666" s="20"/>
      <c r="G666" s="20"/>
      <c r="H666" s="20"/>
      <c r="I666" s="20">
        <v>1</v>
      </c>
      <c r="J666" s="20" t="s">
        <v>1958</v>
      </c>
      <c r="K666" s="20" t="s">
        <v>1578</v>
      </c>
      <c r="L666" s="20" t="s">
        <v>1588</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73</v>
      </c>
      <c r="AA666" s="23">
        <v>0</v>
      </c>
      <c r="AB666" s="22">
        <v>0</v>
      </c>
      <c r="AC666" s="20">
        <v>0.624</v>
      </c>
      <c r="AD666" s="20">
        <f>+VLOOKUP(K666,Seguimiento!$A:$J,5,FALSE)</f>
        <v>0.97333333333333305</v>
      </c>
      <c r="AE666" s="24">
        <v>0</v>
      </c>
      <c r="AF666" s="22">
        <v>0</v>
      </c>
      <c r="AG666" s="20">
        <v>0.65</v>
      </c>
      <c r="AH666" s="20">
        <f>+VLOOKUP(K666,Seguimiento!$A:$J,6,FALSE)</f>
        <v>1</v>
      </c>
      <c r="AI666" s="23">
        <v>0</v>
      </c>
      <c r="AJ666" s="23">
        <v>0</v>
      </c>
      <c r="AK666" s="23">
        <v>0</v>
      </c>
      <c r="AL666" s="20" t="str">
        <f>+VLOOKUP(K666,Seguimiento!$A:$J,7,FALSE)</f>
        <v>Sin Observación</v>
      </c>
      <c r="AM666" s="20">
        <f t="shared" si="10"/>
        <v>0.97333333333333305</v>
      </c>
      <c r="AN666" s="22">
        <v>0</v>
      </c>
      <c r="AO666" s="22">
        <v>0</v>
      </c>
      <c r="AP666" s="22">
        <v>0</v>
      </c>
      <c r="AQ666" s="36">
        <f>+VLOOKUP(K666,Seguimiento!$A:$J,9,FALSE)</f>
        <v>0</v>
      </c>
      <c r="AR666" s="35">
        <f>+VLOOKUP(K666,Seguimiento!$A:$J,10,FALSE)</f>
        <v>3</v>
      </c>
      <c r="AS666" s="20">
        <v>46.8</v>
      </c>
      <c r="AT666" s="35">
        <f>+VLOOKUP(K666,Seguimiento!$A:$J,4,FALSE)</f>
        <v>73</v>
      </c>
      <c r="AU666" s="22">
        <v>0</v>
      </c>
      <c r="AV666" s="22">
        <v>0</v>
      </c>
    </row>
    <row r="667" spans="1:48" x14ac:dyDescent="0.2">
      <c r="A667" s="20">
        <v>5</v>
      </c>
      <c r="B667" s="20" t="s">
        <v>1464</v>
      </c>
      <c r="C667" s="20">
        <v>2</v>
      </c>
      <c r="D667" s="20" t="s">
        <v>1545</v>
      </c>
      <c r="E667" s="20" t="s">
        <v>1546</v>
      </c>
      <c r="F667" s="20">
        <v>3</v>
      </c>
      <c r="G667" s="20" t="s">
        <v>1557</v>
      </c>
      <c r="H667" s="20" t="s">
        <v>1558</v>
      </c>
      <c r="I667" s="20">
        <v>5</v>
      </c>
      <c r="J667" s="20" t="s">
        <v>1959</v>
      </c>
      <c r="K667" s="20" t="s">
        <v>1568</v>
      </c>
      <c r="L667" s="20" t="s">
        <v>1569</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1038</v>
      </c>
      <c r="AA667" s="23">
        <v>0</v>
      </c>
      <c r="AB667" s="22">
        <v>0</v>
      </c>
      <c r="AC667" s="20">
        <v>0.18622222222222201</v>
      </c>
      <c r="AD667" s="20">
        <f>+VLOOKUP(K667,Seguimiento!$A:$J,5,FALSE)</f>
        <v>0.24388888888888899</v>
      </c>
      <c r="AE667" s="22">
        <v>0</v>
      </c>
      <c r="AF667" s="22">
        <v>0</v>
      </c>
      <c r="AG667" s="20">
        <v>0.95771428571428596</v>
      </c>
      <c r="AH667" s="20">
        <f>+VLOOKUP(K667,Seguimiento!$A:$J,6,FALSE)</f>
        <v>0.21477343265052801</v>
      </c>
      <c r="AI667" s="23">
        <v>0</v>
      </c>
      <c r="AJ667" s="23">
        <v>0</v>
      </c>
      <c r="AK667" s="23">
        <v>0</v>
      </c>
      <c r="AL667" s="20" t="str">
        <f>+VLOOKUP(K667,Seguimiento!$A:$J,7,FALSE)</f>
        <v>Sin Observación</v>
      </c>
      <c r="AM667" s="20">
        <f t="shared" si="10"/>
        <v>0.24388888888888899</v>
      </c>
      <c r="AN667" s="22">
        <v>4.7415703316250953E-4</v>
      </c>
      <c r="AO667" s="22">
        <v>0</v>
      </c>
      <c r="AP667" s="22">
        <v>0</v>
      </c>
      <c r="AQ667" s="36">
        <f>+VLOOKUP(K667,Seguimiento!$A:$J,9,FALSE)</f>
        <v>1.1564163197685653E-4</v>
      </c>
      <c r="AR667" s="35">
        <f>+VLOOKUP(K667,Seguimiento!$A:$J,10,FALSE)</f>
        <v>2</v>
      </c>
      <c r="AS667" s="20">
        <v>3352</v>
      </c>
      <c r="AT667" s="35">
        <f>+VLOOKUP(K667,Seguimiento!$A:$J,4,FALSE)</f>
        <v>4390</v>
      </c>
      <c r="AU667" s="22">
        <v>0</v>
      </c>
      <c r="AV667" s="22">
        <v>0</v>
      </c>
    </row>
    <row r="668" spans="1:48" x14ac:dyDescent="0.2">
      <c r="A668" s="20">
        <v>5</v>
      </c>
      <c r="B668" s="20" t="s">
        <v>1464</v>
      </c>
      <c r="C668" s="20">
        <v>2</v>
      </c>
      <c r="D668" s="20" t="s">
        <v>1545</v>
      </c>
      <c r="E668" s="20" t="s">
        <v>1546</v>
      </c>
      <c r="F668" s="20">
        <v>3</v>
      </c>
      <c r="G668" s="20" t="s">
        <v>1557</v>
      </c>
      <c r="H668" s="20" t="s">
        <v>1558</v>
      </c>
      <c r="I668" s="20">
        <v>3</v>
      </c>
      <c r="J668" s="20" t="s">
        <v>1959</v>
      </c>
      <c r="K668" s="20" t="s">
        <v>1564</v>
      </c>
      <c r="L668" s="20" t="s">
        <v>1565</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1</v>
      </c>
      <c r="AA668" s="23">
        <v>0</v>
      </c>
      <c r="AB668" s="22">
        <v>0</v>
      </c>
      <c r="AC668" s="20">
        <v>0.05</v>
      </c>
      <c r="AD668" s="20">
        <f>+VLOOKUP(K668,Seguimiento!$A:$J,5,FALSE)</f>
        <v>5.5E-2</v>
      </c>
      <c r="AE668" s="22">
        <v>0</v>
      </c>
      <c r="AF668" s="22">
        <v>0</v>
      </c>
      <c r="AG668" s="20">
        <v>1</v>
      </c>
      <c r="AH668" s="20">
        <f>+VLOOKUP(K668,Seguimiento!$A:$J,6,FALSE)</f>
        <v>1.8181818181818198E-2</v>
      </c>
      <c r="AI668" s="23">
        <v>0</v>
      </c>
      <c r="AJ668" s="23">
        <v>0</v>
      </c>
      <c r="AK668" s="23">
        <v>0</v>
      </c>
      <c r="AL668" s="20" t="str">
        <f>+VLOOKUP(K668,Seguimiento!$A:$J,7,FALSE)</f>
        <v>Se elaboró marco conceptual para el fortalecimiento de iniciativas basado en los enfoques pedagogía y reconciliación, memoria y resistencia, y actuación política. Se definió la ruta operativa del fortalecimiento, criterios, requisitos habilitantes y descripción y análisis del subsistema de Paz en la ciudad, en particular, de las iniciativas que lo componen.</v>
      </c>
      <c r="AM668" s="20">
        <f t="shared" si="10"/>
        <v>5.5E-2</v>
      </c>
      <c r="AN668" s="22">
        <v>4.4996904332278182E-4</v>
      </c>
      <c r="AO668" s="22">
        <v>0</v>
      </c>
      <c r="AP668" s="22">
        <v>0</v>
      </c>
      <c r="AQ668" s="36">
        <f>+VLOOKUP(K668,Seguimiento!$A:$J,9,FALSE)</f>
        <v>2.4748297382752999E-5</v>
      </c>
      <c r="AR668" s="35">
        <f>+VLOOKUP(K668,Seguimiento!$A:$J,10,FALSE)</f>
        <v>1</v>
      </c>
      <c r="AS668" s="20">
        <v>10</v>
      </c>
      <c r="AT668" s="35">
        <f>+VLOOKUP(K668,Seguimiento!$A:$J,4,FALSE)</f>
        <v>11</v>
      </c>
      <c r="AU668" s="22">
        <v>0</v>
      </c>
      <c r="AV668" s="22">
        <v>0</v>
      </c>
    </row>
    <row r="669" spans="1:48" x14ac:dyDescent="0.2">
      <c r="A669" s="20">
        <v>5</v>
      </c>
      <c r="B669" s="20" t="s">
        <v>1464</v>
      </c>
      <c r="C669" s="20">
        <v>2</v>
      </c>
      <c r="D669" s="20" t="s">
        <v>1545</v>
      </c>
      <c r="E669" s="20" t="s">
        <v>1546</v>
      </c>
      <c r="F669" s="20">
        <v>2</v>
      </c>
      <c r="G669" s="20" t="s">
        <v>1551</v>
      </c>
      <c r="H669" s="20" t="s">
        <v>1552</v>
      </c>
      <c r="I669" s="20">
        <v>3</v>
      </c>
      <c r="J669" s="20" t="s">
        <v>1959</v>
      </c>
      <c r="K669" s="20" t="s">
        <v>1602</v>
      </c>
      <c r="L669" s="20" t="s">
        <v>1603</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384</v>
      </c>
      <c r="AA669" s="23">
        <v>0</v>
      </c>
      <c r="AB669" s="22">
        <v>0</v>
      </c>
      <c r="AC669" s="20">
        <v>0.23890909090909099</v>
      </c>
      <c r="AD669" s="20">
        <f>+VLOOKUP(K669,Seguimiento!$A:$J,5,FALSE)</f>
        <v>0.30872727272727302</v>
      </c>
      <c r="AE669" s="22">
        <v>0</v>
      </c>
      <c r="AF669" s="22">
        <v>0</v>
      </c>
      <c r="AG669" s="20">
        <v>1.3140000000000001</v>
      </c>
      <c r="AH669" s="20">
        <f>+VLOOKUP(K669,Seguimiento!$A:$J,6,FALSE)</f>
        <v>0.25600000000000001</v>
      </c>
      <c r="AI669" s="23">
        <v>0</v>
      </c>
      <c r="AJ669" s="23">
        <v>0</v>
      </c>
      <c r="AK669" s="23">
        <v>0</v>
      </c>
      <c r="AL669" s="20" t="str">
        <f>+VLOOKUP(K669,Seguimiento!$A:$J,7,FALSE)</f>
        <v>En el mes de JUNIO un total de 384 personas victimas del conflicto armado han sido beneficiadas con medidas de rehabilitación, satisfacción y garantías de no repetición.</v>
      </c>
      <c r="AM669" s="20">
        <f t="shared" si="10"/>
        <v>0.30872727272727302</v>
      </c>
      <c r="AN669" s="22">
        <v>4.4125664488387666E-4</v>
      </c>
      <c r="AO669" s="22">
        <v>0</v>
      </c>
      <c r="AP669" s="22">
        <v>0</v>
      </c>
      <c r="AQ669" s="36">
        <f>+VLOOKUP(K669,Seguimiento!$A:$J,9,FALSE)</f>
        <v>1.3622796054778605E-4</v>
      </c>
      <c r="AR669" s="35">
        <f>+VLOOKUP(K669,Seguimiento!$A:$J,10,FALSE)</f>
        <v>2</v>
      </c>
      <c r="AS669" s="20">
        <v>1314</v>
      </c>
      <c r="AT669" s="35">
        <f>+VLOOKUP(K669,Seguimiento!$A:$J,4,FALSE)</f>
        <v>1698</v>
      </c>
      <c r="AU669" s="22">
        <v>0</v>
      </c>
      <c r="AV669" s="22">
        <v>0</v>
      </c>
    </row>
    <row r="670" spans="1:48" x14ac:dyDescent="0.2">
      <c r="A670" s="20">
        <v>5</v>
      </c>
      <c r="B670" s="20" t="s">
        <v>1464</v>
      </c>
      <c r="C670" s="20">
        <v>2</v>
      </c>
      <c r="D670" s="20" t="s">
        <v>1545</v>
      </c>
      <c r="E670" s="20" t="s">
        <v>1546</v>
      </c>
      <c r="F670" s="20">
        <v>1</v>
      </c>
      <c r="G670" s="20" t="s">
        <v>1578</v>
      </c>
      <c r="H670" s="20" t="s">
        <v>1579</v>
      </c>
      <c r="I670" s="20">
        <v>1</v>
      </c>
      <c r="J670" s="20" t="s">
        <v>1959</v>
      </c>
      <c r="K670" s="20" t="s">
        <v>1586</v>
      </c>
      <c r="L670" s="20" t="s">
        <v>1587</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7780</v>
      </c>
      <c r="AA670" s="23">
        <v>0</v>
      </c>
      <c r="AB670" s="22">
        <v>0</v>
      </c>
      <c r="AC670" s="20">
        <v>0.175707317073171</v>
      </c>
      <c r="AD670" s="20">
        <f>+VLOOKUP(K670,Seguimiento!$A:$J,5,FALSE)</f>
        <v>0.270585365853659</v>
      </c>
      <c r="AE670" s="22">
        <v>0</v>
      </c>
      <c r="AF670" s="22">
        <v>0</v>
      </c>
      <c r="AG670" s="20">
        <v>0.72040000000000004</v>
      </c>
      <c r="AH670" s="20">
        <f>+VLOOKUP(K670,Seguimiento!$A:$J,6,FALSE)</f>
        <v>0.51866666666666705</v>
      </c>
      <c r="AI670" s="23">
        <v>0</v>
      </c>
      <c r="AJ670" s="23">
        <v>0</v>
      </c>
      <c r="AK670" s="23">
        <v>0</v>
      </c>
      <c r="AL670" s="20" t="str">
        <f>+VLOOKUP(K670,Seguimiento!$A:$J,7,FALSE)</f>
        <v>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v>
      </c>
      <c r="AM670" s="20">
        <f t="shared" si="10"/>
        <v>0.270585365853659</v>
      </c>
      <c r="AN670" s="22">
        <v>5.8094480235601367E-4</v>
      </c>
      <c r="AO670" s="22">
        <v>0</v>
      </c>
      <c r="AP670" s="22">
        <v>0</v>
      </c>
      <c r="AQ670" s="36">
        <f>+VLOOKUP(K670,Seguimiento!$A:$J,9,FALSE)</f>
        <v>1.5719516188628357E-4</v>
      </c>
      <c r="AR670" s="35">
        <f>+VLOOKUP(K670,Seguimiento!$A:$J,10,FALSE)</f>
        <v>2</v>
      </c>
      <c r="AS670" s="20">
        <v>14408</v>
      </c>
      <c r="AT670" s="35">
        <f>+VLOOKUP(K670,Seguimiento!$A:$J,4,FALSE)</f>
        <v>22188</v>
      </c>
      <c r="AU670" s="22">
        <v>0</v>
      </c>
      <c r="AV670" s="22">
        <v>0</v>
      </c>
    </row>
    <row r="671" spans="1:48" x14ac:dyDescent="0.2">
      <c r="A671" s="20">
        <v>5</v>
      </c>
      <c r="B671" s="20" t="s">
        <v>1464</v>
      </c>
      <c r="C671" s="20">
        <v>2</v>
      </c>
      <c r="D671" s="20" t="s">
        <v>1545</v>
      </c>
      <c r="E671" s="20" t="s">
        <v>1546</v>
      </c>
      <c r="F671" s="20">
        <v>1</v>
      </c>
      <c r="G671" s="20" t="s">
        <v>1578</v>
      </c>
      <c r="H671" s="20" t="s">
        <v>1579</v>
      </c>
      <c r="I671" s="20">
        <v>5</v>
      </c>
      <c r="J671" s="20" t="s">
        <v>1959</v>
      </c>
      <c r="K671" s="20" t="s">
        <v>1616</v>
      </c>
      <c r="L671" s="20" t="s">
        <v>1617</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t="str">
        <f>+VLOOKUP(K671,Seguimiento!$A:$J,7,FALSE)</f>
        <v>Sin Observación</v>
      </c>
      <c r="AM671" s="20">
        <f t="shared" si="10"/>
        <v>0.52333333333333298</v>
      </c>
      <c r="AN671" s="22">
        <v>6.0284388338030471E-4</v>
      </c>
      <c r="AO671" s="22">
        <v>0</v>
      </c>
      <c r="AP671" s="22">
        <v>0</v>
      </c>
      <c r="AQ671" s="36">
        <f>+VLOOKUP(K671,Seguimiento!$A:$J,9,FALSE)</f>
        <v>3.1548829896902591E-4</v>
      </c>
      <c r="AR671" s="35">
        <f>+VLOOKUP(K671,Seguimiento!$A:$J,10,FALSE)</f>
        <v>3</v>
      </c>
      <c r="AS671" s="20">
        <v>202</v>
      </c>
      <c r="AT671" s="35">
        <f>+VLOOKUP(K671,Seguimiento!$A:$J,4,FALSE)</f>
        <v>314</v>
      </c>
      <c r="AU671" s="22">
        <v>0</v>
      </c>
      <c r="AV671" s="22">
        <v>0</v>
      </c>
    </row>
    <row r="672" spans="1:48" x14ac:dyDescent="0.2">
      <c r="A672" s="20">
        <v>5</v>
      </c>
      <c r="B672" s="20" t="s">
        <v>1464</v>
      </c>
      <c r="C672" s="20">
        <v>2</v>
      </c>
      <c r="D672" s="20" t="s">
        <v>1545</v>
      </c>
      <c r="E672" s="20" t="s">
        <v>1546</v>
      </c>
      <c r="F672" s="20">
        <v>1</v>
      </c>
      <c r="G672" s="20" t="s">
        <v>1578</v>
      </c>
      <c r="H672" s="20" t="s">
        <v>1579</v>
      </c>
      <c r="I672" s="20">
        <v>3</v>
      </c>
      <c r="J672" s="20" t="s">
        <v>1959</v>
      </c>
      <c r="K672" s="20" t="s">
        <v>1598</v>
      </c>
      <c r="L672" s="20" t="s">
        <v>1599</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75653</v>
      </c>
      <c r="AA672" s="23">
        <v>0</v>
      </c>
      <c r="AB672" s="22">
        <v>0</v>
      </c>
      <c r="AC672" s="20">
        <v>0.88653124999999999</v>
      </c>
      <c r="AD672" s="20">
        <f>+VLOOKUP(K672,Seguimiento!$A:$J,5,FALSE)</f>
        <v>1.3593625</v>
      </c>
      <c r="AE672" s="22">
        <v>0</v>
      </c>
      <c r="AF672" s="22">
        <v>0</v>
      </c>
      <c r="AG672" s="20">
        <v>2.5790000000000002</v>
      </c>
      <c r="AH672" s="20">
        <f>+VLOOKUP(K672,Seguimiento!$A:$J,6,FALSE)</f>
        <v>1.8913249999999999</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v>
      </c>
      <c r="AM672" s="20">
        <f t="shared" si="10"/>
        <v>1.3593625</v>
      </c>
      <c r="AN672" s="22">
        <v>1.1307532557547717E-3</v>
      </c>
      <c r="AO672" s="22">
        <v>0</v>
      </c>
      <c r="AP672" s="22">
        <v>0</v>
      </c>
      <c r="AQ672" s="36">
        <f>+VLOOKUP(K672,Seguimiento!$A:$J,9,FALSE)</f>
        <v>1.1307532557547717E-3</v>
      </c>
      <c r="AR672" s="35">
        <f>+VLOOKUP(K672,Seguimiento!$A:$J,10,FALSE)</f>
        <v>3</v>
      </c>
      <c r="AS672" s="20">
        <v>141845</v>
      </c>
      <c r="AT672" s="35">
        <f>+VLOOKUP(K672,Seguimiento!$A:$J,4,FALSE)</f>
        <v>217498</v>
      </c>
      <c r="AU672" s="22">
        <v>0</v>
      </c>
      <c r="AV672" s="22">
        <v>0</v>
      </c>
    </row>
    <row r="673" spans="1:48" x14ac:dyDescent="0.2">
      <c r="A673" s="20">
        <v>5</v>
      </c>
      <c r="B673" s="20" t="s">
        <v>1464</v>
      </c>
      <c r="C673" s="20">
        <v>2</v>
      </c>
      <c r="D673" s="20" t="s">
        <v>1545</v>
      </c>
      <c r="E673" s="20" t="s">
        <v>1546</v>
      </c>
      <c r="F673" s="20">
        <v>2</v>
      </c>
      <c r="G673" s="20" t="s">
        <v>1551</v>
      </c>
      <c r="H673" s="20" t="s">
        <v>1552</v>
      </c>
      <c r="I673" s="20">
        <v>7</v>
      </c>
      <c r="J673" s="20" t="s">
        <v>1959</v>
      </c>
      <c r="K673" s="20" t="s">
        <v>1555</v>
      </c>
      <c r="L673" s="20" t="s">
        <v>1556</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6">
        <f>+VLOOKUP(K673,Seguimiento!$A:$J,9,FALSE)</f>
        <v>4.0157957362041278E-4</v>
      </c>
      <c r="AR673" s="35">
        <f>+VLOOKUP(K673,Seguimiento!$A:$J,10,FALSE)</f>
        <v>0</v>
      </c>
      <c r="AS673" s="20">
        <v>100</v>
      </c>
      <c r="AT673" s="35">
        <f>+VLOOKUP(K673,Seguimiento!$A:$J,4,FALSE)</f>
        <v>100</v>
      </c>
      <c r="AU673" s="22">
        <v>0</v>
      </c>
      <c r="AV673" s="22">
        <v>0</v>
      </c>
    </row>
    <row r="674" spans="1:48" x14ac:dyDescent="0.2">
      <c r="A674" s="20">
        <v>5</v>
      </c>
      <c r="B674" s="20" t="s">
        <v>1464</v>
      </c>
      <c r="C674" s="20">
        <v>2</v>
      </c>
      <c r="D674" s="20" t="s">
        <v>1545</v>
      </c>
      <c r="E674" s="20" t="s">
        <v>1546</v>
      </c>
      <c r="F674" s="20"/>
      <c r="G674" s="20"/>
      <c r="H674" s="20"/>
      <c r="I674" s="20">
        <v>5</v>
      </c>
      <c r="J674" s="20" t="s">
        <v>1958</v>
      </c>
      <c r="K674" s="20" t="s">
        <v>1604</v>
      </c>
      <c r="L674" s="20" t="s">
        <v>1605</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60.9</v>
      </c>
      <c r="AA674" s="23">
        <v>0</v>
      </c>
      <c r="AB674" s="22">
        <v>0</v>
      </c>
      <c r="AC674" s="20">
        <v>0.77142857142857102</v>
      </c>
      <c r="AD674" s="20">
        <f>+VLOOKUP(K674,Seguimiento!$A:$J,5,FALSE)</f>
        <v>0.87</v>
      </c>
      <c r="AE674" s="24">
        <v>0</v>
      </c>
      <c r="AF674" s="22">
        <v>0</v>
      </c>
      <c r="AG674" s="20">
        <v>0.8</v>
      </c>
      <c r="AH674" s="20">
        <f>+VLOOKUP(K674,Seguimiento!$A:$J,6,FALSE)</f>
        <v>1.12777777777778</v>
      </c>
      <c r="AI674" s="23">
        <v>0</v>
      </c>
      <c r="AJ674" s="23">
        <v>0</v>
      </c>
      <c r="AK674" s="23">
        <v>0</v>
      </c>
      <c r="AL674" s="20" t="str">
        <f>+VLOOKUP(K674,Seguimiento!$A:$J,7,FALSE)</f>
        <v>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v>
      </c>
      <c r="AM674" s="20">
        <f t="shared" si="10"/>
        <v>0.87</v>
      </c>
      <c r="AN674" s="22">
        <v>0</v>
      </c>
      <c r="AO674" s="22">
        <v>0</v>
      </c>
      <c r="AP674" s="22">
        <v>0</v>
      </c>
      <c r="AQ674" s="36">
        <f>+VLOOKUP(K674,Seguimiento!$A:$J,9,FALSE)</f>
        <v>0</v>
      </c>
      <c r="AR674" s="35">
        <f>+VLOOKUP(K674,Seguimiento!$A:$J,10,FALSE)</f>
        <v>3</v>
      </c>
      <c r="AS674" s="20">
        <v>54</v>
      </c>
      <c r="AT674" s="35">
        <f>+VLOOKUP(K674,Seguimiento!$A:$J,4,FALSE)</f>
        <v>60.9</v>
      </c>
      <c r="AU674" s="22">
        <v>0</v>
      </c>
      <c r="AV674" s="22">
        <v>0</v>
      </c>
    </row>
    <row r="675" spans="1:48" x14ac:dyDescent="0.2">
      <c r="A675" s="20">
        <v>5</v>
      </c>
      <c r="B675" s="20" t="s">
        <v>1464</v>
      </c>
      <c r="C675" s="20">
        <v>2</v>
      </c>
      <c r="D675" s="20" t="s">
        <v>1545</v>
      </c>
      <c r="E675" s="20" t="s">
        <v>1546</v>
      </c>
      <c r="F675" s="20">
        <v>3</v>
      </c>
      <c r="G675" s="20" t="s">
        <v>1557</v>
      </c>
      <c r="H675" s="20" t="s">
        <v>1558</v>
      </c>
      <c r="I675" s="20">
        <v>1</v>
      </c>
      <c r="J675" s="20" t="s">
        <v>1959</v>
      </c>
      <c r="K675" s="20" t="s">
        <v>1559</v>
      </c>
      <c r="L675" s="20" t="s">
        <v>1560</v>
      </c>
      <c r="M675" s="20" t="s">
        <v>44</v>
      </c>
      <c r="N675" s="20">
        <v>68122</v>
      </c>
      <c r="O675" s="20">
        <v>91425</v>
      </c>
      <c r="P675" s="20" t="s">
        <v>1561</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5985</v>
      </c>
      <c r="AA675" s="23">
        <v>0</v>
      </c>
      <c r="AB675" s="22">
        <v>0</v>
      </c>
      <c r="AC675" s="20">
        <v>0.200918785890074</v>
      </c>
      <c r="AD675" s="20">
        <f>+VLOOKUP(K675,Seguimiento!$A:$J,5,FALSE)</f>
        <v>0.26638228055783397</v>
      </c>
      <c r="AE675" s="22">
        <v>0</v>
      </c>
      <c r="AF675" s="22">
        <v>0</v>
      </c>
      <c r="AG675" s="20">
        <v>0.84354335047758999</v>
      </c>
      <c r="AH675" s="20">
        <f>+VLOOKUP(K675,Seguimiento!$A:$J,6,FALSE)</f>
        <v>0.26021739130434801</v>
      </c>
      <c r="AI675" s="23">
        <v>0</v>
      </c>
      <c r="AJ675" s="23">
        <v>0</v>
      </c>
      <c r="AK675" s="23">
        <v>0</v>
      </c>
      <c r="AL675" s="20" t="str">
        <f>+VLOOKUP(K675,Seguimiento!$A:$J,7,FALSE)</f>
        <v>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v>
      </c>
      <c r="AM675" s="20">
        <f t="shared" si="10"/>
        <v>0.26638228055783397</v>
      </c>
      <c r="AN675" s="22">
        <v>5.9449142509273429E-4</v>
      </c>
      <c r="AO675" s="22">
        <v>0</v>
      </c>
      <c r="AP675" s="22">
        <v>0</v>
      </c>
      <c r="AQ675" s="36">
        <f>+VLOOKUP(K675,Seguimiento!$A:$J,9,FALSE)</f>
        <v>1.5836198158827928E-4</v>
      </c>
      <c r="AR675" s="35">
        <f>+VLOOKUP(K675,Seguimiento!$A:$J,10,FALSE)</f>
        <v>2</v>
      </c>
      <c r="AS675" s="20">
        <v>18369</v>
      </c>
      <c r="AT675" s="35">
        <f>+VLOOKUP(K675,Seguimiento!$A:$J,4,FALSE)</f>
        <v>24354</v>
      </c>
      <c r="AU675" s="22">
        <v>0</v>
      </c>
      <c r="AV675" s="22">
        <v>0</v>
      </c>
    </row>
    <row r="676" spans="1:48" x14ac:dyDescent="0.2">
      <c r="A676" s="20">
        <v>5</v>
      </c>
      <c r="B676" s="20" t="s">
        <v>1464</v>
      </c>
      <c r="C676" s="20">
        <v>2</v>
      </c>
      <c r="D676" s="20" t="s">
        <v>1545</v>
      </c>
      <c r="E676" s="20" t="s">
        <v>1546</v>
      </c>
      <c r="F676" s="20">
        <v>2</v>
      </c>
      <c r="G676" s="20" t="s">
        <v>1551</v>
      </c>
      <c r="H676" s="20" t="s">
        <v>1552</v>
      </c>
      <c r="I676" s="20">
        <v>6</v>
      </c>
      <c r="J676" s="20" t="s">
        <v>1959</v>
      </c>
      <c r="K676" s="20" t="s">
        <v>1553</v>
      </c>
      <c r="L676" s="20" t="s">
        <v>1554</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0</v>
      </c>
      <c r="AA676" s="23">
        <v>0</v>
      </c>
      <c r="AB676" s="22">
        <v>0</v>
      </c>
      <c r="AC676" s="20">
        <v>0.2</v>
      </c>
      <c r="AD676" s="20">
        <f>+VLOOKUP(K676,Seguimiento!$A:$J,5,FALSE)</f>
        <v>0.2</v>
      </c>
      <c r="AE676" s="22">
        <v>0</v>
      </c>
      <c r="AF676" s="22">
        <v>0</v>
      </c>
      <c r="AG676" s="20">
        <v>1.5</v>
      </c>
      <c r="AH676" s="20">
        <f>+VLOOKUP(K676,Seguimiento!$A:$J,6,FALSE)</f>
        <v>0</v>
      </c>
      <c r="AI676" s="23">
        <v>0</v>
      </c>
      <c r="AJ676" s="23">
        <v>0</v>
      </c>
      <c r="AK676" s="23">
        <v>0</v>
      </c>
      <c r="AL676" s="20" t="str">
        <f>+VLOOKUP(K676,Seguimiento!$A:$J,7,FALSE)</f>
        <v>A junio se avanza en la identificaciones de las alcaldías  a fotalecer</v>
      </c>
      <c r="AM676" s="20">
        <f t="shared" si="10"/>
        <v>0.2</v>
      </c>
      <c r="AN676" s="22">
        <v>4.1077489999517206E-4</v>
      </c>
      <c r="AO676" s="22">
        <v>0</v>
      </c>
      <c r="AP676" s="22">
        <v>0</v>
      </c>
      <c r="AQ676" s="36">
        <f>+VLOOKUP(K676,Seguimiento!$A:$J,9,FALSE)</f>
        <v>8.2154979999034424E-5</v>
      </c>
      <c r="AR676" s="35">
        <f>+VLOOKUP(K676,Seguimiento!$A:$J,10,FALSE)</f>
        <v>1</v>
      </c>
      <c r="AS676" s="20">
        <v>3</v>
      </c>
      <c r="AT676" s="35">
        <f>+VLOOKUP(K676,Seguimiento!$A:$J,4,FALSE)</f>
        <v>3</v>
      </c>
      <c r="AU676" s="22">
        <v>0</v>
      </c>
      <c r="AV676" s="22">
        <v>0</v>
      </c>
    </row>
    <row r="677" spans="1:48" x14ac:dyDescent="0.2">
      <c r="A677" s="20">
        <v>5</v>
      </c>
      <c r="B677" s="20" t="s">
        <v>1464</v>
      </c>
      <c r="C677" s="20">
        <v>2</v>
      </c>
      <c r="D677" s="20" t="s">
        <v>1545</v>
      </c>
      <c r="E677" s="20" t="s">
        <v>1546</v>
      </c>
      <c r="F677" s="20">
        <v>2</v>
      </c>
      <c r="G677" s="20" t="s">
        <v>1551</v>
      </c>
      <c r="H677" s="20" t="s">
        <v>1552</v>
      </c>
      <c r="I677" s="20">
        <v>1</v>
      </c>
      <c r="J677" s="20" t="s">
        <v>1959</v>
      </c>
      <c r="K677" s="20" t="s">
        <v>1600</v>
      </c>
      <c r="L677" s="20" t="s">
        <v>1601</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0.375</v>
      </c>
      <c r="AE677" s="22">
        <v>0</v>
      </c>
      <c r="AF677" s="22">
        <v>0</v>
      </c>
      <c r="AG677" s="20">
        <v>1</v>
      </c>
      <c r="AH677" s="20">
        <f>+VLOOKUP(K677,Seguimiento!$A:$J,6,FALSE)</f>
        <v>0.5</v>
      </c>
      <c r="AI677" s="23">
        <v>0</v>
      </c>
      <c r="AJ677" s="23">
        <v>0</v>
      </c>
      <c r="AK677" s="23">
        <v>0</v>
      </c>
      <c r="AL677" s="20" t="str">
        <f>+VLOOKUP(K677,Seguimiento!$A:$J,7,FALSE)</f>
        <v>Sin Observación</v>
      </c>
      <c r="AM677" s="20">
        <f t="shared" si="10"/>
        <v>0.375</v>
      </c>
      <c r="AN677" s="22">
        <v>5.9488463912294809E-4</v>
      </c>
      <c r="AO677" s="22">
        <v>0</v>
      </c>
      <c r="AP677" s="22">
        <v>0</v>
      </c>
      <c r="AQ677" s="36">
        <f>+VLOOKUP(K677,Seguimiento!$A:$J,9,FALSE)</f>
        <v>2.2308173967110553E-4</v>
      </c>
      <c r="AR677" s="35">
        <f>+VLOOKUP(K677,Seguimiento!$A:$J,10,FALSE)</f>
        <v>3</v>
      </c>
      <c r="AS677" s="20">
        <v>100</v>
      </c>
      <c r="AT677" s="35">
        <f>+VLOOKUP(K677,Seguimiento!$A:$J,4,FALSE)</f>
        <v>100</v>
      </c>
      <c r="AU677" s="22">
        <v>0</v>
      </c>
      <c r="AV677" s="22">
        <v>0</v>
      </c>
    </row>
    <row r="678" spans="1:48" x14ac:dyDescent="0.2">
      <c r="A678" s="20">
        <v>5</v>
      </c>
      <c r="B678" s="20" t="s">
        <v>1464</v>
      </c>
      <c r="C678" s="20">
        <v>2</v>
      </c>
      <c r="D678" s="20" t="s">
        <v>1545</v>
      </c>
      <c r="E678" s="20" t="s">
        <v>1546</v>
      </c>
      <c r="F678" s="20">
        <v>1</v>
      </c>
      <c r="G678" s="20" t="s">
        <v>1578</v>
      </c>
      <c r="H678" s="20" t="s">
        <v>1579</v>
      </c>
      <c r="I678" s="20">
        <v>2</v>
      </c>
      <c r="J678" s="20" t="s">
        <v>1959</v>
      </c>
      <c r="K678" s="20" t="s">
        <v>1580</v>
      </c>
      <c r="L678" s="20" t="s">
        <v>1581</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1 en cada una de las 16 comunas y 5 corregimientos, 1 de emergencia, 1 nocturna. Además, inició operaciones la nueva comisaría de permanencia.</v>
      </c>
      <c r="AM678" s="20">
        <f t="shared" si="10"/>
        <v>0.96</v>
      </c>
      <c r="AN678" s="22">
        <v>5.8094480235601367E-4</v>
      </c>
      <c r="AO678" s="22">
        <v>0</v>
      </c>
      <c r="AP678" s="22">
        <v>0</v>
      </c>
      <c r="AQ678" s="36">
        <f>+VLOOKUP(K678,Seguimiento!$A:$J,9,FALSE)</f>
        <v>5.3446921816753263E-4</v>
      </c>
      <c r="AR678" s="35">
        <f>+VLOOKUP(K678,Seguimiento!$A:$J,10,FALSE)</f>
        <v>3</v>
      </c>
      <c r="AS678" s="20">
        <v>23</v>
      </c>
      <c r="AT678" s="35">
        <f>+VLOOKUP(K678,Seguimiento!$A:$J,4,FALSE)</f>
        <v>24</v>
      </c>
      <c r="AU678" s="22">
        <v>0</v>
      </c>
      <c r="AV678" s="22">
        <v>0</v>
      </c>
    </row>
    <row r="679" spans="1:48" x14ac:dyDescent="0.2">
      <c r="A679" s="20">
        <v>5</v>
      </c>
      <c r="B679" s="20" t="s">
        <v>1464</v>
      </c>
      <c r="C679" s="20">
        <v>3</v>
      </c>
      <c r="D679" s="20" t="s">
        <v>1618</v>
      </c>
      <c r="E679" s="20" t="s">
        <v>1619</v>
      </c>
      <c r="F679" s="20">
        <v>3</v>
      </c>
      <c r="G679" s="20" t="s">
        <v>1636</v>
      </c>
      <c r="H679" s="20" t="s">
        <v>1637</v>
      </c>
      <c r="I679" s="20">
        <v>4</v>
      </c>
      <c r="J679" s="20" t="s">
        <v>1959</v>
      </c>
      <c r="K679" s="20" t="s">
        <v>1689</v>
      </c>
      <c r="L679" s="20" t="s">
        <v>1690</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95</v>
      </c>
      <c r="AA679" s="23">
        <v>0</v>
      </c>
      <c r="AB679" s="22">
        <v>0</v>
      </c>
      <c r="AC679" s="20">
        <v>1.2124999999999999</v>
      </c>
      <c r="AD679" s="20">
        <f>+VLOOKUP(K679,Seguimiento!$A:$J,5,FALSE)</f>
        <v>1.1875</v>
      </c>
      <c r="AE679" s="22">
        <v>0</v>
      </c>
      <c r="AF679" s="22">
        <v>0</v>
      </c>
      <c r="AG679" s="20">
        <v>1.25974025974026</v>
      </c>
      <c r="AH679" s="20">
        <f>+VLOOKUP(K679,Seguimiento!$A:$J,6,FALSE)</f>
        <v>1.2179487179487201</v>
      </c>
      <c r="AI679" s="23">
        <v>0</v>
      </c>
      <c r="AJ679" s="23">
        <v>0</v>
      </c>
      <c r="AK679" s="23">
        <v>0</v>
      </c>
      <c r="AL679" s="20" t="str">
        <f>+VLOOKUP(K679,Seguimiento!$A:$J,7,FALSE)</f>
        <v>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v>
      </c>
      <c r="AM679" s="20">
        <f t="shared" si="10"/>
        <v>1.1875</v>
      </c>
      <c r="AN679" s="22">
        <v>1.9613762273218119E-3</v>
      </c>
      <c r="AO679" s="22">
        <v>0</v>
      </c>
      <c r="AP679" s="22">
        <v>0</v>
      </c>
      <c r="AQ679" s="36">
        <f>+VLOOKUP(K679,Seguimiento!$A:$J,9,FALSE)</f>
        <v>1.9123418216387665E-3</v>
      </c>
      <c r="AR679" s="35">
        <f>+VLOOKUP(K679,Seguimiento!$A:$J,10,FALSE)</f>
        <v>3</v>
      </c>
      <c r="AS679" s="20">
        <v>97</v>
      </c>
      <c r="AT679" s="35">
        <f>+VLOOKUP(K679,Seguimiento!$A:$J,4,FALSE)</f>
        <v>95</v>
      </c>
      <c r="AU679" s="22">
        <v>0</v>
      </c>
      <c r="AV679" s="22">
        <v>0</v>
      </c>
    </row>
    <row r="680" spans="1:48" x14ac:dyDescent="0.2">
      <c r="A680" s="20">
        <v>5</v>
      </c>
      <c r="B680" s="20" t="s">
        <v>1464</v>
      </c>
      <c r="C680" s="20">
        <v>3</v>
      </c>
      <c r="D680" s="20" t="s">
        <v>1618</v>
      </c>
      <c r="E680" s="20" t="s">
        <v>1619</v>
      </c>
      <c r="F680" s="20">
        <v>2</v>
      </c>
      <c r="G680" s="20" t="s">
        <v>1620</v>
      </c>
      <c r="H680" s="20" t="s">
        <v>1621</v>
      </c>
      <c r="I680" s="20">
        <v>4</v>
      </c>
      <c r="J680" s="20" t="s">
        <v>1959</v>
      </c>
      <c r="K680" s="20" t="s">
        <v>1630</v>
      </c>
      <c r="L680" s="20" t="s">
        <v>1631</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10</v>
      </c>
      <c r="AA680" s="23">
        <v>0</v>
      </c>
      <c r="AB680" s="22">
        <v>0</v>
      </c>
      <c r="AC680" s="20">
        <v>0.214285714285714</v>
      </c>
      <c r="AD680" s="20">
        <f>+VLOOKUP(K680,Seguimiento!$A:$J,5,FALSE)</f>
        <v>0.28571428571428598</v>
      </c>
      <c r="AE680" s="22">
        <v>0</v>
      </c>
      <c r="AF680" s="22">
        <v>0</v>
      </c>
      <c r="AG680" s="20">
        <v>1</v>
      </c>
      <c r="AH680" s="20">
        <f>+VLOOKUP(K680,Seguimiento!$A:$J,6,FALSE)</f>
        <v>0.28571428571428598</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v>
      </c>
      <c r="AM680" s="20">
        <f t="shared" si="10"/>
        <v>0.28571428571428598</v>
      </c>
      <c r="AN680" s="22">
        <v>4.649192177159702E-4</v>
      </c>
      <c r="AO680" s="22">
        <v>0</v>
      </c>
      <c r="AP680" s="22">
        <v>0</v>
      </c>
      <c r="AQ680" s="36">
        <f>+VLOOKUP(K680,Seguimiento!$A:$J,9,FALSE)</f>
        <v>1.3283406220456303E-4</v>
      </c>
      <c r="AR680" s="35">
        <f>+VLOOKUP(K680,Seguimiento!$A:$J,10,FALSE)</f>
        <v>2</v>
      </c>
      <c r="AS680" s="20">
        <v>30</v>
      </c>
      <c r="AT680" s="35">
        <f>+VLOOKUP(K680,Seguimiento!$A:$J,4,FALSE)</f>
        <v>40</v>
      </c>
      <c r="AU680" s="22">
        <v>0</v>
      </c>
      <c r="AV680" s="22">
        <v>0</v>
      </c>
    </row>
    <row r="681" spans="1:48" x14ac:dyDescent="0.2">
      <c r="A681" s="20">
        <v>5</v>
      </c>
      <c r="B681" s="20" t="s">
        <v>1464</v>
      </c>
      <c r="C681" s="20">
        <v>3</v>
      </c>
      <c r="D681" s="20" t="s">
        <v>1618</v>
      </c>
      <c r="E681" s="20" t="s">
        <v>1619</v>
      </c>
      <c r="F681" s="20">
        <v>2</v>
      </c>
      <c r="G681" s="20" t="s">
        <v>1620</v>
      </c>
      <c r="H681" s="20" t="s">
        <v>1621</v>
      </c>
      <c r="I681" s="20">
        <v>6</v>
      </c>
      <c r="J681" s="20" t="s">
        <v>1959</v>
      </c>
      <c r="K681" s="20" t="s">
        <v>1634</v>
      </c>
      <c r="L681" s="20" t="s">
        <v>1635</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v>
      </c>
      <c r="AM681" s="20">
        <f t="shared" si="10"/>
        <v>0.22500000000000001</v>
      </c>
      <c r="AN681" s="22">
        <v>4.3322399421411755E-4</v>
      </c>
      <c r="AO681" s="22">
        <v>0</v>
      </c>
      <c r="AP681" s="22">
        <v>0</v>
      </c>
      <c r="AQ681" s="36">
        <f>+VLOOKUP(K681,Seguimiento!$A:$J,9,FALSE)</f>
        <v>9.7475398698176454E-5</v>
      </c>
      <c r="AR681" s="35">
        <f>+VLOOKUP(K681,Seguimiento!$A:$J,10,FALSE)</f>
        <v>2</v>
      </c>
      <c r="AS681" s="20">
        <v>22.5</v>
      </c>
      <c r="AT681" s="35">
        <f>+VLOOKUP(K681,Seguimiento!$A:$J,4,FALSE)</f>
        <v>22.5</v>
      </c>
      <c r="AU681" s="22">
        <v>0</v>
      </c>
      <c r="AV681" s="22">
        <v>0</v>
      </c>
    </row>
    <row r="682" spans="1:48" x14ac:dyDescent="0.2">
      <c r="A682" s="20">
        <v>5</v>
      </c>
      <c r="B682" s="20" t="s">
        <v>1464</v>
      </c>
      <c r="C682" s="20">
        <v>3</v>
      </c>
      <c r="D682" s="20" t="s">
        <v>1618</v>
      </c>
      <c r="E682" s="20" t="s">
        <v>1619</v>
      </c>
      <c r="F682" s="20">
        <v>4</v>
      </c>
      <c r="G682" s="20" t="s">
        <v>1624</v>
      </c>
      <c r="H682" s="20" t="s">
        <v>1625</v>
      </c>
      <c r="I682" s="20">
        <v>4</v>
      </c>
      <c r="J682" s="20" t="s">
        <v>1959</v>
      </c>
      <c r="K682" s="20" t="s">
        <v>1654</v>
      </c>
      <c r="L682" s="20" t="s">
        <v>1655</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en adquisisción  de predios, el cual se encuentra en etapa de adquisicón (certificado de usos y normas, declaratoria de interés público) y un 7/10 en avance de anteproyecto.</v>
      </c>
      <c r="AM682" s="20">
        <f t="shared" si="10"/>
        <v>0.20689655172413801</v>
      </c>
      <c r="AN682" s="22">
        <v>4.7389681353274347E-4</v>
      </c>
      <c r="AO682" s="22">
        <v>0</v>
      </c>
      <c r="AP682" s="22">
        <v>0</v>
      </c>
      <c r="AQ682" s="36">
        <f>+VLOOKUP(K682,Seguimiento!$A:$J,9,FALSE)</f>
        <v>9.8047616592981444E-5</v>
      </c>
      <c r="AR682" s="35">
        <f>+VLOOKUP(K682,Seguimiento!$A:$J,10,FALSE)</f>
        <v>1</v>
      </c>
      <c r="AS682" s="20">
        <v>0</v>
      </c>
      <c r="AT682" s="35">
        <f>+VLOOKUP(K682,Seguimiento!$A:$J,4,FALSE)</f>
        <v>12</v>
      </c>
      <c r="AU682" s="22">
        <v>0</v>
      </c>
      <c r="AV682" s="22">
        <v>0</v>
      </c>
    </row>
    <row r="683" spans="1:48" x14ac:dyDescent="0.2">
      <c r="A683" s="20">
        <v>5</v>
      </c>
      <c r="B683" s="20" t="s">
        <v>1464</v>
      </c>
      <c r="C683" s="20">
        <v>3</v>
      </c>
      <c r="D683" s="20" t="s">
        <v>1618</v>
      </c>
      <c r="E683" s="20" t="s">
        <v>1619</v>
      </c>
      <c r="F683" s="20"/>
      <c r="G683" s="20"/>
      <c r="H683" s="20"/>
      <c r="I683" s="20">
        <v>4</v>
      </c>
      <c r="J683" s="20" t="s">
        <v>1958</v>
      </c>
      <c r="K683" s="20" t="s">
        <v>1624</v>
      </c>
      <c r="L683" s="20" t="s">
        <v>1666</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803</v>
      </c>
      <c r="AA683" s="23">
        <v>0</v>
      </c>
      <c r="AB683" s="22">
        <v>0</v>
      </c>
      <c r="AC683" s="20">
        <v>0.140350877192982</v>
      </c>
      <c r="AD683" s="20">
        <f>+VLOOKUP(K683,Seguimiento!$A:$J,5,FALSE)</f>
        <v>2.0701754385964901</v>
      </c>
      <c r="AE683" s="24">
        <v>0</v>
      </c>
      <c r="AF683" s="22">
        <v>0</v>
      </c>
      <c r="AG683" s="20">
        <v>0.88888888888888895</v>
      </c>
      <c r="AH683" s="20">
        <f>+VLOOKUP(K683,Seguimiento!$A:$J,6,FALSE)</f>
        <v>3.6571428571428601</v>
      </c>
      <c r="AI683" s="23">
        <v>0</v>
      </c>
      <c r="AJ683" s="23">
        <v>0</v>
      </c>
      <c r="AK683" s="23">
        <v>0</v>
      </c>
      <c r="AL683" s="20" t="str">
        <f>+VLOOKUP(K683,Seguimiento!$A:$J,7,FALSE)</f>
        <v>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v>
      </c>
      <c r="AM683" s="20">
        <f t="shared" si="10"/>
        <v>2.0701754385964901</v>
      </c>
      <c r="AN683" s="22">
        <v>0</v>
      </c>
      <c r="AO683" s="22">
        <v>0</v>
      </c>
      <c r="AP683" s="22">
        <v>0</v>
      </c>
      <c r="AQ683" s="36">
        <f>+VLOOKUP(K683,Seguimiento!$A:$J,9,FALSE)</f>
        <v>0</v>
      </c>
      <c r="AR683" s="35">
        <f>+VLOOKUP(K683,Seguimiento!$A:$J,10,FALSE)</f>
        <v>3</v>
      </c>
      <c r="AS683" s="20">
        <v>913</v>
      </c>
      <c r="AT683" s="35">
        <f>+VLOOKUP(K683,Seguimiento!$A:$J,4,FALSE)</f>
        <v>803</v>
      </c>
      <c r="AU683" s="22">
        <v>0</v>
      </c>
      <c r="AV683" s="22">
        <v>0</v>
      </c>
    </row>
    <row r="684" spans="1:48" x14ac:dyDescent="0.2">
      <c r="A684" s="20">
        <v>5</v>
      </c>
      <c r="B684" s="20" t="s">
        <v>1464</v>
      </c>
      <c r="C684" s="20">
        <v>3</v>
      </c>
      <c r="D684" s="20" t="s">
        <v>1618</v>
      </c>
      <c r="E684" s="20" t="s">
        <v>1619</v>
      </c>
      <c r="F684" s="20">
        <v>2</v>
      </c>
      <c r="G684" s="20" t="s">
        <v>1620</v>
      </c>
      <c r="H684" s="20" t="s">
        <v>1621</v>
      </c>
      <c r="I684" s="20">
        <v>3</v>
      </c>
      <c r="J684" s="20" t="s">
        <v>1959</v>
      </c>
      <c r="K684" s="20" t="s">
        <v>1642</v>
      </c>
      <c r="L684" s="20" t="s">
        <v>1643</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v>
      </c>
      <c r="AM684" s="20">
        <f t="shared" si="10"/>
        <v>0.5625</v>
      </c>
      <c r="AN684" s="22">
        <v>9.5492161972941488E-5</v>
      </c>
      <c r="AO684" s="22">
        <v>0</v>
      </c>
      <c r="AP684" s="22">
        <v>0</v>
      </c>
      <c r="AQ684" s="36">
        <f>+VLOOKUP(K684,Seguimiento!$A:$J,9,FALSE)</f>
        <v>4.7746080986470744E-5</v>
      </c>
      <c r="AR684" s="35">
        <f>+VLOOKUP(K684,Seguimiento!$A:$J,10,FALSE)</f>
        <v>3</v>
      </c>
      <c r="AS684" s="20">
        <v>4</v>
      </c>
      <c r="AT684" s="35">
        <f>+VLOOKUP(K684,Seguimiento!$A:$J,4,FALSE)</f>
        <v>9</v>
      </c>
      <c r="AU684" s="22">
        <v>0</v>
      </c>
      <c r="AV684" s="22">
        <v>0</v>
      </c>
    </row>
    <row r="685" spans="1:48" x14ac:dyDescent="0.2">
      <c r="A685" s="20">
        <v>5</v>
      </c>
      <c r="B685" s="20" t="s">
        <v>1464</v>
      </c>
      <c r="C685" s="20">
        <v>3</v>
      </c>
      <c r="D685" s="20" t="s">
        <v>1618</v>
      </c>
      <c r="E685" s="20" t="s">
        <v>1619</v>
      </c>
      <c r="F685" s="20"/>
      <c r="G685" s="20"/>
      <c r="H685" s="20"/>
      <c r="I685" s="20">
        <v>16</v>
      </c>
      <c r="J685" s="20" t="s">
        <v>1958</v>
      </c>
      <c r="K685" s="20" t="s">
        <v>1703</v>
      </c>
      <c r="L685" s="20" t="s">
        <v>1704</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3692.3</v>
      </c>
      <c r="AA685" s="23">
        <v>0</v>
      </c>
      <c r="AB685" s="22">
        <v>0</v>
      </c>
      <c r="AC685" s="20">
        <v>6.2709410548086897</v>
      </c>
      <c r="AD685" s="20">
        <f>+VLOOKUP(K685,Seguimiento!$A:$J,5,FALSE)</f>
        <v>6.1847983453981401</v>
      </c>
      <c r="AE685" s="24">
        <v>0</v>
      </c>
      <c r="AF685" s="22">
        <v>0</v>
      </c>
      <c r="AG685" s="20">
        <v>25.0578512396694</v>
      </c>
      <c r="AH685" s="20">
        <f>+VLOOKUP(K685,Seguimiento!$A:$J,6,FALSE)</f>
        <v>23.7136363636364</v>
      </c>
      <c r="AI685" s="23">
        <v>0</v>
      </c>
      <c r="AJ685" s="23">
        <v>0</v>
      </c>
      <c r="AK685" s="23">
        <v>0</v>
      </c>
      <c r="AL685" s="20" t="str">
        <f>+VLOOKUP(K685,Seguimiento!$A:$J,7,FALSE)</f>
        <v>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v>
      </c>
      <c r="AM685" s="20">
        <f t="shared" si="10"/>
        <v>6.1847983453981401</v>
      </c>
      <c r="AN685" s="22">
        <v>0</v>
      </c>
      <c r="AO685" s="22">
        <v>0</v>
      </c>
      <c r="AP685" s="22">
        <v>0</v>
      </c>
      <c r="AQ685" s="36">
        <f>+VLOOKUP(K685,Seguimiento!$A:$J,9,FALSE)</f>
        <v>0</v>
      </c>
      <c r="AR685" s="35">
        <f>+VLOOKUP(K685,Seguimiento!$A:$J,10,FALSE)</f>
        <v>3</v>
      </c>
      <c r="AS685" s="20">
        <v>3609</v>
      </c>
      <c r="AT685" s="35">
        <f>+VLOOKUP(K685,Seguimiento!$A:$J,4,FALSE)</f>
        <v>3692.3</v>
      </c>
      <c r="AU685" s="22">
        <v>0</v>
      </c>
      <c r="AV685" s="22">
        <v>0</v>
      </c>
    </row>
    <row r="686" spans="1:48" x14ac:dyDescent="0.2">
      <c r="A686" s="20">
        <v>5</v>
      </c>
      <c r="B686" s="20" t="s">
        <v>1464</v>
      </c>
      <c r="C686" s="20">
        <v>3</v>
      </c>
      <c r="D686" s="20" t="s">
        <v>1618</v>
      </c>
      <c r="E686" s="20" t="s">
        <v>1619</v>
      </c>
      <c r="F686" s="20">
        <v>4</v>
      </c>
      <c r="G686" s="20" t="s">
        <v>1624</v>
      </c>
      <c r="H686" s="20" t="s">
        <v>1625</v>
      </c>
      <c r="I686" s="20">
        <v>5</v>
      </c>
      <c r="J686" s="20" t="s">
        <v>1959</v>
      </c>
      <c r="K686" s="20" t="s">
        <v>1664</v>
      </c>
      <c r="L686" s="20" t="s">
        <v>1665</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858</v>
      </c>
      <c r="AA686" s="23">
        <v>0</v>
      </c>
      <c r="AB686" s="22">
        <v>0</v>
      </c>
      <c r="AC686" s="20">
        <v>0.436966275872051</v>
      </c>
      <c r="AD686" s="20">
        <f>+VLOOKUP(K686,Seguimiento!$A:$J,5,FALSE)</f>
        <v>0.56115212042263696</v>
      </c>
      <c r="AE686" s="22">
        <v>0</v>
      </c>
      <c r="AF686" s="22">
        <v>0</v>
      </c>
      <c r="AG686" s="20">
        <v>1.7481181239143</v>
      </c>
      <c r="AH686" s="20">
        <f>+VLOOKUP(K686,Seguimiento!$A:$J,6,FALSE)</f>
        <v>0.49681528662420399</v>
      </c>
      <c r="AI686" s="23">
        <v>0</v>
      </c>
      <c r="AJ686" s="23">
        <v>0</v>
      </c>
      <c r="AK686" s="23">
        <v>0</v>
      </c>
      <c r="AL686" s="20" t="str">
        <f>+VLOOKUP(K686,Seguimiento!$A:$J,7,FALSE)</f>
        <v>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v>
      </c>
      <c r="AM686" s="20">
        <f t="shared" si="10"/>
        <v>0.56115212042263696</v>
      </c>
      <c r="AN686" s="22">
        <v>1.8703355083747933E-4</v>
      </c>
      <c r="AO686" s="22">
        <v>0</v>
      </c>
      <c r="AP686" s="22">
        <v>0</v>
      </c>
      <c r="AQ686" s="36">
        <f>+VLOOKUP(K686,Seguimiento!$A:$J,9,FALSE)</f>
        <v>1.049542736426266E-4</v>
      </c>
      <c r="AR686" s="35">
        <f>+VLOOKUP(K686,Seguimiento!$A:$J,10,FALSE)</f>
        <v>3</v>
      </c>
      <c r="AS686" s="20">
        <v>3019</v>
      </c>
      <c r="AT686" s="35">
        <f>+VLOOKUP(K686,Seguimiento!$A:$J,4,FALSE)</f>
        <v>3877</v>
      </c>
      <c r="AU686" s="22">
        <v>0</v>
      </c>
      <c r="AV686" s="22">
        <v>0</v>
      </c>
    </row>
    <row r="687" spans="1:48" x14ac:dyDescent="0.2">
      <c r="A687" s="20">
        <v>5</v>
      </c>
      <c r="B687" s="20" t="s">
        <v>1464</v>
      </c>
      <c r="C687" s="20">
        <v>3</v>
      </c>
      <c r="D687" s="20" t="s">
        <v>1618</v>
      </c>
      <c r="E687" s="20" t="s">
        <v>1619</v>
      </c>
      <c r="F687" s="20">
        <v>1</v>
      </c>
      <c r="G687" s="20" t="s">
        <v>1660</v>
      </c>
      <c r="H687" s="20" t="s">
        <v>1661</v>
      </c>
      <c r="I687" s="20">
        <v>4</v>
      </c>
      <c r="J687" s="20" t="s">
        <v>1959</v>
      </c>
      <c r="K687" s="20" t="s">
        <v>1662</v>
      </c>
      <c r="L687" s="20" t="s">
        <v>1663</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v>
      </c>
      <c r="AM687" s="20">
        <f t="shared" si="10"/>
        <v>0.15</v>
      </c>
      <c r="AN687" s="22">
        <v>5.6997301648764088E-4</v>
      </c>
      <c r="AO687" s="22">
        <v>0</v>
      </c>
      <c r="AP687" s="22">
        <v>0</v>
      </c>
      <c r="AQ687" s="36">
        <f>+VLOOKUP(K687,Seguimiento!$A:$J,9,FALSE)</f>
        <v>8.5495952473146124E-5</v>
      </c>
      <c r="AR687" s="35">
        <f>+VLOOKUP(K687,Seguimiento!$A:$J,10,FALSE)</f>
        <v>1</v>
      </c>
      <c r="AS687" s="20">
        <v>15</v>
      </c>
      <c r="AT687" s="35">
        <f>+VLOOKUP(K687,Seguimiento!$A:$J,4,FALSE)</f>
        <v>15</v>
      </c>
      <c r="AU687" s="22">
        <v>0</v>
      </c>
      <c r="AV687" s="22">
        <v>0</v>
      </c>
    </row>
    <row r="688" spans="1:48" x14ac:dyDescent="0.2">
      <c r="A688" s="20">
        <v>5</v>
      </c>
      <c r="B688" s="20" t="s">
        <v>1464</v>
      </c>
      <c r="C688" s="20">
        <v>3</v>
      </c>
      <c r="D688" s="20" t="s">
        <v>1618</v>
      </c>
      <c r="E688" s="20" t="s">
        <v>1619</v>
      </c>
      <c r="F688" s="20">
        <v>4</v>
      </c>
      <c r="G688" s="20" t="s">
        <v>1624</v>
      </c>
      <c r="H688" s="20" t="s">
        <v>1625</v>
      </c>
      <c r="I688" s="20">
        <v>6</v>
      </c>
      <c r="J688" s="20" t="s">
        <v>1959</v>
      </c>
      <c r="K688" s="20" t="s">
        <v>1656</v>
      </c>
      <c r="L688" s="20" t="s">
        <v>1657</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violencia intrafamiliar.</v>
      </c>
      <c r="AM688" s="20">
        <f t="shared" si="10"/>
        <v>0.14285714285714299</v>
      </c>
      <c r="AN688" s="22">
        <v>4.3162425769290805E-4</v>
      </c>
      <c r="AO688" s="22">
        <v>0</v>
      </c>
      <c r="AP688" s="22">
        <v>0</v>
      </c>
      <c r="AQ688" s="36">
        <f>+VLOOKUP(K688,Seguimiento!$A:$J,9,FALSE)</f>
        <v>6.166060824184406E-5</v>
      </c>
      <c r="AR688" s="35">
        <f>+VLOOKUP(K688,Seguimiento!$A:$J,10,FALSE)</f>
        <v>1</v>
      </c>
      <c r="AS688" s="20">
        <v>1</v>
      </c>
      <c r="AT688" s="35">
        <f>+VLOOKUP(K688,Seguimiento!$A:$J,4,FALSE)</f>
        <v>1</v>
      </c>
      <c r="AU688" s="22">
        <v>0</v>
      </c>
      <c r="AV688" s="22">
        <v>0</v>
      </c>
    </row>
    <row r="689" spans="1:48" x14ac:dyDescent="0.2">
      <c r="A689" s="20">
        <v>5</v>
      </c>
      <c r="B689" s="20" t="s">
        <v>1464</v>
      </c>
      <c r="C689" s="20">
        <v>3</v>
      </c>
      <c r="D689" s="20" t="s">
        <v>1618</v>
      </c>
      <c r="E689" s="20" t="s">
        <v>1619</v>
      </c>
      <c r="F689" s="20"/>
      <c r="G689" s="20"/>
      <c r="H689" s="20"/>
      <c r="I689" s="20">
        <v>17</v>
      </c>
      <c r="J689" s="20" t="s">
        <v>1958</v>
      </c>
      <c r="K689" s="20" t="s">
        <v>1701</v>
      </c>
      <c r="L689" s="20" t="s">
        <v>1702</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25.98</v>
      </c>
      <c r="AA689" s="23">
        <v>0</v>
      </c>
      <c r="AB689" s="22">
        <v>0</v>
      </c>
      <c r="AC689" s="20">
        <v>3.8217636022514099</v>
      </c>
      <c r="AD689" s="20">
        <f>+VLOOKUP(K689,Seguimiento!$A:$J,5,FALSE)</f>
        <v>3.86866791744841</v>
      </c>
      <c r="AE689" s="24">
        <v>0</v>
      </c>
      <c r="AF689" s="22">
        <v>0</v>
      </c>
      <c r="AG689" s="20">
        <v>10.7777777777778</v>
      </c>
      <c r="AH689" s="20">
        <f>+VLOOKUP(K689,Seguimiento!$A:$J,6,FALSE)</f>
        <v>16.286956521739199</v>
      </c>
      <c r="AI689" s="23">
        <v>0</v>
      </c>
      <c r="AJ689" s="23">
        <v>0</v>
      </c>
      <c r="AK689" s="23">
        <v>0</v>
      </c>
      <c r="AL689" s="20" t="str">
        <f>+VLOOKUP(K689,Seguimiento!$A:$J,7,FALSE)</f>
        <v>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v>
      </c>
      <c r="AM689" s="20">
        <f t="shared" si="10"/>
        <v>3.86866791744841</v>
      </c>
      <c r="AN689" s="22">
        <v>0</v>
      </c>
      <c r="AO689" s="22">
        <v>0</v>
      </c>
      <c r="AP689" s="22">
        <v>0</v>
      </c>
      <c r="AQ689" s="36">
        <f>+VLOOKUP(K689,Seguimiento!$A:$J,9,FALSE)</f>
        <v>0</v>
      </c>
      <c r="AR689" s="35">
        <f>+VLOOKUP(K689,Seguimiento!$A:$J,10,FALSE)</f>
        <v>3</v>
      </c>
      <c r="AS689" s="20">
        <v>26.23</v>
      </c>
      <c r="AT689" s="35">
        <f>+VLOOKUP(K689,Seguimiento!$A:$J,4,FALSE)</f>
        <v>25.98</v>
      </c>
      <c r="AU689" s="22">
        <v>0</v>
      </c>
      <c r="AV689" s="22">
        <v>0</v>
      </c>
    </row>
    <row r="690" spans="1:48" x14ac:dyDescent="0.2">
      <c r="A690" s="20">
        <v>5</v>
      </c>
      <c r="B690" s="20" t="s">
        <v>1464</v>
      </c>
      <c r="C690" s="20">
        <v>3</v>
      </c>
      <c r="D690" s="20" t="s">
        <v>1618</v>
      </c>
      <c r="E690" s="20" t="s">
        <v>1619</v>
      </c>
      <c r="F690" s="20">
        <v>4</v>
      </c>
      <c r="G690" s="20" t="s">
        <v>1624</v>
      </c>
      <c r="H690" s="20" t="s">
        <v>1625</v>
      </c>
      <c r="I690" s="20">
        <v>2</v>
      </c>
      <c r="J690" s="20" t="s">
        <v>1959</v>
      </c>
      <c r="K690" s="20" t="s">
        <v>1650</v>
      </c>
      <c r="L690" s="20" t="s">
        <v>1651</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1.4</v>
      </c>
      <c r="AA690" s="23">
        <v>0</v>
      </c>
      <c r="AB690" s="22">
        <v>0</v>
      </c>
      <c r="AC690" s="20">
        <v>0.12</v>
      </c>
      <c r="AD690" s="20">
        <f>+VLOOKUP(K690,Seguimiento!$A:$J,5,FALSE)</f>
        <v>0.47</v>
      </c>
      <c r="AE690" s="22">
        <v>0</v>
      </c>
      <c r="AF690" s="22">
        <v>0</v>
      </c>
      <c r="AG690" s="20">
        <v>0.48</v>
      </c>
      <c r="AH690" s="20">
        <f>+VLOOKUP(K690,Seguimiento!$A:$J,6,FALSE)</f>
        <v>0.92105263157894701</v>
      </c>
      <c r="AI690" s="23">
        <v>0</v>
      </c>
      <c r="AJ690" s="23">
        <v>0</v>
      </c>
      <c r="AK690" s="23">
        <v>0</v>
      </c>
      <c r="AL690" s="20" t="str">
        <f>+VLOOKUP(K690,Seguimiento!$A:$J,7,FALSE)</f>
        <v>Corresponde a la URI de la fiscalía terminado en marzo 2021 y avance del proyecto Sijin</v>
      </c>
      <c r="AM690" s="20">
        <f t="shared" si="10"/>
        <v>0.47</v>
      </c>
      <c r="AN690" s="22">
        <v>2.2643543204618565E-4</v>
      </c>
      <c r="AO690" s="22">
        <v>0</v>
      </c>
      <c r="AP690" s="22">
        <v>0</v>
      </c>
      <c r="AQ690" s="36">
        <f>+VLOOKUP(K690,Seguimiento!$A:$J,9,FALSE)</f>
        <v>1.0642465306170725E-4</v>
      </c>
      <c r="AR690" s="35">
        <f>+VLOOKUP(K690,Seguimiento!$A:$J,10,FALSE)</f>
        <v>3</v>
      </c>
      <c r="AS690" s="20">
        <v>0.48</v>
      </c>
      <c r="AT690" s="35">
        <f>+VLOOKUP(K690,Seguimiento!$A:$J,4,FALSE)</f>
        <v>1.88</v>
      </c>
      <c r="AU690" s="22">
        <v>0</v>
      </c>
      <c r="AV690" s="22">
        <v>0</v>
      </c>
    </row>
    <row r="691" spans="1:48" x14ac:dyDescent="0.2">
      <c r="A691" s="20">
        <v>5</v>
      </c>
      <c r="B691" s="20" t="s">
        <v>1464</v>
      </c>
      <c r="C691" s="20">
        <v>3</v>
      </c>
      <c r="D691" s="20" t="s">
        <v>1618</v>
      </c>
      <c r="E691" s="20" t="s">
        <v>1619</v>
      </c>
      <c r="F691" s="20">
        <v>4</v>
      </c>
      <c r="G691" s="20" t="s">
        <v>1624</v>
      </c>
      <c r="H691" s="20" t="s">
        <v>1625</v>
      </c>
      <c r="I691" s="20">
        <v>7</v>
      </c>
      <c r="J691" s="20" t="s">
        <v>1959</v>
      </c>
      <c r="K691" s="20" t="s">
        <v>1626</v>
      </c>
      <c r="L691" s="20" t="s">
        <v>1627</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6">
        <f>+VLOOKUP(K691,Seguimiento!$A:$J,9,FALSE)</f>
        <v>4.8373544947775137E-5</v>
      </c>
      <c r="AR691" s="35">
        <f>+VLOOKUP(K691,Seguimiento!$A:$J,10,FALSE)</f>
        <v>3</v>
      </c>
      <c r="AS691" s="20">
        <v>3</v>
      </c>
      <c r="AT691" s="35">
        <f>+VLOOKUP(K691,Seguimiento!$A:$J,4,FALSE)</f>
        <v>7</v>
      </c>
      <c r="AU691" s="22">
        <v>0</v>
      </c>
      <c r="AV691" s="22">
        <v>0</v>
      </c>
    </row>
    <row r="692" spans="1:48" x14ac:dyDescent="0.2">
      <c r="A692" s="20">
        <v>5</v>
      </c>
      <c r="B692" s="20" t="s">
        <v>1464</v>
      </c>
      <c r="C692" s="20">
        <v>3</v>
      </c>
      <c r="D692" s="20" t="s">
        <v>1618</v>
      </c>
      <c r="E692" s="20" t="s">
        <v>1619</v>
      </c>
      <c r="F692" s="20">
        <v>2</v>
      </c>
      <c r="G692" s="20" t="s">
        <v>1620</v>
      </c>
      <c r="H692" s="20" t="s">
        <v>1621</v>
      </c>
      <c r="I692" s="20">
        <v>5</v>
      </c>
      <c r="J692" s="20" t="s">
        <v>1959</v>
      </c>
      <c r="K692" s="20" t="s">
        <v>1632</v>
      </c>
      <c r="L692" s="20" t="s">
        <v>1633</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v>
      </c>
      <c r="AA692" s="23">
        <v>0</v>
      </c>
      <c r="AB692" s="22">
        <v>0</v>
      </c>
      <c r="AC692" s="20">
        <v>0.41666666666666702</v>
      </c>
      <c r="AD692" s="20">
        <f>+VLOOKUP(K692,Seguimiento!$A:$J,5,FALSE)</f>
        <v>0.45</v>
      </c>
      <c r="AE692" s="22">
        <v>0</v>
      </c>
      <c r="AF692" s="22">
        <v>0</v>
      </c>
      <c r="AG692" s="20">
        <v>1</v>
      </c>
      <c r="AH692" s="20">
        <f>+VLOOKUP(K692,Seguimiento!$A:$J,6,FALSE)</f>
        <v>0.9</v>
      </c>
      <c r="AI692" s="23">
        <v>0</v>
      </c>
      <c r="AJ692" s="23">
        <v>0</v>
      </c>
      <c r="AK692" s="23">
        <v>0</v>
      </c>
      <c r="AL692" s="20" t="str">
        <f>+VLOOKUP(K692,Seguimiento!$A:$J,7,FALSE)</f>
        <v>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v>
      </c>
      <c r="AM692" s="20">
        <f t="shared" si="10"/>
        <v>0.45</v>
      </c>
      <c r="AN692" s="22">
        <v>4.1532158627997776E-4</v>
      </c>
      <c r="AO692" s="22">
        <v>0</v>
      </c>
      <c r="AP692" s="22">
        <v>0</v>
      </c>
      <c r="AQ692" s="36">
        <f>+VLOOKUP(K692,Seguimiento!$A:$J,9,FALSE)</f>
        <v>1.8689471382598999E-4</v>
      </c>
      <c r="AR692" s="35">
        <f>+VLOOKUP(K692,Seguimiento!$A:$J,10,FALSE)</f>
        <v>3</v>
      </c>
      <c r="AS692" s="20">
        <v>25</v>
      </c>
      <c r="AT692" s="35">
        <f>+VLOOKUP(K692,Seguimiento!$A:$J,4,FALSE)</f>
        <v>27</v>
      </c>
      <c r="AU692" s="22">
        <v>0</v>
      </c>
      <c r="AV692" s="22">
        <v>0</v>
      </c>
    </row>
    <row r="693" spans="1:48" x14ac:dyDescent="0.2">
      <c r="A693" s="20">
        <v>5</v>
      </c>
      <c r="B693" s="20" t="s">
        <v>1464</v>
      </c>
      <c r="C693" s="20">
        <v>3</v>
      </c>
      <c r="D693" s="20" t="s">
        <v>1618</v>
      </c>
      <c r="E693" s="20" t="s">
        <v>1619</v>
      </c>
      <c r="F693" s="20"/>
      <c r="G693" s="20"/>
      <c r="H693" s="20"/>
      <c r="I693" s="20">
        <v>9</v>
      </c>
      <c r="J693" s="20" t="s">
        <v>1958</v>
      </c>
      <c r="K693" s="20" t="s">
        <v>1680</v>
      </c>
      <c r="L693" s="20" t="s">
        <v>1681</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6">
        <f>+VLOOKUP(K693,Seguimiento!$A:$J,9,FALSE)</f>
        <v>0</v>
      </c>
      <c r="AR693" s="35">
        <f>+VLOOKUP(K693,Seguimiento!$A:$J,10,FALSE)</f>
        <v>1</v>
      </c>
      <c r="AS693" s="20">
        <v>18.2</v>
      </c>
      <c r="AT693" s="35">
        <f>+VLOOKUP(K693,Seguimiento!$A:$J,4,FALSE)</f>
        <v>18.2</v>
      </c>
      <c r="AU693" s="22">
        <v>0</v>
      </c>
      <c r="AV693" s="22">
        <v>0</v>
      </c>
    </row>
    <row r="694" spans="1:48" x14ac:dyDescent="0.2">
      <c r="A694" s="20">
        <v>5</v>
      </c>
      <c r="B694" s="20" t="s">
        <v>1464</v>
      </c>
      <c r="C694" s="20">
        <v>3</v>
      </c>
      <c r="D694" s="20" t="s">
        <v>1618</v>
      </c>
      <c r="E694" s="20" t="s">
        <v>1619</v>
      </c>
      <c r="F694" s="20"/>
      <c r="G694" s="20"/>
      <c r="H694" s="20"/>
      <c r="I694" s="20">
        <v>2</v>
      </c>
      <c r="J694" s="20" t="s">
        <v>1958</v>
      </c>
      <c r="K694" s="20" t="s">
        <v>1620</v>
      </c>
      <c r="L694" s="20" t="s">
        <v>1670</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16.48</v>
      </c>
      <c r="AA694" s="23">
        <v>0</v>
      </c>
      <c r="AB694" s="22">
        <v>0</v>
      </c>
      <c r="AC694" s="20">
        <v>3.5353159851301101</v>
      </c>
      <c r="AD694" s="20">
        <f>+VLOOKUP(K694,Seguimiento!$A:$J,5,FALSE)</f>
        <v>2.7360594795539002</v>
      </c>
      <c r="AE694" s="24">
        <v>0</v>
      </c>
      <c r="AF694" s="22">
        <v>0</v>
      </c>
      <c r="AG694" s="20">
        <v>10.2258064516129</v>
      </c>
      <c r="AH694" s="20">
        <f>+VLOOKUP(K694,Seguimiento!$A:$J,6,FALSE)</f>
        <v>10.8983050847458</v>
      </c>
      <c r="AI694" s="23">
        <v>0</v>
      </c>
      <c r="AJ694" s="23">
        <v>0</v>
      </c>
      <c r="AK694" s="23">
        <v>0</v>
      </c>
      <c r="AL694" s="20" t="str">
        <f>+VLOOKUP(K694,Seguimiento!$A:$J,7,FALSE)</f>
        <v>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v>
      </c>
      <c r="AM694" s="20">
        <f t="shared" si="10"/>
        <v>2.7360594795539002</v>
      </c>
      <c r="AN694" s="22">
        <v>0</v>
      </c>
      <c r="AO694" s="22">
        <v>0</v>
      </c>
      <c r="AP694" s="22">
        <v>0</v>
      </c>
      <c r="AQ694" s="36">
        <f>+VLOOKUP(K694,Seguimiento!$A:$J,9,FALSE)</f>
        <v>0</v>
      </c>
      <c r="AR694" s="35">
        <f>+VLOOKUP(K694,Seguimiento!$A:$J,10,FALSE)</f>
        <v>3</v>
      </c>
      <c r="AS694" s="20">
        <v>14.33</v>
      </c>
      <c r="AT694" s="35">
        <f>+VLOOKUP(K694,Seguimiento!$A:$J,4,FALSE)</f>
        <v>16.48</v>
      </c>
      <c r="AU694" s="22">
        <v>0</v>
      </c>
      <c r="AV694" s="22">
        <v>0</v>
      </c>
    </row>
    <row r="695" spans="1:48" x14ac:dyDescent="0.2">
      <c r="A695" s="20">
        <v>5</v>
      </c>
      <c r="B695" s="20" t="s">
        <v>1464</v>
      </c>
      <c r="C695" s="20">
        <v>3</v>
      </c>
      <c r="D695" s="20" t="s">
        <v>1618</v>
      </c>
      <c r="E695" s="20" t="s">
        <v>1619</v>
      </c>
      <c r="F695" s="20">
        <v>2</v>
      </c>
      <c r="G695" s="20" t="s">
        <v>1620</v>
      </c>
      <c r="H695" s="20" t="s">
        <v>1621</v>
      </c>
      <c r="I695" s="20">
        <v>1</v>
      </c>
      <c r="J695" s="20" t="s">
        <v>1959</v>
      </c>
      <c r="K695" s="20" t="s">
        <v>1622</v>
      </c>
      <c r="L695" s="20" t="s">
        <v>1623</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129</v>
      </c>
      <c r="AA695" s="23">
        <v>0</v>
      </c>
      <c r="AB695" s="22">
        <v>0</v>
      </c>
      <c r="AC695" s="20">
        <v>0.26041666666666702</v>
      </c>
      <c r="AD695" s="20">
        <f>+VLOOKUP(K695,Seguimiento!$A:$J,5,FALSE)</f>
        <v>0.38257575757575801</v>
      </c>
      <c r="AE695" s="22">
        <v>0</v>
      </c>
      <c r="AF695" s="22">
        <v>0</v>
      </c>
      <c r="AG695" s="20">
        <v>1.0416666666666701</v>
      </c>
      <c r="AH695" s="20">
        <f>+VLOOKUP(K695,Seguimiento!$A:$J,6,FALSE)</f>
        <v>0.48863636363636398</v>
      </c>
      <c r="AI695" s="23">
        <v>0</v>
      </c>
      <c r="AJ695" s="23">
        <v>0</v>
      </c>
      <c r="AK695" s="23">
        <v>0</v>
      </c>
      <c r="AL695" s="20" t="str">
        <f>+VLOOKUP(K695,Seguimiento!$A:$J,7,FALSE)</f>
        <v>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v>
      </c>
      <c r="AM695" s="20">
        <f t="shared" si="10"/>
        <v>0.38257575757575801</v>
      </c>
      <c r="AN695" s="22">
        <v>5.1246205296874906E-4</v>
      </c>
      <c r="AO695" s="22">
        <v>0</v>
      </c>
      <c r="AP695" s="22">
        <v>0</v>
      </c>
      <c r="AQ695" s="36">
        <f>+VLOOKUP(K695,Seguimiento!$A:$J,9,FALSE)</f>
        <v>1.960555581433474E-4</v>
      </c>
      <c r="AR695" s="35">
        <f>+VLOOKUP(K695,Seguimiento!$A:$J,10,FALSE)</f>
        <v>3</v>
      </c>
      <c r="AS695" s="20">
        <v>275</v>
      </c>
      <c r="AT695" s="35">
        <f>+VLOOKUP(K695,Seguimiento!$A:$J,4,FALSE)</f>
        <v>404</v>
      </c>
      <c r="AU695" s="22">
        <v>0</v>
      </c>
      <c r="AV695" s="22">
        <v>0</v>
      </c>
    </row>
    <row r="696" spans="1:48" x14ac:dyDescent="0.2">
      <c r="A696" s="20">
        <v>5</v>
      </c>
      <c r="B696" s="20" t="s">
        <v>1464</v>
      </c>
      <c r="C696" s="20">
        <v>3</v>
      </c>
      <c r="D696" s="20" t="s">
        <v>1618</v>
      </c>
      <c r="E696" s="20" t="s">
        <v>1619</v>
      </c>
      <c r="F696" s="20">
        <v>3</v>
      </c>
      <c r="G696" s="20" t="s">
        <v>1636</v>
      </c>
      <c r="H696" s="20" t="s">
        <v>1637</v>
      </c>
      <c r="I696" s="20">
        <v>2</v>
      </c>
      <c r="J696" s="20" t="s">
        <v>1959</v>
      </c>
      <c r="K696" s="20" t="s">
        <v>1658</v>
      </c>
      <c r="L696" s="20" t="s">
        <v>1659</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0</v>
      </c>
      <c r="AA696" s="23">
        <v>0</v>
      </c>
      <c r="AB696" s="22">
        <v>0</v>
      </c>
      <c r="AC696" s="20">
        <v>0</v>
      </c>
      <c r="AD696" s="20">
        <f>+VLOOKUP(K696,Seguimiento!$A:$J,5,FALSE)</f>
        <v>0</v>
      </c>
      <c r="AE696" s="22">
        <v>0</v>
      </c>
      <c r="AF696" s="22">
        <v>0</v>
      </c>
      <c r="AG696" s="20">
        <v>-1</v>
      </c>
      <c r="AH696" s="20">
        <f>+VLOOKUP(K696,Seguimiento!$A:$J,6,FALSE)</f>
        <v>0</v>
      </c>
      <c r="AI696" s="23">
        <v>0</v>
      </c>
      <c r="AJ696" s="23">
        <v>0</v>
      </c>
      <c r="AK696" s="23">
        <v>0</v>
      </c>
      <c r="AL696" s="20" t="str">
        <f>+VLOOKUP(K696,Seguimiento!$A:$J,7,FALSE)</f>
        <v>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v>
      </c>
      <c r="AM696" s="20">
        <f t="shared" si="10"/>
        <v>0</v>
      </c>
      <c r="AN696" s="22">
        <v>6.9583422987301265E-4</v>
      </c>
      <c r="AO696" s="22">
        <v>0</v>
      </c>
      <c r="AP696" s="22">
        <v>0</v>
      </c>
      <c r="AQ696" s="36">
        <f>+VLOOKUP(K696,Seguimiento!$A:$J,9,FALSE)</f>
        <v>0</v>
      </c>
      <c r="AR696" s="35">
        <f>+VLOOKUP(K696,Seguimiento!$A:$J,10,FALSE)</f>
        <v>1</v>
      </c>
      <c r="AS696" s="20">
        <v>0</v>
      </c>
      <c r="AT696" s="35">
        <f>+VLOOKUP(K696,Seguimiento!$A:$J,4,FALSE)</f>
        <v>0</v>
      </c>
      <c r="AU696" s="22">
        <v>0</v>
      </c>
      <c r="AV696" s="22">
        <v>0</v>
      </c>
    </row>
    <row r="697" spans="1:48" x14ac:dyDescent="0.2">
      <c r="A697" s="20">
        <v>5</v>
      </c>
      <c r="B697" s="20" t="s">
        <v>1464</v>
      </c>
      <c r="C697" s="20">
        <v>3</v>
      </c>
      <c r="D697" s="20" t="s">
        <v>1618</v>
      </c>
      <c r="E697" s="20" t="s">
        <v>1619</v>
      </c>
      <c r="F697" s="20"/>
      <c r="G697" s="20"/>
      <c r="H697" s="20"/>
      <c r="I697" s="20">
        <v>10</v>
      </c>
      <c r="J697" s="20" t="s">
        <v>1958</v>
      </c>
      <c r="K697" s="20" t="s">
        <v>1682</v>
      </c>
      <c r="L697" s="20" t="s">
        <v>1683</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6">
        <f>+VLOOKUP(K697,Seguimiento!$A:$J,9,FALSE)</f>
        <v>0</v>
      </c>
      <c r="AR697" s="35">
        <f>+VLOOKUP(K697,Seguimiento!$A:$J,10,FALSE)</f>
        <v>1</v>
      </c>
      <c r="AS697" s="20">
        <v>3</v>
      </c>
      <c r="AT697" s="35">
        <f>+VLOOKUP(K697,Seguimiento!$A:$J,4,FALSE)</f>
        <v>3</v>
      </c>
      <c r="AU697" s="22">
        <v>0</v>
      </c>
      <c r="AV697" s="22">
        <v>0</v>
      </c>
    </row>
    <row r="698" spans="1:48" x14ac:dyDescent="0.2">
      <c r="A698" s="20">
        <v>5</v>
      </c>
      <c r="B698" s="20" t="s">
        <v>1464</v>
      </c>
      <c r="C698" s="20">
        <v>3</v>
      </c>
      <c r="D698" s="20" t="s">
        <v>1618</v>
      </c>
      <c r="E698" s="20" t="s">
        <v>1619</v>
      </c>
      <c r="F698" s="20">
        <v>3</v>
      </c>
      <c r="G698" s="20" t="s">
        <v>1636</v>
      </c>
      <c r="H698" s="20" t="s">
        <v>1637</v>
      </c>
      <c r="I698" s="20">
        <v>6</v>
      </c>
      <c r="J698" s="20" t="s">
        <v>1959</v>
      </c>
      <c r="K698" s="20" t="s">
        <v>1646</v>
      </c>
      <c r="L698" s="20" t="s">
        <v>1647</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v>
      </c>
      <c r="AM698" s="20">
        <f t="shared" si="10"/>
        <v>0.44</v>
      </c>
      <c r="AN698" s="22">
        <v>4.751051355024519E-4</v>
      </c>
      <c r="AO698" s="22">
        <v>0</v>
      </c>
      <c r="AP698" s="22">
        <v>0</v>
      </c>
      <c r="AQ698" s="36">
        <f>+VLOOKUP(K698,Seguimiento!$A:$J,9,FALSE)</f>
        <v>2.0904625962107884E-4</v>
      </c>
      <c r="AR698" s="35">
        <f>+VLOOKUP(K698,Seguimiento!$A:$J,10,FALSE)</f>
        <v>3</v>
      </c>
      <c r="AS698" s="20">
        <v>24</v>
      </c>
      <c r="AT698" s="35">
        <f>+VLOOKUP(K698,Seguimiento!$A:$J,4,FALSE)</f>
        <v>44</v>
      </c>
      <c r="AU698" s="22">
        <v>0</v>
      </c>
      <c r="AV698" s="22">
        <v>0</v>
      </c>
    </row>
    <row r="699" spans="1:48" x14ac:dyDescent="0.2">
      <c r="A699" s="20">
        <v>5</v>
      </c>
      <c r="B699" s="20" t="s">
        <v>1464</v>
      </c>
      <c r="C699" s="20">
        <v>3</v>
      </c>
      <c r="D699" s="20" t="s">
        <v>1618</v>
      </c>
      <c r="E699" s="20" t="s">
        <v>1619</v>
      </c>
      <c r="F699" s="20">
        <v>3</v>
      </c>
      <c r="G699" s="20" t="s">
        <v>1636</v>
      </c>
      <c r="H699" s="20" t="s">
        <v>1637</v>
      </c>
      <c r="I699" s="20">
        <v>5</v>
      </c>
      <c r="J699" s="20" t="s">
        <v>1959</v>
      </c>
      <c r="K699" s="20" t="s">
        <v>1644</v>
      </c>
      <c r="L699" s="20" t="s">
        <v>1645</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0.375</v>
      </c>
      <c r="AE699" s="22">
        <v>0</v>
      </c>
      <c r="AF699" s="22">
        <v>0</v>
      </c>
      <c r="AG699" s="20">
        <v>1</v>
      </c>
      <c r="AH699" s="20">
        <f>+VLOOKUP(K699,Seguimiento!$A:$J,6,FALSE)</f>
        <v>0.5</v>
      </c>
      <c r="AI699" s="23">
        <v>0</v>
      </c>
      <c r="AJ699" s="23">
        <v>0</v>
      </c>
      <c r="AK699" s="23">
        <v>0</v>
      </c>
      <c r="AL699" s="20" t="str">
        <f>+VLOOKUP(K699,Seguimiento!$A:$J,7,FALSE)</f>
        <v>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v>
      </c>
      <c r="AM699" s="20">
        <f t="shared" si="10"/>
        <v>0.375</v>
      </c>
      <c r="AN699" s="22">
        <v>6.2225786508282577E-4</v>
      </c>
      <c r="AO699" s="22">
        <v>0</v>
      </c>
      <c r="AP699" s="22">
        <v>0</v>
      </c>
      <c r="AQ699" s="36">
        <f>+VLOOKUP(K699,Seguimiento!$A:$J,9,FALSE)</f>
        <v>2.3334669940605965E-4</v>
      </c>
      <c r="AR699" s="35">
        <f>+VLOOKUP(K699,Seguimiento!$A:$J,10,FALSE)</f>
        <v>3</v>
      </c>
      <c r="AS699" s="20">
        <v>9</v>
      </c>
      <c r="AT699" s="35">
        <f>+VLOOKUP(K699,Seguimiento!$A:$J,4,FALSE)</f>
        <v>9</v>
      </c>
      <c r="AU699" s="22">
        <v>0</v>
      </c>
      <c r="AV699" s="22">
        <v>0</v>
      </c>
    </row>
    <row r="700" spans="1:48" x14ac:dyDescent="0.2">
      <c r="A700" s="20">
        <v>5</v>
      </c>
      <c r="B700" s="20" t="s">
        <v>1464</v>
      </c>
      <c r="C700" s="20">
        <v>3</v>
      </c>
      <c r="D700" s="20" t="s">
        <v>1618</v>
      </c>
      <c r="E700" s="20" t="s">
        <v>1619</v>
      </c>
      <c r="F700" s="20"/>
      <c r="G700" s="20"/>
      <c r="H700" s="20"/>
      <c r="I700" s="20">
        <v>12</v>
      </c>
      <c r="J700" s="20" t="s">
        <v>1958</v>
      </c>
      <c r="K700" s="20" t="s">
        <v>1691</v>
      </c>
      <c r="L700" s="20" t="s">
        <v>1692</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18</v>
      </c>
      <c r="AA700" s="23">
        <v>0</v>
      </c>
      <c r="AB700" s="22">
        <v>0</v>
      </c>
      <c r="AC700" s="20">
        <v>1.71428571428571</v>
      </c>
      <c r="AD700" s="20">
        <f>+VLOOKUP(K700,Seguimiento!$A:$J,5,FALSE)</f>
        <v>2.28571428571429</v>
      </c>
      <c r="AE700" s="24">
        <v>0</v>
      </c>
      <c r="AF700" s="22">
        <v>0</v>
      </c>
      <c r="AG700" s="20">
        <v>2.4</v>
      </c>
      <c r="AH700" s="20">
        <f>+VLOOKUP(K700,Seguimiento!$A:$J,6,FALSE)</f>
        <v>1.6111111111111101</v>
      </c>
      <c r="AI700" s="23">
        <v>0</v>
      </c>
      <c r="AJ700" s="23">
        <v>0</v>
      </c>
      <c r="AK700" s="23">
        <v>0</v>
      </c>
      <c r="AL700" s="20" t="str">
        <f>+VLOOKUP(K700,Seguimiento!$A:$J,7,FALSE)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0" s="20">
        <f t="shared" si="10"/>
        <v>2.28571428571429</v>
      </c>
      <c r="AN700" s="22">
        <v>0</v>
      </c>
      <c r="AO700" s="22">
        <v>0</v>
      </c>
      <c r="AP700" s="22">
        <v>0</v>
      </c>
      <c r="AQ700" s="36">
        <f>+VLOOKUP(K700,Seguimiento!$A:$J,9,FALSE)</f>
        <v>0</v>
      </c>
      <c r="AR700" s="35">
        <f>+VLOOKUP(K700,Seguimiento!$A:$J,10,FALSE)</f>
        <v>3</v>
      </c>
      <c r="AS700" s="20">
        <v>22</v>
      </c>
      <c r="AT700" s="35">
        <f>+VLOOKUP(K700,Seguimiento!$A:$J,4,FALSE)</f>
        <v>18</v>
      </c>
      <c r="AU700" s="22">
        <v>0</v>
      </c>
      <c r="AV700" s="22">
        <v>0</v>
      </c>
    </row>
    <row r="701" spans="1:48" x14ac:dyDescent="0.2">
      <c r="A701" s="20">
        <v>5</v>
      </c>
      <c r="B701" s="20" t="s">
        <v>1464</v>
      </c>
      <c r="C701" s="20">
        <v>3</v>
      </c>
      <c r="D701" s="20" t="s">
        <v>1618</v>
      </c>
      <c r="E701" s="20" t="s">
        <v>1619</v>
      </c>
      <c r="F701" s="20"/>
      <c r="G701" s="20"/>
      <c r="H701" s="20"/>
      <c r="I701" s="20">
        <v>18</v>
      </c>
      <c r="J701" s="20" t="s">
        <v>1958</v>
      </c>
      <c r="K701" s="20" t="s">
        <v>1699</v>
      </c>
      <c r="L701" s="20" t="s">
        <v>1700</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6">
        <f>+VLOOKUP(K701,Seguimiento!$A:$J,9,FALSE)</f>
        <v>0</v>
      </c>
      <c r="AR701" s="35">
        <f>+VLOOKUP(K701,Seguimiento!$A:$J,10,FALSE)</f>
        <v>1</v>
      </c>
      <c r="AS701" s="20">
        <v>4</v>
      </c>
      <c r="AT701" s="35">
        <f>+VLOOKUP(K701,Seguimiento!$A:$J,4,FALSE)</f>
        <v>4</v>
      </c>
      <c r="AU701" s="22">
        <v>0</v>
      </c>
      <c r="AV701" s="22">
        <v>0</v>
      </c>
    </row>
    <row r="702" spans="1:48" x14ac:dyDescent="0.2">
      <c r="A702" s="20">
        <v>5</v>
      </c>
      <c r="B702" s="20" t="s">
        <v>1464</v>
      </c>
      <c r="C702" s="20">
        <v>3</v>
      </c>
      <c r="D702" s="20" t="s">
        <v>1618</v>
      </c>
      <c r="E702" s="20" t="s">
        <v>1619</v>
      </c>
      <c r="F702" s="20"/>
      <c r="G702" s="20"/>
      <c r="H702" s="20"/>
      <c r="I702" s="20">
        <v>11</v>
      </c>
      <c r="J702" s="20" t="s">
        <v>1958</v>
      </c>
      <c r="K702" s="20" t="s">
        <v>1684</v>
      </c>
      <c r="L702" s="20" t="s">
        <v>1685</v>
      </c>
      <c r="M702" s="20" t="s">
        <v>1686</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1.33</v>
      </c>
      <c r="AA702" s="23">
        <v>0</v>
      </c>
      <c r="AB702" s="22">
        <v>0</v>
      </c>
      <c r="AC702" s="20">
        <v>2.8409090909090899</v>
      </c>
      <c r="AD702" s="20">
        <f>+VLOOKUP(K702,Seguimiento!$A:$J,5,FALSE)</f>
        <v>2.8636363636363602</v>
      </c>
      <c r="AE702" s="24">
        <v>0</v>
      </c>
      <c r="AF702" s="22">
        <v>0</v>
      </c>
      <c r="AG702" s="20">
        <v>4.8076923076923102</v>
      </c>
      <c r="AH702" s="20">
        <f>+VLOOKUP(K702,Seguimiento!$A:$J,6,FALSE)</f>
        <v>16.6666666666667</v>
      </c>
      <c r="AI702" s="23">
        <v>0</v>
      </c>
      <c r="AJ702" s="23">
        <v>0</v>
      </c>
      <c r="AK702" s="23">
        <v>0</v>
      </c>
      <c r="AL702" s="20" t="str">
        <f>+VLOOKUP(K702,Seguimiento!$A:$J,7,FALSE)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2" s="20">
        <f t="shared" si="10"/>
        <v>2.8636363636363602</v>
      </c>
      <c r="AN702" s="22">
        <v>0</v>
      </c>
      <c r="AO702" s="22">
        <v>0</v>
      </c>
      <c r="AP702" s="22">
        <v>0</v>
      </c>
      <c r="AQ702" s="36">
        <f>+VLOOKUP(K702,Seguimiento!$A:$J,9,FALSE)</f>
        <v>0</v>
      </c>
      <c r="AR702" s="35">
        <f>+VLOOKUP(K702,Seguimiento!$A:$J,10,FALSE)</f>
        <v>3</v>
      </c>
      <c r="AS702" s="20">
        <v>1.34</v>
      </c>
      <c r="AT702" s="35">
        <f>+VLOOKUP(K702,Seguimiento!$A:$J,4,FALSE)</f>
        <v>1.33</v>
      </c>
      <c r="AU702" s="22">
        <v>0</v>
      </c>
      <c r="AV702" s="22">
        <v>0</v>
      </c>
    </row>
    <row r="703" spans="1:48" x14ac:dyDescent="0.2">
      <c r="A703" s="20">
        <v>5</v>
      </c>
      <c r="B703" s="20" t="s">
        <v>1464</v>
      </c>
      <c r="C703" s="20">
        <v>3</v>
      </c>
      <c r="D703" s="20" t="s">
        <v>1618</v>
      </c>
      <c r="E703" s="20" t="s">
        <v>1619</v>
      </c>
      <c r="F703" s="20"/>
      <c r="G703" s="20"/>
      <c r="H703" s="20"/>
      <c r="I703" s="20">
        <v>19</v>
      </c>
      <c r="J703" s="20" t="s">
        <v>1958</v>
      </c>
      <c r="K703" s="20" t="s">
        <v>1697</v>
      </c>
      <c r="L703" s="20" t="s">
        <v>1698</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75</v>
      </c>
      <c r="AA703" s="23">
        <v>0</v>
      </c>
      <c r="AB703" s="22">
        <v>0</v>
      </c>
      <c r="AC703" s="20">
        <v>0.25</v>
      </c>
      <c r="AD703" s="20">
        <f>+VLOOKUP(K703,Seguimiento!$A:$J,5,FALSE)</f>
        <v>0.49</v>
      </c>
      <c r="AE703" s="24">
        <v>0</v>
      </c>
      <c r="AF703" s="22">
        <v>0</v>
      </c>
      <c r="AG703" s="20">
        <v>1.5</v>
      </c>
      <c r="AH703" s="20">
        <f>+VLOOKUP(K703,Seguimiento!$A:$J,6,FALSE)</f>
        <v>0</v>
      </c>
      <c r="AI703" s="23">
        <v>0</v>
      </c>
      <c r="AJ703" s="23">
        <v>0</v>
      </c>
      <c r="AK703" s="23">
        <v>0</v>
      </c>
      <c r="AL703" s="20" t="str">
        <f>+VLOOKUP(K703,Seguimiento!$A:$J,7,FALSE)</f>
        <v>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v>
      </c>
      <c r="AM703" s="20">
        <f t="shared" si="10"/>
        <v>0.49</v>
      </c>
      <c r="AN703" s="22">
        <v>0</v>
      </c>
      <c r="AO703" s="22">
        <v>0</v>
      </c>
      <c r="AP703" s="22">
        <v>0</v>
      </c>
      <c r="AQ703" s="36">
        <f>+VLOOKUP(K703,Seguimiento!$A:$J,9,FALSE)</f>
        <v>0</v>
      </c>
      <c r="AR703" s="35">
        <f>+VLOOKUP(K703,Seguimiento!$A:$J,10,FALSE)</f>
        <v>3</v>
      </c>
      <c r="AS703" s="20">
        <v>46</v>
      </c>
      <c r="AT703" s="35">
        <f>+VLOOKUP(K703,Seguimiento!$A:$J,4,FALSE)</f>
        <v>75</v>
      </c>
      <c r="AU703" s="22">
        <v>0</v>
      </c>
      <c r="AV703" s="22">
        <v>0</v>
      </c>
    </row>
    <row r="704" spans="1:48" x14ac:dyDescent="0.2">
      <c r="A704" s="20">
        <v>5</v>
      </c>
      <c r="B704" s="20" t="s">
        <v>1464</v>
      </c>
      <c r="C704" s="20">
        <v>3</v>
      </c>
      <c r="D704" s="20" t="s">
        <v>1618</v>
      </c>
      <c r="E704" s="20" t="s">
        <v>1619</v>
      </c>
      <c r="F704" s="20"/>
      <c r="G704" s="20"/>
      <c r="H704" s="20"/>
      <c r="I704" s="20">
        <v>14</v>
      </c>
      <c r="J704" s="20" t="s">
        <v>1958</v>
      </c>
      <c r="K704" s="20" t="s">
        <v>1707</v>
      </c>
      <c r="L704" s="20" t="s">
        <v>1708</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51826</v>
      </c>
      <c r="AA704" s="23">
        <v>0</v>
      </c>
      <c r="AB704" s="22">
        <v>0</v>
      </c>
      <c r="AC704" s="20">
        <v>1.21136989732031</v>
      </c>
      <c r="AD704" s="20">
        <f>+VLOOKUP(K704,Seguimiento!$A:$J,5,FALSE)</f>
        <v>1.88191835712497</v>
      </c>
      <c r="AE704" s="24">
        <v>0</v>
      </c>
      <c r="AF704" s="22">
        <v>0</v>
      </c>
      <c r="AG704" s="20">
        <v>3.1409090909090902</v>
      </c>
      <c r="AH704" s="20">
        <f>+VLOOKUP(K704,Seguimiento!$A:$J,6,FALSE)</f>
        <v>7.3082568807339401</v>
      </c>
      <c r="AI704" s="23">
        <v>0</v>
      </c>
      <c r="AJ704" s="23">
        <v>0</v>
      </c>
      <c r="AK704" s="23">
        <v>0</v>
      </c>
      <c r="AL704" s="20" t="str">
        <f>+VLOOKUP(K704,Seguimiento!$A:$J,7,FALSE)</f>
        <v>Casos ocurridos: 25.700 (30/06/2021), Casos proyectados: 51.826 (31/12/2021). Se proyecta una reducción del 9.36% respecto a 2020. Fuente: Línea única de seguridad y emergencias NUSE 123. Sistema SECAD. Consultado el 30/06/2021.</v>
      </c>
      <c r="AM704" s="20">
        <f t="shared" si="10"/>
        <v>1.88191835712497</v>
      </c>
      <c r="AN704" s="22">
        <v>0</v>
      </c>
      <c r="AO704" s="22">
        <v>0</v>
      </c>
      <c r="AP704" s="22">
        <v>0</v>
      </c>
      <c r="AQ704" s="36">
        <f>+VLOOKUP(K704,Seguimiento!$A:$J,9,FALSE)</f>
        <v>0</v>
      </c>
      <c r="AR704" s="35">
        <f>+VLOOKUP(K704,Seguimiento!$A:$J,10,FALSE)</f>
        <v>3</v>
      </c>
      <c r="AS704" s="20">
        <v>57181</v>
      </c>
      <c r="AT704" s="35">
        <f>+VLOOKUP(K704,Seguimiento!$A:$J,4,FALSE)</f>
        <v>51826</v>
      </c>
      <c r="AU704" s="22">
        <v>0</v>
      </c>
      <c r="AV704" s="22">
        <v>0</v>
      </c>
    </row>
    <row r="705" spans="1:48" x14ac:dyDescent="0.2">
      <c r="A705" s="20">
        <v>5</v>
      </c>
      <c r="B705" s="20" t="s">
        <v>1464</v>
      </c>
      <c r="C705" s="20">
        <v>3</v>
      </c>
      <c r="D705" s="20" t="s">
        <v>1618</v>
      </c>
      <c r="E705" s="20" t="s">
        <v>1619</v>
      </c>
      <c r="F705" s="20">
        <v>1</v>
      </c>
      <c r="G705" s="20" t="s">
        <v>1660</v>
      </c>
      <c r="H705" s="20" t="s">
        <v>1661</v>
      </c>
      <c r="I705" s="20">
        <v>3</v>
      </c>
      <c r="J705" s="20" t="s">
        <v>1959</v>
      </c>
      <c r="K705" s="20" t="s">
        <v>1668</v>
      </c>
      <c r="L705" s="20" t="s">
        <v>1669</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8</v>
      </c>
      <c r="AA705" s="23">
        <v>0</v>
      </c>
      <c r="AB705" s="22">
        <v>0</v>
      </c>
      <c r="AC705" s="20">
        <v>0.25</v>
      </c>
      <c r="AD705" s="20">
        <f>+VLOOKUP(K705,Seguimiento!$A:$J,5,FALSE)</f>
        <v>0.36111111111111099</v>
      </c>
      <c r="AE705" s="22">
        <v>0</v>
      </c>
      <c r="AF705" s="22">
        <v>0</v>
      </c>
      <c r="AG705" s="20">
        <v>1</v>
      </c>
      <c r="AH705" s="20">
        <f>+VLOOKUP(K705,Seguimiento!$A:$J,6,FALSE)</f>
        <v>0.44444444444444398</v>
      </c>
      <c r="AI705" s="23">
        <v>0</v>
      </c>
      <c r="AJ705" s="23">
        <v>0</v>
      </c>
      <c r="AK705" s="23">
        <v>0</v>
      </c>
      <c r="AL705" s="20" t="str">
        <f>+VLOOKUP(K705,Seguimiento!$A:$J,7,FALSE)</f>
        <v>Los Organismos apoyados financieramente son: Policía, Ejército, Fiscalía, Medicina Legal, Inpec, Migración Colombia, UNP y Fuerza Aérea Colombiana - FAC.</v>
      </c>
      <c r="AM705" s="20">
        <f t="shared" si="10"/>
        <v>0.36111111111111099</v>
      </c>
      <c r="AN705" s="22">
        <v>7.3062861146000408E-3</v>
      </c>
      <c r="AO705" s="22">
        <v>0</v>
      </c>
      <c r="AP705" s="22">
        <v>0</v>
      </c>
      <c r="AQ705" s="36">
        <f>+VLOOKUP(K705,Seguimiento!$A:$J,9,FALSE)</f>
        <v>2.6383810969389026E-3</v>
      </c>
      <c r="AR705" s="35">
        <f>+VLOOKUP(K705,Seguimiento!$A:$J,10,FALSE)</f>
        <v>3</v>
      </c>
      <c r="AS705" s="20">
        <v>9</v>
      </c>
      <c r="AT705" s="35">
        <f>+VLOOKUP(K705,Seguimiento!$A:$J,4,FALSE)</f>
        <v>8</v>
      </c>
      <c r="AU705" s="22">
        <v>0</v>
      </c>
      <c r="AV705" s="22">
        <v>0</v>
      </c>
    </row>
    <row r="706" spans="1:48" x14ac:dyDescent="0.2">
      <c r="A706" s="20">
        <v>5</v>
      </c>
      <c r="B706" s="20" t="s">
        <v>1464</v>
      </c>
      <c r="C706" s="20">
        <v>3</v>
      </c>
      <c r="D706" s="20" t="s">
        <v>1618</v>
      </c>
      <c r="E706" s="20" t="s">
        <v>1619</v>
      </c>
      <c r="F706" s="20"/>
      <c r="G706" s="20"/>
      <c r="H706" s="20"/>
      <c r="I706" s="20">
        <v>7</v>
      </c>
      <c r="J706" s="20" t="s">
        <v>1958</v>
      </c>
      <c r="K706" s="20" t="s">
        <v>1676</v>
      </c>
      <c r="L706" s="20" t="s">
        <v>1677</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1510</v>
      </c>
      <c r="AA706" s="23">
        <v>0</v>
      </c>
      <c r="AB706" s="22">
        <v>0</v>
      </c>
      <c r="AC706" s="20">
        <v>1.1783439490445899</v>
      </c>
      <c r="AD706" s="20">
        <f>+VLOOKUP(K706,Seguimiento!$A:$J,5,FALSE)</f>
        <v>1.5923566878980899</v>
      </c>
      <c r="AE706" s="24">
        <v>0</v>
      </c>
      <c r="AF706" s="22">
        <v>0</v>
      </c>
      <c r="AG706" s="20">
        <v>2.1264367816092</v>
      </c>
      <c r="AH706" s="20">
        <f>+VLOOKUP(K706,Seguimiento!$A:$J,6,FALSE)</f>
        <v>6.9361702127659601</v>
      </c>
      <c r="AI706" s="23">
        <v>0</v>
      </c>
      <c r="AJ706" s="23">
        <v>0</v>
      </c>
      <c r="AK706" s="23">
        <v>0</v>
      </c>
      <c r="AL706" s="20" t="str">
        <f>+VLOOKUP(K706,Seguimiento!$A:$J,7,FALSE)</f>
        <v>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v>
      </c>
      <c r="AM706" s="20">
        <f t="shared" si="10"/>
        <v>1.5923566878980899</v>
      </c>
      <c r="AN706" s="22">
        <v>0</v>
      </c>
      <c r="AO706" s="22">
        <v>0</v>
      </c>
      <c r="AP706" s="22">
        <v>0</v>
      </c>
      <c r="AQ706" s="36">
        <f>+VLOOKUP(K706,Seguimiento!$A:$J,9,FALSE)</f>
        <v>0</v>
      </c>
      <c r="AR706" s="35">
        <f>+VLOOKUP(K706,Seguimiento!$A:$J,10,FALSE)</f>
        <v>3</v>
      </c>
      <c r="AS706" s="20">
        <v>1640</v>
      </c>
      <c r="AT706" s="35">
        <f>+VLOOKUP(K706,Seguimiento!$A:$J,4,FALSE)</f>
        <v>1510</v>
      </c>
      <c r="AU706" s="22">
        <v>0</v>
      </c>
      <c r="AV706" s="22">
        <v>0</v>
      </c>
    </row>
    <row r="707" spans="1:48" x14ac:dyDescent="0.2">
      <c r="A707" s="20">
        <v>5</v>
      </c>
      <c r="B707" s="20" t="s">
        <v>1464</v>
      </c>
      <c r="C707" s="20">
        <v>3</v>
      </c>
      <c r="D707" s="20" t="s">
        <v>1618</v>
      </c>
      <c r="E707" s="20" t="s">
        <v>1619</v>
      </c>
      <c r="F707" s="20"/>
      <c r="G707" s="20"/>
      <c r="H707" s="20"/>
      <c r="I707" s="20">
        <v>15</v>
      </c>
      <c r="J707" s="20" t="s">
        <v>1958</v>
      </c>
      <c r="K707" s="20" t="s">
        <v>1705</v>
      </c>
      <c r="L707" s="20" t="s">
        <v>1706</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143.77000000000001</v>
      </c>
      <c r="AA707" s="23">
        <v>0</v>
      </c>
      <c r="AB707" s="22">
        <v>0</v>
      </c>
      <c r="AC707" s="20">
        <v>3.29547511312217</v>
      </c>
      <c r="AD707" s="20">
        <f>+VLOOKUP(K707,Seguimiento!$A:$J,5,FALSE)</f>
        <v>3.4968325791855199</v>
      </c>
      <c r="AE707" s="24">
        <v>0</v>
      </c>
      <c r="AF707" s="22">
        <v>0</v>
      </c>
      <c r="AG707" s="20">
        <v>13.1938405797101</v>
      </c>
      <c r="AH707" s="20">
        <f>+VLOOKUP(K707,Seguimiento!$A:$J,6,FALSE)</f>
        <v>12.9764918625678</v>
      </c>
      <c r="AI707" s="23">
        <v>0</v>
      </c>
      <c r="AJ707" s="23">
        <v>0</v>
      </c>
      <c r="AK707" s="23">
        <v>0</v>
      </c>
      <c r="AL707" s="20" t="str">
        <f>+VLOOKUP(K707,Seguimiento!$A:$J,7,FALSE)</f>
        <v>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v>
      </c>
      <c r="AM707" s="20">
        <f t="shared" ref="AM707:AM770" si="11">+AD707</f>
        <v>3.4968325791855199</v>
      </c>
      <c r="AN707" s="22">
        <v>0</v>
      </c>
      <c r="AO707" s="22">
        <v>0</v>
      </c>
      <c r="AP707" s="22">
        <v>0</v>
      </c>
      <c r="AQ707" s="36">
        <f>+VLOOKUP(K707,Seguimiento!$A:$J,9,FALSE)</f>
        <v>0</v>
      </c>
      <c r="AR707" s="35">
        <f>+VLOOKUP(K707,Seguimiento!$A:$J,10,FALSE)</f>
        <v>3</v>
      </c>
      <c r="AS707" s="20">
        <v>148.22</v>
      </c>
      <c r="AT707" s="35">
        <f>+VLOOKUP(K707,Seguimiento!$A:$J,4,FALSE)</f>
        <v>143.77000000000001</v>
      </c>
      <c r="AU707" s="22">
        <v>0</v>
      </c>
      <c r="AV707" s="22">
        <v>0</v>
      </c>
    </row>
    <row r="708" spans="1:48" x14ac:dyDescent="0.2">
      <c r="A708" s="20">
        <v>5</v>
      </c>
      <c r="B708" s="20" t="s">
        <v>1464</v>
      </c>
      <c r="C708" s="20">
        <v>3</v>
      </c>
      <c r="D708" s="20" t="s">
        <v>1618</v>
      </c>
      <c r="E708" s="20" t="s">
        <v>1619</v>
      </c>
      <c r="F708" s="20">
        <v>3</v>
      </c>
      <c r="G708" s="20" t="s">
        <v>1636</v>
      </c>
      <c r="H708" s="20" t="s">
        <v>1637</v>
      </c>
      <c r="I708" s="20">
        <v>3</v>
      </c>
      <c r="J708" s="20" t="s">
        <v>1959</v>
      </c>
      <c r="K708" s="20" t="s">
        <v>1640</v>
      </c>
      <c r="L708" s="20" t="s">
        <v>1641</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v>
      </c>
      <c r="AM708" s="20">
        <f t="shared" si="11"/>
        <v>0.4824</v>
      </c>
      <c r="AN708" s="22">
        <v>4.751051355024519E-4</v>
      </c>
      <c r="AO708" s="22">
        <v>0</v>
      </c>
      <c r="AP708" s="22">
        <v>0</v>
      </c>
      <c r="AQ708" s="36">
        <f>+VLOOKUP(K708,Seguimiento!$A:$J,9,FALSE)</f>
        <v>2.2919071736638279E-4</v>
      </c>
      <c r="AR708" s="35">
        <f>+VLOOKUP(K708,Seguimiento!$A:$J,10,FALSE)</f>
        <v>3</v>
      </c>
      <c r="AS708" s="20">
        <v>35.5</v>
      </c>
      <c r="AT708" s="35">
        <f>+VLOOKUP(K708,Seguimiento!$A:$J,4,FALSE)</f>
        <v>48.24</v>
      </c>
      <c r="AU708" s="22">
        <v>0</v>
      </c>
      <c r="AV708" s="22">
        <v>0</v>
      </c>
    </row>
    <row r="709" spans="1:48" x14ac:dyDescent="0.2">
      <c r="A709" s="20">
        <v>5</v>
      </c>
      <c r="B709" s="20" t="s">
        <v>1464</v>
      </c>
      <c r="C709" s="20">
        <v>3</v>
      </c>
      <c r="D709" s="20" t="s">
        <v>1618</v>
      </c>
      <c r="E709" s="20" t="s">
        <v>1619</v>
      </c>
      <c r="F709" s="20"/>
      <c r="G709" s="20"/>
      <c r="H709" s="20"/>
      <c r="I709" s="20">
        <v>3</v>
      </c>
      <c r="J709" s="20" t="s">
        <v>1958</v>
      </c>
      <c r="K709" s="20" t="s">
        <v>1636</v>
      </c>
      <c r="L709" s="20" t="s">
        <v>1671</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747.27</v>
      </c>
      <c r="AA709" s="23">
        <v>0</v>
      </c>
      <c r="AB709" s="22">
        <v>0</v>
      </c>
      <c r="AC709" s="20">
        <v>1.0853541076487301</v>
      </c>
      <c r="AD709" s="20">
        <f>+VLOOKUP(K709,Seguimiento!$A:$J,5,FALSE)</f>
        <v>0.928640226628895</v>
      </c>
      <c r="AE709" s="24">
        <v>0</v>
      </c>
      <c r="AF709" s="22">
        <v>0</v>
      </c>
      <c r="AG709" s="20">
        <v>1.3083700440528601</v>
      </c>
      <c r="AH709" s="20">
        <f>+VLOOKUP(K709,Seguimiento!$A:$J,6,FALSE)</f>
        <v>1.74376869391825</v>
      </c>
      <c r="AI709" s="23">
        <v>0</v>
      </c>
      <c r="AJ709" s="23">
        <v>0</v>
      </c>
      <c r="AK709" s="23">
        <v>0</v>
      </c>
      <c r="AL709" s="20" t="str">
        <f>+VLOOKUP(K709,Seguimiento!$A:$J,7,FALSE)</f>
        <v>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v>
      </c>
      <c r="AM709" s="20">
        <f t="shared" si="11"/>
        <v>0.928640226628895</v>
      </c>
      <c r="AN709" s="22">
        <v>0</v>
      </c>
      <c r="AO709" s="22">
        <v>0</v>
      </c>
      <c r="AP709" s="22">
        <v>0</v>
      </c>
      <c r="AQ709" s="36">
        <f>+VLOOKUP(K709,Seguimiento!$A:$J,9,FALSE)</f>
        <v>0</v>
      </c>
      <c r="AR709" s="35">
        <f>+VLOOKUP(K709,Seguimiento!$A:$J,10,FALSE)</f>
        <v>3</v>
      </c>
      <c r="AS709" s="20">
        <v>691.95</v>
      </c>
      <c r="AT709" s="35">
        <f>+VLOOKUP(K709,Seguimiento!$A:$J,4,FALSE)</f>
        <v>747.27</v>
      </c>
      <c r="AU709" s="22">
        <v>0</v>
      </c>
      <c r="AV709" s="22">
        <v>0</v>
      </c>
    </row>
    <row r="710" spans="1:48" x14ac:dyDescent="0.2">
      <c r="A710" s="20">
        <v>5</v>
      </c>
      <c r="B710" s="20" t="s">
        <v>1464</v>
      </c>
      <c r="C710" s="20">
        <v>3</v>
      </c>
      <c r="D710" s="20" t="s">
        <v>1618</v>
      </c>
      <c r="E710" s="20" t="s">
        <v>1619</v>
      </c>
      <c r="F710" s="20">
        <v>4</v>
      </c>
      <c r="G710" s="20" t="s">
        <v>1624</v>
      </c>
      <c r="H710" s="20" t="s">
        <v>1625</v>
      </c>
      <c r="I710" s="20">
        <v>1</v>
      </c>
      <c r="J710" s="20" t="s">
        <v>1959</v>
      </c>
      <c r="K710" s="20" t="s">
        <v>1648</v>
      </c>
      <c r="L710" s="20" t="s">
        <v>1649</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25</v>
      </c>
      <c r="AA710" s="23">
        <v>0</v>
      </c>
      <c r="AB710" s="22">
        <v>0</v>
      </c>
      <c r="AC710" s="20">
        <v>0.2</v>
      </c>
      <c r="AD710" s="20">
        <f>+VLOOKUP(K710,Seguimiento!$A:$J,5,FALSE)</f>
        <v>0.25</v>
      </c>
      <c r="AE710" s="22">
        <v>0</v>
      </c>
      <c r="AF710" s="22">
        <v>0</v>
      </c>
      <c r="AG710" s="20">
        <v>1</v>
      </c>
      <c r="AH710" s="20">
        <f>+VLOOKUP(K710,Seguimiento!$A:$J,6,FALSE)</f>
        <v>0.41666666666666702</v>
      </c>
      <c r="AI710" s="23">
        <v>0</v>
      </c>
      <c r="AJ710" s="23">
        <v>0</v>
      </c>
      <c r="AK710" s="23">
        <v>0</v>
      </c>
      <c r="AL710" s="20" t="str">
        <f>+VLOOKUP(K710,Seguimiento!$A:$J,7,FALSE)</f>
        <v>Se realizaron ajustes en el proceso de contratación del sistema de geolocalización de llamadas lo cual impacto los tiempo de contratación</v>
      </c>
      <c r="AM710" s="20">
        <f t="shared" si="11"/>
        <v>0.25</v>
      </c>
      <c r="AN710" s="22">
        <v>6.6259370263995528E-3</v>
      </c>
      <c r="AO710" s="22">
        <v>0</v>
      </c>
      <c r="AP710" s="22">
        <v>0</v>
      </c>
      <c r="AQ710" s="36">
        <f>+VLOOKUP(K710,Seguimiento!$A:$J,9,FALSE)</f>
        <v>1.6564842565998882E-3</v>
      </c>
      <c r="AR710" s="35">
        <f>+VLOOKUP(K710,Seguimiento!$A:$J,10,FALSE)</f>
        <v>2</v>
      </c>
      <c r="AS710" s="20">
        <v>20</v>
      </c>
      <c r="AT710" s="35">
        <f>+VLOOKUP(K710,Seguimiento!$A:$J,4,FALSE)</f>
        <v>25</v>
      </c>
      <c r="AU710" s="22">
        <v>0</v>
      </c>
      <c r="AV710" s="22">
        <v>0</v>
      </c>
    </row>
    <row r="711" spans="1:48" x14ac:dyDescent="0.2">
      <c r="A711" s="20">
        <v>5</v>
      </c>
      <c r="B711" s="20" t="s">
        <v>1464</v>
      </c>
      <c r="C711" s="20">
        <v>3</v>
      </c>
      <c r="D711" s="20" t="s">
        <v>1618</v>
      </c>
      <c r="E711" s="20" t="s">
        <v>1619</v>
      </c>
      <c r="F711" s="20"/>
      <c r="G711" s="20"/>
      <c r="H711" s="20"/>
      <c r="I711" s="20">
        <v>5</v>
      </c>
      <c r="J711" s="20" t="s">
        <v>1958</v>
      </c>
      <c r="K711" s="20" t="s">
        <v>1672</v>
      </c>
      <c r="L711" s="20" t="s">
        <v>1673</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4273</v>
      </c>
      <c r="AA711" s="23">
        <v>0</v>
      </c>
      <c r="AB711" s="22">
        <v>0</v>
      </c>
      <c r="AC711" s="20">
        <v>1.27697841726619</v>
      </c>
      <c r="AD711" s="20">
        <f>+VLOOKUP(K711,Seguimiento!$A:$J,5,FALSE)</f>
        <v>1.06115107913669</v>
      </c>
      <c r="AE711" s="24">
        <v>0</v>
      </c>
      <c r="AF711" s="22">
        <v>0</v>
      </c>
      <c r="AG711" s="20">
        <v>3.5858585858585901</v>
      </c>
      <c r="AH711" s="20">
        <f>+VLOOKUP(K711,Seguimiento!$A:$J,6,FALSE)</f>
        <v>3.2941176470588198</v>
      </c>
      <c r="AI711" s="23">
        <v>0</v>
      </c>
      <c r="AJ711" s="23">
        <v>0</v>
      </c>
      <c r="AK711" s="23">
        <v>0</v>
      </c>
      <c r="AL711" s="20" t="str">
        <f>+VLOOKUP(K711,Seguimiento!$A:$J,7,FALSE)</f>
        <v>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v>
      </c>
      <c r="AM711" s="20">
        <f t="shared" si="11"/>
        <v>1.06115107913669</v>
      </c>
      <c r="AN711" s="22">
        <v>0</v>
      </c>
      <c r="AO711" s="22">
        <v>0</v>
      </c>
      <c r="AP711" s="22">
        <v>0</v>
      </c>
      <c r="AQ711" s="36">
        <f>+VLOOKUP(K711,Seguimiento!$A:$J,9,FALSE)</f>
        <v>0</v>
      </c>
      <c r="AR711" s="35">
        <f>+VLOOKUP(K711,Seguimiento!$A:$J,10,FALSE)</f>
        <v>3</v>
      </c>
      <c r="AS711" s="20">
        <v>4153</v>
      </c>
      <c r="AT711" s="35">
        <f>+VLOOKUP(K711,Seguimiento!$A:$J,4,FALSE)</f>
        <v>4273</v>
      </c>
      <c r="AU711" s="22">
        <v>0</v>
      </c>
      <c r="AV711" s="22">
        <v>0</v>
      </c>
    </row>
    <row r="712" spans="1:48" x14ac:dyDescent="0.2">
      <c r="A712" s="20">
        <v>5</v>
      </c>
      <c r="B712" s="20" t="s">
        <v>1464</v>
      </c>
      <c r="C712" s="20">
        <v>3</v>
      </c>
      <c r="D712" s="20" t="s">
        <v>1618</v>
      </c>
      <c r="E712" s="20" t="s">
        <v>1619</v>
      </c>
      <c r="F712" s="20"/>
      <c r="G712" s="20"/>
      <c r="H712" s="20"/>
      <c r="I712" s="20">
        <v>13</v>
      </c>
      <c r="J712" s="20" t="s">
        <v>1958</v>
      </c>
      <c r="K712" s="20" t="s">
        <v>1709</v>
      </c>
      <c r="L712" s="20" t="s">
        <v>1710</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9286</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v>
      </c>
      <c r="AM712" s="20">
        <f t="shared" si="11"/>
        <v>0</v>
      </c>
      <c r="AN712" s="22">
        <v>0</v>
      </c>
      <c r="AO712" s="22">
        <v>0</v>
      </c>
      <c r="AP712" s="22">
        <v>0</v>
      </c>
      <c r="AQ712" s="36">
        <f>+VLOOKUP(K712,Seguimiento!$A:$J,9,FALSE)</f>
        <v>0</v>
      </c>
      <c r="AR712" s="35">
        <f>+VLOOKUP(K712,Seguimiento!$A:$J,10,FALSE)</f>
        <v>1</v>
      </c>
      <c r="AS712" s="20">
        <v>8977</v>
      </c>
      <c r="AT712" s="35">
        <f>+VLOOKUP(K712,Seguimiento!$A:$J,4,FALSE)</f>
        <v>9286</v>
      </c>
      <c r="AU712" s="22">
        <v>0</v>
      </c>
      <c r="AV712" s="22">
        <v>0</v>
      </c>
    </row>
    <row r="713" spans="1:48" x14ac:dyDescent="0.2">
      <c r="A713" s="20">
        <v>5</v>
      </c>
      <c r="B713" s="20" t="s">
        <v>1464</v>
      </c>
      <c r="C713" s="20">
        <v>3</v>
      </c>
      <c r="D713" s="20" t="s">
        <v>1618</v>
      </c>
      <c r="E713" s="20" t="s">
        <v>1619</v>
      </c>
      <c r="F713" s="20"/>
      <c r="G713" s="20"/>
      <c r="H713" s="20"/>
      <c r="I713" s="20">
        <v>8</v>
      </c>
      <c r="J713" s="20" t="s">
        <v>1958</v>
      </c>
      <c r="K713" s="20" t="s">
        <v>1678</v>
      </c>
      <c r="L713" s="20" t="s">
        <v>1679</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59.64</v>
      </c>
      <c r="AA713" s="23">
        <v>0</v>
      </c>
      <c r="AB713" s="22">
        <v>0</v>
      </c>
      <c r="AC713" s="20">
        <v>2.0290155440414499</v>
      </c>
      <c r="AD713" s="20">
        <f>+VLOOKUP(K713,Seguimiento!$A:$J,5,FALSE)</f>
        <v>2.95336787564767</v>
      </c>
      <c r="AE713" s="24">
        <v>0</v>
      </c>
      <c r="AF713" s="22">
        <v>0</v>
      </c>
      <c r="AG713" s="20">
        <v>6.2958199356913198</v>
      </c>
      <c r="AH713" s="20">
        <f>+VLOOKUP(K713,Seguimiento!$A:$J,6,FALSE)</f>
        <v>35.641791044775999</v>
      </c>
      <c r="AI713" s="23">
        <v>0</v>
      </c>
      <c r="AJ713" s="23">
        <v>0</v>
      </c>
      <c r="AK713" s="23">
        <v>0</v>
      </c>
      <c r="AL713" s="20" t="str">
        <f>+VLOOKUP(K713,Seguimiento!$A:$J,7,FALSE)</f>
        <v>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v>
      </c>
      <c r="AM713" s="20">
        <f t="shared" si="11"/>
        <v>2.95336787564767</v>
      </c>
      <c r="AN713" s="22">
        <v>0</v>
      </c>
      <c r="AO713" s="22">
        <v>0</v>
      </c>
      <c r="AP713" s="22">
        <v>0</v>
      </c>
      <c r="AQ713" s="36">
        <f>+VLOOKUP(K713,Seguimiento!$A:$J,9,FALSE)</f>
        <v>0</v>
      </c>
      <c r="AR713" s="35">
        <f>+VLOOKUP(K713,Seguimiento!$A:$J,10,FALSE)</f>
        <v>3</v>
      </c>
      <c r="AS713" s="20">
        <v>68.56</v>
      </c>
      <c r="AT713" s="35">
        <f>+VLOOKUP(K713,Seguimiento!$A:$J,4,FALSE)</f>
        <v>59.64</v>
      </c>
      <c r="AU713" s="22">
        <v>0</v>
      </c>
      <c r="AV713" s="22">
        <v>0</v>
      </c>
    </row>
    <row r="714" spans="1:48" x14ac:dyDescent="0.2">
      <c r="A714" s="20">
        <v>5</v>
      </c>
      <c r="B714" s="20" t="s">
        <v>1464</v>
      </c>
      <c r="C714" s="20">
        <v>3</v>
      </c>
      <c r="D714" s="20" t="s">
        <v>1618</v>
      </c>
      <c r="E714" s="20" t="s">
        <v>1619</v>
      </c>
      <c r="F714" s="20">
        <v>1</v>
      </c>
      <c r="G714" s="20" t="s">
        <v>1660</v>
      </c>
      <c r="H714" s="20" t="s">
        <v>1661</v>
      </c>
      <c r="I714" s="20">
        <v>1</v>
      </c>
      <c r="J714" s="20" t="s">
        <v>1959</v>
      </c>
      <c r="K714" s="20" t="s">
        <v>1695</v>
      </c>
      <c r="L714" s="20" t="s">
        <v>1696</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50</v>
      </c>
      <c r="AA714" s="23">
        <v>0</v>
      </c>
      <c r="AB714" s="22">
        <v>0</v>
      </c>
      <c r="AC714" s="20">
        <v>0.4</v>
      </c>
      <c r="AD714" s="20">
        <f>+VLOOKUP(K714,Seguimiento!$A:$J,5,FALSE)</f>
        <v>0.5</v>
      </c>
      <c r="AE714" s="22">
        <v>0</v>
      </c>
      <c r="AF714" s="22">
        <v>0</v>
      </c>
      <c r="AG714" s="20">
        <v>1</v>
      </c>
      <c r="AH714" s="20">
        <f>+VLOOKUP(K714,Seguimiento!$A:$J,6,FALSE)</f>
        <v>0.83333333333333304</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v>
      </c>
      <c r="AN714" s="22">
        <v>9.0686150803839284E-4</v>
      </c>
      <c r="AO714" s="22">
        <v>0</v>
      </c>
      <c r="AP714" s="22">
        <v>0</v>
      </c>
      <c r="AQ714" s="36">
        <f>+VLOOKUP(K714,Seguimiento!$A:$J,9,FALSE)</f>
        <v>4.5343075401919642E-4</v>
      </c>
      <c r="AR714" s="35">
        <f>+VLOOKUP(K714,Seguimiento!$A:$J,10,FALSE)</f>
        <v>3</v>
      </c>
      <c r="AS714" s="20">
        <v>40</v>
      </c>
      <c r="AT714" s="35">
        <f>+VLOOKUP(K714,Seguimiento!$A:$J,4,FALSE)</f>
        <v>50</v>
      </c>
      <c r="AU714" s="22">
        <v>0</v>
      </c>
      <c r="AV714" s="22">
        <v>0</v>
      </c>
    </row>
    <row r="715" spans="1:48" x14ac:dyDescent="0.2">
      <c r="A715" s="20">
        <v>5</v>
      </c>
      <c r="B715" s="20" t="s">
        <v>1464</v>
      </c>
      <c r="C715" s="20">
        <v>3</v>
      </c>
      <c r="D715" s="20" t="s">
        <v>1618</v>
      </c>
      <c r="E715" s="20" t="s">
        <v>1619</v>
      </c>
      <c r="F715" s="20">
        <v>2</v>
      </c>
      <c r="G715" s="20" t="s">
        <v>1620</v>
      </c>
      <c r="H715" s="20" t="s">
        <v>1621</v>
      </c>
      <c r="I715" s="20">
        <v>2</v>
      </c>
      <c r="J715" s="20" t="s">
        <v>1959</v>
      </c>
      <c r="K715" s="20" t="s">
        <v>1628</v>
      </c>
      <c r="L715" s="20" t="s">
        <v>1629</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134</v>
      </c>
      <c r="AA715" s="23">
        <v>0</v>
      </c>
      <c r="AB715" s="22">
        <v>0</v>
      </c>
      <c r="AC715" s="20">
        <v>0.26785714285714302</v>
      </c>
      <c r="AD715" s="20">
        <f>+VLOOKUP(K715,Seguimiento!$A:$J,5,FALSE)</f>
        <v>0.40079365079365098</v>
      </c>
      <c r="AE715" s="22">
        <v>0</v>
      </c>
      <c r="AF715" s="22">
        <v>0</v>
      </c>
      <c r="AG715" s="20">
        <v>1.0714285714285701</v>
      </c>
      <c r="AH715" s="20">
        <f>+VLOOKUP(K715,Seguimiento!$A:$J,6,FALSE)</f>
        <v>0.53174603174603197</v>
      </c>
      <c r="AI715" s="23">
        <v>0</v>
      </c>
      <c r="AJ715" s="23">
        <v>0</v>
      </c>
      <c r="AK715" s="23">
        <v>0</v>
      </c>
      <c r="AL715" s="20" t="str">
        <f>+VLOOKUP(K715,Seguimiento!$A:$J,7,FALSE)</f>
        <v>Durante el periodo se han realizado 134 Comités Locales de Gobierno, este es el espacio para coordinar y articular los planes, programas y proyectos que desarrolla la Administración Municipal, en materia de orden público, seguridad y convivencia, en cada comuna y corregimiento.</v>
      </c>
      <c r="AM715" s="20">
        <f t="shared" si="11"/>
        <v>0.40079365079365098</v>
      </c>
      <c r="AN715" s="22">
        <v>5.1246205296874906E-4</v>
      </c>
      <c r="AO715" s="22">
        <v>0</v>
      </c>
      <c r="AP715" s="22">
        <v>0</v>
      </c>
      <c r="AQ715" s="36">
        <f>+VLOOKUP(K715,Seguimiento!$A:$J,9,FALSE)</f>
        <v>2.0539153710255427E-4</v>
      </c>
      <c r="AR715" s="35">
        <f>+VLOOKUP(K715,Seguimiento!$A:$J,10,FALSE)</f>
        <v>3</v>
      </c>
      <c r="AS715" s="20">
        <v>270</v>
      </c>
      <c r="AT715" s="35">
        <f>+VLOOKUP(K715,Seguimiento!$A:$J,4,FALSE)</f>
        <v>404</v>
      </c>
      <c r="AU715" s="22">
        <v>0</v>
      </c>
      <c r="AV715" s="22">
        <v>0</v>
      </c>
    </row>
    <row r="716" spans="1:48" x14ac:dyDescent="0.2">
      <c r="A716" s="20">
        <v>5</v>
      </c>
      <c r="B716" s="20" t="s">
        <v>1464</v>
      </c>
      <c r="C716" s="20">
        <v>3</v>
      </c>
      <c r="D716" s="20" t="s">
        <v>1618</v>
      </c>
      <c r="E716" s="20" t="s">
        <v>1619</v>
      </c>
      <c r="F716" s="20">
        <v>4</v>
      </c>
      <c r="G716" s="20" t="s">
        <v>1624</v>
      </c>
      <c r="H716" s="20" t="s">
        <v>1625</v>
      </c>
      <c r="I716" s="20">
        <v>3</v>
      </c>
      <c r="J716" s="20" t="s">
        <v>1959</v>
      </c>
      <c r="K716" s="20" t="s">
        <v>1652</v>
      </c>
      <c r="L716" s="20" t="s">
        <v>1653</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0.48</v>
      </c>
      <c r="AA716" s="23">
        <v>0</v>
      </c>
      <c r="AB716" s="22">
        <v>0</v>
      </c>
      <c r="AC716" s="20">
        <v>0</v>
      </c>
      <c r="AD716" s="20">
        <f>+VLOOKUP(K716,Seguimiento!$A:$J,5,FALSE)</f>
        <v>0.12</v>
      </c>
      <c r="AE716" s="22">
        <v>0</v>
      </c>
      <c r="AF716" s="22">
        <v>0</v>
      </c>
      <c r="AG716" s="20">
        <v>-1</v>
      </c>
      <c r="AH716" s="20">
        <f>+VLOOKUP(K716,Seguimiento!$A:$J,6,FALSE)</f>
        <v>0.34285714285714303</v>
      </c>
      <c r="AI716" s="23">
        <v>0</v>
      </c>
      <c r="AJ716" s="23">
        <v>0</v>
      </c>
      <c r="AK716" s="23">
        <v>0</v>
      </c>
      <c r="AL716" s="20" t="str">
        <f>+VLOOKUP(K716,Seguimiento!$A:$J,7,FALSE)</f>
        <v>Corresponde a la Estación de Policía de Guayabal, la cual se encuentra a corte junio 30 en su quinto mes de ejecución. Tuvo acta de inicio el 4 de enero 2021 con un plazo de 14 meses.</v>
      </c>
      <c r="AM716" s="20">
        <f t="shared" si="11"/>
        <v>0.12</v>
      </c>
      <c r="AN716" s="22">
        <v>9.1438037091006786E-4</v>
      </c>
      <c r="AO716" s="22">
        <v>0</v>
      </c>
      <c r="AP716" s="22">
        <v>0</v>
      </c>
      <c r="AQ716" s="36">
        <f>+VLOOKUP(K716,Seguimiento!$A:$J,9,FALSE)</f>
        <v>1.0972564450920814E-4</v>
      </c>
      <c r="AR716" s="35">
        <f>+VLOOKUP(K716,Seguimiento!$A:$J,10,FALSE)</f>
        <v>1</v>
      </c>
      <c r="AS716" s="20">
        <v>0</v>
      </c>
      <c r="AT716" s="35">
        <f>+VLOOKUP(K716,Seguimiento!$A:$J,4,FALSE)</f>
        <v>0.48</v>
      </c>
      <c r="AU716" s="22">
        <v>0</v>
      </c>
      <c r="AV716" s="22">
        <v>0</v>
      </c>
    </row>
    <row r="717" spans="1:48" x14ac:dyDescent="0.2">
      <c r="A717" s="20">
        <v>5</v>
      </c>
      <c r="B717" s="20" t="s">
        <v>1464</v>
      </c>
      <c r="C717" s="20">
        <v>3</v>
      </c>
      <c r="D717" s="20" t="s">
        <v>1618</v>
      </c>
      <c r="E717" s="20" t="s">
        <v>1619</v>
      </c>
      <c r="F717" s="20">
        <v>1</v>
      </c>
      <c r="G717" s="20" t="s">
        <v>1660</v>
      </c>
      <c r="H717" s="20" t="s">
        <v>1661</v>
      </c>
      <c r="I717" s="20">
        <v>2</v>
      </c>
      <c r="J717" s="20" t="s">
        <v>1959</v>
      </c>
      <c r="K717" s="20" t="s">
        <v>1693</v>
      </c>
      <c r="L717" s="20" t="s">
        <v>1694</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40</v>
      </c>
      <c r="AA717" s="23">
        <v>0</v>
      </c>
      <c r="AB717" s="22">
        <v>0</v>
      </c>
      <c r="AC717" s="20">
        <v>0.4</v>
      </c>
      <c r="AD717" s="20">
        <f>+VLOOKUP(K717,Seguimiento!$A:$J,5,FALSE)</f>
        <v>0.4</v>
      </c>
      <c r="AE717" s="22">
        <v>0</v>
      </c>
      <c r="AF717" s="22">
        <v>0</v>
      </c>
      <c r="AG717" s="20">
        <v>1</v>
      </c>
      <c r="AH717" s="20">
        <f>+VLOOKUP(K717,Seguimiento!$A:$J,6,FALSE)</f>
        <v>0.66666666666666696</v>
      </c>
      <c r="AI717" s="23">
        <v>0</v>
      </c>
      <c r="AJ717" s="23">
        <v>0</v>
      </c>
      <c r="AK717" s="23">
        <v>0</v>
      </c>
      <c r="AL717" s="20" t="str">
        <f>+VLOOKUP(K717,Seguimiento!$A:$J,7,FALSE)</f>
        <v>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v>
      </c>
      <c r="AM717" s="20">
        <f t="shared" si="11"/>
        <v>0.4</v>
      </c>
      <c r="AN717" s="22">
        <v>5.6997301648764088E-4</v>
      </c>
      <c r="AO717" s="22">
        <v>0</v>
      </c>
      <c r="AP717" s="22">
        <v>0</v>
      </c>
      <c r="AQ717" s="36">
        <f>+VLOOKUP(K717,Seguimiento!$A:$J,9,FALSE)</f>
        <v>2.2798920659505636E-4</v>
      </c>
      <c r="AR717" s="35">
        <f>+VLOOKUP(K717,Seguimiento!$A:$J,10,FALSE)</f>
        <v>3</v>
      </c>
      <c r="AS717" s="20">
        <v>40</v>
      </c>
      <c r="AT717" s="35">
        <f>+VLOOKUP(K717,Seguimiento!$A:$J,4,FALSE)</f>
        <v>40</v>
      </c>
      <c r="AU717" s="22">
        <v>0</v>
      </c>
      <c r="AV717" s="22">
        <v>0</v>
      </c>
    </row>
    <row r="718" spans="1:48" x14ac:dyDescent="0.2">
      <c r="A718" s="20">
        <v>5</v>
      </c>
      <c r="B718" s="20" t="s">
        <v>1464</v>
      </c>
      <c r="C718" s="20">
        <v>3</v>
      </c>
      <c r="D718" s="20" t="s">
        <v>1618</v>
      </c>
      <c r="E718" s="20" t="s">
        <v>1619</v>
      </c>
      <c r="F718" s="20">
        <v>3</v>
      </c>
      <c r="G718" s="20" t="s">
        <v>1636</v>
      </c>
      <c r="H718" s="20" t="s">
        <v>1637</v>
      </c>
      <c r="I718" s="20">
        <v>1</v>
      </c>
      <c r="J718" s="20" t="s">
        <v>1959</v>
      </c>
      <c r="K718" s="20" t="s">
        <v>1638</v>
      </c>
      <c r="L718" s="20" t="s">
        <v>1639</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74</v>
      </c>
      <c r="AA718" s="23">
        <v>0</v>
      </c>
      <c r="AB718" s="22">
        <v>0</v>
      </c>
      <c r="AC718" s="20">
        <v>0.214516129032258</v>
      </c>
      <c r="AD718" s="20">
        <f>+VLOOKUP(K718,Seguimiento!$A:$J,5,FALSE)</f>
        <v>0.33387096774193498</v>
      </c>
      <c r="AE718" s="22">
        <v>0</v>
      </c>
      <c r="AF718" s="22">
        <v>0</v>
      </c>
      <c r="AG718" s="20">
        <v>1.05555555555556</v>
      </c>
      <c r="AH718" s="20">
        <f>+VLOOKUP(K718,Seguimiento!$A:$J,6,FALSE)</f>
        <v>0.51034482758620703</v>
      </c>
      <c r="AI718" s="23">
        <v>0</v>
      </c>
      <c r="AJ718" s="23">
        <v>0</v>
      </c>
      <c r="AK718" s="23">
        <v>0</v>
      </c>
      <c r="AL718" s="20" t="str">
        <f>+VLOOKUP(K718,Seguimiento!$A:$J,7,FALSE)</f>
        <v>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v>
      </c>
      <c r="AM718" s="20">
        <f t="shared" si="11"/>
        <v>0.33387096774193498</v>
      </c>
      <c r="AN718" s="22">
        <v>4.751051355024519E-4</v>
      </c>
      <c r="AO718" s="22">
        <v>0</v>
      </c>
      <c r="AP718" s="22">
        <v>0</v>
      </c>
      <c r="AQ718" s="36">
        <f>+VLOOKUP(K718,Seguimiento!$A:$J,9,FALSE)</f>
        <v>1.5862381136936676E-4</v>
      </c>
      <c r="AR718" s="35">
        <f>+VLOOKUP(K718,Seguimiento!$A:$J,10,FALSE)</f>
        <v>2</v>
      </c>
      <c r="AS718" s="20">
        <v>133</v>
      </c>
      <c r="AT718" s="35">
        <f>+VLOOKUP(K718,Seguimiento!$A:$J,4,FALSE)</f>
        <v>207</v>
      </c>
      <c r="AU718" s="22">
        <v>0</v>
      </c>
      <c r="AV718" s="22">
        <v>0</v>
      </c>
    </row>
    <row r="719" spans="1:48" x14ac:dyDescent="0.2">
      <c r="A719" s="20">
        <v>5</v>
      </c>
      <c r="B719" s="20" t="s">
        <v>1464</v>
      </c>
      <c r="C719" s="20">
        <v>3</v>
      </c>
      <c r="D719" s="20" t="s">
        <v>1618</v>
      </c>
      <c r="E719" s="20" t="s">
        <v>1619</v>
      </c>
      <c r="F719" s="20"/>
      <c r="G719" s="20"/>
      <c r="H719" s="20"/>
      <c r="I719" s="20">
        <v>6</v>
      </c>
      <c r="J719" s="20" t="s">
        <v>1958</v>
      </c>
      <c r="K719" s="20" t="s">
        <v>1674</v>
      </c>
      <c r="L719" s="20" t="s">
        <v>1675</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2870</v>
      </c>
      <c r="AA719" s="23">
        <v>0</v>
      </c>
      <c r="AB719" s="22">
        <v>0</v>
      </c>
      <c r="AC719" s="20">
        <v>0.70579268292682895</v>
      </c>
      <c r="AD719" s="20">
        <f>+VLOOKUP(K719,Seguimiento!$A:$J,5,FALSE)</f>
        <v>2.56859756097561</v>
      </c>
      <c r="AE719" s="24">
        <v>0</v>
      </c>
      <c r="AF719" s="22">
        <v>0</v>
      </c>
      <c r="AG719" s="20">
        <v>1.3987915407855001</v>
      </c>
      <c r="AH719" s="20">
        <f>+VLOOKUP(K719,Seguimiento!$A:$J,6,FALSE)</f>
        <v>6.19166666666667</v>
      </c>
      <c r="AI719" s="23">
        <v>0</v>
      </c>
      <c r="AJ719" s="23">
        <v>0</v>
      </c>
      <c r="AK719" s="23">
        <v>0</v>
      </c>
      <c r="AL719" s="20" t="str">
        <f>+VLOOKUP(K719,Seguimiento!$A:$J,7,FALSE)</f>
        <v>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v>
      </c>
      <c r="AM719" s="20">
        <f t="shared" si="11"/>
        <v>2.56859756097561</v>
      </c>
      <c r="AN719" s="22">
        <v>0</v>
      </c>
      <c r="AO719" s="22">
        <v>0</v>
      </c>
      <c r="AP719" s="22">
        <v>0</v>
      </c>
      <c r="AQ719" s="36">
        <f>+VLOOKUP(K719,Seguimiento!$A:$J,9,FALSE)</f>
        <v>0</v>
      </c>
      <c r="AR719" s="35">
        <f>+VLOOKUP(K719,Seguimiento!$A:$J,10,FALSE)</f>
        <v>3</v>
      </c>
      <c r="AS719" s="20">
        <v>4092</v>
      </c>
      <c r="AT719" s="35">
        <f>+VLOOKUP(K719,Seguimiento!$A:$J,4,FALSE)</f>
        <v>2870</v>
      </c>
      <c r="AU719" s="22">
        <v>0</v>
      </c>
      <c r="AV719" s="22">
        <v>0</v>
      </c>
    </row>
    <row r="720" spans="1:48" x14ac:dyDescent="0.2">
      <c r="A720" s="20">
        <v>5</v>
      </c>
      <c r="B720" s="20" t="s">
        <v>1464</v>
      </c>
      <c r="C720" s="20">
        <v>3</v>
      </c>
      <c r="D720" s="20" t="s">
        <v>1618</v>
      </c>
      <c r="E720" s="20" t="s">
        <v>1619</v>
      </c>
      <c r="F720" s="20"/>
      <c r="G720" s="20"/>
      <c r="H720" s="20"/>
      <c r="I720" s="20">
        <v>20</v>
      </c>
      <c r="J720" s="20" t="s">
        <v>1958</v>
      </c>
      <c r="K720" s="20" t="s">
        <v>1687</v>
      </c>
      <c r="L720" s="20" t="s">
        <v>1688</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270</v>
      </c>
      <c r="AA720" s="23">
        <v>0</v>
      </c>
      <c r="AB720" s="22">
        <v>0</v>
      </c>
      <c r="AC720" s="20">
        <v>0.152</v>
      </c>
      <c r="AD720" s="20">
        <f>+VLOOKUP(K720,Seguimiento!$A:$J,5,FALSE)</f>
        <v>2.04</v>
      </c>
      <c r="AE720" s="24">
        <v>0</v>
      </c>
      <c r="AF720" s="22">
        <v>0</v>
      </c>
      <c r="AG720" s="20">
        <v>0.211111111111111</v>
      </c>
      <c r="AH720" s="20">
        <f>+VLOOKUP(K720,Seguimiento!$A:$J,6,FALSE)</f>
        <v>2.8554216867469902</v>
      </c>
      <c r="AI720" s="23">
        <v>0</v>
      </c>
      <c r="AJ720" s="23">
        <v>0</v>
      </c>
      <c r="AK720" s="23">
        <v>0</v>
      </c>
      <c r="AL720" s="20" t="str">
        <f>+VLOOKUP(K720,Seguimiento!$A:$J,7,FALSE)</f>
        <v>Casos ocurridos (30/06/2021): 134. Casos proyectados (31/12/2021): 270. La comuna con mayor afectación es La Candelaria con el 25.37% de los casos. Fuente: SIJIN de la Policía Nacional. Sistema SIEDCO consultado el 06/07/2021.</v>
      </c>
      <c r="AM720" s="20">
        <f t="shared" si="11"/>
        <v>2.04</v>
      </c>
      <c r="AN720" s="22">
        <v>0</v>
      </c>
      <c r="AO720" s="22">
        <v>0</v>
      </c>
      <c r="AP720" s="22">
        <v>0</v>
      </c>
      <c r="AQ720" s="36">
        <f>+VLOOKUP(K720,Seguimiento!$A:$J,9,FALSE)</f>
        <v>0</v>
      </c>
      <c r="AR720" s="35">
        <f>+VLOOKUP(K720,Seguimiento!$A:$J,10,FALSE)</f>
        <v>3</v>
      </c>
      <c r="AS720" s="20">
        <v>506</v>
      </c>
      <c r="AT720" s="35">
        <f>+VLOOKUP(K720,Seguimiento!$A:$J,4,FALSE)</f>
        <v>270</v>
      </c>
      <c r="AU720" s="22">
        <v>0</v>
      </c>
      <c r="AV720" s="22">
        <v>0</v>
      </c>
    </row>
    <row r="721" spans="1:48" x14ac:dyDescent="0.2">
      <c r="A721" s="20">
        <v>5</v>
      </c>
      <c r="B721" s="20" t="s">
        <v>1464</v>
      </c>
      <c r="C721" s="20">
        <v>3</v>
      </c>
      <c r="D721" s="20" t="s">
        <v>1618</v>
      </c>
      <c r="E721" s="20" t="s">
        <v>1619</v>
      </c>
      <c r="F721" s="20"/>
      <c r="G721" s="20"/>
      <c r="H721" s="20"/>
      <c r="I721" s="20">
        <v>1</v>
      </c>
      <c r="J721" s="20" t="s">
        <v>1958</v>
      </c>
      <c r="K721" s="20" t="s">
        <v>1660</v>
      </c>
      <c r="L721" s="20" t="s">
        <v>1667</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6">
        <f>+VLOOKUP(K721,Seguimiento!$A:$J,9,FALSE)</f>
        <v>0</v>
      </c>
      <c r="AR721" s="35">
        <f>+VLOOKUP(K721,Seguimiento!$A:$J,10,FALSE)</f>
        <v>3</v>
      </c>
      <c r="AS721" s="20">
        <v>41</v>
      </c>
      <c r="AT721" s="35">
        <f>+VLOOKUP(K721,Seguimiento!$A:$J,4,FALSE)</f>
        <v>41</v>
      </c>
      <c r="AU721" s="22">
        <v>0</v>
      </c>
      <c r="AV721" s="22">
        <v>0</v>
      </c>
    </row>
    <row r="722" spans="1:48" x14ac:dyDescent="0.2">
      <c r="A722" s="20">
        <v>5</v>
      </c>
      <c r="B722" s="20" t="s">
        <v>1464</v>
      </c>
      <c r="C722" s="20">
        <v>4</v>
      </c>
      <c r="D722" s="20" t="s">
        <v>1711</v>
      </c>
      <c r="E722" s="20" t="s">
        <v>1712</v>
      </c>
      <c r="F722" s="20">
        <v>2</v>
      </c>
      <c r="G722" s="20" t="s">
        <v>1713</v>
      </c>
      <c r="H722" s="20" t="s">
        <v>1714</v>
      </c>
      <c r="I722" s="20">
        <v>10</v>
      </c>
      <c r="J722" s="20" t="s">
        <v>1959</v>
      </c>
      <c r="K722" s="20" t="s">
        <v>1727</v>
      </c>
      <c r="L722" s="20" t="s">
        <v>1728</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Se avanza en la reglamentación del acuerdo para respectivo pago.</v>
      </c>
      <c r="AM722" s="20">
        <f t="shared" si="11"/>
        <v>0</v>
      </c>
      <c r="AN722" s="22">
        <v>2.8609366160370695E-4</v>
      </c>
      <c r="AO722" s="22">
        <v>0</v>
      </c>
      <c r="AP722" s="22">
        <v>0</v>
      </c>
      <c r="AQ722" s="36">
        <f>+VLOOKUP(K722,Seguimiento!$A:$J,9,FALSE)</f>
        <v>0</v>
      </c>
      <c r="AR722" s="35">
        <f>+VLOOKUP(K722,Seguimiento!$A:$J,10,FALSE)</f>
        <v>1</v>
      </c>
      <c r="AS722" s="20">
        <v>-1</v>
      </c>
      <c r="AT722" s="35">
        <f>+VLOOKUP(K722,Seguimiento!$A:$J,4,FALSE)</f>
        <v>0</v>
      </c>
      <c r="AU722" s="22">
        <v>0</v>
      </c>
      <c r="AV722" s="22">
        <v>0</v>
      </c>
    </row>
    <row r="723" spans="1:48" x14ac:dyDescent="0.2">
      <c r="A723" s="20">
        <v>5</v>
      </c>
      <c r="B723" s="20" t="s">
        <v>1464</v>
      </c>
      <c r="C723" s="20">
        <v>4</v>
      </c>
      <c r="D723" s="20" t="s">
        <v>1711</v>
      </c>
      <c r="E723" s="20" t="s">
        <v>1712</v>
      </c>
      <c r="F723" s="20">
        <v>2</v>
      </c>
      <c r="G723" s="20" t="s">
        <v>1713</v>
      </c>
      <c r="H723" s="20" t="s">
        <v>1714</v>
      </c>
      <c r="I723" s="20">
        <v>3</v>
      </c>
      <c r="J723" s="20" t="s">
        <v>1959</v>
      </c>
      <c r="K723" s="20" t="s">
        <v>1747</v>
      </c>
      <c r="L723" s="20" t="s">
        <v>1748</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38.770000000000003</v>
      </c>
      <c r="AA723" s="23">
        <v>0</v>
      </c>
      <c r="AB723" s="22">
        <v>0</v>
      </c>
      <c r="AC723" s="20">
        <v>0.2</v>
      </c>
      <c r="AD723" s="20">
        <f>+VLOOKUP(K723,Seguimiento!$A:$J,5,FALSE)</f>
        <v>0.38769999999999999</v>
      </c>
      <c r="AE723" s="22">
        <v>0</v>
      </c>
      <c r="AF723" s="22">
        <v>0</v>
      </c>
      <c r="AG723" s="20">
        <v>1</v>
      </c>
      <c r="AH723" s="20">
        <f>+VLOOKUP(K723,Seguimiento!$A:$J,6,FALSE)</f>
        <v>0.77539999999999998</v>
      </c>
      <c r="AI723" s="23">
        <v>0</v>
      </c>
      <c r="AJ723" s="23">
        <v>0</v>
      </c>
      <c r="AK723" s="23">
        <v>0</v>
      </c>
      <c r="AL723" s="20" t="str">
        <f>+VLOOKUP(K723,Seguimiento!$A:$J,7,FALSE)</f>
        <v>Sin Observación</v>
      </c>
      <c r="AM723" s="20">
        <f t="shared" si="11"/>
        <v>0.38769999999999999</v>
      </c>
      <c r="AN723" s="22">
        <v>4.113786445909467E-4</v>
      </c>
      <c r="AO723" s="22">
        <v>0</v>
      </c>
      <c r="AP723" s="22">
        <v>0</v>
      </c>
      <c r="AQ723" s="36">
        <f>+VLOOKUP(K723,Seguimiento!$A:$J,9,FALSE)</f>
        <v>1.5949150050791004E-4</v>
      </c>
      <c r="AR723" s="35">
        <f>+VLOOKUP(K723,Seguimiento!$A:$J,10,FALSE)</f>
        <v>3</v>
      </c>
      <c r="AS723" s="20">
        <v>20</v>
      </c>
      <c r="AT723" s="35">
        <f>+VLOOKUP(K723,Seguimiento!$A:$J,4,FALSE)</f>
        <v>38.770000000000003</v>
      </c>
      <c r="AU723" s="22">
        <v>0</v>
      </c>
      <c r="AV723" s="22">
        <v>0</v>
      </c>
    </row>
    <row r="724" spans="1:48" x14ac:dyDescent="0.2">
      <c r="A724" s="20">
        <v>5</v>
      </c>
      <c r="B724" s="20" t="s">
        <v>1464</v>
      </c>
      <c r="C724" s="20">
        <v>4</v>
      </c>
      <c r="D724" s="20" t="s">
        <v>1711</v>
      </c>
      <c r="E724" s="20" t="s">
        <v>1712</v>
      </c>
      <c r="F724" s="20">
        <v>4</v>
      </c>
      <c r="G724" s="20" t="s">
        <v>1717</v>
      </c>
      <c r="H724" s="20" t="s">
        <v>1718</v>
      </c>
      <c r="I724" s="20">
        <v>1</v>
      </c>
      <c r="J724" s="20" t="s">
        <v>1959</v>
      </c>
      <c r="K724" s="20" t="s">
        <v>1749</v>
      </c>
      <c r="L724" s="20" t="s">
        <v>1750</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El proceso para cumplir con este indicador se encuentra en la fase precontractual, se espera dar inicio los primero días de agosto</v>
      </c>
      <c r="AM724" s="20">
        <f t="shared" si="11"/>
        <v>0.15</v>
      </c>
      <c r="AN724" s="22">
        <v>5.0691815792301427E-4</v>
      </c>
      <c r="AO724" s="22">
        <v>0</v>
      </c>
      <c r="AP724" s="22">
        <v>0</v>
      </c>
      <c r="AQ724" s="36">
        <f>+VLOOKUP(K724,Seguimiento!$A:$J,9,FALSE)</f>
        <v>7.6037723688452132E-5</v>
      </c>
      <c r="AR724" s="35">
        <f>+VLOOKUP(K724,Seguimiento!$A:$J,10,FALSE)</f>
        <v>1</v>
      </c>
      <c r="AS724" s="20">
        <v>180</v>
      </c>
      <c r="AT724" s="35">
        <f>+VLOOKUP(K724,Seguimiento!$A:$J,4,FALSE)</f>
        <v>180</v>
      </c>
      <c r="AU724" s="22">
        <v>0</v>
      </c>
      <c r="AV724" s="22">
        <v>0</v>
      </c>
    </row>
    <row r="725" spans="1:48" x14ac:dyDescent="0.2">
      <c r="A725" s="20">
        <v>5</v>
      </c>
      <c r="B725" s="20" t="s">
        <v>1464</v>
      </c>
      <c r="C725" s="20">
        <v>4</v>
      </c>
      <c r="D725" s="20" t="s">
        <v>1711</v>
      </c>
      <c r="E725" s="20" t="s">
        <v>1712</v>
      </c>
      <c r="F725" s="20"/>
      <c r="G725" s="20"/>
      <c r="H725" s="20"/>
      <c r="I725" s="20">
        <v>2</v>
      </c>
      <c r="J725" s="20" t="s">
        <v>1958</v>
      </c>
      <c r="K725" s="20" t="s">
        <v>1713</v>
      </c>
      <c r="L725" s="20" t="s">
        <v>1751</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v>
      </c>
      <c r="AM725" s="20">
        <f t="shared" si="11"/>
        <v>0.59509999999999996</v>
      </c>
      <c r="AN725" s="22">
        <v>0</v>
      </c>
      <c r="AO725" s="22">
        <v>0</v>
      </c>
      <c r="AP725" s="22">
        <v>0</v>
      </c>
      <c r="AQ725" s="36">
        <f>+VLOOKUP(K725,Seguimiento!$A:$J,9,FALSE)</f>
        <v>0</v>
      </c>
      <c r="AR725" s="35">
        <f>+VLOOKUP(K725,Seguimiento!$A:$J,10,FALSE)</f>
        <v>3</v>
      </c>
      <c r="AS725" s="20">
        <v>25</v>
      </c>
      <c r="AT725" s="35">
        <f>+VLOOKUP(K725,Seguimiento!$A:$J,4,FALSE)</f>
        <v>59.51</v>
      </c>
      <c r="AU725" s="22">
        <v>0</v>
      </c>
      <c r="AV725" s="22">
        <v>0</v>
      </c>
    </row>
    <row r="726" spans="1:48" x14ac:dyDescent="0.2">
      <c r="A726" s="20">
        <v>5</v>
      </c>
      <c r="B726" s="20" t="s">
        <v>1464</v>
      </c>
      <c r="C726" s="20">
        <v>4</v>
      </c>
      <c r="D726" s="20" t="s">
        <v>1711</v>
      </c>
      <c r="E726" s="20" t="s">
        <v>1712</v>
      </c>
      <c r="F726" s="20">
        <v>3</v>
      </c>
      <c r="G726" s="20" t="s">
        <v>1721</v>
      </c>
      <c r="H726" s="20" t="s">
        <v>1722</v>
      </c>
      <c r="I726" s="20">
        <v>3</v>
      </c>
      <c r="J726" s="20" t="s">
        <v>1959</v>
      </c>
      <c r="K726" s="20" t="s">
        <v>1735</v>
      </c>
      <c r="L726" s="20" t="s">
        <v>1736</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v>
      </c>
      <c r="AM726" s="20">
        <f t="shared" si="11"/>
        <v>0.2</v>
      </c>
      <c r="AN726" s="22">
        <v>5.3174885843545539E-4</v>
      </c>
      <c r="AO726" s="22">
        <v>0</v>
      </c>
      <c r="AP726" s="22">
        <v>0</v>
      </c>
      <c r="AQ726" s="36">
        <f>+VLOOKUP(K726,Seguimiento!$A:$J,9,FALSE)</f>
        <v>1.0634977168709108E-4</v>
      </c>
      <c r="AR726" s="35">
        <f>+VLOOKUP(K726,Seguimiento!$A:$J,10,FALSE)</f>
        <v>1</v>
      </c>
      <c r="AS726" s="20">
        <v>20</v>
      </c>
      <c r="AT726" s="35">
        <f>+VLOOKUP(K726,Seguimiento!$A:$J,4,FALSE)</f>
        <v>20</v>
      </c>
      <c r="AU726" s="22">
        <v>0</v>
      </c>
      <c r="AV726" s="22">
        <v>0</v>
      </c>
    </row>
    <row r="727" spans="1:48" x14ac:dyDescent="0.2">
      <c r="A727" s="20">
        <v>5</v>
      </c>
      <c r="B727" s="20" t="s">
        <v>1464</v>
      </c>
      <c r="C727" s="20">
        <v>4</v>
      </c>
      <c r="D727" s="20" t="s">
        <v>1711</v>
      </c>
      <c r="E727" s="20" t="s">
        <v>1712</v>
      </c>
      <c r="F727" s="20">
        <v>3</v>
      </c>
      <c r="G727" s="20" t="s">
        <v>1721</v>
      </c>
      <c r="H727" s="20" t="s">
        <v>1722</v>
      </c>
      <c r="I727" s="20">
        <v>6</v>
      </c>
      <c r="J727" s="20" t="s">
        <v>1959</v>
      </c>
      <c r="K727" s="20" t="s">
        <v>1741</v>
      </c>
      <c r="L727" s="20" t="s">
        <v>1742</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El proceso se encuentra en la fase precontractual, se proyecta la elaboración de los planes para el ultimo trimestre</v>
      </c>
      <c r="AM727" s="20">
        <f t="shared" si="11"/>
        <v>0</v>
      </c>
      <c r="AN727" s="22">
        <v>1.0325357551992133E-4</v>
      </c>
      <c r="AO727" s="22">
        <v>0</v>
      </c>
      <c r="AP727" s="22">
        <v>0</v>
      </c>
      <c r="AQ727" s="36">
        <f>+VLOOKUP(K727,Seguimiento!$A:$J,9,FALSE)</f>
        <v>0</v>
      </c>
      <c r="AR727" s="35">
        <f>+VLOOKUP(K727,Seguimiento!$A:$J,10,FALSE)</f>
        <v>1</v>
      </c>
      <c r="AS727" s="20">
        <v>-1</v>
      </c>
      <c r="AT727" s="35">
        <f>+VLOOKUP(K727,Seguimiento!$A:$J,4,FALSE)</f>
        <v>0</v>
      </c>
      <c r="AU727" s="22">
        <v>0</v>
      </c>
      <c r="AV727" s="22">
        <v>0</v>
      </c>
    </row>
    <row r="728" spans="1:48" x14ac:dyDescent="0.2">
      <c r="A728" s="20">
        <v>5</v>
      </c>
      <c r="B728" s="20" t="s">
        <v>1464</v>
      </c>
      <c r="C728" s="20">
        <v>4</v>
      </c>
      <c r="D728" s="20" t="s">
        <v>1711</v>
      </c>
      <c r="E728" s="20" t="s">
        <v>1712</v>
      </c>
      <c r="F728" s="20">
        <v>1</v>
      </c>
      <c r="G728" s="20" t="s">
        <v>1754</v>
      </c>
      <c r="H728" s="20" t="s">
        <v>1760</v>
      </c>
      <c r="I728" s="20">
        <v>6</v>
      </c>
      <c r="J728" s="20" t="s">
        <v>1959</v>
      </c>
      <c r="K728" s="20" t="s">
        <v>1771</v>
      </c>
      <c r="L728" s="20" t="s">
        <v>1772</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36.299999999999997</v>
      </c>
      <c r="AA728" s="23">
        <v>0</v>
      </c>
      <c r="AB728" s="22">
        <v>0</v>
      </c>
      <c r="AC728" s="20">
        <v>7.1999999999999995E-2</v>
      </c>
      <c r="AD728" s="20">
        <f>+VLOOKUP(K728,Seguimiento!$A:$J,5,FALSE)</f>
        <v>0.36299999999999999</v>
      </c>
      <c r="AE728" s="22">
        <v>0</v>
      </c>
      <c r="AF728" s="22">
        <v>0</v>
      </c>
      <c r="AG728" s="20">
        <v>1.44</v>
      </c>
      <c r="AH728" s="20">
        <f>+VLOOKUP(K728,Seguimiento!$A:$J,6,FALSE)</f>
        <v>0.80666666666666698</v>
      </c>
      <c r="AI728" s="23">
        <v>0</v>
      </c>
      <c r="AJ728" s="23">
        <v>0</v>
      </c>
      <c r="AK728" s="23">
        <v>0</v>
      </c>
      <c r="AL728" s="20" t="str">
        <f>+VLOOKUP(K728,Seguimiento!$A:$J,7,FALSE)</f>
        <v>Corresponde a la caracterización de Entidades Basadas en la fe de las comunas 1, 2, 3, 5, 6, 7, 8, 9, 10, 11, 13, 14, 15, 16, 60, 70 y 80</v>
      </c>
      <c r="AM728" s="20">
        <f t="shared" si="11"/>
        <v>0.36299999999999999</v>
      </c>
      <c r="AN728" s="22">
        <v>9.302291284794638E-5</v>
      </c>
      <c r="AO728" s="22">
        <v>0</v>
      </c>
      <c r="AP728" s="22">
        <v>0</v>
      </c>
      <c r="AQ728" s="36">
        <f>+VLOOKUP(K728,Seguimiento!$A:$J,9,FALSE)</f>
        <v>3.3767317363804538E-5</v>
      </c>
      <c r="AR728" s="35">
        <f>+VLOOKUP(K728,Seguimiento!$A:$J,10,FALSE)</f>
        <v>3</v>
      </c>
      <c r="AS728" s="20">
        <v>7.2</v>
      </c>
      <c r="AT728" s="35">
        <f>+VLOOKUP(K728,Seguimiento!$A:$J,4,FALSE)</f>
        <v>36.299999999999997</v>
      </c>
      <c r="AU728" s="22">
        <v>0</v>
      </c>
      <c r="AV728" s="22">
        <v>0</v>
      </c>
    </row>
    <row r="729" spans="1:48" x14ac:dyDescent="0.2">
      <c r="A729" s="20">
        <v>5</v>
      </c>
      <c r="B729" s="20" t="s">
        <v>1464</v>
      </c>
      <c r="C729" s="20">
        <v>4</v>
      </c>
      <c r="D729" s="20" t="s">
        <v>1711</v>
      </c>
      <c r="E729" s="20" t="s">
        <v>1712</v>
      </c>
      <c r="F729" s="20"/>
      <c r="G729" s="20"/>
      <c r="H729" s="20"/>
      <c r="I729" s="20">
        <v>4</v>
      </c>
      <c r="J729" s="20" t="s">
        <v>1958</v>
      </c>
      <c r="K729" s="20" t="s">
        <v>1717</v>
      </c>
      <c r="L729" s="20" t="s">
        <v>1757</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Sin Observación</v>
      </c>
      <c r="AM729" s="20">
        <f t="shared" si="11"/>
        <v>0.83770491803278702</v>
      </c>
      <c r="AN729" s="22">
        <v>0</v>
      </c>
      <c r="AO729" s="22">
        <v>0</v>
      </c>
      <c r="AP729" s="22">
        <v>0</v>
      </c>
      <c r="AQ729" s="36">
        <f>+VLOOKUP(K729,Seguimiento!$A:$J,9,FALSE)</f>
        <v>0</v>
      </c>
      <c r="AR729" s="35">
        <f>+VLOOKUP(K729,Seguimiento!$A:$J,10,FALSE)</f>
        <v>3</v>
      </c>
      <c r="AS729" s="20">
        <v>0.51100000000000001</v>
      </c>
      <c r="AT729" s="35">
        <f>+VLOOKUP(K729,Seguimiento!$A:$J,4,FALSE)</f>
        <v>0.51100000000000001</v>
      </c>
      <c r="AU729" s="22">
        <v>0</v>
      </c>
      <c r="AV729" s="22">
        <v>0</v>
      </c>
    </row>
    <row r="730" spans="1:48" x14ac:dyDescent="0.2">
      <c r="A730" s="20">
        <v>5</v>
      </c>
      <c r="B730" s="20" t="s">
        <v>1464</v>
      </c>
      <c r="C730" s="20">
        <v>4</v>
      </c>
      <c r="D730" s="20" t="s">
        <v>1711</v>
      </c>
      <c r="E730" s="20" t="s">
        <v>1712</v>
      </c>
      <c r="F730" s="20">
        <v>3</v>
      </c>
      <c r="G730" s="20" t="s">
        <v>1721</v>
      </c>
      <c r="H730" s="20" t="s">
        <v>1722</v>
      </c>
      <c r="I730" s="20">
        <v>4</v>
      </c>
      <c r="J730" s="20" t="s">
        <v>1959</v>
      </c>
      <c r="K730" s="20" t="s">
        <v>1737</v>
      </c>
      <c r="L730" s="20" t="s">
        <v>1738</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Sin Observación</v>
      </c>
      <c r="AM730" s="20">
        <f t="shared" si="11"/>
        <v>0.15</v>
      </c>
      <c r="AN730" s="22">
        <v>4.4637215802490185E-3</v>
      </c>
      <c r="AO730" s="22">
        <v>0</v>
      </c>
      <c r="AP730" s="22">
        <v>0</v>
      </c>
      <c r="AQ730" s="36">
        <f>+VLOOKUP(K730,Seguimiento!$A:$J,9,FALSE)</f>
        <v>6.6955823703735275E-4</v>
      </c>
      <c r="AR730" s="35">
        <f>+VLOOKUP(K730,Seguimiento!$A:$J,10,FALSE)</f>
        <v>1</v>
      </c>
      <c r="AS730" s="20">
        <v>15</v>
      </c>
      <c r="AT730" s="35">
        <f>+VLOOKUP(K730,Seguimiento!$A:$J,4,FALSE)</f>
        <v>15</v>
      </c>
      <c r="AU730" s="22">
        <v>0</v>
      </c>
      <c r="AV730" s="22">
        <v>0</v>
      </c>
    </row>
    <row r="731" spans="1:48" x14ac:dyDescent="0.2">
      <c r="A731" s="20">
        <v>5</v>
      </c>
      <c r="B731" s="20" t="s">
        <v>1464</v>
      </c>
      <c r="C731" s="20">
        <v>4</v>
      </c>
      <c r="D731" s="20" t="s">
        <v>1711</v>
      </c>
      <c r="E731" s="20" t="s">
        <v>1712</v>
      </c>
      <c r="F731" s="20">
        <v>1</v>
      </c>
      <c r="G731" s="20" t="s">
        <v>1754</v>
      </c>
      <c r="H731" s="20" t="s">
        <v>1760</v>
      </c>
      <c r="I731" s="20">
        <v>2</v>
      </c>
      <c r="J731" s="20" t="s">
        <v>1959</v>
      </c>
      <c r="K731" s="20" t="s">
        <v>1763</v>
      </c>
      <c r="L731" s="20" t="s">
        <v>1764</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0.375</v>
      </c>
      <c r="AE731" s="22">
        <v>0</v>
      </c>
      <c r="AF731" s="22">
        <v>0</v>
      </c>
      <c r="AG731" s="20">
        <v>1</v>
      </c>
      <c r="AH731" s="20">
        <f>+VLOOKUP(K731,Seguimiento!$A:$J,6,FALSE)</f>
        <v>0.5</v>
      </c>
      <c r="AI731" s="23">
        <v>0</v>
      </c>
      <c r="AJ731" s="23">
        <v>0</v>
      </c>
      <c r="AK731" s="23">
        <v>0</v>
      </c>
      <c r="AL731" s="20" t="str">
        <f>+VLOOKUP(K731,Seguimiento!$A:$J,7,FALSE)</f>
        <v>Corresponde a las diferentes acciones de promoción realizado a los organismos comunales en términos de asesorías, acompañamientos y procesos formativos, entre otras, desarrollado en el marco del diagnóstico comunal.</v>
      </c>
      <c r="AM731" s="20">
        <f t="shared" si="11"/>
        <v>0.375</v>
      </c>
      <c r="AN731" s="22">
        <v>1.8899786581720135E-4</v>
      </c>
      <c r="AO731" s="22">
        <v>0</v>
      </c>
      <c r="AP731" s="22">
        <v>0</v>
      </c>
      <c r="AQ731" s="36">
        <f>+VLOOKUP(K731,Seguimiento!$A:$J,9,FALSE)</f>
        <v>7.0874199681450505E-5</v>
      </c>
      <c r="AR731" s="35">
        <f>+VLOOKUP(K731,Seguimiento!$A:$J,10,FALSE)</f>
        <v>3</v>
      </c>
      <c r="AS731" s="20">
        <v>490</v>
      </c>
      <c r="AT731" s="35">
        <f>+VLOOKUP(K731,Seguimiento!$A:$J,4,FALSE)</f>
        <v>490</v>
      </c>
      <c r="AU731" s="22">
        <v>0</v>
      </c>
      <c r="AV731" s="22">
        <v>0</v>
      </c>
    </row>
    <row r="732" spans="1:48" x14ac:dyDescent="0.2">
      <c r="A732" s="20">
        <v>5</v>
      </c>
      <c r="B732" s="20" t="s">
        <v>1464</v>
      </c>
      <c r="C732" s="20">
        <v>4</v>
      </c>
      <c r="D732" s="20" t="s">
        <v>1711</v>
      </c>
      <c r="E732" s="20" t="s">
        <v>1712</v>
      </c>
      <c r="F732" s="20">
        <v>3</v>
      </c>
      <c r="G732" s="20" t="s">
        <v>1721</v>
      </c>
      <c r="H732" s="20" t="s">
        <v>1722</v>
      </c>
      <c r="I732" s="20">
        <v>5</v>
      </c>
      <c r="J732" s="20" t="s">
        <v>1959</v>
      </c>
      <c r="K732" s="20" t="s">
        <v>1739</v>
      </c>
      <c r="L732" s="20" t="s">
        <v>1740</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Sin Observación</v>
      </c>
      <c r="AM732" s="20">
        <f t="shared" si="11"/>
        <v>0.05</v>
      </c>
      <c r="AN732" s="22">
        <v>4.4637215802490185E-3</v>
      </c>
      <c r="AO732" s="22">
        <v>0</v>
      </c>
      <c r="AP732" s="22">
        <v>0</v>
      </c>
      <c r="AQ732" s="36">
        <f>+VLOOKUP(K732,Seguimiento!$A:$J,9,FALSE)</f>
        <v>2.2318607901245093E-4</v>
      </c>
      <c r="AR732" s="35">
        <f>+VLOOKUP(K732,Seguimiento!$A:$J,10,FALSE)</f>
        <v>1</v>
      </c>
      <c r="AS732" s="20">
        <v>5</v>
      </c>
      <c r="AT732" s="35">
        <f>+VLOOKUP(K732,Seguimiento!$A:$J,4,FALSE)</f>
        <v>5</v>
      </c>
      <c r="AU732" s="22">
        <v>0</v>
      </c>
      <c r="AV732" s="22">
        <v>0</v>
      </c>
    </row>
    <row r="733" spans="1:48" x14ac:dyDescent="0.2">
      <c r="A733" s="20">
        <v>5</v>
      </c>
      <c r="B733" s="20" t="s">
        <v>1464</v>
      </c>
      <c r="C733" s="20">
        <v>4</v>
      </c>
      <c r="D733" s="20" t="s">
        <v>1711</v>
      </c>
      <c r="E733" s="20" t="s">
        <v>1712</v>
      </c>
      <c r="F733" s="20">
        <v>1</v>
      </c>
      <c r="G733" s="20" t="s">
        <v>1754</v>
      </c>
      <c r="H733" s="20" t="s">
        <v>1760</v>
      </c>
      <c r="I733" s="20">
        <v>8</v>
      </c>
      <c r="J733" s="20" t="s">
        <v>1959</v>
      </c>
      <c r="K733" s="20" t="s">
        <v>1775</v>
      </c>
      <c r="L733" s="20" t="s">
        <v>1776</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El avance corresponde a la fase diagnóstica y de identificación de los sectores religiosos para la estructuración del documento preliminar de formulación de la política pública.</v>
      </c>
      <c r="AM733" s="20">
        <f t="shared" si="11"/>
        <v>0.3</v>
      </c>
      <c r="AN733" s="22">
        <v>8.5382360320602406E-5</v>
      </c>
      <c r="AO733" s="22">
        <v>0</v>
      </c>
      <c r="AP733" s="22">
        <v>0</v>
      </c>
      <c r="AQ733" s="36">
        <f>+VLOOKUP(K733,Seguimiento!$A:$J,9,FALSE)</f>
        <v>2.5614708096180722E-5</v>
      </c>
      <c r="AR733" s="35">
        <f>+VLOOKUP(K733,Seguimiento!$A:$J,10,FALSE)</f>
        <v>2</v>
      </c>
      <c r="AS733" s="20">
        <v>10</v>
      </c>
      <c r="AT733" s="35">
        <f>+VLOOKUP(K733,Seguimiento!$A:$J,4,FALSE)</f>
        <v>30</v>
      </c>
      <c r="AU733" s="22">
        <v>0</v>
      </c>
      <c r="AV733" s="22">
        <v>0</v>
      </c>
    </row>
    <row r="734" spans="1:48" x14ac:dyDescent="0.2">
      <c r="A734" s="20">
        <v>5</v>
      </c>
      <c r="B734" s="20" t="s">
        <v>1464</v>
      </c>
      <c r="C734" s="20">
        <v>4</v>
      </c>
      <c r="D734" s="20" t="s">
        <v>1711</v>
      </c>
      <c r="E734" s="20" t="s">
        <v>1712</v>
      </c>
      <c r="F734" s="20">
        <v>3</v>
      </c>
      <c r="G734" s="20" t="s">
        <v>1721</v>
      </c>
      <c r="H734" s="20" t="s">
        <v>1722</v>
      </c>
      <c r="I734" s="20">
        <v>1</v>
      </c>
      <c r="J734" s="20" t="s">
        <v>1959</v>
      </c>
      <c r="K734" s="20" t="s">
        <v>1731</v>
      </c>
      <c r="L734" s="20" t="s">
        <v>1732</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concertado activado prcesos de alianza con: 1. Universidad Nacional Abierta y a Distancia - Unad 2. Colegio Mayor de Antioquia 3. Tecnológico de Antioquia 4. Universidad de Antioquia 5. Veedurias 6. Red de Bibliotecas populares de Antioquia - Rebipoa</v>
      </c>
      <c r="AM734" s="20">
        <f t="shared" si="11"/>
        <v>0.3</v>
      </c>
      <c r="AN734" s="22">
        <v>4.074691665866152E-4</v>
      </c>
      <c r="AO734" s="22">
        <v>0</v>
      </c>
      <c r="AP734" s="22">
        <v>0</v>
      </c>
      <c r="AQ734" s="36">
        <f>+VLOOKUP(K734,Seguimiento!$A:$J,9,FALSE)</f>
        <v>1.2224074997598455E-4</v>
      </c>
      <c r="AR734" s="35">
        <f>+VLOOKUP(K734,Seguimiento!$A:$J,10,FALSE)</f>
        <v>2</v>
      </c>
      <c r="AS734" s="20">
        <v>6</v>
      </c>
      <c r="AT734" s="35">
        <f>+VLOOKUP(K734,Seguimiento!$A:$J,4,FALSE)</f>
        <v>12</v>
      </c>
      <c r="AU734" s="22">
        <v>0</v>
      </c>
      <c r="AV734" s="22">
        <v>0</v>
      </c>
    </row>
    <row r="735" spans="1:48" x14ac:dyDescent="0.2">
      <c r="A735" s="20">
        <v>5</v>
      </c>
      <c r="B735" s="20" t="s">
        <v>1464</v>
      </c>
      <c r="C735" s="20">
        <v>4</v>
      </c>
      <c r="D735" s="20" t="s">
        <v>1711</v>
      </c>
      <c r="E735" s="20" t="s">
        <v>1712</v>
      </c>
      <c r="F735" s="20">
        <v>2</v>
      </c>
      <c r="G735" s="20" t="s">
        <v>1713</v>
      </c>
      <c r="H735" s="20" t="s">
        <v>1714</v>
      </c>
      <c r="I735" s="20">
        <v>6</v>
      </c>
      <c r="J735" s="20" t="s">
        <v>1959</v>
      </c>
      <c r="K735" s="20" t="s">
        <v>1745</v>
      </c>
      <c r="L735" s="20" t="s">
        <v>1746</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40</v>
      </c>
      <c r="AA735" s="23">
        <v>0</v>
      </c>
      <c r="AB735" s="22">
        <v>0</v>
      </c>
      <c r="AC735" s="20">
        <v>0.1875</v>
      </c>
      <c r="AD735" s="20">
        <f>+VLOOKUP(K735,Seguimiento!$A:$J,5,FALSE)</f>
        <v>0.23749999999999999</v>
      </c>
      <c r="AE735" s="22">
        <v>0</v>
      </c>
      <c r="AF735" s="22">
        <v>0</v>
      </c>
      <c r="AG735" s="20">
        <v>0.75</v>
      </c>
      <c r="AH735" s="20">
        <f>+VLOOKUP(K735,Seguimiento!$A:$J,6,FALSE)</f>
        <v>0.2</v>
      </c>
      <c r="AI735" s="23">
        <v>0</v>
      </c>
      <c r="AJ735" s="23">
        <v>0</v>
      </c>
      <c r="AK735" s="23">
        <v>0</v>
      </c>
      <c r="AL735" s="20" t="str">
        <f>+VLOOKUP(K735,Seguimiento!$A:$J,7,FALSE)</f>
        <v>A la fecha se ha tenido avances completos  en los talleres de recolección de insumos; en el segundo semestre se realizará la elección de representantes y  la formulación de proyectos para contabilizar las activdades al 100 por ciento una vez se terminen de ejecutar</v>
      </c>
      <c r="AM735" s="20">
        <f t="shared" si="11"/>
        <v>0.23749999999999999</v>
      </c>
      <c r="AN735" s="22">
        <v>3.3417320793866336E-4</v>
      </c>
      <c r="AO735" s="22">
        <v>0</v>
      </c>
      <c r="AP735" s="22">
        <v>0</v>
      </c>
      <c r="AQ735" s="36">
        <f>+VLOOKUP(K735,Seguimiento!$A:$J,9,FALSE)</f>
        <v>7.936613688543254E-5</v>
      </c>
      <c r="AR735" s="35">
        <f>+VLOOKUP(K735,Seguimiento!$A:$J,10,FALSE)</f>
        <v>2</v>
      </c>
      <c r="AS735" s="20">
        <v>75</v>
      </c>
      <c r="AT735" s="35">
        <f>+VLOOKUP(K735,Seguimiento!$A:$J,4,FALSE)</f>
        <v>40</v>
      </c>
      <c r="AU735" s="22">
        <v>0</v>
      </c>
      <c r="AV735" s="22">
        <v>0</v>
      </c>
    </row>
    <row r="736" spans="1:48" x14ac:dyDescent="0.2">
      <c r="A736" s="20">
        <v>5</v>
      </c>
      <c r="B736" s="20" t="s">
        <v>1464</v>
      </c>
      <c r="C736" s="20">
        <v>4</v>
      </c>
      <c r="D736" s="20" t="s">
        <v>1711</v>
      </c>
      <c r="E736" s="20" t="s">
        <v>1712</v>
      </c>
      <c r="F736" s="20">
        <v>4</v>
      </c>
      <c r="G736" s="20" t="s">
        <v>1717</v>
      </c>
      <c r="H736" s="20" t="s">
        <v>1718</v>
      </c>
      <c r="I736" s="20">
        <v>2</v>
      </c>
      <c r="J736" s="20" t="s">
        <v>1959</v>
      </c>
      <c r="K736" s="20" t="s">
        <v>1743</v>
      </c>
      <c r="L736" s="20" t="s">
        <v>1744</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0</v>
      </c>
      <c r="AA736" s="23">
        <v>0</v>
      </c>
      <c r="AB736" s="22">
        <v>0</v>
      </c>
      <c r="AC736" s="20">
        <v>0.16666666666666699</v>
      </c>
      <c r="AD736" s="20">
        <f>+VLOOKUP(K736,Seguimiento!$A:$J,5,FALSE)</f>
        <v>0.16666666666666699</v>
      </c>
      <c r="AE736" s="22">
        <v>0</v>
      </c>
      <c r="AF736" s="22">
        <v>0</v>
      </c>
      <c r="AG736" s="20">
        <v>1</v>
      </c>
      <c r="AH736" s="20">
        <f>+VLOOKUP(K736,Seguimiento!$A:$J,6,FALSE)</f>
        <v>0</v>
      </c>
      <c r="AI736" s="23">
        <v>0</v>
      </c>
      <c r="AJ736" s="23">
        <v>0</v>
      </c>
      <c r="AK736" s="23">
        <v>0</v>
      </c>
      <c r="AL736" s="20" t="str">
        <f>+VLOOKUP(K736,Seguimiento!$A:$J,7,FALSE)</f>
        <v>A la fecha no se presenta avance en los proceso de orientación virtual orientados a la ciudadanía dado que se esta concertando con los posibles beneficiarios las actividades y/o procesos que se llevarán a cabo</v>
      </c>
      <c r="AM736" s="20">
        <f t="shared" si="11"/>
        <v>0.16666666666666699</v>
      </c>
      <c r="AN736" s="22">
        <v>1.6792702685038729E-4</v>
      </c>
      <c r="AO736" s="22">
        <v>0</v>
      </c>
      <c r="AP736" s="22">
        <v>0</v>
      </c>
      <c r="AQ736" s="36">
        <f>+VLOOKUP(K736,Seguimiento!$A:$J,9,FALSE)</f>
        <v>2.7987837808397936E-5</v>
      </c>
      <c r="AR736" s="35">
        <f>+VLOOKUP(K736,Seguimiento!$A:$J,10,FALSE)</f>
        <v>1</v>
      </c>
      <c r="AS736" s="20">
        <v>4</v>
      </c>
      <c r="AT736" s="35">
        <f>+VLOOKUP(K736,Seguimiento!$A:$J,4,FALSE)</f>
        <v>4</v>
      </c>
      <c r="AU736" s="22">
        <v>0</v>
      </c>
      <c r="AV736" s="22">
        <v>0</v>
      </c>
    </row>
    <row r="737" spans="1:48" x14ac:dyDescent="0.2">
      <c r="A737" s="20">
        <v>5</v>
      </c>
      <c r="B737" s="20" t="s">
        <v>1464</v>
      </c>
      <c r="C737" s="20">
        <v>4</v>
      </c>
      <c r="D737" s="20" t="s">
        <v>1711</v>
      </c>
      <c r="E737" s="20" t="s">
        <v>1712</v>
      </c>
      <c r="F737" s="20">
        <v>1</v>
      </c>
      <c r="G737" s="20" t="s">
        <v>1754</v>
      </c>
      <c r="H737" s="20" t="s">
        <v>1760</v>
      </c>
      <c r="I737" s="20">
        <v>5</v>
      </c>
      <c r="J737" s="20" t="s">
        <v>1959</v>
      </c>
      <c r="K737" s="20" t="s">
        <v>1783</v>
      </c>
      <c r="L737" s="20" t="s">
        <v>1784</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0.375</v>
      </c>
      <c r="AE737" s="22">
        <v>0</v>
      </c>
      <c r="AF737" s="22">
        <v>0</v>
      </c>
      <c r="AG737" s="20">
        <v>1</v>
      </c>
      <c r="AH737" s="20">
        <f>+VLOOKUP(K737,Seguimiento!$A:$J,6,FALSE)</f>
        <v>0.5</v>
      </c>
      <c r="AI737" s="23">
        <v>0</v>
      </c>
      <c r="AJ737" s="23">
        <v>0</v>
      </c>
      <c r="AK737" s="23">
        <v>0</v>
      </c>
      <c r="AL737" s="20" t="str">
        <f>+VLOOKUP(K737,Seguimiento!$A:$J,7,FALSE)</f>
        <v>Se solicita realizar la medición de este indicador de manera semestral para que el equipo de equipamentos sociales pueda tener el cumplimiento dela meta en cuanto  a la gestión y administración de la totalidad de las sedes abscritas a la SPC-</v>
      </c>
      <c r="AM737" s="20">
        <f t="shared" si="11"/>
        <v>0.375</v>
      </c>
      <c r="AN737" s="22">
        <v>2.7765584932567036E-4</v>
      </c>
      <c r="AO737" s="22">
        <v>0</v>
      </c>
      <c r="AP737" s="22">
        <v>0</v>
      </c>
      <c r="AQ737" s="36">
        <f>+VLOOKUP(K737,Seguimiento!$A:$J,9,FALSE)</f>
        <v>1.0412094349712639E-4</v>
      </c>
      <c r="AR737" s="35">
        <f>+VLOOKUP(K737,Seguimiento!$A:$J,10,FALSE)</f>
        <v>3</v>
      </c>
      <c r="AS737" s="20">
        <v>214</v>
      </c>
      <c r="AT737" s="35">
        <f>+VLOOKUP(K737,Seguimiento!$A:$J,4,FALSE)</f>
        <v>214</v>
      </c>
      <c r="AU737" s="22">
        <v>0</v>
      </c>
      <c r="AV737" s="22">
        <v>0</v>
      </c>
    </row>
    <row r="738" spans="1:48" x14ac:dyDescent="0.2">
      <c r="A738" s="20">
        <v>5</v>
      </c>
      <c r="B738" s="20" t="s">
        <v>1464</v>
      </c>
      <c r="C738" s="20">
        <v>4</v>
      </c>
      <c r="D738" s="20" t="s">
        <v>1711</v>
      </c>
      <c r="E738" s="20" t="s">
        <v>1712</v>
      </c>
      <c r="F738" s="20">
        <v>1</v>
      </c>
      <c r="G738" s="20" t="s">
        <v>1754</v>
      </c>
      <c r="H738" s="20" t="s">
        <v>1760</v>
      </c>
      <c r="I738" s="20">
        <v>1</v>
      </c>
      <c r="J738" s="20" t="s">
        <v>1959</v>
      </c>
      <c r="K738" s="20" t="s">
        <v>1761</v>
      </c>
      <c r="L738" s="20" t="s">
        <v>1762</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226</v>
      </c>
      <c r="AA738" s="23">
        <v>0</v>
      </c>
      <c r="AB738" s="22">
        <v>0</v>
      </c>
      <c r="AC738" s="20">
        <v>0.23955555555555599</v>
      </c>
      <c r="AD738" s="20">
        <f>+VLOOKUP(K738,Seguimiento!$A:$J,5,FALSE)</f>
        <v>0.28977777777777802</v>
      </c>
      <c r="AE738" s="22">
        <v>0</v>
      </c>
      <c r="AF738" s="22">
        <v>0</v>
      </c>
      <c r="AG738" s="20">
        <v>1.2833333333333301</v>
      </c>
      <c r="AH738" s="20">
        <f>+VLOOKUP(K738,Seguimiento!$A:$J,6,FALSE)</f>
        <v>0.196521739130435</v>
      </c>
      <c r="AI738" s="23">
        <v>0</v>
      </c>
      <c r="AJ738" s="23">
        <v>0</v>
      </c>
      <c r="AK738" s="23">
        <v>0</v>
      </c>
      <c r="AL738" s="20" t="str">
        <f>+VLOOKUP(K738,Seguimiento!$A:$J,7,FALSE)</f>
        <v>Se registra el avance del número de personas formadas,a través de la aplicación del instrumento de categorización.</v>
      </c>
      <c r="AM738" s="20">
        <f t="shared" si="11"/>
        <v>0.28977777777777802</v>
      </c>
      <c r="AN738" s="22">
        <v>4.3014170922212438E-4</v>
      </c>
      <c r="AO738" s="22">
        <v>0</v>
      </c>
      <c r="AP738" s="22">
        <v>0</v>
      </c>
      <c r="AQ738" s="36">
        <f>+VLOOKUP(K738,Seguimiento!$A:$J,9,FALSE)</f>
        <v>1.2464550862792236E-4</v>
      </c>
      <c r="AR738" s="35">
        <f>+VLOOKUP(K738,Seguimiento!$A:$J,10,FALSE)</f>
        <v>2</v>
      </c>
      <c r="AS738" s="20">
        <v>1078</v>
      </c>
      <c r="AT738" s="35">
        <f>+VLOOKUP(K738,Seguimiento!$A:$J,4,FALSE)</f>
        <v>1304</v>
      </c>
      <c r="AU738" s="22">
        <v>0</v>
      </c>
      <c r="AV738" s="22">
        <v>0</v>
      </c>
    </row>
    <row r="739" spans="1:48" x14ac:dyDescent="0.2">
      <c r="A739" s="20">
        <v>5</v>
      </c>
      <c r="B739" s="20" t="s">
        <v>1464</v>
      </c>
      <c r="C739" s="20">
        <v>4</v>
      </c>
      <c r="D739" s="20" t="s">
        <v>1711</v>
      </c>
      <c r="E739" s="20" t="s">
        <v>1712</v>
      </c>
      <c r="F739" s="20"/>
      <c r="G739" s="20"/>
      <c r="H739" s="20"/>
      <c r="I739" s="20">
        <v>5</v>
      </c>
      <c r="J739" s="20" t="s">
        <v>1958</v>
      </c>
      <c r="K739" s="20" t="s">
        <v>1758</v>
      </c>
      <c r="L739" s="20" t="s">
        <v>1759</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0</v>
      </c>
      <c r="AA739" s="23">
        <v>0</v>
      </c>
      <c r="AB739" s="22">
        <v>0</v>
      </c>
      <c r="AC739" s="20">
        <v>0.202380952380952</v>
      </c>
      <c r="AD739" s="20">
        <f>+VLOOKUP(K739,Seguimiento!$A:$J,5,FALSE)</f>
        <v>0.202380952380952</v>
      </c>
      <c r="AE739" s="24">
        <v>0</v>
      </c>
      <c r="AF739" s="22">
        <v>0</v>
      </c>
      <c r="AG739" s="20">
        <v>0.80952380952380998</v>
      </c>
      <c r="AH739" s="20">
        <f>+VLOOKUP(K739,Seguimiento!$A:$J,6,FALSE)</f>
        <v>0</v>
      </c>
      <c r="AI739" s="23">
        <v>0</v>
      </c>
      <c r="AJ739" s="23">
        <v>0</v>
      </c>
      <c r="AK739" s="23">
        <v>0</v>
      </c>
      <c r="AL739" s="20" t="str">
        <f>+VLOOKUP(K739,Seguimiento!$A:$J,7,FALSE)</f>
        <v>El proceso para cumplir con este indicador se encuentra en la fase precontractual, se espera dar inicio los primero días de agosto</v>
      </c>
      <c r="AM739" s="20">
        <f t="shared" si="11"/>
        <v>0.202380952380952</v>
      </c>
      <c r="AN739" s="22">
        <v>0</v>
      </c>
      <c r="AO739" s="22">
        <v>0</v>
      </c>
      <c r="AP739" s="22">
        <v>0</v>
      </c>
      <c r="AQ739" s="36">
        <f>+VLOOKUP(K739,Seguimiento!$A:$J,9,FALSE)</f>
        <v>0</v>
      </c>
      <c r="AR739" s="35">
        <f>+VLOOKUP(K739,Seguimiento!$A:$J,10,FALSE)</f>
        <v>1</v>
      </c>
      <c r="AS739" s="20">
        <v>17</v>
      </c>
      <c r="AT739" s="35">
        <f>+VLOOKUP(K739,Seguimiento!$A:$J,4,FALSE)</f>
        <v>17</v>
      </c>
      <c r="AU739" s="22">
        <v>0</v>
      </c>
      <c r="AV739" s="22">
        <v>0</v>
      </c>
    </row>
    <row r="740" spans="1:48" x14ac:dyDescent="0.2">
      <c r="A740" s="20">
        <v>5</v>
      </c>
      <c r="B740" s="20" t="s">
        <v>1464</v>
      </c>
      <c r="C740" s="20">
        <v>4</v>
      </c>
      <c r="D740" s="20" t="s">
        <v>1711</v>
      </c>
      <c r="E740" s="20" t="s">
        <v>1712</v>
      </c>
      <c r="F740" s="20">
        <v>2</v>
      </c>
      <c r="G740" s="20" t="s">
        <v>1713</v>
      </c>
      <c r="H740" s="20" t="s">
        <v>1714</v>
      </c>
      <c r="I740" s="20">
        <v>9</v>
      </c>
      <c r="J740" s="20" t="s">
        <v>1959</v>
      </c>
      <c r="K740" s="20" t="s">
        <v>1725</v>
      </c>
      <c r="L740" s="20" t="s">
        <v>1726</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43.78</v>
      </c>
      <c r="AA740" s="23">
        <v>0</v>
      </c>
      <c r="AB740" s="22">
        <v>0</v>
      </c>
      <c r="AC740" s="20">
        <v>0.35</v>
      </c>
      <c r="AD740" s="20">
        <f>+VLOOKUP(K740,Seguimiento!$A:$J,5,FALSE)</f>
        <v>0.43780000000000002</v>
      </c>
      <c r="AE740" s="22">
        <v>0</v>
      </c>
      <c r="AF740" s="22">
        <v>0</v>
      </c>
      <c r="AG740" s="20">
        <v>1</v>
      </c>
      <c r="AH740" s="20">
        <f>+VLOOKUP(K740,Seguimiento!$A:$J,6,FALSE)</f>
        <v>0.79600000000000004</v>
      </c>
      <c r="AI740" s="23">
        <v>0</v>
      </c>
      <c r="AJ740" s="23">
        <v>0</v>
      </c>
      <c r="AK740" s="23">
        <v>0</v>
      </c>
      <c r="AL740" s="20" t="str">
        <f>+VLOOKUP(K740,Seguimiento!$A:$J,7,FALSE)</f>
        <v>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v>
      </c>
      <c r="AM740" s="20">
        <f t="shared" si="11"/>
        <v>0.43780000000000002</v>
      </c>
      <c r="AN740" s="22">
        <v>1.0363580097562753E-4</v>
      </c>
      <c r="AO740" s="22">
        <v>0</v>
      </c>
      <c r="AP740" s="22">
        <v>0</v>
      </c>
      <c r="AQ740" s="36">
        <f>+VLOOKUP(K740,Seguimiento!$A:$J,9,FALSE)</f>
        <v>4.5371753667129739E-5</v>
      </c>
      <c r="AR740" s="35">
        <f>+VLOOKUP(K740,Seguimiento!$A:$J,10,FALSE)</f>
        <v>3</v>
      </c>
      <c r="AS740" s="20">
        <v>35</v>
      </c>
      <c r="AT740" s="35">
        <f>+VLOOKUP(K740,Seguimiento!$A:$J,4,FALSE)</f>
        <v>43.78</v>
      </c>
      <c r="AU740" s="22">
        <v>0</v>
      </c>
      <c r="AV740" s="22">
        <v>0</v>
      </c>
    </row>
    <row r="741" spans="1:48" x14ac:dyDescent="0.2">
      <c r="A741" s="20">
        <v>5</v>
      </c>
      <c r="B741" s="20" t="s">
        <v>1464</v>
      </c>
      <c r="C741" s="20">
        <v>4</v>
      </c>
      <c r="D741" s="20" t="s">
        <v>1711</v>
      </c>
      <c r="E741" s="20" t="s">
        <v>1712</v>
      </c>
      <c r="F741" s="20">
        <v>2</v>
      </c>
      <c r="G741" s="20" t="s">
        <v>1713</v>
      </c>
      <c r="H741" s="20" t="s">
        <v>1714</v>
      </c>
      <c r="I741" s="20">
        <v>4</v>
      </c>
      <c r="J741" s="20" t="s">
        <v>1959</v>
      </c>
      <c r="K741" s="20" t="s">
        <v>1769</v>
      </c>
      <c r="L741" s="20" t="s">
        <v>1770</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32</v>
      </c>
      <c r="AA741" s="23">
        <v>0</v>
      </c>
      <c r="AB741" s="22">
        <v>0</v>
      </c>
      <c r="AC741" s="20">
        <v>0.2</v>
      </c>
      <c r="AD741" s="20">
        <f>+VLOOKUP(K741,Seguimiento!$A:$J,5,FALSE)</f>
        <v>0.32</v>
      </c>
      <c r="AE741" s="22">
        <v>0</v>
      </c>
      <c r="AF741" s="22">
        <v>0</v>
      </c>
      <c r="AG741" s="20">
        <v>1</v>
      </c>
      <c r="AH741" s="20">
        <f>+VLOOKUP(K741,Seguimiento!$A:$J,6,FALSE)</f>
        <v>0.64</v>
      </c>
      <c r="AI741" s="23">
        <v>0</v>
      </c>
      <c r="AJ741" s="23">
        <v>0</v>
      </c>
      <c r="AK741" s="23">
        <v>0</v>
      </c>
      <c r="AL741" s="20" t="str">
        <f>+VLOOKUP(K741,Seguimiento!$A:$J,7,FALSE)</f>
        <v>Durante los primeros seis meses de 2021, se logra avanzar en un porcentaje del 12% adicional en el diseño y aprobación del Protocolo de prevención y atención para la violencia política y discriminación en razón del género.</v>
      </c>
      <c r="AM741" s="20">
        <f t="shared" si="11"/>
        <v>0.32</v>
      </c>
      <c r="AN741" s="22">
        <v>4.0546872026373762E-4</v>
      </c>
      <c r="AO741" s="22">
        <v>0</v>
      </c>
      <c r="AP741" s="22">
        <v>0</v>
      </c>
      <c r="AQ741" s="36">
        <f>+VLOOKUP(K741,Seguimiento!$A:$J,9,FALSE)</f>
        <v>1.2974999048439605E-4</v>
      </c>
      <c r="AR741" s="35">
        <f>+VLOOKUP(K741,Seguimiento!$A:$J,10,FALSE)</f>
        <v>2</v>
      </c>
      <c r="AS741" s="20">
        <v>20</v>
      </c>
      <c r="AT741" s="35">
        <f>+VLOOKUP(K741,Seguimiento!$A:$J,4,FALSE)</f>
        <v>32</v>
      </c>
      <c r="AU741" s="22">
        <v>0</v>
      </c>
      <c r="AV741" s="22">
        <v>0</v>
      </c>
    </row>
    <row r="742" spans="1:48" x14ac:dyDescent="0.2">
      <c r="A742" s="20">
        <v>5</v>
      </c>
      <c r="B742" s="20" t="s">
        <v>1464</v>
      </c>
      <c r="C742" s="20">
        <v>4</v>
      </c>
      <c r="D742" s="20" t="s">
        <v>1711</v>
      </c>
      <c r="E742" s="20" t="s">
        <v>1712</v>
      </c>
      <c r="F742" s="20">
        <v>2</v>
      </c>
      <c r="G742" s="20" t="s">
        <v>1713</v>
      </c>
      <c r="H742" s="20" t="s">
        <v>1714</v>
      </c>
      <c r="I742" s="20">
        <v>8</v>
      </c>
      <c r="J742" s="20" t="s">
        <v>1959</v>
      </c>
      <c r="K742" s="20" t="s">
        <v>1733</v>
      </c>
      <c r="L742" s="20" t="s">
        <v>1734</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27</v>
      </c>
      <c r="AA742" s="23">
        <v>0</v>
      </c>
      <c r="AB742" s="22">
        <v>0</v>
      </c>
      <c r="AC742" s="20">
        <v>0.105</v>
      </c>
      <c r="AD742" s="20">
        <f>+VLOOKUP(K742,Seguimiento!$A:$J,5,FALSE)</f>
        <v>0.24</v>
      </c>
      <c r="AE742" s="22">
        <v>0</v>
      </c>
      <c r="AF742" s="22">
        <v>0</v>
      </c>
      <c r="AG742" s="20">
        <v>1</v>
      </c>
      <c r="AH742" s="20">
        <f>+VLOOKUP(K742,Seguimiento!$A:$J,6,FALSE)</f>
        <v>0.36</v>
      </c>
      <c r="AI742" s="23">
        <v>0</v>
      </c>
      <c r="AJ742" s="23">
        <v>0</v>
      </c>
      <c r="AK742" s="23">
        <v>0</v>
      </c>
      <c r="AL742" s="20" t="str">
        <f>+VLOOKUP(K742,Seguimiento!$A:$J,7,FALSE)</f>
        <v>Durante los primeros cinco meses del 2021, se han realizado ejercicios que han permitido la movilización o vinculación de 27 nuevas expresiones ciudadanas (NEC), se espera continuar con más reportes de NEC vinculadas.</v>
      </c>
      <c r="AM742" s="20">
        <f t="shared" si="11"/>
        <v>0.24</v>
      </c>
      <c r="AN742" s="22">
        <v>8.7609270732437792E-5</v>
      </c>
      <c r="AO742" s="22">
        <v>0</v>
      </c>
      <c r="AP742" s="22">
        <v>0</v>
      </c>
      <c r="AQ742" s="36">
        <f>+VLOOKUP(K742,Seguimiento!$A:$J,9,FALSE)</f>
        <v>2.102622497578507E-5</v>
      </c>
      <c r="AR742" s="35">
        <f>+VLOOKUP(K742,Seguimiento!$A:$J,10,FALSE)</f>
        <v>2</v>
      </c>
      <c r="AS742" s="20">
        <v>21</v>
      </c>
      <c r="AT742" s="35">
        <f>+VLOOKUP(K742,Seguimiento!$A:$J,4,FALSE)</f>
        <v>48</v>
      </c>
      <c r="AU742" s="22">
        <v>0</v>
      </c>
      <c r="AV742" s="22">
        <v>0</v>
      </c>
    </row>
    <row r="743" spans="1:48" x14ac:dyDescent="0.2">
      <c r="A743" s="20">
        <v>5</v>
      </c>
      <c r="B743" s="20" t="s">
        <v>1464</v>
      </c>
      <c r="C743" s="20">
        <v>4</v>
      </c>
      <c r="D743" s="20" t="s">
        <v>1711</v>
      </c>
      <c r="E743" s="20" t="s">
        <v>1712</v>
      </c>
      <c r="F743" s="20">
        <v>2</v>
      </c>
      <c r="G743" s="20" t="s">
        <v>1713</v>
      </c>
      <c r="H743" s="20" t="s">
        <v>1714</v>
      </c>
      <c r="I743" s="20">
        <v>5</v>
      </c>
      <c r="J743" s="20" t="s">
        <v>1959</v>
      </c>
      <c r="K743" s="20" t="s">
        <v>1752</v>
      </c>
      <c r="L743" s="20" t="s">
        <v>1753</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67</v>
      </c>
      <c r="AA743" s="23">
        <v>0</v>
      </c>
      <c r="AB743" s="22">
        <v>0</v>
      </c>
      <c r="AC743" s="20">
        <v>0.28666666666666701</v>
      </c>
      <c r="AD743" s="20">
        <f>+VLOOKUP(K743,Seguimiento!$A:$J,5,FALSE)</f>
        <v>0.33629629629629598</v>
      </c>
      <c r="AE743" s="22">
        <v>0</v>
      </c>
      <c r="AF743" s="22">
        <v>0</v>
      </c>
      <c r="AG743" s="20">
        <v>1.3030303030303001</v>
      </c>
      <c r="AH743" s="20">
        <f>+VLOOKUP(K743,Seguimiento!$A:$J,6,FALSE)</f>
        <v>0.17724867724867699</v>
      </c>
      <c r="AI743" s="23">
        <v>0</v>
      </c>
      <c r="AJ743" s="23">
        <v>0</v>
      </c>
      <c r="AK743" s="23">
        <v>0</v>
      </c>
      <c r="AL743" s="20" t="str">
        <f>+VLOOKUP(K743,Seguimiento!$A:$J,7,FALSE)</f>
        <v>El avance corresponde al número de Organizaciones, instancias e iniciativas ciudadanas atendidos al 30 de junio</v>
      </c>
      <c r="AM743" s="20">
        <f t="shared" si="11"/>
        <v>0.33629629629629598</v>
      </c>
      <c r="AN743" s="22">
        <v>4.4563813180955399E-4</v>
      </c>
      <c r="AO743" s="22">
        <v>0</v>
      </c>
      <c r="AP743" s="22">
        <v>0</v>
      </c>
      <c r="AQ743" s="36">
        <f>+VLOOKUP(K743,Seguimiento!$A:$J,9,FALSE)</f>
        <v>1.4986645321595358E-4</v>
      </c>
      <c r="AR743" s="35">
        <f>+VLOOKUP(K743,Seguimiento!$A:$J,10,FALSE)</f>
        <v>2</v>
      </c>
      <c r="AS743" s="20">
        <v>387</v>
      </c>
      <c r="AT743" s="35">
        <f>+VLOOKUP(K743,Seguimiento!$A:$J,4,FALSE)</f>
        <v>454</v>
      </c>
      <c r="AU743" s="22">
        <v>0</v>
      </c>
      <c r="AV743" s="22">
        <v>0</v>
      </c>
    </row>
    <row r="744" spans="1:48" x14ac:dyDescent="0.2">
      <c r="A744" s="20">
        <v>5</v>
      </c>
      <c r="B744" s="20" t="s">
        <v>1464</v>
      </c>
      <c r="C744" s="20">
        <v>4</v>
      </c>
      <c r="D744" s="20" t="s">
        <v>1711</v>
      </c>
      <c r="E744" s="20" t="s">
        <v>1712</v>
      </c>
      <c r="F744" s="20"/>
      <c r="G744" s="20"/>
      <c r="H744" s="20"/>
      <c r="I744" s="20">
        <v>1</v>
      </c>
      <c r="J744" s="20" t="s">
        <v>1958</v>
      </c>
      <c r="K744" s="20" t="s">
        <v>1754</v>
      </c>
      <c r="L744" s="20" t="s">
        <v>1755</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204</v>
      </c>
      <c r="AA744" s="23">
        <v>0</v>
      </c>
      <c r="AB744" s="22">
        <v>0</v>
      </c>
      <c r="AC744" s="20">
        <v>0.217716115261473</v>
      </c>
      <c r="AD744" s="20">
        <f>+VLOOKUP(K744,Seguimiento!$A:$J,5,FALSE)</f>
        <v>0.217716115261473</v>
      </c>
      <c r="AE744" s="24">
        <v>0</v>
      </c>
      <c r="AF744" s="22">
        <v>0</v>
      </c>
      <c r="AG744" s="20">
        <v>1.02</v>
      </c>
      <c r="AH744" s="20">
        <f>+VLOOKUP(K744,Seguimiento!$A:$J,6,FALSE)</f>
        <v>0.47887323943662002</v>
      </c>
      <c r="AI744" s="23">
        <v>0</v>
      </c>
      <c r="AJ744" s="23">
        <v>0</v>
      </c>
      <c r="AK744" s="23">
        <v>0</v>
      </c>
      <c r="AL744" s="20" t="str">
        <f>+VLOOKUP(K744,Seguimiento!$A:$J,7,FALSE)</f>
        <v>A  la fecha se están desarrollando acciones enmarcadas dentro de la estrategia de potenciamiento a los Organismos comunales y las organizaciones sociales. El proceso de trasformación se mide a final de año.</v>
      </c>
      <c r="AM744" s="20">
        <f t="shared" si="11"/>
        <v>0.217716115261473</v>
      </c>
      <c r="AN744" s="22">
        <v>0</v>
      </c>
      <c r="AO744" s="22">
        <v>0</v>
      </c>
      <c r="AP744" s="22">
        <v>0</v>
      </c>
      <c r="AQ744" s="36">
        <f>+VLOOKUP(K744,Seguimiento!$A:$J,9,FALSE)</f>
        <v>0</v>
      </c>
      <c r="AR744" s="35">
        <f>+VLOOKUP(K744,Seguimiento!$A:$J,10,FALSE)</f>
        <v>1</v>
      </c>
      <c r="AS744" s="20">
        <v>204</v>
      </c>
      <c r="AT744" s="35">
        <f>+VLOOKUP(K744,Seguimiento!$A:$J,4,FALSE)</f>
        <v>204</v>
      </c>
      <c r="AU744" s="22">
        <v>0</v>
      </c>
      <c r="AV744" s="22">
        <v>0</v>
      </c>
    </row>
    <row r="745" spans="1:48" x14ac:dyDescent="0.2">
      <c r="A745" s="20">
        <v>5</v>
      </c>
      <c r="B745" s="20" t="s">
        <v>1464</v>
      </c>
      <c r="C745" s="20">
        <v>4</v>
      </c>
      <c r="D745" s="20" t="s">
        <v>1711</v>
      </c>
      <c r="E745" s="20" t="s">
        <v>1712</v>
      </c>
      <c r="F745" s="20"/>
      <c r="G745" s="20"/>
      <c r="H745" s="20"/>
      <c r="I745" s="20">
        <v>3</v>
      </c>
      <c r="J745" s="20" t="s">
        <v>1958</v>
      </c>
      <c r="K745" s="20" t="s">
        <v>1721</v>
      </c>
      <c r="L745" s="20" t="s">
        <v>1756</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164206</v>
      </c>
      <c r="AA745" s="23">
        <v>0</v>
      </c>
      <c r="AB745" s="22">
        <v>0</v>
      </c>
      <c r="AC745" s="20">
        <v>2.8523529411764701E-2</v>
      </c>
      <c r="AD745" s="20">
        <f>+VLOOKUP(K745,Seguimiento!$A:$J,5,FALSE)</f>
        <v>0.270002941176471</v>
      </c>
      <c r="AE745" s="24">
        <v>0</v>
      </c>
      <c r="AF745" s="22">
        <v>0</v>
      </c>
      <c r="AG745" s="20">
        <v>0.24245</v>
      </c>
      <c r="AH745" s="20">
        <f>+VLOOKUP(K745,Seguimiento!$A:$J,6,FALSE)</f>
        <v>0.57293687457258102</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otros.</v>
      </c>
      <c r="AM745" s="20">
        <f t="shared" si="11"/>
        <v>0.270002941176471</v>
      </c>
      <c r="AN745" s="22">
        <v>0</v>
      </c>
      <c r="AO745" s="22">
        <v>0</v>
      </c>
      <c r="AP745" s="22">
        <v>0</v>
      </c>
      <c r="AQ745" s="36">
        <f>+VLOOKUP(K745,Seguimiento!$A:$J,9,FALSE)</f>
        <v>0</v>
      </c>
      <c r="AR745" s="35">
        <f>+VLOOKUP(K745,Seguimiento!$A:$J,10,FALSE)</f>
        <v>2</v>
      </c>
      <c r="AS745" s="20">
        <v>19396</v>
      </c>
      <c r="AT745" s="35">
        <f>+VLOOKUP(K745,Seguimiento!$A:$J,4,FALSE)</f>
        <v>183602</v>
      </c>
      <c r="AU745" s="22">
        <v>0</v>
      </c>
      <c r="AV745" s="22">
        <v>0</v>
      </c>
    </row>
    <row r="746" spans="1:48" x14ac:dyDescent="0.2">
      <c r="A746" s="20">
        <v>5</v>
      </c>
      <c r="B746" s="20" t="s">
        <v>1464</v>
      </c>
      <c r="C746" s="20">
        <v>4</v>
      </c>
      <c r="D746" s="20" t="s">
        <v>1711</v>
      </c>
      <c r="E746" s="20" t="s">
        <v>1712</v>
      </c>
      <c r="F746" s="20">
        <v>1</v>
      </c>
      <c r="G746" s="20" t="s">
        <v>1754</v>
      </c>
      <c r="H746" s="20" t="s">
        <v>1760</v>
      </c>
      <c r="I746" s="20">
        <v>3</v>
      </c>
      <c r="J746" s="20" t="s">
        <v>1959</v>
      </c>
      <c r="K746" s="20" t="s">
        <v>1765</v>
      </c>
      <c r="L746" s="20" t="s">
        <v>1766</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128</v>
      </c>
      <c r="AA746" s="23">
        <v>0</v>
      </c>
      <c r="AB746" s="22">
        <v>0</v>
      </c>
      <c r="AC746" s="20">
        <v>0.15</v>
      </c>
      <c r="AD746" s="20">
        <f>+VLOOKUP(K746,Seguimiento!$A:$J,5,FALSE)</f>
        <v>0.16</v>
      </c>
      <c r="AE746" s="22">
        <v>0</v>
      </c>
      <c r="AF746" s="22">
        <v>0</v>
      </c>
      <c r="AG746" s="20">
        <v>1</v>
      </c>
      <c r="AH746" s="20">
        <f>+VLOOKUP(K746,Seguimiento!$A:$J,6,FALSE)</f>
        <v>0.31604938271604899</v>
      </c>
      <c r="AI746" s="23">
        <v>0</v>
      </c>
      <c r="AJ746" s="23">
        <v>0</v>
      </c>
      <c r="AK746" s="23">
        <v>0</v>
      </c>
      <c r="AL746" s="20" t="str">
        <f>+VLOOKUP(K746,Seguimiento!$A:$J,7,FALSE)</f>
        <v>A la fecha se  promociona la creación de redes y se desarrollan procesos de capacitación y asesoría a las organizaciones, la asistencia Integral se compone de una estrategia que vincula caracterización, encuesta, diagnóstico, capacitación, asesoría , evento y seguimiento.</v>
      </c>
      <c r="AM746" s="20">
        <f t="shared" si="11"/>
        <v>0.16</v>
      </c>
      <c r="AN746" s="22">
        <v>1.5345799555462679E-3</v>
      </c>
      <c r="AO746" s="22">
        <v>0</v>
      </c>
      <c r="AP746" s="22">
        <v>0</v>
      </c>
      <c r="AQ746" s="36">
        <f>+VLOOKUP(K746,Seguimiento!$A:$J,9,FALSE)</f>
        <v>2.4553279288740289E-4</v>
      </c>
      <c r="AR746" s="35">
        <f>+VLOOKUP(K746,Seguimiento!$A:$J,10,FALSE)</f>
        <v>1</v>
      </c>
      <c r="AS746" s="20">
        <v>120</v>
      </c>
      <c r="AT746" s="35">
        <f>+VLOOKUP(K746,Seguimiento!$A:$J,4,FALSE)</f>
        <v>128</v>
      </c>
      <c r="AU746" s="22">
        <v>0</v>
      </c>
      <c r="AV746" s="22">
        <v>0</v>
      </c>
    </row>
    <row r="747" spans="1:48" x14ac:dyDescent="0.2">
      <c r="A747" s="20">
        <v>5</v>
      </c>
      <c r="B747" s="20" t="s">
        <v>1464</v>
      </c>
      <c r="C747" s="20">
        <v>4</v>
      </c>
      <c r="D747" s="20" t="s">
        <v>1711</v>
      </c>
      <c r="E747" s="20" t="s">
        <v>1712</v>
      </c>
      <c r="F747" s="20">
        <v>3</v>
      </c>
      <c r="G747" s="20" t="s">
        <v>1721</v>
      </c>
      <c r="H747" s="20" t="s">
        <v>1722</v>
      </c>
      <c r="I747" s="20">
        <v>2</v>
      </c>
      <c r="J747" s="20" t="s">
        <v>1959</v>
      </c>
      <c r="K747" s="20" t="s">
        <v>1723</v>
      </c>
      <c r="L747" s="20" t="s">
        <v>1724</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Sin Observación</v>
      </c>
      <c r="AM747" s="20">
        <f t="shared" si="11"/>
        <v>0.45</v>
      </c>
      <c r="AN747" s="22">
        <v>4.2529035420966587E-4</v>
      </c>
      <c r="AO747" s="22">
        <v>0</v>
      </c>
      <c r="AP747" s="22">
        <v>0</v>
      </c>
      <c r="AQ747" s="36">
        <f>+VLOOKUP(K747,Seguimiento!$A:$J,9,FALSE)</f>
        <v>1.9138065939434964E-4</v>
      </c>
      <c r="AR747" s="35">
        <f>+VLOOKUP(K747,Seguimiento!$A:$J,10,FALSE)</f>
        <v>3</v>
      </c>
      <c r="AS747" s="20">
        <v>40</v>
      </c>
      <c r="AT747" s="35">
        <f>+VLOOKUP(K747,Seguimiento!$A:$J,4,FALSE)</f>
        <v>45</v>
      </c>
      <c r="AU747" s="22">
        <v>0</v>
      </c>
      <c r="AV747" s="22">
        <v>0</v>
      </c>
    </row>
    <row r="748" spans="1:48" x14ac:dyDescent="0.2">
      <c r="A748" s="20">
        <v>5</v>
      </c>
      <c r="B748" s="20" t="s">
        <v>1464</v>
      </c>
      <c r="C748" s="20">
        <v>4</v>
      </c>
      <c r="D748" s="20" t="s">
        <v>1711</v>
      </c>
      <c r="E748" s="20" t="s">
        <v>1712</v>
      </c>
      <c r="F748" s="20">
        <v>2</v>
      </c>
      <c r="G748" s="20" t="s">
        <v>1713</v>
      </c>
      <c r="H748" s="20" t="s">
        <v>1714</v>
      </c>
      <c r="I748" s="20">
        <v>11</v>
      </c>
      <c r="J748" s="20" t="s">
        <v>1959</v>
      </c>
      <c r="K748" s="20" t="s">
        <v>1729</v>
      </c>
      <c r="L748" s="20" t="s">
        <v>1730</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18</v>
      </c>
      <c r="AA748" s="23">
        <v>0</v>
      </c>
      <c r="AB748" s="22">
        <v>0</v>
      </c>
      <c r="AC748" s="20">
        <v>0.1</v>
      </c>
      <c r="AD748" s="20">
        <f>+VLOOKUP(K748,Seguimiento!$A:$J,5,FALSE)</f>
        <v>0.18</v>
      </c>
      <c r="AE748" s="22">
        <v>0</v>
      </c>
      <c r="AF748" s="22">
        <v>0</v>
      </c>
      <c r="AG748" s="20">
        <v>1</v>
      </c>
      <c r="AH748" s="20">
        <f>+VLOOKUP(K748,Seguimiento!$A:$J,6,FALSE)</f>
        <v>0.6</v>
      </c>
      <c r="AI748" s="23">
        <v>0</v>
      </c>
      <c r="AJ748" s="23">
        <v>0</v>
      </c>
      <c r="AK748" s="23">
        <v>0</v>
      </c>
      <c r="AL748" s="20" t="str">
        <f>+VLOOKUP(K748,Seguimiento!$A:$J,7,FALSE)</f>
        <v>Sin Observación</v>
      </c>
      <c r="AM748" s="20">
        <f t="shared" si="11"/>
        <v>0.18</v>
      </c>
      <c r="AN748" s="22">
        <v>4.0396615455342037E-4</v>
      </c>
      <c r="AO748" s="22">
        <v>0</v>
      </c>
      <c r="AP748" s="22">
        <v>0</v>
      </c>
      <c r="AQ748" s="36">
        <f>+VLOOKUP(K748,Seguimiento!$A:$J,9,FALSE)</f>
        <v>7.2713907819615657E-5</v>
      </c>
      <c r="AR748" s="35">
        <f>+VLOOKUP(K748,Seguimiento!$A:$J,10,FALSE)</f>
        <v>1</v>
      </c>
      <c r="AS748" s="20">
        <v>10</v>
      </c>
      <c r="AT748" s="35">
        <f>+VLOOKUP(K748,Seguimiento!$A:$J,4,FALSE)</f>
        <v>18</v>
      </c>
      <c r="AU748" s="22">
        <v>0</v>
      </c>
      <c r="AV748" s="22">
        <v>0</v>
      </c>
    </row>
    <row r="749" spans="1:48" x14ac:dyDescent="0.2">
      <c r="A749" s="20">
        <v>5</v>
      </c>
      <c r="B749" s="20" t="s">
        <v>1464</v>
      </c>
      <c r="C749" s="20">
        <v>4</v>
      </c>
      <c r="D749" s="20" t="s">
        <v>1711</v>
      </c>
      <c r="E749" s="20" t="s">
        <v>1712</v>
      </c>
      <c r="F749" s="20">
        <v>2</v>
      </c>
      <c r="G749" s="20" t="s">
        <v>1713</v>
      </c>
      <c r="H749" s="20" t="s">
        <v>1714</v>
      </c>
      <c r="I749" s="20">
        <v>2</v>
      </c>
      <c r="J749" s="20" t="s">
        <v>1959</v>
      </c>
      <c r="K749" s="20" t="s">
        <v>1781</v>
      </c>
      <c r="L749" s="20" t="s">
        <v>1782</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4</v>
      </c>
      <c r="AA749" s="23">
        <v>0</v>
      </c>
      <c r="AB749" s="22">
        <v>0</v>
      </c>
      <c r="AC749" s="20">
        <v>4.5454545454545497E-2</v>
      </c>
      <c r="AD749" s="20">
        <f>+VLOOKUP(K749,Seguimiento!$A:$J,5,FALSE)</f>
        <v>0.13636363636363599</v>
      </c>
      <c r="AE749" s="22">
        <v>0</v>
      </c>
      <c r="AF749" s="22">
        <v>0</v>
      </c>
      <c r="AG749" s="20">
        <v>1</v>
      </c>
      <c r="AH749" s="20">
        <f>+VLOOKUP(K749,Seguimiento!$A:$J,6,FALSE)</f>
        <v>0.2</v>
      </c>
      <c r="AI749" s="23">
        <v>0</v>
      </c>
      <c r="AJ749" s="23">
        <v>0</v>
      </c>
      <c r="AK749" s="23">
        <v>0</v>
      </c>
      <c r="AL749" s="20" t="str">
        <f>+VLOOKUP(K749,Seguimiento!$A:$J,7,FALSE)</f>
        <v>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v>
      </c>
      <c r="AM749" s="20">
        <f t="shared" si="11"/>
        <v>0.13636363636363599</v>
      </c>
      <c r="AN749" s="22">
        <v>1.6435049947512859E-4</v>
      </c>
      <c r="AO749" s="22">
        <v>0</v>
      </c>
      <c r="AP749" s="22">
        <v>0</v>
      </c>
      <c r="AQ749" s="36">
        <f>+VLOOKUP(K749,Seguimiento!$A:$J,9,FALSE)</f>
        <v>2.2411431746608384E-5</v>
      </c>
      <c r="AR749" s="35">
        <f>+VLOOKUP(K749,Seguimiento!$A:$J,10,FALSE)</f>
        <v>1</v>
      </c>
      <c r="AS749" s="20">
        <v>2</v>
      </c>
      <c r="AT749" s="35">
        <f>+VLOOKUP(K749,Seguimiento!$A:$J,4,FALSE)</f>
        <v>6</v>
      </c>
      <c r="AU749" s="22">
        <v>0</v>
      </c>
      <c r="AV749" s="22">
        <v>0</v>
      </c>
    </row>
    <row r="750" spans="1:48" x14ac:dyDescent="0.2">
      <c r="A750" s="20">
        <v>5</v>
      </c>
      <c r="B750" s="20" t="s">
        <v>1464</v>
      </c>
      <c r="C750" s="20">
        <v>4</v>
      </c>
      <c r="D750" s="20" t="s">
        <v>1711</v>
      </c>
      <c r="E750" s="20" t="s">
        <v>1712</v>
      </c>
      <c r="F750" s="20">
        <v>1</v>
      </c>
      <c r="G750" s="20" t="s">
        <v>1754</v>
      </c>
      <c r="H750" s="20" t="s">
        <v>1760</v>
      </c>
      <c r="I750" s="20">
        <v>7</v>
      </c>
      <c r="J750" s="20" t="s">
        <v>1959</v>
      </c>
      <c r="K750" s="20" t="s">
        <v>1773</v>
      </c>
      <c r="L750" s="20" t="s">
        <v>1774</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0.3</v>
      </c>
      <c r="AA750" s="23">
        <v>0</v>
      </c>
      <c r="AB750" s="22">
        <v>0</v>
      </c>
      <c r="AC750" s="20">
        <v>0.2</v>
      </c>
      <c r="AD750" s="20">
        <f>+VLOOKUP(K750,Seguimiento!$A:$J,5,FALSE)</f>
        <v>0.3</v>
      </c>
      <c r="AE750" s="22">
        <v>0</v>
      </c>
      <c r="AF750" s="22">
        <v>0</v>
      </c>
      <c r="AG750" s="20">
        <v>1</v>
      </c>
      <c r="AH750" s="20">
        <f>+VLOOKUP(K750,Seguimiento!$A:$J,6,FALSE)</f>
        <v>0.6</v>
      </c>
      <c r="AI750" s="23">
        <v>0</v>
      </c>
      <c r="AJ750" s="23">
        <v>0</v>
      </c>
      <c r="AK750" s="23">
        <v>0</v>
      </c>
      <c r="AL750" s="20" t="str">
        <f>+VLOOKUP(K750,Seguimiento!$A:$J,7,FALSE)</f>
        <v>Corresponde a la reglamentación del Decreto y su socialización con el sector religioso.</v>
      </c>
      <c r="AM750" s="20">
        <f t="shared" si="11"/>
        <v>0.3</v>
      </c>
      <c r="AN750" s="22">
        <v>8.5382360320602406E-5</v>
      </c>
      <c r="AO750" s="22">
        <v>0</v>
      </c>
      <c r="AP750" s="22">
        <v>0</v>
      </c>
      <c r="AQ750" s="36">
        <f>+VLOOKUP(K750,Seguimiento!$A:$J,9,FALSE)</f>
        <v>2.5614708096180722E-5</v>
      </c>
      <c r="AR750" s="35">
        <f>+VLOOKUP(K750,Seguimiento!$A:$J,10,FALSE)</f>
        <v>2</v>
      </c>
      <c r="AS750" s="20">
        <v>0.2</v>
      </c>
      <c r="AT750" s="35">
        <f>+VLOOKUP(K750,Seguimiento!$A:$J,4,FALSE)</f>
        <v>0.3</v>
      </c>
      <c r="AU750" s="22">
        <v>0</v>
      </c>
      <c r="AV750" s="22">
        <v>0</v>
      </c>
    </row>
    <row r="751" spans="1:48" x14ac:dyDescent="0.2">
      <c r="A751" s="20">
        <v>5</v>
      </c>
      <c r="B751" s="20" t="s">
        <v>1464</v>
      </c>
      <c r="C751" s="20">
        <v>4</v>
      </c>
      <c r="D751" s="20" t="s">
        <v>1711</v>
      </c>
      <c r="E751" s="20" t="s">
        <v>1712</v>
      </c>
      <c r="F751" s="20">
        <v>4</v>
      </c>
      <c r="G751" s="20" t="s">
        <v>1717</v>
      </c>
      <c r="H751" s="20" t="s">
        <v>1718</v>
      </c>
      <c r="I751" s="20">
        <v>3</v>
      </c>
      <c r="J751" s="20" t="s">
        <v>1959</v>
      </c>
      <c r="K751" s="20" t="s">
        <v>1719</v>
      </c>
      <c r="L751" s="20" t="s">
        <v>1720</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12.9</v>
      </c>
      <c r="AA751" s="23">
        <v>0</v>
      </c>
      <c r="AB751" s="22">
        <v>0</v>
      </c>
      <c r="AC751" s="20">
        <v>8.3333333333333301E-2</v>
      </c>
      <c r="AD751" s="20">
        <f>+VLOOKUP(K751,Seguimiento!$A:$J,5,FALSE)</f>
        <v>0.19083333333333299</v>
      </c>
      <c r="AE751" s="22">
        <v>0</v>
      </c>
      <c r="AF751" s="22">
        <v>0</v>
      </c>
      <c r="AG751" s="20">
        <v>1</v>
      </c>
      <c r="AH751" s="20">
        <f>+VLOOKUP(K751,Seguimiento!$A:$J,6,FALSE)</f>
        <v>0.28666666666666701</v>
      </c>
      <c r="AI751" s="23">
        <v>0</v>
      </c>
      <c r="AJ751" s="23">
        <v>0</v>
      </c>
      <c r="AK751" s="23">
        <v>0</v>
      </c>
      <c r="AL751" s="20" t="str">
        <f>+VLOOKUP(K751,Seguimiento!$A:$J,7,FALSE)</f>
        <v>Corresponde a 5 procesos y acciones pedagógicas orientadas y acompañadas bajo los lineamientos del sistema de formación para la participación ciudadana culminados y al 7,9 correspondiente al avance parcial de los 18 procesos que se han realizado a la fecha</v>
      </c>
      <c r="AM751" s="20">
        <f t="shared" si="11"/>
        <v>0.19083333333333299</v>
      </c>
      <c r="AN751" s="22">
        <v>1.0598799635792439E-4</v>
      </c>
      <c r="AO751" s="22">
        <v>0</v>
      </c>
      <c r="AP751" s="22">
        <v>0</v>
      </c>
      <c r="AQ751" s="36">
        <f>+VLOOKUP(K751,Seguimiento!$A:$J,9,FALSE)</f>
        <v>2.0226042638303867E-5</v>
      </c>
      <c r="AR751" s="35">
        <f>+VLOOKUP(K751,Seguimiento!$A:$J,10,FALSE)</f>
        <v>1</v>
      </c>
      <c r="AS751" s="20">
        <v>10</v>
      </c>
      <c r="AT751" s="35">
        <f>+VLOOKUP(K751,Seguimiento!$A:$J,4,FALSE)</f>
        <v>22.9</v>
      </c>
      <c r="AU751" s="22">
        <v>0</v>
      </c>
      <c r="AV751" s="22">
        <v>0</v>
      </c>
    </row>
    <row r="752" spans="1:48" x14ac:dyDescent="0.2">
      <c r="A752" s="20">
        <v>5</v>
      </c>
      <c r="B752" s="20" t="s">
        <v>1464</v>
      </c>
      <c r="C752" s="20">
        <v>4</v>
      </c>
      <c r="D752" s="20" t="s">
        <v>1711</v>
      </c>
      <c r="E752" s="20" t="s">
        <v>1712</v>
      </c>
      <c r="F752" s="20">
        <v>1</v>
      </c>
      <c r="G752" s="20" t="s">
        <v>1754</v>
      </c>
      <c r="H752" s="20" t="s">
        <v>1760</v>
      </c>
      <c r="I752" s="20">
        <v>4</v>
      </c>
      <c r="J752" s="20" t="s">
        <v>1959</v>
      </c>
      <c r="K752" s="20" t="s">
        <v>1767</v>
      </c>
      <c r="L752" s="20" t="s">
        <v>1768</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v>
      </c>
      <c r="AA752" s="23">
        <v>0</v>
      </c>
      <c r="AB752" s="22">
        <v>0</v>
      </c>
      <c r="AC752" s="20">
        <v>-1</v>
      </c>
      <c r="AD752" s="20">
        <f>+VLOOKUP(K752,Seguimiento!$A:$J,5,FALSE)</f>
        <v>0</v>
      </c>
      <c r="AE752" s="22">
        <v>0</v>
      </c>
      <c r="AF752" s="22">
        <v>0</v>
      </c>
      <c r="AG752" s="20">
        <v>-1</v>
      </c>
      <c r="AH752" s="20">
        <f>+VLOOKUP(K752,Seguimiento!$A:$J,6,FALSE)</f>
        <v>0</v>
      </c>
      <c r="AI752" s="23">
        <v>0</v>
      </c>
      <c r="AJ752" s="23">
        <v>0</v>
      </c>
      <c r="AK752" s="23">
        <v>0</v>
      </c>
      <c r="AL752" s="20" t="str">
        <f>+VLOOKUP(K752,Seguimiento!$A:$J,7,FALSE)</f>
        <v>Se cuenta con la propuesta borrador de la estrategia del Centro Zonal pendiente de aprobación para iniciar la implementación.</v>
      </c>
      <c r="AM752" s="20">
        <f t="shared" si="11"/>
        <v>0</v>
      </c>
      <c r="AN752" s="22">
        <v>1.5009626629913065E-4</v>
      </c>
      <c r="AO752" s="22">
        <v>0</v>
      </c>
      <c r="AP752" s="22">
        <v>0</v>
      </c>
      <c r="AQ752" s="36">
        <f>+VLOOKUP(K752,Seguimiento!$A:$J,9,FALSE)</f>
        <v>0</v>
      </c>
      <c r="AR752" s="35">
        <f>+VLOOKUP(K752,Seguimiento!$A:$J,10,FALSE)</f>
        <v>1</v>
      </c>
      <c r="AS752" s="20">
        <v>-1</v>
      </c>
      <c r="AT752" s="35">
        <f>+VLOOKUP(K752,Seguimiento!$A:$J,4,FALSE)</f>
        <v>0</v>
      </c>
      <c r="AU752" s="22">
        <v>0</v>
      </c>
      <c r="AV752" s="22">
        <v>0</v>
      </c>
    </row>
    <row r="753" spans="1:48" x14ac:dyDescent="0.2">
      <c r="A753" s="20">
        <v>5</v>
      </c>
      <c r="B753" s="20" t="s">
        <v>1464</v>
      </c>
      <c r="C753" s="20">
        <v>4</v>
      </c>
      <c r="D753" s="20" t="s">
        <v>1711</v>
      </c>
      <c r="E753" s="20" t="s">
        <v>1712</v>
      </c>
      <c r="F753" s="20">
        <v>1</v>
      </c>
      <c r="G753" s="20" t="s">
        <v>1754</v>
      </c>
      <c r="H753" s="20" t="s">
        <v>1760</v>
      </c>
      <c r="I753" s="20">
        <v>9</v>
      </c>
      <c r="J753" s="20" t="s">
        <v>1959</v>
      </c>
      <c r="K753" s="20" t="s">
        <v>1777</v>
      </c>
      <c r="L753" s="20" t="s">
        <v>1778</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181</v>
      </c>
      <c r="AA753" s="23">
        <v>0</v>
      </c>
      <c r="AB753" s="22">
        <v>0</v>
      </c>
      <c r="AC753" s="20">
        <v>0.26500000000000001</v>
      </c>
      <c r="AD753" s="20">
        <f>+VLOOKUP(K753,Seguimiento!$A:$J,5,FALSE)</f>
        <v>0.37812499999999999</v>
      </c>
      <c r="AE753" s="22">
        <v>0</v>
      </c>
      <c r="AF753" s="22">
        <v>0</v>
      </c>
      <c r="AG753" s="20">
        <v>1.1336898395721899</v>
      </c>
      <c r="AH753" s="20">
        <f>+VLOOKUP(K753,Seguimiento!$A:$J,6,FALSE)</f>
        <v>0.43719806763285002</v>
      </c>
      <c r="AI753" s="23">
        <v>0</v>
      </c>
      <c r="AJ753" s="23">
        <v>0</v>
      </c>
      <c r="AK753" s="23">
        <v>0</v>
      </c>
      <c r="AL753" s="20" t="str">
        <f>+VLOOKUP(K753,Seguimiento!$A:$J,7,FALSE)</f>
        <v>El avance registrado corresponde a las actuaciones de VIC realizadas a los OAC, relacionados a respuesta de trámites y procesos.</v>
      </c>
      <c r="AM753" s="20">
        <f t="shared" si="11"/>
        <v>0.37812499999999999</v>
      </c>
      <c r="AN753" s="22">
        <v>8.8852581032693607E-5</v>
      </c>
      <c r="AO753" s="22">
        <v>0</v>
      </c>
      <c r="AP753" s="22">
        <v>0</v>
      </c>
      <c r="AQ753" s="36">
        <f>+VLOOKUP(K753,Seguimiento!$A:$J,9,FALSE)</f>
        <v>3.3597382202987267E-5</v>
      </c>
      <c r="AR753" s="35">
        <f>+VLOOKUP(K753,Seguimiento!$A:$J,10,FALSE)</f>
        <v>3</v>
      </c>
      <c r="AS753" s="20">
        <v>424</v>
      </c>
      <c r="AT753" s="35">
        <f>+VLOOKUP(K753,Seguimiento!$A:$J,4,FALSE)</f>
        <v>605</v>
      </c>
      <c r="AU753" s="22">
        <v>0</v>
      </c>
      <c r="AV753" s="22">
        <v>0</v>
      </c>
    </row>
    <row r="754" spans="1:48" x14ac:dyDescent="0.2">
      <c r="A754" s="20">
        <v>5</v>
      </c>
      <c r="B754" s="20" t="s">
        <v>1464</v>
      </c>
      <c r="C754" s="20">
        <v>4</v>
      </c>
      <c r="D754" s="20" t="s">
        <v>1711</v>
      </c>
      <c r="E754" s="20" t="s">
        <v>1712</v>
      </c>
      <c r="F754" s="20">
        <v>2</v>
      </c>
      <c r="G754" s="20" t="s">
        <v>1713</v>
      </c>
      <c r="H754" s="20" t="s">
        <v>1714</v>
      </c>
      <c r="I754" s="20">
        <v>1</v>
      </c>
      <c r="J754" s="20" t="s">
        <v>1959</v>
      </c>
      <c r="K754" s="20" t="s">
        <v>1779</v>
      </c>
      <c r="L754" s="20" t="s">
        <v>1780</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0.375</v>
      </c>
      <c r="AE754" s="22">
        <v>0</v>
      </c>
      <c r="AF754" s="22">
        <v>0</v>
      </c>
      <c r="AG754" s="20">
        <v>1</v>
      </c>
      <c r="AH754" s="20">
        <f>+VLOOKUP(K754,Seguimiento!$A:$J,6,FALSE)</f>
        <v>0.5</v>
      </c>
      <c r="AI754" s="23">
        <v>0</v>
      </c>
      <c r="AJ754" s="23">
        <v>0</v>
      </c>
      <c r="AK754" s="23">
        <v>0</v>
      </c>
      <c r="AL754" s="20" t="str">
        <f>+VLOOKUP(K754,Seguimiento!$A:$J,7,FALSE)</f>
        <v>Corresponde al apoyo material brindado a las JAL,  como telefoniá, transporte, pago servicios, dotación, seguro de vida entre otros, y asistencia técnica a través de   asesoría, acompañamientos, capacitaciones, para el adecuado cumplimiento de sus funciones.</v>
      </c>
      <c r="AM754" s="20">
        <f t="shared" si="11"/>
        <v>0.375</v>
      </c>
      <c r="AN754" s="22">
        <v>2.1796222320421418E-4</v>
      </c>
      <c r="AO754" s="22">
        <v>0</v>
      </c>
      <c r="AP754" s="22">
        <v>0</v>
      </c>
      <c r="AQ754" s="36">
        <f>+VLOOKUP(K754,Seguimiento!$A:$J,9,FALSE)</f>
        <v>8.1735833701580322E-5</v>
      </c>
      <c r="AR754" s="35">
        <f>+VLOOKUP(K754,Seguimiento!$A:$J,10,FALSE)</f>
        <v>3</v>
      </c>
      <c r="AS754" s="20">
        <v>21</v>
      </c>
      <c r="AT754" s="35">
        <f>+VLOOKUP(K754,Seguimiento!$A:$J,4,FALSE)</f>
        <v>21</v>
      </c>
      <c r="AU754" s="22">
        <v>0</v>
      </c>
      <c r="AV754" s="22">
        <v>0</v>
      </c>
    </row>
    <row r="755" spans="1:48" x14ac:dyDescent="0.2">
      <c r="A755" s="20">
        <v>5</v>
      </c>
      <c r="B755" s="20" t="s">
        <v>1464</v>
      </c>
      <c r="C755" s="20">
        <v>4</v>
      </c>
      <c r="D755" s="20" t="s">
        <v>1711</v>
      </c>
      <c r="E755" s="20" t="s">
        <v>1712</v>
      </c>
      <c r="F755" s="20">
        <v>2</v>
      </c>
      <c r="G755" s="20" t="s">
        <v>1713</v>
      </c>
      <c r="H755" s="20" t="s">
        <v>1714</v>
      </c>
      <c r="I755" s="20">
        <v>7</v>
      </c>
      <c r="J755" s="20" t="s">
        <v>1959</v>
      </c>
      <c r="K755" s="20" t="s">
        <v>1715</v>
      </c>
      <c r="L755" s="20" t="s">
        <v>1716</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48.2</v>
      </c>
      <c r="AA755" s="23">
        <v>0</v>
      </c>
      <c r="AB755" s="22">
        <v>0</v>
      </c>
      <c r="AC755" s="20">
        <v>0.41549999999999998</v>
      </c>
      <c r="AD755" s="20">
        <f>+VLOOKUP(K755,Seguimiento!$A:$J,5,FALSE)</f>
        <v>0.48199999999999998</v>
      </c>
      <c r="AE755" s="22">
        <v>0</v>
      </c>
      <c r="AF755" s="22">
        <v>0</v>
      </c>
      <c r="AG755" s="20">
        <v>1.0387500000000001</v>
      </c>
      <c r="AH755" s="20">
        <f>+VLOOKUP(K755,Seguimiento!$A:$J,6,FALSE)</f>
        <v>0.87636363636363601</v>
      </c>
      <c r="AI755" s="23">
        <v>0</v>
      </c>
      <c r="AJ755" s="23">
        <v>0</v>
      </c>
      <c r="AK755" s="23">
        <v>0</v>
      </c>
      <c r="AL755" s="20" t="str">
        <f>+VLOOKUP(K755,Seguimiento!$A:$J,7,FALSE)</f>
        <v>"Para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v>
      </c>
      <c r="AM755" s="20">
        <f t="shared" si="11"/>
        <v>0.48199999999999998</v>
      </c>
      <c r="AN755" s="22">
        <v>1.097519976867215E-4</v>
      </c>
      <c r="AO755" s="22">
        <v>0</v>
      </c>
      <c r="AP755" s="22">
        <v>0</v>
      </c>
      <c r="AQ755" s="36">
        <f>+VLOOKUP(K755,Seguimiento!$A:$J,9,FALSE)</f>
        <v>5.2900462884999758E-5</v>
      </c>
      <c r="AR755" s="35">
        <f>+VLOOKUP(K755,Seguimiento!$A:$J,10,FALSE)</f>
        <v>3</v>
      </c>
      <c r="AS755" s="20">
        <v>41.55</v>
      </c>
      <c r="AT755" s="35">
        <f>+VLOOKUP(K755,Seguimiento!$A:$J,4,FALSE)</f>
        <v>48.2</v>
      </c>
      <c r="AU755" s="22">
        <v>0</v>
      </c>
      <c r="AV755" s="22">
        <v>0</v>
      </c>
    </row>
    <row r="756" spans="1:48" x14ac:dyDescent="0.2">
      <c r="A756" s="20">
        <v>5</v>
      </c>
      <c r="B756" s="20" t="s">
        <v>1464</v>
      </c>
      <c r="C756" s="20">
        <v>5</v>
      </c>
      <c r="D756" s="20" t="s">
        <v>1785</v>
      </c>
      <c r="E756" s="20" t="s">
        <v>1786</v>
      </c>
      <c r="F756" s="20"/>
      <c r="G756" s="20"/>
      <c r="H756" s="20"/>
      <c r="I756" s="20">
        <v>10</v>
      </c>
      <c r="J756" s="20" t="s">
        <v>1958</v>
      </c>
      <c r="K756" s="20" t="s">
        <v>1834</v>
      </c>
      <c r="L756" s="20" t="s">
        <v>1835</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0</v>
      </c>
      <c r="AA756" s="23">
        <v>0</v>
      </c>
      <c r="AB756" s="22">
        <v>0</v>
      </c>
      <c r="AC756" s="20">
        <v>-1</v>
      </c>
      <c r="AD756" s="20">
        <f>+VLOOKUP(K756,Seguimiento!$A:$J,5,FALSE)</f>
        <v>0</v>
      </c>
      <c r="AE756" s="24">
        <v>0</v>
      </c>
      <c r="AF756" s="22">
        <v>0</v>
      </c>
      <c r="AG756" s="20">
        <v>-1</v>
      </c>
      <c r="AH756" s="20">
        <f>+VLOOKUP(K756,Seguimiento!$A:$J,6,FALSE)</f>
        <v>0</v>
      </c>
      <c r="AI756" s="23">
        <v>0</v>
      </c>
      <c r="AJ756" s="23">
        <v>0</v>
      </c>
      <c r="AK756" s="23">
        <v>0</v>
      </c>
      <c r="AL756" s="20" t="str">
        <f>+VLOOKUP(K756,Seguimiento!$A:$J,7,FALSE)</f>
        <v>Los indicadores de Plan de Desarrollo se les dará cumplimiento y ejecución a tráves del convenio con FAO el cual está en proceso de validación para firma.</v>
      </c>
      <c r="AM756" s="20">
        <f t="shared" si="11"/>
        <v>0</v>
      </c>
      <c r="AN756" s="22">
        <v>0</v>
      </c>
      <c r="AO756" s="22">
        <v>0</v>
      </c>
      <c r="AP756" s="22">
        <v>0</v>
      </c>
      <c r="AQ756" s="36">
        <f>+VLOOKUP(K756,Seguimiento!$A:$J,9,FALSE)</f>
        <v>0</v>
      </c>
      <c r="AR756" s="35">
        <f>+VLOOKUP(K756,Seguimiento!$A:$J,10,FALSE)</f>
        <v>1</v>
      </c>
      <c r="AS756" s="20">
        <v>-1</v>
      </c>
      <c r="AT756" s="35">
        <f>+VLOOKUP(K756,Seguimiento!$A:$J,4,FALSE)</f>
        <v>0</v>
      </c>
      <c r="AU756" s="22">
        <v>0</v>
      </c>
      <c r="AV756" s="22">
        <v>0</v>
      </c>
    </row>
    <row r="757" spans="1:48" x14ac:dyDescent="0.2">
      <c r="A757" s="20">
        <v>5</v>
      </c>
      <c r="B757" s="20" t="s">
        <v>1464</v>
      </c>
      <c r="C757" s="20">
        <v>5</v>
      </c>
      <c r="D757" s="20" t="s">
        <v>1785</v>
      </c>
      <c r="E757" s="20" t="s">
        <v>1786</v>
      </c>
      <c r="F757" s="20"/>
      <c r="G757" s="20"/>
      <c r="H757" s="20"/>
      <c r="I757" s="20">
        <v>1</v>
      </c>
      <c r="J757" s="20" t="s">
        <v>1958</v>
      </c>
      <c r="K757" s="20" t="s">
        <v>1836</v>
      </c>
      <c r="L757" s="20" t="s">
        <v>1837</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40.15</v>
      </c>
      <c r="AA757" s="23">
        <v>0</v>
      </c>
      <c r="AB757" s="22">
        <v>0</v>
      </c>
      <c r="AC757" s="20">
        <v>0.45198216652608703</v>
      </c>
      <c r="AD757" s="20">
        <f>+VLOOKUP(K757,Seguimiento!$A:$J,5,FALSE)</f>
        <v>0.48379322809977099</v>
      </c>
      <c r="AE757" s="24">
        <v>0</v>
      </c>
      <c r="AF757" s="22">
        <v>0</v>
      </c>
      <c r="AG757" s="20">
        <v>0.99734113267747904</v>
      </c>
      <c r="AH757" s="20">
        <f>+VLOOKUP(K757,Seguimiento!$A:$J,6,FALSE)</f>
        <v>0.84331022894349905</v>
      </c>
      <c r="AI757" s="23">
        <v>0</v>
      </c>
      <c r="AJ757" s="23">
        <v>0</v>
      </c>
      <c r="AK757" s="23">
        <v>0</v>
      </c>
      <c r="AL757" s="20" t="str">
        <f>+VLOOKUP(K757,Seguimiento!$A:$J,7,FALSE)</f>
        <v>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v>
      </c>
      <c r="AM757" s="20">
        <f t="shared" si="11"/>
        <v>0.48379322809977099</v>
      </c>
      <c r="AN757" s="22">
        <v>0</v>
      </c>
      <c r="AO757" s="22">
        <v>0</v>
      </c>
      <c r="AP757" s="22">
        <v>0</v>
      </c>
      <c r="AQ757" s="36">
        <f>+VLOOKUP(K757,Seguimiento!$A:$J,9,FALSE)</f>
        <v>0</v>
      </c>
      <c r="AR757" s="35">
        <f>+VLOOKUP(K757,Seguimiento!$A:$J,10,FALSE)</f>
        <v>3</v>
      </c>
      <c r="AS757" s="20">
        <v>37.51</v>
      </c>
      <c r="AT757" s="35">
        <f>+VLOOKUP(K757,Seguimiento!$A:$J,4,FALSE)</f>
        <v>40.15</v>
      </c>
      <c r="AU757" s="22">
        <v>0</v>
      </c>
      <c r="AV757" s="22">
        <v>0</v>
      </c>
    </row>
    <row r="758" spans="1:48" x14ac:dyDescent="0.2">
      <c r="A758" s="20">
        <v>5</v>
      </c>
      <c r="B758" s="20" t="s">
        <v>1464</v>
      </c>
      <c r="C758" s="20">
        <v>5</v>
      </c>
      <c r="D758" s="20" t="s">
        <v>1785</v>
      </c>
      <c r="E758" s="20" t="s">
        <v>1786</v>
      </c>
      <c r="F758" s="20">
        <v>6</v>
      </c>
      <c r="G758" s="20" t="s">
        <v>1802</v>
      </c>
      <c r="H758" s="20" t="s">
        <v>1803</v>
      </c>
      <c r="I758" s="20">
        <v>8</v>
      </c>
      <c r="J758" s="20" t="s">
        <v>1959</v>
      </c>
      <c r="K758" s="20" t="s">
        <v>1822</v>
      </c>
      <c r="L758" s="20" t="s">
        <v>1823</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854</v>
      </c>
      <c r="AA758" s="23">
        <v>0</v>
      </c>
      <c r="AB758" s="22">
        <v>0</v>
      </c>
      <c r="AC758" s="20">
        <v>0.22409090909090901</v>
      </c>
      <c r="AD758" s="20">
        <f>+VLOOKUP(K758,Seguimiento!$A:$J,5,FALSE)</f>
        <v>0.30172727272727301</v>
      </c>
      <c r="AE758" s="22">
        <v>0</v>
      </c>
      <c r="AF758" s="22">
        <v>0</v>
      </c>
      <c r="AG758" s="20">
        <v>0.89636363636363603</v>
      </c>
      <c r="AH758" s="20">
        <f>+VLOOKUP(K758,Seguimiento!$A:$J,6,FALSE)</f>
        <v>0.31054545454545501</v>
      </c>
      <c r="AI758" s="23">
        <v>0</v>
      </c>
      <c r="AJ758" s="23">
        <v>0</v>
      </c>
      <c r="AK758" s="23">
        <v>0</v>
      </c>
      <c r="AL758" s="20" t="str">
        <f>+VLOOKUP(K758,Seguimiento!$A:$J,7,FALSE)</f>
        <v>Sin Observación</v>
      </c>
      <c r="AM758" s="20">
        <f t="shared" si="11"/>
        <v>0.30172727272727301</v>
      </c>
      <c r="AN758" s="22">
        <v>3.6482915725148354E-4</v>
      </c>
      <c r="AO758" s="22">
        <v>0</v>
      </c>
      <c r="AP758" s="22">
        <v>0</v>
      </c>
      <c r="AQ758" s="36">
        <f>+VLOOKUP(K758,Seguimiento!$A:$J,9,FALSE)</f>
        <v>1.1007890662887954E-4</v>
      </c>
      <c r="AR758" s="35">
        <f>+VLOOKUP(K758,Seguimiento!$A:$J,10,FALSE)</f>
        <v>2</v>
      </c>
      <c r="AS758" s="20">
        <v>2465</v>
      </c>
      <c r="AT758" s="35">
        <f>+VLOOKUP(K758,Seguimiento!$A:$J,4,FALSE)</f>
        <v>3319</v>
      </c>
      <c r="AU758" s="22">
        <v>0</v>
      </c>
      <c r="AV758" s="22">
        <v>0</v>
      </c>
    </row>
    <row r="759" spans="1:48" x14ac:dyDescent="0.2">
      <c r="A759" s="20">
        <v>5</v>
      </c>
      <c r="B759" s="20" t="s">
        <v>1464</v>
      </c>
      <c r="C759" s="20">
        <v>5</v>
      </c>
      <c r="D759" s="20" t="s">
        <v>1785</v>
      </c>
      <c r="E759" s="20" t="s">
        <v>1786</v>
      </c>
      <c r="F759" s="20">
        <v>6</v>
      </c>
      <c r="G759" s="20" t="s">
        <v>1802</v>
      </c>
      <c r="H759" s="20" t="s">
        <v>1803</v>
      </c>
      <c r="I759" s="20">
        <v>2</v>
      </c>
      <c r="J759" s="20" t="s">
        <v>1959</v>
      </c>
      <c r="K759" s="20" t="s">
        <v>1812</v>
      </c>
      <c r="L759" s="20" t="s">
        <v>1813</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70</v>
      </c>
      <c r="AA759" s="23">
        <v>0</v>
      </c>
      <c r="AB759" s="22">
        <v>0</v>
      </c>
      <c r="AC759" s="20">
        <v>0.25</v>
      </c>
      <c r="AD759" s="20">
        <f>+VLOOKUP(K759,Seguimiento!$A:$J,5,FALSE)</f>
        <v>0.33750000000000002</v>
      </c>
      <c r="AE759" s="22">
        <v>0</v>
      </c>
      <c r="AF759" s="22">
        <v>0</v>
      </c>
      <c r="AG759" s="20">
        <v>1</v>
      </c>
      <c r="AH759" s="20">
        <f>+VLOOKUP(K759,Seguimiento!$A:$J,6,FALSE)</f>
        <v>0.35</v>
      </c>
      <c r="AI759" s="23">
        <v>0</v>
      </c>
      <c r="AJ759" s="23">
        <v>0</v>
      </c>
      <c r="AK759" s="23">
        <v>0</v>
      </c>
      <c r="AL759" s="20" t="str">
        <f>+VLOOKUP(K759,Seguimiento!$A:$J,7,FALSE)</f>
        <v>Sin Observación</v>
      </c>
      <c r="AM759" s="20">
        <f t="shared" si="11"/>
        <v>0.33750000000000002</v>
      </c>
      <c r="AN759" s="22">
        <v>5.5148426170624834E-4</v>
      </c>
      <c r="AO759" s="22">
        <v>0</v>
      </c>
      <c r="AP759" s="22">
        <v>0</v>
      </c>
      <c r="AQ759" s="36">
        <f>+VLOOKUP(K759,Seguimiento!$A:$J,9,FALSE)</f>
        <v>1.8612593832585884E-4</v>
      </c>
      <c r="AR759" s="35">
        <f>+VLOOKUP(K759,Seguimiento!$A:$J,10,FALSE)</f>
        <v>3</v>
      </c>
      <c r="AS759" s="20">
        <v>100</v>
      </c>
      <c r="AT759" s="35">
        <f>+VLOOKUP(K759,Seguimiento!$A:$J,4,FALSE)</f>
        <v>70</v>
      </c>
      <c r="AU759" s="22">
        <v>0</v>
      </c>
      <c r="AV759" s="22">
        <v>0</v>
      </c>
    </row>
    <row r="760" spans="1:48" x14ac:dyDescent="0.2">
      <c r="A760" s="20">
        <v>5</v>
      </c>
      <c r="B760" s="20" t="s">
        <v>1464</v>
      </c>
      <c r="C760" s="20">
        <v>5</v>
      </c>
      <c r="D760" s="20" t="s">
        <v>1785</v>
      </c>
      <c r="E760" s="20" t="s">
        <v>1786</v>
      </c>
      <c r="F760" s="20"/>
      <c r="G760" s="20"/>
      <c r="H760" s="20"/>
      <c r="I760" s="20">
        <v>6</v>
      </c>
      <c r="J760" s="20" t="s">
        <v>1958</v>
      </c>
      <c r="K760" s="20" t="s">
        <v>1802</v>
      </c>
      <c r="L760" s="20" t="s">
        <v>1841</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70</v>
      </c>
      <c r="AA760" s="23">
        <v>0</v>
      </c>
      <c r="AB760" s="22">
        <v>0</v>
      </c>
      <c r="AC760" s="20">
        <v>1</v>
      </c>
      <c r="AD760" s="20">
        <f>+VLOOKUP(K760,Seguimiento!$A:$J,5,FALSE)</f>
        <v>0.7</v>
      </c>
      <c r="AE760" s="24">
        <v>0</v>
      </c>
      <c r="AF760" s="22">
        <v>0</v>
      </c>
      <c r="AG760" s="20">
        <v>1</v>
      </c>
      <c r="AH760" s="20">
        <f>+VLOOKUP(K760,Seguimiento!$A:$J,6,FALSE)</f>
        <v>0.7</v>
      </c>
      <c r="AI760" s="23">
        <v>0</v>
      </c>
      <c r="AJ760" s="23">
        <v>0</v>
      </c>
      <c r="AK760" s="23">
        <v>0</v>
      </c>
      <c r="AL760" s="20" t="str">
        <f>+VLOOKUP(K760,Seguimiento!$A:$J,7,FALSE)</f>
        <v>Sin Observación</v>
      </c>
      <c r="AM760" s="20">
        <f t="shared" si="11"/>
        <v>0.7</v>
      </c>
      <c r="AN760" s="22">
        <v>0</v>
      </c>
      <c r="AO760" s="22">
        <v>0</v>
      </c>
      <c r="AP760" s="22">
        <v>0</v>
      </c>
      <c r="AQ760" s="36">
        <f>+VLOOKUP(K760,Seguimiento!$A:$J,9,FALSE)</f>
        <v>0</v>
      </c>
      <c r="AR760" s="35">
        <f>+VLOOKUP(K760,Seguimiento!$A:$J,10,FALSE)</f>
        <v>3</v>
      </c>
      <c r="AS760" s="20">
        <v>100</v>
      </c>
      <c r="AT760" s="35">
        <f>+VLOOKUP(K760,Seguimiento!$A:$J,4,FALSE)</f>
        <v>70</v>
      </c>
      <c r="AU760" s="22">
        <v>0</v>
      </c>
      <c r="AV760" s="22">
        <v>0</v>
      </c>
    </row>
    <row r="761" spans="1:48" x14ac:dyDescent="0.2">
      <c r="A761" s="20">
        <v>5</v>
      </c>
      <c r="B761" s="20" t="s">
        <v>1464</v>
      </c>
      <c r="C761" s="20">
        <v>5</v>
      </c>
      <c r="D761" s="20" t="s">
        <v>1785</v>
      </c>
      <c r="E761" s="20" t="s">
        <v>1786</v>
      </c>
      <c r="F761" s="20">
        <v>4</v>
      </c>
      <c r="G761" s="20" t="s">
        <v>1793</v>
      </c>
      <c r="H761" s="20" t="s">
        <v>1794</v>
      </c>
      <c r="I761" s="20">
        <v>4</v>
      </c>
      <c r="J761" s="20" t="s">
        <v>1959</v>
      </c>
      <c r="K761" s="20" t="s">
        <v>1797</v>
      </c>
      <c r="L761" s="20" t="s">
        <v>1798</v>
      </c>
      <c r="M761" s="20" t="s">
        <v>1799</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0</v>
      </c>
      <c r="AA761" s="23">
        <v>0</v>
      </c>
      <c r="AB761" s="22">
        <v>0</v>
      </c>
      <c r="AC761" s="20">
        <v>0.32884377453159003</v>
      </c>
      <c r="AD761" s="20">
        <f>+VLOOKUP(K761,Seguimiento!$A:$J,5,FALSE)</f>
        <v>0.32884377453159003</v>
      </c>
      <c r="AE761" s="22">
        <v>0</v>
      </c>
      <c r="AF761" s="22">
        <v>0</v>
      </c>
      <c r="AG761" s="20">
        <v>1</v>
      </c>
      <c r="AH761" s="20">
        <f>+VLOOKUP(K761,Seguimiento!$A:$J,6,FALSE)</f>
        <v>0</v>
      </c>
      <c r="AI761" s="23">
        <v>0</v>
      </c>
      <c r="AJ761" s="23">
        <v>0</v>
      </c>
      <c r="AK761" s="23">
        <v>0</v>
      </c>
      <c r="AL761" s="20" t="str">
        <f>+VLOOKUP(K761,Seguimiento!$A:$J,7,FALSE)</f>
        <v>Corte Junio 30  de 2021: No se presenta avance</v>
      </c>
      <c r="AM761" s="20">
        <f t="shared" si="11"/>
        <v>0.32884377453159003</v>
      </c>
      <c r="AN761" s="22">
        <v>7.3064624733278558E-3</v>
      </c>
      <c r="AO761" s="22">
        <v>0</v>
      </c>
      <c r="AP761" s="22">
        <v>0</v>
      </c>
      <c r="AQ761" s="36">
        <f>+VLOOKUP(K761,Seguimiento!$A:$J,9,FALSE)</f>
        <v>2.4026846982025491E-3</v>
      </c>
      <c r="AR761" s="35">
        <f>+VLOOKUP(K761,Seguimiento!$A:$J,10,FALSE)</f>
        <v>2</v>
      </c>
      <c r="AS761" s="20">
        <v>115676</v>
      </c>
      <c r="AT761" s="35">
        <f>+VLOOKUP(K761,Seguimiento!$A:$J,4,FALSE)</f>
        <v>115676</v>
      </c>
      <c r="AU761" s="22">
        <v>0</v>
      </c>
      <c r="AV761" s="22">
        <v>0</v>
      </c>
    </row>
    <row r="762" spans="1:48" x14ac:dyDescent="0.2">
      <c r="A762" s="20">
        <v>5</v>
      </c>
      <c r="B762" s="20" t="s">
        <v>1464</v>
      </c>
      <c r="C762" s="20">
        <v>5</v>
      </c>
      <c r="D762" s="20" t="s">
        <v>1785</v>
      </c>
      <c r="E762" s="20" t="s">
        <v>1786</v>
      </c>
      <c r="F762" s="20">
        <v>3</v>
      </c>
      <c r="G762" s="20" t="s">
        <v>1828</v>
      </c>
      <c r="H762" s="20" t="s">
        <v>1829</v>
      </c>
      <c r="I762" s="20">
        <v>4</v>
      </c>
      <c r="J762" s="20" t="s">
        <v>1959</v>
      </c>
      <c r="K762" s="20" t="s">
        <v>1830</v>
      </c>
      <c r="L762" s="20" t="s">
        <v>1831</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0</v>
      </c>
      <c r="AA762" s="23">
        <v>0</v>
      </c>
      <c r="AB762" s="22">
        <v>0</v>
      </c>
      <c r="AC762" s="20">
        <v>0.25</v>
      </c>
      <c r="AD762" s="20">
        <f>+VLOOKUP(K762,Seguimiento!$A:$J,5,FALSE)</f>
        <v>0.25</v>
      </c>
      <c r="AE762" s="22">
        <v>0</v>
      </c>
      <c r="AF762" s="22">
        <v>0</v>
      </c>
      <c r="AG762" s="20">
        <v>1</v>
      </c>
      <c r="AH762" s="20">
        <f>+VLOOKUP(K762,Seguimiento!$A:$J,6,FALSE)</f>
        <v>0</v>
      </c>
      <c r="AI762" s="23">
        <v>0</v>
      </c>
      <c r="AJ762" s="23">
        <v>0</v>
      </c>
      <c r="AK762" s="23">
        <v>0</v>
      </c>
      <c r="AL762" s="20" t="str">
        <f>+VLOOKUP(K762,Seguimiento!$A:$J,7,FALSE)</f>
        <v>La base de datos del Sisbén, estaria disponible para diciembre de 2021.</v>
      </c>
      <c r="AM762" s="20">
        <f t="shared" si="11"/>
        <v>0.25</v>
      </c>
      <c r="AN762" s="22">
        <v>3.8136527148803013E-4</v>
      </c>
      <c r="AO762" s="22">
        <v>0</v>
      </c>
      <c r="AP762" s="22">
        <v>0</v>
      </c>
      <c r="AQ762" s="36">
        <f>+VLOOKUP(K762,Seguimiento!$A:$J,9,FALSE)</f>
        <v>9.5341317872007532E-5</v>
      </c>
      <c r="AR762" s="35">
        <f>+VLOOKUP(K762,Seguimiento!$A:$J,10,FALSE)</f>
        <v>2</v>
      </c>
      <c r="AS762" s="20">
        <v>1</v>
      </c>
      <c r="AT762" s="35">
        <f>+VLOOKUP(K762,Seguimiento!$A:$J,4,FALSE)</f>
        <v>1</v>
      </c>
      <c r="AU762" s="22">
        <v>0</v>
      </c>
      <c r="AV762" s="22">
        <v>0</v>
      </c>
    </row>
    <row r="763" spans="1:48" x14ac:dyDescent="0.2">
      <c r="A763" s="20">
        <v>5</v>
      </c>
      <c r="B763" s="20" t="s">
        <v>1464</v>
      </c>
      <c r="C763" s="20">
        <v>5</v>
      </c>
      <c r="D763" s="20" t="s">
        <v>1785</v>
      </c>
      <c r="E763" s="20" t="s">
        <v>1786</v>
      </c>
      <c r="F763" s="20">
        <v>5</v>
      </c>
      <c r="G763" s="20" t="s">
        <v>1787</v>
      </c>
      <c r="H763" s="20" t="s">
        <v>1788</v>
      </c>
      <c r="I763" s="20">
        <v>2</v>
      </c>
      <c r="J763" s="20" t="s">
        <v>1959</v>
      </c>
      <c r="K763" s="20" t="s">
        <v>1789</v>
      </c>
      <c r="L763" s="20" t="s">
        <v>1790</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0.375</v>
      </c>
      <c r="AE763" s="22">
        <v>0</v>
      </c>
      <c r="AF763" s="22">
        <v>0</v>
      </c>
      <c r="AG763" s="20">
        <v>1</v>
      </c>
      <c r="AH763" s="20">
        <f>+VLOOKUP(K763,Seguimiento!$A:$J,6,FALSE)</f>
        <v>0.5</v>
      </c>
      <c r="AI763" s="23">
        <v>0</v>
      </c>
      <c r="AJ763" s="23">
        <v>0</v>
      </c>
      <c r="AK763" s="23">
        <v>0</v>
      </c>
      <c r="AL763" s="20" t="str">
        <f>+VLOOKUP(K763,Seguimiento!$A:$J,7,FALSE)</f>
        <v>En lo corrido del año se registran 1.315 personas migrantes atendidas y orientadas sobre acceso a rutas de derechos.</v>
      </c>
      <c r="AM763" s="20">
        <f t="shared" si="11"/>
        <v>0.375</v>
      </c>
      <c r="AN763" s="22">
        <v>4.1472056608549937E-4</v>
      </c>
      <c r="AO763" s="22">
        <v>0</v>
      </c>
      <c r="AP763" s="22">
        <v>0</v>
      </c>
      <c r="AQ763" s="36">
        <f>+VLOOKUP(K763,Seguimiento!$A:$J,9,FALSE)</f>
        <v>1.5552021228206226E-4</v>
      </c>
      <c r="AR763" s="35">
        <f>+VLOOKUP(K763,Seguimiento!$A:$J,10,FALSE)</f>
        <v>3</v>
      </c>
      <c r="AS763" s="20">
        <v>100</v>
      </c>
      <c r="AT763" s="35">
        <f>+VLOOKUP(K763,Seguimiento!$A:$J,4,FALSE)</f>
        <v>100</v>
      </c>
      <c r="AU763" s="22">
        <v>0</v>
      </c>
      <c r="AV763" s="22">
        <v>0</v>
      </c>
    </row>
    <row r="764" spans="1:48" x14ac:dyDescent="0.2">
      <c r="A764" s="20">
        <v>5</v>
      </c>
      <c r="B764" s="20" t="s">
        <v>1464</v>
      </c>
      <c r="C764" s="20">
        <v>5</v>
      </c>
      <c r="D764" s="20" t="s">
        <v>1785</v>
      </c>
      <c r="E764" s="20" t="s">
        <v>1786</v>
      </c>
      <c r="F764" s="20">
        <v>5</v>
      </c>
      <c r="G764" s="20" t="s">
        <v>1787</v>
      </c>
      <c r="H764" s="20" t="s">
        <v>1788</v>
      </c>
      <c r="I764" s="20">
        <v>1</v>
      </c>
      <c r="J764" s="20" t="s">
        <v>1959</v>
      </c>
      <c r="K764" s="20" t="s">
        <v>1791</v>
      </c>
      <c r="L764" s="20" t="s">
        <v>1792</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0</v>
      </c>
      <c r="AA764" s="23">
        <v>0</v>
      </c>
      <c r="AB764" s="22">
        <v>0</v>
      </c>
      <c r="AC764" s="20">
        <v>-1</v>
      </c>
      <c r="AD764" s="20">
        <f>+VLOOKUP(K764,Seguimiento!$A:$J,5,FALSE)</f>
        <v>0</v>
      </c>
      <c r="AE764" s="22">
        <v>0</v>
      </c>
      <c r="AF764" s="22">
        <v>0</v>
      </c>
      <c r="AG764" s="20">
        <v>-1</v>
      </c>
      <c r="AH764" s="20">
        <f>+VLOOKUP(K764,Seguimiento!$A:$J,6,FALSE)</f>
        <v>0</v>
      </c>
      <c r="AI764" s="23">
        <v>0</v>
      </c>
      <c r="AJ764" s="23">
        <v>0</v>
      </c>
      <c r="AK764" s="23">
        <v>0</v>
      </c>
      <c r="AL764" s="20" t="str">
        <f>+VLOOKUP(K764,Seguimiento!$A:$J,7,FALSE)</f>
        <v>Actualmente el proyecto que aportará a este indicador se encuentra en etapa de Planeación, a fin de establecer inicio de acciones para el diseño y presentación de la Política Pública para Migrantes.</v>
      </c>
      <c r="AM764" s="20">
        <f t="shared" si="11"/>
        <v>0</v>
      </c>
      <c r="AN764" s="22">
        <v>8.6096611529640237E-5</v>
      </c>
      <c r="AO764" s="22">
        <v>0</v>
      </c>
      <c r="AP764" s="22">
        <v>0</v>
      </c>
      <c r="AQ764" s="36">
        <f>+VLOOKUP(K764,Seguimiento!$A:$J,9,FALSE)</f>
        <v>0</v>
      </c>
      <c r="AR764" s="35">
        <f>+VLOOKUP(K764,Seguimiento!$A:$J,10,FALSE)</f>
        <v>1</v>
      </c>
      <c r="AS764" s="20">
        <v>-1</v>
      </c>
      <c r="AT764" s="35">
        <f>+VLOOKUP(K764,Seguimiento!$A:$J,4,FALSE)</f>
        <v>0</v>
      </c>
      <c r="AU764" s="22">
        <v>0</v>
      </c>
      <c r="AV764" s="22">
        <v>0</v>
      </c>
    </row>
    <row r="765" spans="1:48" x14ac:dyDescent="0.2">
      <c r="A765" s="20">
        <v>5</v>
      </c>
      <c r="B765" s="20" t="s">
        <v>1464</v>
      </c>
      <c r="C765" s="20">
        <v>5</v>
      </c>
      <c r="D765" s="20" t="s">
        <v>1785</v>
      </c>
      <c r="E765" s="20" t="s">
        <v>1786</v>
      </c>
      <c r="F765" s="20">
        <v>6</v>
      </c>
      <c r="G765" s="20" t="s">
        <v>1802</v>
      </c>
      <c r="H765" s="20" t="s">
        <v>1803</v>
      </c>
      <c r="I765" s="20">
        <v>10</v>
      </c>
      <c r="J765" s="20" t="s">
        <v>1959</v>
      </c>
      <c r="K765" s="20" t="s">
        <v>1818</v>
      </c>
      <c r="L765" s="20" t="s">
        <v>1819</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26939</v>
      </c>
      <c r="AA765" s="23">
        <v>0</v>
      </c>
      <c r="AB765" s="22">
        <v>0</v>
      </c>
      <c r="AC765" s="20">
        <v>1.1642916666666701</v>
      </c>
      <c r="AD765" s="20">
        <f>+VLOOKUP(K765,Seguimiento!$A:$J,5,FALSE)</f>
        <v>2.2867500000000001</v>
      </c>
      <c r="AE765" s="22">
        <v>0</v>
      </c>
      <c r="AF765" s="22">
        <v>0</v>
      </c>
      <c r="AG765" s="20">
        <v>4.6571666666666696</v>
      </c>
      <c r="AH765" s="20">
        <f>+VLOOKUP(K765,Seguimiento!$A:$J,6,FALSE)</f>
        <v>4.4898333333333298</v>
      </c>
      <c r="AI765" s="23">
        <v>0</v>
      </c>
      <c r="AJ765" s="23">
        <v>0</v>
      </c>
      <c r="AK765" s="23">
        <v>0</v>
      </c>
      <c r="AL765" s="20" t="str">
        <f>+VLOOKUP(K765,Seguimiento!$A:$J,7,FALSE)</f>
        <v>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v>
      </c>
      <c r="AM765" s="20">
        <f t="shared" si="11"/>
        <v>2.2867500000000001</v>
      </c>
      <c r="AN765" s="22">
        <v>5.2601391956462072E-4</v>
      </c>
      <c r="AO765" s="22">
        <v>0</v>
      </c>
      <c r="AP765" s="22">
        <v>0</v>
      </c>
      <c r="AQ765" s="36">
        <f>+VLOOKUP(K765,Seguimiento!$A:$J,9,FALSE)</f>
        <v>5.2601391956462072E-4</v>
      </c>
      <c r="AR765" s="35">
        <f>+VLOOKUP(K765,Seguimiento!$A:$J,10,FALSE)</f>
        <v>3</v>
      </c>
      <c r="AS765" s="20">
        <v>27943</v>
      </c>
      <c r="AT765" s="35">
        <f>+VLOOKUP(K765,Seguimiento!$A:$J,4,FALSE)</f>
        <v>54882</v>
      </c>
      <c r="AU765" s="22">
        <v>0</v>
      </c>
      <c r="AV765" s="22">
        <v>0</v>
      </c>
    </row>
    <row r="766" spans="1:48" x14ac:dyDescent="0.2">
      <c r="A766" s="20">
        <v>5</v>
      </c>
      <c r="B766" s="20" t="s">
        <v>1464</v>
      </c>
      <c r="C766" s="20">
        <v>5</v>
      </c>
      <c r="D766" s="20" t="s">
        <v>1785</v>
      </c>
      <c r="E766" s="20" t="s">
        <v>1786</v>
      </c>
      <c r="F766" s="20"/>
      <c r="G766" s="20"/>
      <c r="H766" s="20"/>
      <c r="I766" s="20">
        <v>7</v>
      </c>
      <c r="J766" s="20" t="s">
        <v>1958</v>
      </c>
      <c r="K766" s="20" t="s">
        <v>1842</v>
      </c>
      <c r="L766" s="20" t="s">
        <v>1843</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t="str">
        <f>+VLOOKUP(K766,Seguimiento!$A:$J,7,FALSE)</f>
        <v>Sin Observación</v>
      </c>
      <c r="AM766" s="20">
        <f t="shared" si="11"/>
        <v>0.28999999999999998</v>
      </c>
      <c r="AN766" s="22">
        <v>0</v>
      </c>
      <c r="AO766" s="22">
        <v>0</v>
      </c>
      <c r="AP766" s="22">
        <v>0</v>
      </c>
      <c r="AQ766" s="36">
        <f>+VLOOKUP(K766,Seguimiento!$A:$J,9,FALSE)</f>
        <v>0</v>
      </c>
      <c r="AR766" s="35">
        <f>+VLOOKUP(K766,Seguimiento!$A:$J,10,FALSE)</f>
        <v>2</v>
      </c>
      <c r="AS766" s="20">
        <v>25</v>
      </c>
      <c r="AT766" s="35">
        <f>+VLOOKUP(K766,Seguimiento!$A:$J,4,FALSE)</f>
        <v>29</v>
      </c>
      <c r="AU766" s="22">
        <v>0</v>
      </c>
      <c r="AV766" s="22">
        <v>0</v>
      </c>
    </row>
    <row r="767" spans="1:48" x14ac:dyDescent="0.2">
      <c r="A767" s="20">
        <v>5</v>
      </c>
      <c r="B767" s="20" t="s">
        <v>1464</v>
      </c>
      <c r="C767" s="20">
        <v>5</v>
      </c>
      <c r="D767" s="20" t="s">
        <v>1785</v>
      </c>
      <c r="E767" s="20" t="s">
        <v>1786</v>
      </c>
      <c r="F767" s="20">
        <v>1</v>
      </c>
      <c r="G767" s="20" t="s">
        <v>1836</v>
      </c>
      <c r="H767" s="20" t="s">
        <v>1859</v>
      </c>
      <c r="I767" s="20">
        <v>3</v>
      </c>
      <c r="J767" s="20" t="s">
        <v>1959</v>
      </c>
      <c r="K767" s="20" t="s">
        <v>1870</v>
      </c>
      <c r="L767" s="20" t="s">
        <v>1871</v>
      </c>
      <c r="M767" s="20" t="s">
        <v>12</v>
      </c>
      <c r="N767" s="20">
        <v>0</v>
      </c>
      <c r="O767" s="20">
        <v>2</v>
      </c>
      <c r="P767" s="20" t="s">
        <v>1380</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v>
      </c>
      <c r="AA767" s="23">
        <v>0</v>
      </c>
      <c r="AB767" s="22">
        <v>0</v>
      </c>
      <c r="AC767" s="20">
        <v>-1</v>
      </c>
      <c r="AD767" s="20">
        <f>+VLOOKUP(K767,Seguimiento!$A:$J,5,FALSE)</f>
        <v>0</v>
      </c>
      <c r="AE767" s="22">
        <v>0</v>
      </c>
      <c r="AF767" s="22">
        <v>0</v>
      </c>
      <c r="AG767" s="20">
        <v>-1</v>
      </c>
      <c r="AH767" s="20">
        <f>+VLOOKUP(K767,Seguimiento!$A:$J,6,FALSE)</f>
        <v>0</v>
      </c>
      <c r="AI767" s="23">
        <v>0</v>
      </c>
      <c r="AJ767" s="23">
        <v>0</v>
      </c>
      <c r="AK767" s="23">
        <v>0</v>
      </c>
      <c r="AL767" s="20" t="str">
        <f>+VLOOKUP(K767,Seguimiento!$A:$J,7,FALSE)</f>
        <v>Aun se encuentra en ejecución la el estudio de prefactibilidad del proyecto de la Longitudinal Occidental, hasta no tener el estudio completo no se puede contar como estudio elaborado.</v>
      </c>
      <c r="AM767" s="20">
        <f t="shared" si="11"/>
        <v>0</v>
      </c>
      <c r="AN767" s="22">
        <v>8.1699346405228766E-5</v>
      </c>
      <c r="AO767" s="22">
        <v>0</v>
      </c>
      <c r="AP767" s="22">
        <v>0</v>
      </c>
      <c r="AQ767" s="36">
        <f>+VLOOKUP(K767,Seguimiento!$A:$J,9,FALSE)</f>
        <v>0</v>
      </c>
      <c r="AR767" s="35">
        <f>+VLOOKUP(K767,Seguimiento!$A:$J,10,FALSE)</f>
        <v>1</v>
      </c>
      <c r="AS767" s="20">
        <v>-1</v>
      </c>
      <c r="AT767" s="35">
        <f>+VLOOKUP(K767,Seguimiento!$A:$J,4,FALSE)</f>
        <v>0</v>
      </c>
      <c r="AU767" s="22">
        <v>0</v>
      </c>
      <c r="AV767" s="22">
        <v>0</v>
      </c>
    </row>
    <row r="768" spans="1:48" x14ac:dyDescent="0.2">
      <c r="A768" s="20">
        <v>5</v>
      </c>
      <c r="B768" s="20" t="s">
        <v>1464</v>
      </c>
      <c r="C768" s="20">
        <v>5</v>
      </c>
      <c r="D768" s="20" t="s">
        <v>1785</v>
      </c>
      <c r="E768" s="20" t="s">
        <v>1786</v>
      </c>
      <c r="F768" s="20"/>
      <c r="G768" s="20"/>
      <c r="H768" s="20"/>
      <c r="I768" s="20">
        <v>5</v>
      </c>
      <c r="J768" s="20" t="s">
        <v>1958</v>
      </c>
      <c r="K768" s="20" t="s">
        <v>1787</v>
      </c>
      <c r="L768" s="20" t="s">
        <v>1847</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8</v>
      </c>
      <c r="AA768" s="23">
        <v>0</v>
      </c>
      <c r="AB768" s="22">
        <v>0</v>
      </c>
      <c r="AC768" s="20">
        <v>0.05</v>
      </c>
      <c r="AD768" s="20">
        <f>+VLOOKUP(K768,Seguimiento!$A:$J,5,FALSE)</f>
        <v>0.08</v>
      </c>
      <c r="AE768" s="24">
        <v>0</v>
      </c>
      <c r="AF768" s="22">
        <v>0</v>
      </c>
      <c r="AG768" s="20">
        <v>1</v>
      </c>
      <c r="AH768" s="20">
        <f>+VLOOKUP(K768,Seguimiento!$A:$J,6,FALSE)</f>
        <v>0.32</v>
      </c>
      <c r="AI768" s="23">
        <v>0</v>
      </c>
      <c r="AJ768" s="23">
        <v>0</v>
      </c>
      <c r="AK768" s="23">
        <v>0</v>
      </c>
      <c r="AL768" s="20" t="str">
        <f>+VLOOKUP(K768,Seguimiento!$A:$J,7,FALSE)</f>
        <v>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v>
      </c>
      <c r="AM768" s="20">
        <f t="shared" si="11"/>
        <v>0.08</v>
      </c>
      <c r="AN768" s="22">
        <v>0</v>
      </c>
      <c r="AO768" s="22">
        <v>0</v>
      </c>
      <c r="AP768" s="22">
        <v>0</v>
      </c>
      <c r="AQ768" s="36">
        <f>+VLOOKUP(K768,Seguimiento!$A:$J,9,FALSE)</f>
        <v>0</v>
      </c>
      <c r="AR768" s="35">
        <f>+VLOOKUP(K768,Seguimiento!$A:$J,10,FALSE)</f>
        <v>1</v>
      </c>
      <c r="AS768" s="20">
        <v>5</v>
      </c>
      <c r="AT768" s="35">
        <f>+VLOOKUP(K768,Seguimiento!$A:$J,4,FALSE)</f>
        <v>8</v>
      </c>
      <c r="AU768" s="22">
        <v>0</v>
      </c>
      <c r="AV768" s="22">
        <v>0</v>
      </c>
    </row>
    <row r="769" spans="1:48" x14ac:dyDescent="0.2">
      <c r="A769" s="20">
        <v>5</v>
      </c>
      <c r="B769" s="20" t="s">
        <v>1464</v>
      </c>
      <c r="C769" s="20">
        <v>5</v>
      </c>
      <c r="D769" s="20" t="s">
        <v>1785</v>
      </c>
      <c r="E769" s="20" t="s">
        <v>1786</v>
      </c>
      <c r="F769" s="20"/>
      <c r="G769" s="20"/>
      <c r="H769" s="20"/>
      <c r="I769" s="20">
        <v>9</v>
      </c>
      <c r="J769" s="20" t="s">
        <v>1958</v>
      </c>
      <c r="K769" s="20" t="s">
        <v>1845</v>
      </c>
      <c r="L769" s="20" t="s">
        <v>1846</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Los indicadores de Plan de Desarrollo se les dará cumplimiento y ejecución a tráves del convenio con FAO el cual está en proceso de validación para firma.</v>
      </c>
      <c r="AM769" s="20">
        <f t="shared" si="11"/>
        <v>0</v>
      </c>
      <c r="AN769" s="22">
        <v>0</v>
      </c>
      <c r="AO769" s="22">
        <v>0</v>
      </c>
      <c r="AP769" s="22">
        <v>0</v>
      </c>
      <c r="AQ769" s="36">
        <f>+VLOOKUP(K769,Seguimiento!$A:$J,9,FALSE)</f>
        <v>0</v>
      </c>
      <c r="AR769" s="35">
        <f>+VLOOKUP(K769,Seguimiento!$A:$J,10,FALSE)</f>
        <v>0</v>
      </c>
      <c r="AS769" s="20">
        <v>-1</v>
      </c>
      <c r="AT769" s="35">
        <f>+VLOOKUP(K769,Seguimiento!$A:$J,4,FALSE)</f>
        <v>0</v>
      </c>
      <c r="AU769" s="22">
        <v>0</v>
      </c>
      <c r="AV769" s="22">
        <v>0</v>
      </c>
    </row>
    <row r="770" spans="1:48" x14ac:dyDescent="0.2">
      <c r="A770" s="20">
        <v>5</v>
      </c>
      <c r="B770" s="20" t="s">
        <v>1464</v>
      </c>
      <c r="C770" s="20">
        <v>5</v>
      </c>
      <c r="D770" s="20" t="s">
        <v>1785</v>
      </c>
      <c r="E770" s="20" t="s">
        <v>1786</v>
      </c>
      <c r="F770" s="20">
        <v>6</v>
      </c>
      <c r="G770" s="20" t="s">
        <v>1802</v>
      </c>
      <c r="H770" s="20" t="s">
        <v>1803</v>
      </c>
      <c r="I770" s="20">
        <v>7</v>
      </c>
      <c r="J770" s="20" t="s">
        <v>1959</v>
      </c>
      <c r="K770" s="20" t="s">
        <v>1808</v>
      </c>
      <c r="L770" s="20" t="s">
        <v>1809</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1.25</v>
      </c>
      <c r="AA770" s="23">
        <v>0</v>
      </c>
      <c r="AB770" s="22">
        <v>0</v>
      </c>
      <c r="AC770" s="20">
        <v>0.25</v>
      </c>
      <c r="AD770" s="20">
        <f>+VLOOKUP(K770,Seguimiento!$A:$J,5,FALSE)</f>
        <v>0.29166666666666702</v>
      </c>
      <c r="AE770" s="22">
        <v>0</v>
      </c>
      <c r="AF770" s="22">
        <v>0</v>
      </c>
      <c r="AG770" s="20">
        <v>1</v>
      </c>
      <c r="AH770" s="20">
        <f>+VLOOKUP(K770,Seguimiento!$A:$J,6,FALSE)</f>
        <v>0.16666666666666699</v>
      </c>
      <c r="AI770" s="23">
        <v>0</v>
      </c>
      <c r="AJ770" s="23">
        <v>0</v>
      </c>
      <c r="AK770" s="23">
        <v>0</v>
      </c>
      <c r="AL770" s="20" t="str">
        <f>+VLOOKUP(K770,Seguimiento!$A:$J,7,FALSE)</f>
        <v>Sin Observación</v>
      </c>
      <c r="AM770" s="20">
        <f t="shared" si="11"/>
        <v>0.29166666666666702</v>
      </c>
      <c r="AN770" s="22">
        <v>1.5205558839581239E-4</v>
      </c>
      <c r="AO770" s="22">
        <v>0</v>
      </c>
      <c r="AP770" s="22">
        <v>0</v>
      </c>
      <c r="AQ770" s="36">
        <f>+VLOOKUP(K770,Seguimiento!$A:$J,9,FALSE)</f>
        <v>4.4349546615445336E-5</v>
      </c>
      <c r="AR770" s="35">
        <f>+VLOOKUP(K770,Seguimiento!$A:$J,10,FALSE)</f>
        <v>2</v>
      </c>
      <c r="AS770" s="20">
        <v>7.5</v>
      </c>
      <c r="AT770" s="35">
        <f>+VLOOKUP(K770,Seguimiento!$A:$J,4,FALSE)</f>
        <v>8.75</v>
      </c>
      <c r="AU770" s="22">
        <v>0</v>
      </c>
      <c r="AV770" s="22">
        <v>0</v>
      </c>
    </row>
    <row r="771" spans="1:48" x14ac:dyDescent="0.2">
      <c r="A771" s="20">
        <v>5</v>
      </c>
      <c r="B771" s="20" t="s">
        <v>1464</v>
      </c>
      <c r="C771" s="20">
        <v>5</v>
      </c>
      <c r="D771" s="20" t="s">
        <v>1785</v>
      </c>
      <c r="E771" s="20" t="s">
        <v>1786</v>
      </c>
      <c r="F771" s="20">
        <v>6</v>
      </c>
      <c r="G771" s="20" t="s">
        <v>1802</v>
      </c>
      <c r="H771" s="20" t="s">
        <v>1803</v>
      </c>
      <c r="I771" s="20">
        <v>5</v>
      </c>
      <c r="J771" s="20" t="s">
        <v>1959</v>
      </c>
      <c r="K771" s="20" t="s">
        <v>1832</v>
      </c>
      <c r="L771" s="20" t="s">
        <v>1833</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4132</v>
      </c>
      <c r="AA771" s="23">
        <v>0</v>
      </c>
      <c r="AB771" s="22">
        <v>0</v>
      </c>
      <c r="AC771" s="20">
        <v>0.20137466307277599</v>
      </c>
      <c r="AD771" s="20">
        <f>+VLOOKUP(K771,Seguimiento!$A:$J,5,FALSE)</f>
        <v>0.31274932614555301</v>
      </c>
      <c r="AE771" s="22">
        <v>0</v>
      </c>
      <c r="AF771" s="22">
        <v>0</v>
      </c>
      <c r="AG771" s="20">
        <v>1</v>
      </c>
      <c r="AH771" s="20">
        <f>+VLOOKUP(K771,Seguimiento!$A:$J,6,FALSE)</f>
        <v>0.41821862348178102</v>
      </c>
      <c r="AI771" s="23">
        <v>0</v>
      </c>
      <c r="AJ771" s="23">
        <v>0</v>
      </c>
      <c r="AK771" s="23">
        <v>0</v>
      </c>
      <c r="AL771" s="20" t="str">
        <f>+VLOOKUP(K771,Seguimiento!$A:$J,7,FALSE)</f>
        <v>Sin Observación</v>
      </c>
      <c r="AM771" s="20">
        <f t="shared" ref="AM771:AM811" si="12">+AD771</f>
        <v>0.31274932614555301</v>
      </c>
      <c r="AN771" s="22">
        <v>1.0456512505216845E-4</v>
      </c>
      <c r="AO771" s="22">
        <v>0</v>
      </c>
      <c r="AP771" s="22">
        <v>0</v>
      </c>
      <c r="AQ771" s="36">
        <f>+VLOOKUP(K771,Seguimiento!$A:$J,9,FALSE)</f>
        <v>3.2702672398391164E-5</v>
      </c>
      <c r="AR771" s="35">
        <f>+VLOOKUP(K771,Seguimiento!$A:$J,10,FALSE)</f>
        <v>2</v>
      </c>
      <c r="AS771" s="20">
        <v>7471</v>
      </c>
      <c r="AT771" s="35">
        <f>+VLOOKUP(K771,Seguimiento!$A:$J,4,FALSE)</f>
        <v>11603</v>
      </c>
      <c r="AU771" s="22">
        <v>0</v>
      </c>
      <c r="AV771" s="22">
        <v>0</v>
      </c>
    </row>
    <row r="772" spans="1:48" x14ac:dyDescent="0.2">
      <c r="A772" s="20">
        <v>5</v>
      </c>
      <c r="B772" s="20" t="s">
        <v>1464</v>
      </c>
      <c r="C772" s="20">
        <v>5</v>
      </c>
      <c r="D772" s="20" t="s">
        <v>1785</v>
      </c>
      <c r="E772" s="20" t="s">
        <v>1786</v>
      </c>
      <c r="F772" s="20">
        <v>3</v>
      </c>
      <c r="G772" s="20" t="s">
        <v>1828</v>
      </c>
      <c r="H772" s="20" t="s">
        <v>1829</v>
      </c>
      <c r="I772" s="20">
        <v>2</v>
      </c>
      <c r="J772" s="20" t="s">
        <v>1959</v>
      </c>
      <c r="K772" s="20" t="s">
        <v>1853</v>
      </c>
      <c r="L772" s="20" t="s">
        <v>1854</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0</v>
      </c>
      <c r="AA772" s="23">
        <v>0</v>
      </c>
      <c r="AB772" s="22">
        <v>0</v>
      </c>
      <c r="AC772" s="20">
        <v>-1</v>
      </c>
      <c r="AD772" s="20">
        <f>+VLOOKUP(K772,Seguimiento!$A:$J,5,FALSE)</f>
        <v>0</v>
      </c>
      <c r="AE772" s="22">
        <v>0</v>
      </c>
      <c r="AF772" s="22">
        <v>0</v>
      </c>
      <c r="AG772" s="20">
        <v>-1</v>
      </c>
      <c r="AH772" s="20">
        <f>+VLOOKUP(K772,Seguimiento!$A:$J,6,FALSE)</f>
        <v>0</v>
      </c>
      <c r="AI772" s="23">
        <v>0</v>
      </c>
      <c r="AJ772" s="23">
        <v>0</v>
      </c>
      <c r="AK772" s="23">
        <v>0</v>
      </c>
      <c r="AL772" s="20" t="str">
        <f>+VLOOKUP(K772,Seguimiento!$A:$J,7,FALSE)</f>
        <v>Ya se encuentra contratado el recurso por medio del cual se realizará la caracterización; los resultados se obtendrán a partir del segundo semestre de la presente vigencia.</v>
      </c>
      <c r="AM772" s="20">
        <f t="shared" si="12"/>
        <v>0</v>
      </c>
      <c r="AN772" s="22">
        <v>4.1265944437509174E-4</v>
      </c>
      <c r="AO772" s="22">
        <v>0</v>
      </c>
      <c r="AP772" s="22">
        <v>0</v>
      </c>
      <c r="AQ772" s="36">
        <f>+VLOOKUP(K772,Seguimiento!$A:$J,9,FALSE)</f>
        <v>0</v>
      </c>
      <c r="AR772" s="35">
        <f>+VLOOKUP(K772,Seguimiento!$A:$J,10,FALSE)</f>
        <v>1</v>
      </c>
      <c r="AS772" s="20">
        <v>-1</v>
      </c>
      <c r="AT772" s="35">
        <f>+VLOOKUP(K772,Seguimiento!$A:$J,4,FALSE)</f>
        <v>0</v>
      </c>
      <c r="AU772" s="22">
        <v>0</v>
      </c>
      <c r="AV772" s="22">
        <v>0</v>
      </c>
    </row>
    <row r="773" spans="1:48" x14ac:dyDescent="0.2">
      <c r="A773" s="20">
        <v>5</v>
      </c>
      <c r="B773" s="20" t="s">
        <v>1464</v>
      </c>
      <c r="C773" s="20">
        <v>5</v>
      </c>
      <c r="D773" s="20" t="s">
        <v>1785</v>
      </c>
      <c r="E773" s="20" t="s">
        <v>1786</v>
      </c>
      <c r="F773" s="20">
        <v>4</v>
      </c>
      <c r="G773" s="20" t="s">
        <v>1793</v>
      </c>
      <c r="H773" s="20" t="s">
        <v>1794</v>
      </c>
      <c r="I773" s="20">
        <v>1</v>
      </c>
      <c r="J773" s="20" t="s">
        <v>1959</v>
      </c>
      <c r="K773" s="20" t="s">
        <v>1806</v>
      </c>
      <c r="L773" s="20" t="s">
        <v>1807</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6</v>
      </c>
      <c r="AA773" s="23">
        <v>0</v>
      </c>
      <c r="AB773" s="22">
        <v>0</v>
      </c>
      <c r="AC773" s="20">
        <v>0.41666666666666702</v>
      </c>
      <c r="AD773" s="20">
        <f>+VLOOKUP(K773,Seguimiento!$A:$J,5,FALSE)</f>
        <v>0.5</v>
      </c>
      <c r="AE773" s="22">
        <v>0</v>
      </c>
      <c r="AF773" s="22">
        <v>0</v>
      </c>
      <c r="AG773" s="20">
        <v>1.6666666666666701</v>
      </c>
      <c r="AH773" s="20">
        <f>+VLOOKUP(K773,Seguimiento!$A:$J,6,FALSE)</f>
        <v>0.75</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Supramunicipal.</v>
      </c>
      <c r="AM773" s="20">
        <f t="shared" si="12"/>
        <v>0.5</v>
      </c>
      <c r="AN773" s="22">
        <v>1.1259599356349111E-3</v>
      </c>
      <c r="AO773" s="22">
        <v>0</v>
      </c>
      <c r="AP773" s="22">
        <v>0</v>
      </c>
      <c r="AQ773" s="36">
        <f>+VLOOKUP(K773,Seguimiento!$A:$J,9,FALSE)</f>
        <v>5.6297996781745554E-4</v>
      </c>
      <c r="AR773" s="35">
        <f>+VLOOKUP(K773,Seguimiento!$A:$J,10,FALSE)</f>
        <v>3</v>
      </c>
      <c r="AS773" s="20">
        <v>5</v>
      </c>
      <c r="AT773" s="35">
        <f>+VLOOKUP(K773,Seguimiento!$A:$J,4,FALSE)</f>
        <v>6</v>
      </c>
      <c r="AU773" s="22">
        <v>0</v>
      </c>
      <c r="AV773" s="22">
        <v>0</v>
      </c>
    </row>
    <row r="774" spans="1:48" x14ac:dyDescent="0.2">
      <c r="A774" s="20">
        <v>5</v>
      </c>
      <c r="B774" s="20" t="s">
        <v>1464</v>
      </c>
      <c r="C774" s="20">
        <v>5</v>
      </c>
      <c r="D774" s="20" t="s">
        <v>1785</v>
      </c>
      <c r="E774" s="20" t="s">
        <v>1786</v>
      </c>
      <c r="F774" s="20">
        <v>2</v>
      </c>
      <c r="G774" s="20" t="s">
        <v>1826</v>
      </c>
      <c r="H774" s="20" t="s">
        <v>1850</v>
      </c>
      <c r="I774" s="20">
        <v>1</v>
      </c>
      <c r="J774" s="20" t="s">
        <v>1959</v>
      </c>
      <c r="K774" s="20" t="s">
        <v>1862</v>
      </c>
      <c r="L774" s="20" t="s">
        <v>1863</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t="str">
        <f>+VLOOKUP(K774,Seguimiento!$A:$J,7,FALSE)</f>
        <v>Sin Observación</v>
      </c>
      <c r="AM774" s="20">
        <f t="shared" si="12"/>
        <v>0.3</v>
      </c>
      <c r="AN774" s="22">
        <v>1.0361845649636737E-4</v>
      </c>
      <c r="AO774" s="22">
        <v>0</v>
      </c>
      <c r="AP774" s="22">
        <v>0</v>
      </c>
      <c r="AQ774" s="36">
        <f>+VLOOKUP(K774,Seguimiento!$A:$J,9,FALSE)</f>
        <v>3.1085536948910212E-5</v>
      </c>
      <c r="AR774" s="35">
        <f>+VLOOKUP(K774,Seguimiento!$A:$J,10,FALSE)</f>
        <v>2</v>
      </c>
      <c r="AS774" s="20">
        <v>2</v>
      </c>
      <c r="AT774" s="35">
        <f>+VLOOKUP(K774,Seguimiento!$A:$J,4,FALSE)</f>
        <v>3</v>
      </c>
      <c r="AU774" s="22">
        <v>0</v>
      </c>
      <c r="AV774" s="22">
        <v>0</v>
      </c>
    </row>
    <row r="775" spans="1:48" x14ac:dyDescent="0.2">
      <c r="A775" s="20">
        <v>5</v>
      </c>
      <c r="B775" s="20" t="s">
        <v>1464</v>
      </c>
      <c r="C775" s="20">
        <v>5</v>
      </c>
      <c r="D775" s="20" t="s">
        <v>1785</v>
      </c>
      <c r="E775" s="20" t="s">
        <v>1786</v>
      </c>
      <c r="F775" s="20">
        <v>4</v>
      </c>
      <c r="G775" s="20" t="s">
        <v>1793</v>
      </c>
      <c r="H775" s="20" t="s">
        <v>1794</v>
      </c>
      <c r="I775" s="20">
        <v>5</v>
      </c>
      <c r="J775" s="20" t="s">
        <v>1959</v>
      </c>
      <c r="K775" s="20" t="s">
        <v>1795</v>
      </c>
      <c r="L775" s="20" t="s">
        <v>1796</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v>
      </c>
      <c r="AM775" s="20">
        <f t="shared" si="12"/>
        <v>0.3</v>
      </c>
      <c r="AN775" s="22">
        <v>8.1136325682592463E-4</v>
      </c>
      <c r="AO775" s="22">
        <v>0</v>
      </c>
      <c r="AP775" s="22">
        <v>0</v>
      </c>
      <c r="AQ775" s="36">
        <f>+VLOOKUP(K775,Seguimiento!$A:$J,9,FALSE)</f>
        <v>2.4340897704777737E-4</v>
      </c>
      <c r="AR775" s="35">
        <f>+VLOOKUP(K775,Seguimiento!$A:$J,10,FALSE)</f>
        <v>2</v>
      </c>
      <c r="AS775" s="20">
        <v>25</v>
      </c>
      <c r="AT775" s="35">
        <f>+VLOOKUP(K775,Seguimiento!$A:$J,4,FALSE)</f>
        <v>30</v>
      </c>
      <c r="AU775" s="22">
        <v>0</v>
      </c>
      <c r="AV775" s="22">
        <v>0</v>
      </c>
    </row>
    <row r="776" spans="1:48" x14ac:dyDescent="0.2">
      <c r="A776" s="20">
        <v>5</v>
      </c>
      <c r="B776" s="20" t="s">
        <v>1464</v>
      </c>
      <c r="C776" s="20">
        <v>5</v>
      </c>
      <c r="D776" s="20" t="s">
        <v>1785</v>
      </c>
      <c r="E776" s="20" t="s">
        <v>1786</v>
      </c>
      <c r="F776" s="20"/>
      <c r="G776" s="20"/>
      <c r="H776" s="20"/>
      <c r="I776" s="20">
        <v>2</v>
      </c>
      <c r="J776" s="20" t="s">
        <v>1958</v>
      </c>
      <c r="K776" s="20" t="s">
        <v>1826</v>
      </c>
      <c r="L776" s="20" t="s">
        <v>1827</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2</v>
      </c>
      <c r="AA776" s="23">
        <v>0</v>
      </c>
      <c r="AB776" s="22">
        <v>0</v>
      </c>
      <c r="AC776" s="20">
        <v>0.2</v>
      </c>
      <c r="AD776" s="20">
        <f>+VLOOKUP(K776,Seguimiento!$A:$J,5,FALSE)</f>
        <v>0.24</v>
      </c>
      <c r="AE776" s="24">
        <v>0</v>
      </c>
      <c r="AF776" s="22">
        <v>0</v>
      </c>
      <c r="AG776" s="20">
        <v>1</v>
      </c>
      <c r="AH776" s="20">
        <f>+VLOOKUP(K776,Seguimiento!$A:$J,6,FALSE)</f>
        <v>0.133333333333333</v>
      </c>
      <c r="AI776" s="23">
        <v>0</v>
      </c>
      <c r="AJ776" s="23">
        <v>0</v>
      </c>
      <c r="AK776" s="23">
        <v>0</v>
      </c>
      <c r="AL776" s="20" t="str">
        <f>+VLOOKUP(K776,Seguimiento!$A:$J,7,FALSE)</f>
        <v>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v>
      </c>
      <c r="AM776" s="20">
        <f t="shared" si="12"/>
        <v>0.24</v>
      </c>
      <c r="AN776" s="22">
        <v>0</v>
      </c>
      <c r="AO776" s="22">
        <v>0</v>
      </c>
      <c r="AP776" s="22">
        <v>0</v>
      </c>
      <c r="AQ776" s="36">
        <f>+VLOOKUP(K776,Seguimiento!$A:$J,9,FALSE)</f>
        <v>0</v>
      </c>
      <c r="AR776" s="35">
        <f>+VLOOKUP(K776,Seguimiento!$A:$J,10,FALSE)</f>
        <v>2</v>
      </c>
      <c r="AS776" s="20">
        <v>10</v>
      </c>
      <c r="AT776" s="35">
        <f>+VLOOKUP(K776,Seguimiento!$A:$J,4,FALSE)</f>
        <v>12</v>
      </c>
      <c r="AU776" s="22">
        <v>0</v>
      </c>
      <c r="AV776" s="22">
        <v>0</v>
      </c>
    </row>
    <row r="777" spans="1:48" x14ac:dyDescent="0.2">
      <c r="A777" s="20">
        <v>5</v>
      </c>
      <c r="B777" s="20" t="s">
        <v>1464</v>
      </c>
      <c r="C777" s="20">
        <v>5</v>
      </c>
      <c r="D777" s="20" t="s">
        <v>1785</v>
      </c>
      <c r="E777" s="20" t="s">
        <v>1786</v>
      </c>
      <c r="F777" s="20">
        <v>1</v>
      </c>
      <c r="G777" s="20" t="s">
        <v>1836</v>
      </c>
      <c r="H777" s="20" t="s">
        <v>1859</v>
      </c>
      <c r="I777" s="20">
        <v>2</v>
      </c>
      <c r="J777" s="20" t="s">
        <v>1959</v>
      </c>
      <c r="K777" s="20" t="s">
        <v>1872</v>
      </c>
      <c r="L777" s="20" t="s">
        <v>1873</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35.909999999999997</v>
      </c>
      <c r="AA777" s="23">
        <v>0</v>
      </c>
      <c r="AB777" s="22">
        <v>0</v>
      </c>
      <c r="AC777" s="20">
        <v>0.78459459459459502</v>
      </c>
      <c r="AD777" s="20">
        <f>+VLOOKUP(K777,Seguimiento!$A:$J,5,FALSE)</f>
        <v>0.97054054054053995</v>
      </c>
      <c r="AE777" s="22">
        <v>0</v>
      </c>
      <c r="AF777" s="22">
        <v>0</v>
      </c>
      <c r="AG777" s="20">
        <v>1.0150349650349699</v>
      </c>
      <c r="AH777" s="20">
        <f>+VLOOKUP(K777,Seguimiento!$A:$J,6,FALSE)</f>
        <v>1.1659090909090899</v>
      </c>
      <c r="AI777" s="23">
        <v>0</v>
      </c>
      <c r="AJ777" s="23">
        <v>0</v>
      </c>
      <c r="AK777" s="23">
        <v>0</v>
      </c>
      <c r="AL777" s="20" t="str">
        <f>+VLOOKUP(K777,Seguimiento!$A:$J,7,FALSE)</f>
        <v>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v>
      </c>
      <c r="AM777" s="20">
        <f t="shared" si="12"/>
        <v>0.97054054054053995</v>
      </c>
      <c r="AN777" s="22">
        <v>6.2635332022446322E-4</v>
      </c>
      <c r="AO777" s="22">
        <v>0</v>
      </c>
      <c r="AP777" s="22">
        <v>0</v>
      </c>
      <c r="AQ777" s="36">
        <f>+VLOOKUP(K777,Seguimiento!$A:$J,9,FALSE)</f>
        <v>5.213968179165802E-4</v>
      </c>
      <c r="AR777" s="35">
        <f>+VLOOKUP(K777,Seguimiento!$A:$J,10,FALSE)</f>
        <v>3</v>
      </c>
      <c r="AS777" s="20">
        <v>29.03</v>
      </c>
      <c r="AT777" s="35">
        <f>+VLOOKUP(K777,Seguimiento!$A:$J,4,FALSE)</f>
        <v>35.909999999999997</v>
      </c>
      <c r="AU777" s="22">
        <v>0</v>
      </c>
      <c r="AV777" s="22">
        <v>0</v>
      </c>
    </row>
    <row r="778" spans="1:48" x14ac:dyDescent="0.2">
      <c r="A778" s="20">
        <v>5</v>
      </c>
      <c r="B778" s="20" t="s">
        <v>1464</v>
      </c>
      <c r="C778" s="20">
        <v>5</v>
      </c>
      <c r="D778" s="20" t="s">
        <v>1785</v>
      </c>
      <c r="E778" s="20" t="s">
        <v>1786</v>
      </c>
      <c r="F778" s="20"/>
      <c r="G778" s="20"/>
      <c r="H778" s="20"/>
      <c r="I778" s="20">
        <v>4</v>
      </c>
      <c r="J778" s="20" t="s">
        <v>1958</v>
      </c>
      <c r="K778" s="20" t="s">
        <v>1793</v>
      </c>
      <c r="L778" s="20" t="s">
        <v>1838</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6</v>
      </c>
      <c r="AA778" s="23">
        <v>0</v>
      </c>
      <c r="AB778" s="22">
        <v>0</v>
      </c>
      <c r="AC778" s="20">
        <v>0.55555555555555602</v>
      </c>
      <c r="AD778" s="20">
        <f>+VLOOKUP(K778,Seguimiento!$A:$J,5,FALSE)</f>
        <v>0.72222222222222199</v>
      </c>
      <c r="AE778" s="24">
        <v>0</v>
      </c>
      <c r="AF778" s="22">
        <v>0</v>
      </c>
      <c r="AG778" s="20">
        <v>1.25</v>
      </c>
      <c r="AH778" s="20">
        <f>+VLOOKUP(K778,Seguimiento!$A:$J,6,FALSE)</f>
        <v>0.75</v>
      </c>
      <c r="AI778" s="23">
        <v>0</v>
      </c>
      <c r="AJ778" s="23">
        <v>0</v>
      </c>
      <c r="AK778" s="23">
        <v>0</v>
      </c>
      <c r="AL778" s="20" t="str">
        <f>+VLOOKUP(K778,Seguimiento!$A:$J,7,FALSE)</f>
        <v>Sin Observación</v>
      </c>
      <c r="AM778" s="20">
        <f t="shared" si="12"/>
        <v>0.72222222222222199</v>
      </c>
      <c r="AN778" s="22">
        <v>0</v>
      </c>
      <c r="AO778" s="22">
        <v>0</v>
      </c>
      <c r="AP778" s="22">
        <v>0</v>
      </c>
      <c r="AQ778" s="36">
        <f>+VLOOKUP(K778,Seguimiento!$A:$J,9,FALSE)</f>
        <v>0</v>
      </c>
      <c r="AR778" s="35">
        <f>+VLOOKUP(K778,Seguimiento!$A:$J,10,FALSE)</f>
        <v>3</v>
      </c>
      <c r="AS778" s="20">
        <v>20</v>
      </c>
      <c r="AT778" s="35">
        <f>+VLOOKUP(K778,Seguimiento!$A:$J,4,FALSE)</f>
        <v>26</v>
      </c>
      <c r="AU778" s="22">
        <v>0</v>
      </c>
      <c r="AV778" s="22">
        <v>0</v>
      </c>
    </row>
    <row r="779" spans="1:48" x14ac:dyDescent="0.2">
      <c r="A779" s="20">
        <v>5</v>
      </c>
      <c r="B779" s="20" t="s">
        <v>1464</v>
      </c>
      <c r="C779" s="20">
        <v>5</v>
      </c>
      <c r="D779" s="20" t="s">
        <v>1785</v>
      </c>
      <c r="E779" s="20" t="s">
        <v>1786</v>
      </c>
      <c r="F779" s="20">
        <v>6</v>
      </c>
      <c r="G779" s="20" t="s">
        <v>1802</v>
      </c>
      <c r="H779" s="20" t="s">
        <v>1803</v>
      </c>
      <c r="I779" s="20">
        <v>3</v>
      </c>
      <c r="J779" s="20" t="s">
        <v>1959</v>
      </c>
      <c r="K779" s="20" t="s">
        <v>1814</v>
      </c>
      <c r="L779" s="20" t="s">
        <v>1815</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7124</v>
      </c>
      <c r="AA779" s="23">
        <v>0</v>
      </c>
      <c r="AB779" s="22">
        <v>0</v>
      </c>
      <c r="AC779" s="20">
        <v>0.175162241887906</v>
      </c>
      <c r="AD779" s="20">
        <f>+VLOOKUP(K779,Seguimiento!$A:$J,5,FALSE)</f>
        <v>0.24521140609636199</v>
      </c>
      <c r="AE779" s="22">
        <v>0</v>
      </c>
      <c r="AF779" s="22">
        <v>0</v>
      </c>
      <c r="AG779" s="20">
        <v>1.07800302571861</v>
      </c>
      <c r="AH779" s="20">
        <f>+VLOOKUP(K779,Seguimiento!$A:$J,6,FALSE)</f>
        <v>0.270001895016108</v>
      </c>
      <c r="AI779" s="23">
        <v>0</v>
      </c>
      <c r="AJ779" s="23">
        <v>0</v>
      </c>
      <c r="AK779" s="23">
        <v>0</v>
      </c>
      <c r="AL779" s="20" t="str">
        <f>+VLOOKUP(K779,Seguimiento!$A:$J,7,FALSE)</f>
        <v>Sin Observación</v>
      </c>
      <c r="AM779" s="20">
        <f t="shared" si="12"/>
        <v>0.24521140609636199</v>
      </c>
      <c r="AN779" s="22">
        <v>6.8667896884127969E-4</v>
      </c>
      <c r="AO779" s="22">
        <v>0</v>
      </c>
      <c r="AP779" s="22">
        <v>0</v>
      </c>
      <c r="AQ779" s="36">
        <f>+VLOOKUP(K779,Seguimiento!$A:$J,9,FALSE)</f>
        <v>1.6838151548637014E-4</v>
      </c>
      <c r="AR779" s="35">
        <f>+VLOOKUP(K779,Seguimiento!$A:$J,10,FALSE)</f>
        <v>2</v>
      </c>
      <c r="AS779" s="20">
        <v>17814</v>
      </c>
      <c r="AT779" s="35">
        <f>+VLOOKUP(K779,Seguimiento!$A:$J,4,FALSE)</f>
        <v>24938</v>
      </c>
      <c r="AU779" s="22">
        <v>0</v>
      </c>
      <c r="AV779" s="22">
        <v>0</v>
      </c>
    </row>
    <row r="780" spans="1:48" x14ac:dyDescent="0.2">
      <c r="A780" s="20">
        <v>5</v>
      </c>
      <c r="B780" s="20" t="s">
        <v>1464</v>
      </c>
      <c r="C780" s="20">
        <v>5</v>
      </c>
      <c r="D780" s="20" t="s">
        <v>1785</v>
      </c>
      <c r="E780" s="20" t="s">
        <v>1786</v>
      </c>
      <c r="F780" s="20">
        <v>1</v>
      </c>
      <c r="G780" s="20" t="s">
        <v>1836</v>
      </c>
      <c r="H780" s="20" t="s">
        <v>1859</v>
      </c>
      <c r="I780" s="20">
        <v>4</v>
      </c>
      <c r="J780" s="20" t="s">
        <v>1959</v>
      </c>
      <c r="K780" s="20" t="s">
        <v>1868</v>
      </c>
      <c r="L780" s="20" t="s">
        <v>1869</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entrega fachada edificio la naviera, se esta en licitación de cualificación de fachadas en Parque Olano</v>
      </c>
      <c r="AM780" s="20">
        <f t="shared" si="12"/>
        <v>0.111923076923077</v>
      </c>
      <c r="AN780" s="22">
        <v>6.0025444244298128E-4</v>
      </c>
      <c r="AO780" s="22">
        <v>0</v>
      </c>
      <c r="AP780" s="22">
        <v>0</v>
      </c>
      <c r="AQ780" s="36">
        <f>+VLOOKUP(K780,Seguimiento!$A:$J,9,FALSE)</f>
        <v>0</v>
      </c>
      <c r="AR780" s="35">
        <f>+VLOOKUP(K780,Seguimiento!$A:$J,10,FALSE)</f>
        <v>0</v>
      </c>
      <c r="AS780" s="20">
        <v>0</v>
      </c>
      <c r="AT780" s="35">
        <f>+VLOOKUP(K780,Seguimiento!$A:$J,4,FALSE)</f>
        <v>2910</v>
      </c>
      <c r="AU780" s="22">
        <v>0</v>
      </c>
      <c r="AV780" s="22">
        <v>0</v>
      </c>
    </row>
    <row r="781" spans="1:48" x14ac:dyDescent="0.2">
      <c r="A781" s="20">
        <v>5</v>
      </c>
      <c r="B781" s="20" t="s">
        <v>1464</v>
      </c>
      <c r="C781" s="20">
        <v>5</v>
      </c>
      <c r="D781" s="20" t="s">
        <v>1785</v>
      </c>
      <c r="E781" s="20" t="s">
        <v>1786</v>
      </c>
      <c r="F781" s="20">
        <v>6</v>
      </c>
      <c r="G781" s="20" t="s">
        <v>1802</v>
      </c>
      <c r="H781" s="20" t="s">
        <v>1803</v>
      </c>
      <c r="I781" s="20">
        <v>4</v>
      </c>
      <c r="J781" s="20" t="s">
        <v>1959</v>
      </c>
      <c r="K781" s="20" t="s">
        <v>1816</v>
      </c>
      <c r="L781" s="20" t="s">
        <v>1817</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3264</v>
      </c>
      <c r="AA781" s="23">
        <v>0</v>
      </c>
      <c r="AB781" s="22">
        <v>0</v>
      </c>
      <c r="AC781" s="20">
        <v>0.21944</v>
      </c>
      <c r="AD781" s="20">
        <f>+VLOOKUP(K781,Seguimiento!$A:$J,5,FALSE)</f>
        <v>0.35</v>
      </c>
      <c r="AE781" s="22">
        <v>0</v>
      </c>
      <c r="AF781" s="22">
        <v>0</v>
      </c>
      <c r="AG781" s="20">
        <v>0.87775999999999998</v>
      </c>
      <c r="AH781" s="20">
        <f>+VLOOKUP(K781,Seguimiento!$A:$J,6,FALSE)</f>
        <v>0.59345454545454501</v>
      </c>
      <c r="AI781" s="23">
        <v>0</v>
      </c>
      <c r="AJ781" s="23">
        <v>0</v>
      </c>
      <c r="AK781" s="23">
        <v>0</v>
      </c>
      <c r="AL781" s="20" t="str">
        <f>+VLOOKUP(K781,Seguimiento!$A:$J,7,FALSE)</f>
        <v>Sin Observación</v>
      </c>
      <c r="AM781" s="20">
        <f t="shared" si="12"/>
        <v>0.35</v>
      </c>
      <c r="AN781" s="22">
        <v>1.0896944192718627E-4</v>
      </c>
      <c r="AO781" s="22">
        <v>0</v>
      </c>
      <c r="AP781" s="22">
        <v>0</v>
      </c>
      <c r="AQ781" s="36">
        <f>+VLOOKUP(K781,Seguimiento!$A:$J,9,FALSE)</f>
        <v>3.8139304674515192E-5</v>
      </c>
      <c r="AR781" s="35">
        <f>+VLOOKUP(K781,Seguimiento!$A:$J,10,FALSE)</f>
        <v>3</v>
      </c>
      <c r="AS781" s="20">
        <v>5486</v>
      </c>
      <c r="AT781" s="35">
        <f>+VLOOKUP(K781,Seguimiento!$A:$J,4,FALSE)</f>
        <v>8750</v>
      </c>
      <c r="AU781" s="22">
        <v>0</v>
      </c>
      <c r="AV781" s="22">
        <v>0</v>
      </c>
    </row>
    <row r="782" spans="1:48" x14ac:dyDescent="0.2">
      <c r="A782" s="20">
        <v>5</v>
      </c>
      <c r="B782" s="20" t="s">
        <v>1464</v>
      </c>
      <c r="C782" s="20">
        <v>5</v>
      </c>
      <c r="D782" s="20" t="s">
        <v>1785</v>
      </c>
      <c r="E782" s="20" t="s">
        <v>1786</v>
      </c>
      <c r="F782" s="20">
        <v>1</v>
      </c>
      <c r="G782" s="20" t="s">
        <v>1836</v>
      </c>
      <c r="H782" s="20" t="s">
        <v>1859</v>
      </c>
      <c r="I782" s="20">
        <v>6</v>
      </c>
      <c r="J782" s="20" t="s">
        <v>1959</v>
      </c>
      <c r="K782" s="20" t="s">
        <v>1864</v>
      </c>
      <c r="L782" s="20" t="s">
        <v>1865</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50.32</v>
      </c>
      <c r="AA782" s="23">
        <v>0</v>
      </c>
      <c r="AB782" s="22">
        <v>0</v>
      </c>
      <c r="AC782" s="20">
        <v>0.5625</v>
      </c>
      <c r="AD782" s="20">
        <f>+VLOOKUP(K782,Seguimiento!$A:$J,5,FALSE)</f>
        <v>0.629</v>
      </c>
      <c r="AE782" s="22">
        <v>0</v>
      </c>
      <c r="AF782" s="22">
        <v>0</v>
      </c>
      <c r="AG782" s="20">
        <v>1</v>
      </c>
      <c r="AH782" s="20">
        <f>+VLOOKUP(K782,Seguimiento!$A:$J,6,FALSE)</f>
        <v>0.91490909090909101</v>
      </c>
      <c r="AI782" s="23">
        <v>0</v>
      </c>
      <c r="AJ782" s="23">
        <v>0</v>
      </c>
      <c r="AK782" s="23">
        <v>0</v>
      </c>
      <c r="AL782" s="20" t="str">
        <f>+VLOOKUP(K782,Seguimiento!$A:$J,7,FALSE)</f>
        <v>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v>
      </c>
      <c r="AM782" s="20">
        <f t="shared" si="12"/>
        <v>0.629</v>
      </c>
      <c r="AN782" s="22">
        <v>4.282080013640454E-4</v>
      </c>
      <c r="AO782" s="22">
        <v>0</v>
      </c>
      <c r="AP782" s="22">
        <v>0</v>
      </c>
      <c r="AQ782" s="36">
        <f>+VLOOKUP(K782,Seguimiento!$A:$J,9,FALSE)</f>
        <v>2.6934283285798456E-4</v>
      </c>
      <c r="AR782" s="35">
        <f>+VLOOKUP(K782,Seguimiento!$A:$J,10,FALSE)</f>
        <v>3</v>
      </c>
      <c r="AS782" s="20">
        <v>45</v>
      </c>
      <c r="AT782" s="35">
        <f>+VLOOKUP(K782,Seguimiento!$A:$J,4,FALSE)</f>
        <v>50.32</v>
      </c>
      <c r="AU782" s="22">
        <v>0</v>
      </c>
      <c r="AV782" s="22">
        <v>0</v>
      </c>
    </row>
    <row r="783" spans="1:48" x14ac:dyDescent="0.2">
      <c r="A783" s="20">
        <v>5</v>
      </c>
      <c r="B783" s="20" t="s">
        <v>1464</v>
      </c>
      <c r="C783" s="20">
        <v>5</v>
      </c>
      <c r="D783" s="20" t="s">
        <v>1785</v>
      </c>
      <c r="E783" s="20" t="s">
        <v>1786</v>
      </c>
      <c r="F783" s="20">
        <v>1</v>
      </c>
      <c r="G783" s="20" t="s">
        <v>1836</v>
      </c>
      <c r="H783" s="20" t="s">
        <v>1859</v>
      </c>
      <c r="I783" s="20">
        <v>1</v>
      </c>
      <c r="J783" s="20" t="s">
        <v>1959</v>
      </c>
      <c r="K783" s="20" t="s">
        <v>1860</v>
      </c>
      <c r="L783" s="20" t="s">
        <v>1861</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40.82</v>
      </c>
      <c r="AA783" s="23">
        <v>0</v>
      </c>
      <c r="AB783" s="22">
        <v>0</v>
      </c>
      <c r="AC783" s="20">
        <v>0.479375</v>
      </c>
      <c r="AD783" s="20">
        <f>+VLOOKUP(K783,Seguimiento!$A:$J,5,FALSE)</f>
        <v>0.51024999999999998</v>
      </c>
      <c r="AE783" s="22">
        <v>0</v>
      </c>
      <c r="AF783" s="22">
        <v>0</v>
      </c>
      <c r="AG783" s="20">
        <v>0.97582697201017798</v>
      </c>
      <c r="AH783" s="20">
        <f>+VLOOKUP(K783,Seguimiento!$A:$J,6,FALSE)</f>
        <v>0.82799188640973598</v>
      </c>
      <c r="AI783" s="23">
        <v>0</v>
      </c>
      <c r="AJ783" s="23">
        <v>0</v>
      </c>
      <c r="AK783" s="23">
        <v>0</v>
      </c>
      <c r="AL783" s="20" t="str">
        <f>+VLOOKUP(K783,Seguimiento!$A:$J,7,FALSE)</f>
        <v>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v>
      </c>
      <c r="AM783" s="20">
        <f t="shared" si="12"/>
        <v>0.51024999999999998</v>
      </c>
      <c r="AN783" s="22">
        <v>4.3785391398542997E-4</v>
      </c>
      <c r="AO783" s="22">
        <v>0</v>
      </c>
      <c r="AP783" s="22">
        <v>0</v>
      </c>
      <c r="AQ783" s="36">
        <f>+VLOOKUP(K783,Seguimiento!$A:$J,9,FALSE)</f>
        <v>2.2341495961106564E-4</v>
      </c>
      <c r="AR783" s="35">
        <f>+VLOOKUP(K783,Seguimiento!$A:$J,10,FALSE)</f>
        <v>3</v>
      </c>
      <c r="AS783" s="20">
        <v>38.35</v>
      </c>
      <c r="AT783" s="35">
        <f>+VLOOKUP(K783,Seguimiento!$A:$J,4,FALSE)</f>
        <v>40.82</v>
      </c>
      <c r="AU783" s="22">
        <v>0</v>
      </c>
      <c r="AV783" s="22">
        <v>0</v>
      </c>
    </row>
    <row r="784" spans="1:48" x14ac:dyDescent="0.2">
      <c r="A784" s="20">
        <v>5</v>
      </c>
      <c r="B784" s="20" t="s">
        <v>1464</v>
      </c>
      <c r="C784" s="20">
        <v>5</v>
      </c>
      <c r="D784" s="20" t="s">
        <v>1785</v>
      </c>
      <c r="E784" s="20" t="s">
        <v>1786</v>
      </c>
      <c r="F784" s="20">
        <v>1</v>
      </c>
      <c r="G784" s="20" t="s">
        <v>1836</v>
      </c>
      <c r="H784" s="20" t="s">
        <v>1859</v>
      </c>
      <c r="I784" s="20">
        <v>5</v>
      </c>
      <c r="J784" s="20" t="s">
        <v>1959</v>
      </c>
      <c r="K784" s="20" t="s">
        <v>1866</v>
      </c>
      <c r="L784" s="20" t="s">
        <v>1867</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5</v>
      </c>
      <c r="AA784" s="23">
        <v>0</v>
      </c>
      <c r="AB784" s="22">
        <v>0</v>
      </c>
      <c r="AC784" s="20">
        <v>0.2</v>
      </c>
      <c r="AD784" s="20">
        <f>+VLOOKUP(K784,Seguimiento!$A:$J,5,FALSE)</f>
        <v>0.3</v>
      </c>
      <c r="AE784" s="22">
        <v>0</v>
      </c>
      <c r="AF784" s="22">
        <v>0</v>
      </c>
      <c r="AG784" s="20">
        <v>1</v>
      </c>
      <c r="AH784" s="20">
        <f>+VLOOKUP(K784,Seguimiento!$A:$J,6,FALSE)</f>
        <v>0.33333333333333298</v>
      </c>
      <c r="AI784" s="23">
        <v>0</v>
      </c>
      <c r="AJ784" s="23">
        <v>0</v>
      </c>
      <c r="AK784" s="23">
        <v>0</v>
      </c>
      <c r="AL784" s="20" t="str">
        <f>+VLOOKUP(K784,Seguimiento!$A:$J,7,FALSE)</f>
        <v>Se cuenta con documentos de conceptualización y lineamientos de marco de pobreza</v>
      </c>
      <c r="AM784" s="20">
        <f t="shared" si="12"/>
        <v>0.3</v>
      </c>
      <c r="AN784" s="22">
        <v>5.8982460358744898E-4</v>
      </c>
      <c r="AO784" s="22">
        <v>0</v>
      </c>
      <c r="AP784" s="22">
        <v>0</v>
      </c>
      <c r="AQ784" s="36">
        <f>+VLOOKUP(K784,Seguimiento!$A:$J,9,FALSE)</f>
        <v>1.7694738107623469E-4</v>
      </c>
      <c r="AR784" s="35">
        <f>+VLOOKUP(K784,Seguimiento!$A:$J,10,FALSE)</f>
        <v>2</v>
      </c>
      <c r="AS784" s="20">
        <v>10</v>
      </c>
      <c r="AT784" s="35">
        <f>+VLOOKUP(K784,Seguimiento!$A:$J,4,FALSE)</f>
        <v>15</v>
      </c>
      <c r="AU784" s="22">
        <v>0</v>
      </c>
      <c r="AV784" s="22">
        <v>0</v>
      </c>
    </row>
    <row r="785" spans="1:48" x14ac:dyDescent="0.2">
      <c r="A785" s="20">
        <v>5</v>
      </c>
      <c r="B785" s="20" t="s">
        <v>1464</v>
      </c>
      <c r="C785" s="20">
        <v>5</v>
      </c>
      <c r="D785" s="20" t="s">
        <v>1785</v>
      </c>
      <c r="E785" s="20" t="s">
        <v>1786</v>
      </c>
      <c r="F785" s="20">
        <v>4</v>
      </c>
      <c r="G785" s="20" t="s">
        <v>1793</v>
      </c>
      <c r="H785" s="20" t="s">
        <v>1794</v>
      </c>
      <c r="I785" s="20">
        <v>2</v>
      </c>
      <c r="J785" s="20" t="s">
        <v>1959</v>
      </c>
      <c r="K785" s="20" t="s">
        <v>1810</v>
      </c>
      <c r="L785" s="20" t="s">
        <v>1811</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28</v>
      </c>
      <c r="AA785" s="23">
        <v>0</v>
      </c>
      <c r="AB785" s="22">
        <v>0</v>
      </c>
      <c r="AC785" s="20">
        <v>0.2</v>
      </c>
      <c r="AD785" s="20">
        <f>+VLOOKUP(K785,Seguimiento!$A:$J,5,FALSE)</f>
        <v>0.28000000000000003</v>
      </c>
      <c r="AE785" s="22">
        <v>0</v>
      </c>
      <c r="AF785" s="22">
        <v>0</v>
      </c>
      <c r="AG785" s="20">
        <v>1</v>
      </c>
      <c r="AH785" s="20">
        <f>+VLOOKUP(K785,Seguimiento!$A:$J,6,FALSE)</f>
        <v>0.7</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0.28000000000000003</v>
      </c>
      <c r="AN785" s="22">
        <v>1.1373589106993278E-3</v>
      </c>
      <c r="AO785" s="22">
        <v>0</v>
      </c>
      <c r="AP785" s="22">
        <v>0</v>
      </c>
      <c r="AQ785" s="36">
        <f>+VLOOKUP(K785,Seguimiento!$A:$J,9,FALSE)</f>
        <v>3.1846049499581182E-4</v>
      </c>
      <c r="AR785" s="35">
        <f>+VLOOKUP(K785,Seguimiento!$A:$J,10,FALSE)</f>
        <v>2</v>
      </c>
      <c r="AS785" s="20">
        <v>20</v>
      </c>
      <c r="AT785" s="35">
        <f>+VLOOKUP(K785,Seguimiento!$A:$J,4,FALSE)</f>
        <v>28</v>
      </c>
      <c r="AU785" s="22">
        <v>0</v>
      </c>
      <c r="AV785" s="22">
        <v>0</v>
      </c>
    </row>
    <row r="786" spans="1:48" x14ac:dyDescent="0.2">
      <c r="A786" s="20">
        <v>5</v>
      </c>
      <c r="B786" s="20" t="s">
        <v>1464</v>
      </c>
      <c r="C786" s="20">
        <v>5</v>
      </c>
      <c r="D786" s="20" t="s">
        <v>1785</v>
      </c>
      <c r="E786" s="20" t="s">
        <v>1786</v>
      </c>
      <c r="F786" s="20"/>
      <c r="G786" s="20"/>
      <c r="H786" s="20"/>
      <c r="I786" s="20">
        <v>3</v>
      </c>
      <c r="J786" s="20" t="s">
        <v>1958</v>
      </c>
      <c r="K786" s="20" t="s">
        <v>1828</v>
      </c>
      <c r="L786" s="20" t="s">
        <v>1844</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1353</v>
      </c>
      <c r="AA786" s="23">
        <v>0</v>
      </c>
      <c r="AB786" s="22">
        <v>0</v>
      </c>
      <c r="AC786" s="20">
        <v>0.16265306122449</v>
      </c>
      <c r="AD786" s="20">
        <f>+VLOOKUP(K786,Seguimiento!$A:$J,5,FALSE)</f>
        <v>0.43877551020408201</v>
      </c>
      <c r="AE786" s="24">
        <v>0</v>
      </c>
      <c r="AF786" s="22">
        <v>0</v>
      </c>
      <c r="AG786" s="20">
        <v>2.6566666666666698</v>
      </c>
      <c r="AH786" s="20">
        <f>+VLOOKUP(K786,Seguimiento!$A:$J,6,FALSE)</f>
        <v>1.9328571428571399</v>
      </c>
      <c r="AI786" s="23">
        <v>0</v>
      </c>
      <c r="AJ786" s="23">
        <v>0</v>
      </c>
      <c r="AK786" s="23">
        <v>0</v>
      </c>
      <c r="AL786" s="20" t="str">
        <f>+VLOOKUP(K786,Seguimiento!$A:$J,7,FALSE)</f>
        <v>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v>
      </c>
      <c r="AM786" s="20">
        <f t="shared" si="12"/>
        <v>0.43877551020408201</v>
      </c>
      <c r="AN786" s="22">
        <v>0</v>
      </c>
      <c r="AO786" s="22">
        <v>0</v>
      </c>
      <c r="AP786" s="22">
        <v>0</v>
      </c>
      <c r="AQ786" s="36">
        <f>+VLOOKUP(K786,Seguimiento!$A:$J,9,FALSE)</f>
        <v>0</v>
      </c>
      <c r="AR786" s="35">
        <f>+VLOOKUP(K786,Seguimiento!$A:$J,10,FALSE)</f>
        <v>3</v>
      </c>
      <c r="AS786" s="20">
        <v>797</v>
      </c>
      <c r="AT786" s="35">
        <f>+VLOOKUP(K786,Seguimiento!$A:$J,4,FALSE)</f>
        <v>2150</v>
      </c>
      <c r="AU786" s="22">
        <v>0</v>
      </c>
      <c r="AV786" s="22">
        <v>0</v>
      </c>
    </row>
    <row r="787" spans="1:48" x14ac:dyDescent="0.2">
      <c r="A787" s="20">
        <v>5</v>
      </c>
      <c r="B787" s="20" t="s">
        <v>1464</v>
      </c>
      <c r="C787" s="20">
        <v>5</v>
      </c>
      <c r="D787" s="20" t="s">
        <v>1785</v>
      </c>
      <c r="E787" s="20" t="s">
        <v>1786</v>
      </c>
      <c r="F787" s="20">
        <v>6</v>
      </c>
      <c r="G787" s="20" t="s">
        <v>1802</v>
      </c>
      <c r="H787" s="20" t="s">
        <v>1803</v>
      </c>
      <c r="I787" s="20">
        <v>6</v>
      </c>
      <c r="J787" s="20" t="s">
        <v>1959</v>
      </c>
      <c r="K787" s="20" t="s">
        <v>1820</v>
      </c>
      <c r="L787" s="20" t="s">
        <v>1821</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6062</v>
      </c>
      <c r="AA787" s="23">
        <v>0</v>
      </c>
      <c r="AB787" s="22">
        <v>0</v>
      </c>
      <c r="AC787" s="20">
        <v>0.307</v>
      </c>
      <c r="AD787" s="20">
        <f>+VLOOKUP(K787,Seguimiento!$A:$J,5,FALSE)</f>
        <v>0.38183950617284002</v>
      </c>
      <c r="AE787" s="22">
        <v>0</v>
      </c>
      <c r="AF787" s="22">
        <v>0</v>
      </c>
      <c r="AG787" s="20">
        <v>0.92100000000000004</v>
      </c>
      <c r="AH787" s="20">
        <f>+VLOOKUP(K787,Seguimiento!$A:$J,6,FALSE)</f>
        <v>0.38856483558746202</v>
      </c>
      <c r="AI787" s="23">
        <v>0</v>
      </c>
      <c r="AJ787" s="23">
        <v>0</v>
      </c>
      <c r="AK787" s="23">
        <v>0</v>
      </c>
      <c r="AL787" s="20" t="str">
        <f>+VLOOKUP(K787,Seguimiento!$A:$J,7,FALSE)</f>
        <v>Sin Observación</v>
      </c>
      <c r="AM787" s="20">
        <f t="shared" si="12"/>
        <v>0.38183950617284002</v>
      </c>
      <c r="AN787" s="22">
        <v>1.0896944192718627E-4</v>
      </c>
      <c r="AO787" s="22">
        <v>0</v>
      </c>
      <c r="AP787" s="22">
        <v>0</v>
      </c>
      <c r="AQ787" s="36">
        <f>+VLOOKUP(K787,Seguimiento!$A:$J,9,FALSE)</f>
        <v>4.1608837893406776E-5</v>
      </c>
      <c r="AR787" s="35">
        <f>+VLOOKUP(K787,Seguimiento!$A:$J,10,FALSE)</f>
        <v>3</v>
      </c>
      <c r="AS787" s="20">
        <v>24867</v>
      </c>
      <c r="AT787" s="35">
        <f>+VLOOKUP(K787,Seguimiento!$A:$J,4,FALSE)</f>
        <v>30929</v>
      </c>
      <c r="AU787" s="22">
        <v>0</v>
      </c>
      <c r="AV787" s="22">
        <v>0</v>
      </c>
    </row>
    <row r="788" spans="1:48" x14ac:dyDescent="0.2">
      <c r="A788" s="20">
        <v>5</v>
      </c>
      <c r="B788" s="20" t="s">
        <v>1464</v>
      </c>
      <c r="C788" s="20">
        <v>5</v>
      </c>
      <c r="D788" s="20" t="s">
        <v>1785</v>
      </c>
      <c r="E788" s="20" t="s">
        <v>1786</v>
      </c>
      <c r="F788" s="20">
        <v>6</v>
      </c>
      <c r="G788" s="20" t="s">
        <v>1802</v>
      </c>
      <c r="H788" s="20" t="s">
        <v>1803</v>
      </c>
      <c r="I788" s="20">
        <v>1</v>
      </c>
      <c r="J788" s="20" t="s">
        <v>1959</v>
      </c>
      <c r="K788" s="20" t="s">
        <v>1804</v>
      </c>
      <c r="L788" s="20" t="s">
        <v>1805</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1713</v>
      </c>
      <c r="AA788" s="23">
        <v>0</v>
      </c>
      <c r="AB788" s="22">
        <v>0</v>
      </c>
      <c r="AC788" s="20">
        <v>0.17474999999999999</v>
      </c>
      <c r="AD788" s="20">
        <f>+VLOOKUP(K788,Seguimiento!$A:$J,5,FALSE)</f>
        <v>0.38887500000000003</v>
      </c>
      <c r="AE788" s="22">
        <v>0</v>
      </c>
      <c r="AF788" s="22">
        <v>0</v>
      </c>
      <c r="AG788" s="20">
        <v>0.69899999999999995</v>
      </c>
      <c r="AH788" s="20">
        <f>+VLOOKUP(K788,Seguimiento!$A:$J,6,FALSE)</f>
        <v>0.85650000000000004</v>
      </c>
      <c r="AI788" s="23">
        <v>0</v>
      </c>
      <c r="AJ788" s="23">
        <v>0</v>
      </c>
      <c r="AK788" s="23">
        <v>0</v>
      </c>
      <c r="AL788" s="20" t="str">
        <f>+VLOOKUP(K788,Seguimiento!$A:$J,7,FALSE)</f>
        <v>Sin Observación</v>
      </c>
      <c r="AM788" s="20">
        <f t="shared" si="12"/>
        <v>0.38887500000000003</v>
      </c>
      <c r="AN788" s="22">
        <v>2.8049785918329807E-4</v>
      </c>
      <c r="AO788" s="22">
        <v>0</v>
      </c>
      <c r="AP788" s="22">
        <v>0</v>
      </c>
      <c r="AQ788" s="36">
        <f>+VLOOKUP(K788,Seguimiento!$A:$J,9,FALSE)</f>
        <v>1.0907860498990504E-4</v>
      </c>
      <c r="AR788" s="35">
        <f>+VLOOKUP(K788,Seguimiento!$A:$J,10,FALSE)</f>
        <v>3</v>
      </c>
      <c r="AS788" s="20">
        <v>1398</v>
      </c>
      <c r="AT788" s="35">
        <f>+VLOOKUP(K788,Seguimiento!$A:$J,4,FALSE)</f>
        <v>3111</v>
      </c>
      <c r="AU788" s="22">
        <v>0</v>
      </c>
      <c r="AV788" s="22">
        <v>0</v>
      </c>
    </row>
    <row r="789" spans="1:48" x14ac:dyDescent="0.2">
      <c r="A789" s="20">
        <v>5</v>
      </c>
      <c r="B789" s="20" t="s">
        <v>1464</v>
      </c>
      <c r="C789" s="20">
        <v>5</v>
      </c>
      <c r="D789" s="20" t="s">
        <v>1785</v>
      </c>
      <c r="E789" s="20" t="s">
        <v>1786</v>
      </c>
      <c r="F789" s="20">
        <v>3</v>
      </c>
      <c r="G789" s="20" t="s">
        <v>1828</v>
      </c>
      <c r="H789" s="20" t="s">
        <v>1829</v>
      </c>
      <c r="I789" s="20">
        <v>3</v>
      </c>
      <c r="J789" s="20" t="s">
        <v>1959</v>
      </c>
      <c r="K789" s="20" t="s">
        <v>1839</v>
      </c>
      <c r="L789" s="20" t="s">
        <v>1840</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0.16666666666666699</v>
      </c>
      <c r="AE789" s="22">
        <v>0</v>
      </c>
      <c r="AF789" s="22">
        <v>0</v>
      </c>
      <c r="AG789" s="20">
        <v>1</v>
      </c>
      <c r="AH789" s="20">
        <f>+VLOOKUP(K789,Seguimiento!$A:$J,6,FALSE)</f>
        <v>0.5</v>
      </c>
      <c r="AI789" s="23">
        <v>0</v>
      </c>
      <c r="AJ789" s="23">
        <v>0</v>
      </c>
      <c r="AK789" s="23">
        <v>0</v>
      </c>
      <c r="AL789" s="20" t="str">
        <f>+VLOOKUP(K789,Seguimiento!$A:$J,7,FALSE)</f>
        <v>En la actualidad se continua con el proceso de revisión de especificaciones tecnicas para solicitud de estudio de mercado y posteriormente construcción de estudios previos del aplicativo del PEM. Proceso precontractual  de prestación de servicios.</v>
      </c>
      <c r="AM789" s="20">
        <f t="shared" si="12"/>
        <v>0.16666666666666699</v>
      </c>
      <c r="AN789" s="22">
        <v>1.3044330667178351E-4</v>
      </c>
      <c r="AO789" s="22">
        <v>0</v>
      </c>
      <c r="AP789" s="22">
        <v>0</v>
      </c>
      <c r="AQ789" s="36">
        <f>+VLOOKUP(K789,Seguimiento!$A:$J,9,FALSE)</f>
        <v>2.1740551111963958E-5</v>
      </c>
      <c r="AR789" s="35">
        <f>+VLOOKUP(K789,Seguimiento!$A:$J,10,FALSE)</f>
        <v>1</v>
      </c>
      <c r="AS789" s="20">
        <v>5</v>
      </c>
      <c r="AT789" s="35">
        <f>+VLOOKUP(K789,Seguimiento!$A:$J,4,FALSE)</f>
        <v>5</v>
      </c>
      <c r="AU789" s="22">
        <v>0</v>
      </c>
      <c r="AV789" s="22">
        <v>0</v>
      </c>
    </row>
    <row r="790" spans="1:48" x14ac:dyDescent="0.2">
      <c r="A790" s="20">
        <v>5</v>
      </c>
      <c r="B790" s="20" t="s">
        <v>1464</v>
      </c>
      <c r="C790" s="20">
        <v>5</v>
      </c>
      <c r="D790" s="20" t="s">
        <v>1785</v>
      </c>
      <c r="E790" s="20" t="s">
        <v>1786</v>
      </c>
      <c r="F790" s="20"/>
      <c r="G790" s="20"/>
      <c r="H790" s="20"/>
      <c r="I790" s="20">
        <v>8</v>
      </c>
      <c r="J790" s="20" t="s">
        <v>1958</v>
      </c>
      <c r="K790" s="20" t="s">
        <v>1855</v>
      </c>
      <c r="L790" s="20" t="s">
        <v>1856</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28.18</v>
      </c>
      <c r="AA790" s="23">
        <v>0</v>
      </c>
      <c r="AB790" s="22">
        <v>0</v>
      </c>
      <c r="AC790" s="20">
        <v>0.2392</v>
      </c>
      <c r="AD790" s="20">
        <f>+VLOOKUP(K790,Seguimiento!$A:$J,5,FALSE)</f>
        <v>0.28179999999999999</v>
      </c>
      <c r="AE790" s="24">
        <v>0</v>
      </c>
      <c r="AF790" s="22">
        <v>0</v>
      </c>
      <c r="AG790" s="20">
        <v>0.95679999999999998</v>
      </c>
      <c r="AH790" s="20">
        <f>+VLOOKUP(K790,Seguimiento!$A:$J,6,FALSE)</f>
        <v>0.56359999999999999</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0.28179999999999999</v>
      </c>
      <c r="AN790" s="22">
        <v>0</v>
      </c>
      <c r="AO790" s="22">
        <v>0</v>
      </c>
      <c r="AP790" s="22">
        <v>0</v>
      </c>
      <c r="AQ790" s="36">
        <f>+VLOOKUP(K790,Seguimiento!$A:$J,9,FALSE)</f>
        <v>0</v>
      </c>
      <c r="AR790" s="35">
        <f>+VLOOKUP(K790,Seguimiento!$A:$J,10,FALSE)</f>
        <v>2</v>
      </c>
      <c r="AS790" s="20">
        <v>23.92</v>
      </c>
      <c r="AT790" s="35">
        <f>+VLOOKUP(K790,Seguimiento!$A:$J,4,FALSE)</f>
        <v>28.18</v>
      </c>
      <c r="AU790" s="22">
        <v>0</v>
      </c>
      <c r="AV790" s="22">
        <v>0</v>
      </c>
    </row>
    <row r="791" spans="1:48" x14ac:dyDescent="0.2">
      <c r="A791" s="20">
        <v>5</v>
      </c>
      <c r="B791" s="20" t="s">
        <v>1464</v>
      </c>
      <c r="C791" s="20">
        <v>5</v>
      </c>
      <c r="D791" s="20" t="s">
        <v>1785</v>
      </c>
      <c r="E791" s="20" t="s">
        <v>1786</v>
      </c>
      <c r="F791" s="20">
        <v>3</v>
      </c>
      <c r="G791" s="20" t="s">
        <v>1828</v>
      </c>
      <c r="H791" s="20" t="s">
        <v>1829</v>
      </c>
      <c r="I791" s="20">
        <v>1</v>
      </c>
      <c r="J791" s="20" t="s">
        <v>1959</v>
      </c>
      <c r="K791" s="20" t="s">
        <v>1857</v>
      </c>
      <c r="L791" s="20" t="s">
        <v>1858</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v>
      </c>
      <c r="AA791" s="23">
        <v>0</v>
      </c>
      <c r="AB791" s="22">
        <v>0</v>
      </c>
      <c r="AC791" s="20">
        <v>0.33333333333333298</v>
      </c>
      <c r="AD791" s="20">
        <f>+VLOOKUP(K791,Seguimiento!$A:$J,5,FALSE)</f>
        <v>0.33333333333333298</v>
      </c>
      <c r="AE791" s="22">
        <v>0</v>
      </c>
      <c r="AF791" s="22">
        <v>0</v>
      </c>
      <c r="AG791" s="20">
        <v>1</v>
      </c>
      <c r="AH791" s="20">
        <f>+VLOOKUP(K791,Seguimiento!$A:$J,6,FALSE)</f>
        <v>0</v>
      </c>
      <c r="AI791" s="23">
        <v>0</v>
      </c>
      <c r="AJ791" s="23">
        <v>0</v>
      </c>
      <c r="AK791" s="23">
        <v>0</v>
      </c>
      <c r="AL791" s="20" t="str">
        <f>+VLOOKUP(K791,Seguimiento!$A:$J,7,FALSE)</f>
        <v>Proceso precontractual ECV año 2021, Proceso precontractual GEIH año 2021.</v>
      </c>
      <c r="AM791" s="20">
        <f t="shared" si="12"/>
        <v>0.33333333333333298</v>
      </c>
      <c r="AN791" s="22">
        <v>1.8825096881480149E-4</v>
      </c>
      <c r="AO791" s="22">
        <v>0</v>
      </c>
      <c r="AP791" s="22">
        <v>0</v>
      </c>
      <c r="AQ791" s="36">
        <f>+VLOOKUP(K791,Seguimiento!$A:$J,9,FALSE)</f>
        <v>6.2750322938267091E-5</v>
      </c>
      <c r="AR791" s="35">
        <f>+VLOOKUP(K791,Seguimiento!$A:$J,10,FALSE)</f>
        <v>2</v>
      </c>
      <c r="AS791" s="20">
        <v>2</v>
      </c>
      <c r="AT791" s="35">
        <f>+VLOOKUP(K791,Seguimiento!$A:$J,4,FALSE)</f>
        <v>2</v>
      </c>
      <c r="AU791" s="22">
        <v>0</v>
      </c>
      <c r="AV791" s="22">
        <v>0</v>
      </c>
    </row>
    <row r="792" spans="1:48" x14ac:dyDescent="0.2">
      <c r="A792" s="20">
        <v>5</v>
      </c>
      <c r="B792" s="20" t="s">
        <v>1464</v>
      </c>
      <c r="C792" s="20">
        <v>5</v>
      </c>
      <c r="D792" s="20" t="s">
        <v>1785</v>
      </c>
      <c r="E792" s="20" t="s">
        <v>1786</v>
      </c>
      <c r="F792" s="20"/>
      <c r="G792" s="20"/>
      <c r="H792" s="20"/>
      <c r="I792" s="20">
        <v>11</v>
      </c>
      <c r="J792" s="20" t="s">
        <v>1958</v>
      </c>
      <c r="K792" s="20" t="s">
        <v>1848</v>
      </c>
      <c r="L792" s="20" t="s">
        <v>1849</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75</v>
      </c>
      <c r="AA792" s="23">
        <v>0</v>
      </c>
      <c r="AB792" s="22">
        <v>0</v>
      </c>
      <c r="AC792" s="20">
        <v>0.3</v>
      </c>
      <c r="AD792" s="20">
        <f>+VLOOKUP(K792,Seguimiento!$A:$J,5,FALSE)</f>
        <v>0.75</v>
      </c>
      <c r="AE792" s="24">
        <v>0</v>
      </c>
      <c r="AF792" s="22">
        <v>0</v>
      </c>
      <c r="AG792" s="20">
        <v>1</v>
      </c>
      <c r="AH792" s="20">
        <f>+VLOOKUP(K792,Seguimiento!$A:$J,6,FALSE)</f>
        <v>1.875</v>
      </c>
      <c r="AI792" s="23">
        <v>0</v>
      </c>
      <c r="AJ792" s="23">
        <v>0</v>
      </c>
      <c r="AK792" s="23">
        <v>0</v>
      </c>
      <c r="AL792" s="20" t="str">
        <f>+VLOOKUP(K792,Seguimiento!$A:$J,7,FALSE)</f>
        <v>Al finalizar el mes de marzo de 2021 se ejecutaron las estrategias de comercialización del programa Mercados de Campesinos: mercados tradicionales, plataforma digital y camión móvil.</v>
      </c>
      <c r="AM792" s="20">
        <f t="shared" si="12"/>
        <v>0.75</v>
      </c>
      <c r="AN792" s="22">
        <v>0</v>
      </c>
      <c r="AO792" s="22">
        <v>0</v>
      </c>
      <c r="AP792" s="22">
        <v>0</v>
      </c>
      <c r="AQ792" s="36">
        <f>+VLOOKUP(K792,Seguimiento!$A:$J,9,FALSE)</f>
        <v>0</v>
      </c>
      <c r="AR792" s="35">
        <f>+VLOOKUP(K792,Seguimiento!$A:$J,10,FALSE)</f>
        <v>3</v>
      </c>
      <c r="AS792" s="20">
        <v>30</v>
      </c>
      <c r="AT792" s="35">
        <f>+VLOOKUP(K792,Seguimiento!$A:$J,4,FALSE)</f>
        <v>75</v>
      </c>
      <c r="AU792" s="22">
        <v>0</v>
      </c>
      <c r="AV792" s="22">
        <v>0</v>
      </c>
    </row>
    <row r="793" spans="1:48" x14ac:dyDescent="0.2">
      <c r="A793" s="20">
        <v>5</v>
      </c>
      <c r="B793" s="20" t="s">
        <v>1464</v>
      </c>
      <c r="C793" s="20">
        <v>5</v>
      </c>
      <c r="D793" s="20" t="s">
        <v>1785</v>
      </c>
      <c r="E793" s="20" t="s">
        <v>1786</v>
      </c>
      <c r="F793" s="20">
        <v>4</v>
      </c>
      <c r="G793" s="20" t="s">
        <v>1793</v>
      </c>
      <c r="H793" s="20" t="s">
        <v>1794</v>
      </c>
      <c r="I793" s="20">
        <v>3</v>
      </c>
      <c r="J793" s="20" t="s">
        <v>1959</v>
      </c>
      <c r="K793" s="20" t="s">
        <v>1800</v>
      </c>
      <c r="L793" s="20" t="s">
        <v>1801</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Sin Observación</v>
      </c>
      <c r="AM793" s="20">
        <f t="shared" si="12"/>
        <v>0</v>
      </c>
      <c r="AN793" s="22">
        <v>8.6975893767810908E-4</v>
      </c>
      <c r="AO793" s="22">
        <v>0</v>
      </c>
      <c r="AP793" s="22">
        <v>0</v>
      </c>
      <c r="AQ793" s="36">
        <f>+VLOOKUP(K793,Seguimiento!$A:$J,9,FALSE)</f>
        <v>0</v>
      </c>
      <c r="AR793" s="35">
        <f>+VLOOKUP(K793,Seguimiento!$A:$J,10,FALSE)</f>
        <v>0</v>
      </c>
      <c r="AS793" s="20">
        <v>0</v>
      </c>
      <c r="AT793" s="35">
        <f>+VLOOKUP(K793,Seguimiento!$A:$J,4,FALSE)</f>
        <v>0</v>
      </c>
      <c r="AU793" s="22">
        <v>0</v>
      </c>
      <c r="AV793" s="22">
        <v>0</v>
      </c>
    </row>
    <row r="794" spans="1:48" x14ac:dyDescent="0.2">
      <c r="A794" s="20">
        <v>5</v>
      </c>
      <c r="B794" s="20" t="s">
        <v>1464</v>
      </c>
      <c r="C794" s="20">
        <v>5</v>
      </c>
      <c r="D794" s="20" t="s">
        <v>1785</v>
      </c>
      <c r="E794" s="20" t="s">
        <v>1786</v>
      </c>
      <c r="F794" s="20">
        <v>2</v>
      </c>
      <c r="G794" s="20" t="s">
        <v>1826</v>
      </c>
      <c r="H794" s="20" t="s">
        <v>1850</v>
      </c>
      <c r="I794" s="20">
        <v>2</v>
      </c>
      <c r="J794" s="20" t="s">
        <v>1959</v>
      </c>
      <c r="K794" s="20" t="s">
        <v>1851</v>
      </c>
      <c r="L794" s="20" t="s">
        <v>1852</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10624</v>
      </c>
      <c r="AA794" s="23">
        <v>0</v>
      </c>
      <c r="AB794" s="22">
        <v>0</v>
      </c>
      <c r="AC794" s="20">
        <v>0.20724285714285701</v>
      </c>
      <c r="AD794" s="20">
        <f>+VLOOKUP(K794,Seguimiento!$A:$J,5,FALSE)</f>
        <v>0.35901428571428601</v>
      </c>
      <c r="AE794" s="22">
        <v>0</v>
      </c>
      <c r="AF794" s="22">
        <v>0</v>
      </c>
      <c r="AG794" s="20">
        <v>1.3188181818181799</v>
      </c>
      <c r="AH794" s="20">
        <f>+VLOOKUP(K794,Seguimiento!$A:$J,6,FALSE)</f>
        <v>0.53120000000000001</v>
      </c>
      <c r="AI794" s="23">
        <v>0</v>
      </c>
      <c r="AJ794" s="23">
        <v>0</v>
      </c>
      <c r="AK794" s="23">
        <v>0</v>
      </c>
      <c r="AL794" s="20" t="str">
        <f>+VLOOKUP(K794,Seguimiento!$A:$J,7,FALSE)</f>
        <v>Sin Observación</v>
      </c>
      <c r="AM794" s="20">
        <f t="shared" si="12"/>
        <v>0.35901428571428601</v>
      </c>
      <c r="AN794" s="22">
        <v>4.8266156624039757E-4</v>
      </c>
      <c r="AO794" s="22">
        <v>0</v>
      </c>
      <c r="AP794" s="22">
        <v>0</v>
      </c>
      <c r="AQ794" s="36">
        <f>+VLOOKUP(K794,Seguimiento!$A:$J,9,FALSE)</f>
        <v>1.7328239744553487E-4</v>
      </c>
      <c r="AR794" s="35">
        <f>+VLOOKUP(K794,Seguimiento!$A:$J,10,FALSE)</f>
        <v>3</v>
      </c>
      <c r="AS794" s="20">
        <v>14507</v>
      </c>
      <c r="AT794" s="35">
        <f>+VLOOKUP(K794,Seguimiento!$A:$J,4,FALSE)</f>
        <v>25131</v>
      </c>
      <c r="AU794" s="22">
        <v>0</v>
      </c>
      <c r="AV794" s="22">
        <v>0</v>
      </c>
    </row>
    <row r="795" spans="1:48" x14ac:dyDescent="0.2">
      <c r="A795" s="20">
        <v>5</v>
      </c>
      <c r="B795" s="20" t="s">
        <v>1464</v>
      </c>
      <c r="C795" s="20">
        <v>5</v>
      </c>
      <c r="D795" s="20" t="s">
        <v>1785</v>
      </c>
      <c r="E795" s="20" t="s">
        <v>1786</v>
      </c>
      <c r="F795" s="20">
        <v>6</v>
      </c>
      <c r="G795" s="20" t="s">
        <v>1802</v>
      </c>
      <c r="H795" s="20" t="s">
        <v>1803</v>
      </c>
      <c r="I795" s="20">
        <v>9</v>
      </c>
      <c r="J795" s="20" t="s">
        <v>1959</v>
      </c>
      <c r="K795" s="20" t="s">
        <v>1824</v>
      </c>
      <c r="L795" s="20" t="s">
        <v>1825</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134</v>
      </c>
      <c r="AA795" s="23">
        <v>0</v>
      </c>
      <c r="AB795" s="22">
        <v>0</v>
      </c>
      <c r="AC795" s="20">
        <v>0.25</v>
      </c>
      <c r="AD795" s="20">
        <f>+VLOOKUP(K795,Seguimiento!$A:$J,5,FALSE)</f>
        <v>0.41749999999999998</v>
      </c>
      <c r="AE795" s="22">
        <v>0</v>
      </c>
      <c r="AF795" s="22">
        <v>0</v>
      </c>
      <c r="AG795" s="20">
        <v>1</v>
      </c>
      <c r="AH795" s="20">
        <f>+VLOOKUP(K795,Seguimiento!$A:$J,6,FALSE)</f>
        <v>0.67</v>
      </c>
      <c r="AI795" s="23">
        <v>0</v>
      </c>
      <c r="AJ795" s="23">
        <v>0</v>
      </c>
      <c r="AK795" s="23">
        <v>0</v>
      </c>
      <c r="AL795" s="20" t="str">
        <f>+VLOOKUP(K795,Seguimiento!$A:$J,7,FALSE)</f>
        <v>Sin Observación</v>
      </c>
      <c r="AM795" s="20">
        <f t="shared" si="12"/>
        <v>0.41749999999999998</v>
      </c>
      <c r="AN795" s="22">
        <v>4.6820551270970083E-4</v>
      </c>
      <c r="AO795" s="22">
        <v>0</v>
      </c>
      <c r="AP795" s="22">
        <v>0</v>
      </c>
      <c r="AQ795" s="36">
        <f>+VLOOKUP(K795,Seguimiento!$A:$J,9,FALSE)</f>
        <v>1.9547580155630009E-4</v>
      </c>
      <c r="AR795" s="35">
        <f>+VLOOKUP(K795,Seguimiento!$A:$J,10,FALSE)</f>
        <v>3</v>
      </c>
      <c r="AS795" s="20">
        <v>100</v>
      </c>
      <c r="AT795" s="35">
        <f>+VLOOKUP(K795,Seguimiento!$A:$J,4,FALSE)</f>
        <v>134</v>
      </c>
      <c r="AU795" s="22">
        <v>0</v>
      </c>
      <c r="AV795" s="22">
        <v>0</v>
      </c>
    </row>
    <row r="796" spans="1:48" x14ac:dyDescent="0.2">
      <c r="A796" s="20">
        <v>5</v>
      </c>
      <c r="B796" s="20" t="s">
        <v>1464</v>
      </c>
      <c r="C796" s="20">
        <v>6</v>
      </c>
      <c r="D796" s="20" t="s">
        <v>1874</v>
      </c>
      <c r="E796" s="20" t="s">
        <v>1875</v>
      </c>
      <c r="F796" s="20">
        <v>1</v>
      </c>
      <c r="G796" s="20" t="s">
        <v>1891</v>
      </c>
      <c r="H796" s="20" t="s">
        <v>1892</v>
      </c>
      <c r="I796" s="20">
        <v>5</v>
      </c>
      <c r="J796" s="20" t="s">
        <v>1959</v>
      </c>
      <c r="K796" s="20" t="s">
        <v>1893</v>
      </c>
      <c r="L796" s="20" t="s">
        <v>1894</v>
      </c>
      <c r="M796" s="20" t="s">
        <v>50</v>
      </c>
      <c r="N796" s="20">
        <v>-1</v>
      </c>
      <c r="O796" s="20">
        <v>60</v>
      </c>
      <c r="P796" s="20" t="s">
        <v>1880</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27</v>
      </c>
      <c r="AA796" s="23">
        <v>0</v>
      </c>
      <c r="AB796" s="22">
        <v>0</v>
      </c>
      <c r="AC796" s="20">
        <v>0.31666666666666698</v>
      </c>
      <c r="AD796" s="20">
        <f>+VLOOKUP(K796,Seguimiento!$A:$J,5,FALSE)</f>
        <v>0.45</v>
      </c>
      <c r="AE796" s="22">
        <v>0</v>
      </c>
      <c r="AF796" s="22">
        <v>0</v>
      </c>
      <c r="AG796" s="20">
        <v>1.2666666666666699</v>
      </c>
      <c r="AH796" s="20">
        <f>+VLOOKUP(K796,Seguimiento!$A:$J,6,FALSE)</f>
        <v>0.64285714285714302</v>
      </c>
      <c r="AI796" s="23">
        <v>0</v>
      </c>
      <c r="AJ796" s="23">
        <v>0</v>
      </c>
      <c r="AK796" s="23">
        <v>0</v>
      </c>
      <c r="AL796" s="20" t="str">
        <f>+VLOOKUP(K796,Seguimiento!$A:$J,7,FALSE)</f>
        <v>Se asesoran y acompañan a las dependencias de la Administracion para adelantar estrategias de divulgación y comunicación de los planes, programas y proyectos del Conglomerado Público a través de procesos y medios alternativos, independientes, comunitarios y ciudadanos.</v>
      </c>
      <c r="AM796" s="20">
        <f t="shared" si="12"/>
        <v>0.45</v>
      </c>
      <c r="AN796" s="22">
        <v>1.4630622983241378E-4</v>
      </c>
      <c r="AO796" s="22">
        <v>0</v>
      </c>
      <c r="AP796" s="22">
        <v>0</v>
      </c>
      <c r="AQ796" s="36">
        <f>+VLOOKUP(K796,Seguimiento!$A:$J,9,FALSE)</f>
        <v>6.5837803424586205E-5</v>
      </c>
      <c r="AR796" s="35">
        <f>+VLOOKUP(K796,Seguimiento!$A:$J,10,FALSE)</f>
        <v>3</v>
      </c>
      <c r="AS796" s="20">
        <v>19</v>
      </c>
      <c r="AT796" s="35">
        <f>+VLOOKUP(K796,Seguimiento!$A:$J,4,FALSE)</f>
        <v>27</v>
      </c>
      <c r="AU796" s="22">
        <v>0</v>
      </c>
      <c r="AV796" s="22">
        <v>0</v>
      </c>
    </row>
    <row r="797" spans="1:48" x14ac:dyDescent="0.2">
      <c r="A797" s="20">
        <v>5</v>
      </c>
      <c r="B797" s="20" t="s">
        <v>1464</v>
      </c>
      <c r="C797" s="20">
        <v>6</v>
      </c>
      <c r="D797" s="20" t="s">
        <v>1874</v>
      </c>
      <c r="E797" s="20" t="s">
        <v>1875</v>
      </c>
      <c r="F797" s="20">
        <v>1</v>
      </c>
      <c r="G797" s="20" t="s">
        <v>1891</v>
      </c>
      <c r="H797" s="20" t="s">
        <v>1892</v>
      </c>
      <c r="I797" s="20">
        <v>4</v>
      </c>
      <c r="J797" s="20" t="s">
        <v>1959</v>
      </c>
      <c r="K797" s="20" t="s">
        <v>1895</v>
      </c>
      <c r="L797" s="20" t="s">
        <v>1896</v>
      </c>
      <c r="M797" s="20" t="s">
        <v>50</v>
      </c>
      <c r="N797" s="20">
        <v>-1</v>
      </c>
      <c r="O797" s="20">
        <v>35</v>
      </c>
      <c r="P797" s="20" t="s">
        <v>1880</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22</v>
      </c>
      <c r="AA797" s="23">
        <v>0</v>
      </c>
      <c r="AB797" s="22">
        <v>0</v>
      </c>
      <c r="AC797" s="20">
        <v>0.48571428571428599</v>
      </c>
      <c r="AD797" s="20">
        <f>+VLOOKUP(K797,Seguimiento!$A:$J,5,FALSE)</f>
        <v>0.628571428571429</v>
      </c>
      <c r="AE797" s="22">
        <v>0</v>
      </c>
      <c r="AF797" s="22">
        <v>0</v>
      </c>
      <c r="AG797" s="20">
        <v>1.8888888888888899</v>
      </c>
      <c r="AH797" s="20">
        <f>+VLOOKUP(K797,Seguimiento!$A:$J,6,FALSE)</f>
        <v>0.88</v>
      </c>
      <c r="AI797" s="23">
        <v>0</v>
      </c>
      <c r="AJ797" s="23">
        <v>0</v>
      </c>
      <c r="AK797" s="23">
        <v>0</v>
      </c>
      <c r="AL797" s="20" t="str">
        <f>+VLOOKUP(K797,Seguimiento!$A:$J,7,FALSE)</f>
        <v>Al 30 de junio se cierra el proceso de evaluación de la convocatoria Medellín Palpita con nuevos medios ganadores con relación al 2020. Los gestores realizan acompañamiento permanente a los medios.</v>
      </c>
      <c r="AM797" s="20">
        <f t="shared" si="12"/>
        <v>0.628571428571429</v>
      </c>
      <c r="AN797" s="22">
        <v>2.4384371638735633E-4</v>
      </c>
      <c r="AO797" s="22">
        <v>0</v>
      </c>
      <c r="AP797" s="22">
        <v>0</v>
      </c>
      <c r="AQ797" s="36">
        <f>+VLOOKUP(K797,Seguimiento!$A:$J,9,FALSE)</f>
        <v>1.5327319315776693E-4</v>
      </c>
      <c r="AR797" s="35">
        <f>+VLOOKUP(K797,Seguimiento!$A:$J,10,FALSE)</f>
        <v>3</v>
      </c>
      <c r="AS797" s="20">
        <v>17</v>
      </c>
      <c r="AT797" s="35">
        <f>+VLOOKUP(K797,Seguimiento!$A:$J,4,FALSE)</f>
        <v>22</v>
      </c>
      <c r="AU797" s="22">
        <v>0</v>
      </c>
      <c r="AV797" s="22">
        <v>0</v>
      </c>
    </row>
    <row r="798" spans="1:48" x14ac:dyDescent="0.2">
      <c r="A798" s="20">
        <v>5</v>
      </c>
      <c r="B798" s="20" t="s">
        <v>1464</v>
      </c>
      <c r="C798" s="20">
        <v>6</v>
      </c>
      <c r="D798" s="20" t="s">
        <v>1874</v>
      </c>
      <c r="E798" s="20" t="s">
        <v>1875</v>
      </c>
      <c r="F798" s="20"/>
      <c r="G798" s="20"/>
      <c r="H798" s="20"/>
      <c r="I798" s="20">
        <v>4</v>
      </c>
      <c r="J798" s="20" t="s">
        <v>1958</v>
      </c>
      <c r="K798" s="20" t="s">
        <v>1899</v>
      </c>
      <c r="L798" s="20" t="s">
        <v>1900</v>
      </c>
      <c r="M798" s="20" t="s">
        <v>50</v>
      </c>
      <c r="N798" s="20">
        <v>-1</v>
      </c>
      <c r="O798" s="20">
        <v>35</v>
      </c>
      <c r="P798" s="20" t="s">
        <v>1880</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A la fecha se continua realizando la encuesta a las redes ciudadanas, mediante la cual se les caracteriza en temas comunicacionales.</v>
      </c>
      <c r="AM798" s="20">
        <f t="shared" si="12"/>
        <v>0.25714285714285701</v>
      </c>
      <c r="AN798" s="22">
        <v>0</v>
      </c>
      <c r="AO798" s="22">
        <v>0</v>
      </c>
      <c r="AP798" s="22">
        <v>0</v>
      </c>
      <c r="AQ798" s="36">
        <f>+VLOOKUP(K798,Seguimiento!$A:$J,9,FALSE)</f>
        <v>0</v>
      </c>
      <c r="AR798" s="35">
        <f>+VLOOKUP(K798,Seguimiento!$A:$J,10,FALSE)</f>
        <v>2</v>
      </c>
      <c r="AS798" s="20">
        <v>9</v>
      </c>
      <c r="AT798" s="35">
        <f>+VLOOKUP(K798,Seguimiento!$A:$J,4,FALSE)</f>
        <v>9</v>
      </c>
      <c r="AU798" s="22">
        <v>0</v>
      </c>
      <c r="AV798" s="22">
        <v>0</v>
      </c>
    </row>
    <row r="799" spans="1:48" x14ac:dyDescent="0.2">
      <c r="A799" s="20">
        <v>5</v>
      </c>
      <c r="B799" s="20" t="s">
        <v>1464</v>
      </c>
      <c r="C799" s="20">
        <v>6</v>
      </c>
      <c r="D799" s="20" t="s">
        <v>1874</v>
      </c>
      <c r="E799" s="20" t="s">
        <v>1875</v>
      </c>
      <c r="F799" s="20">
        <v>3</v>
      </c>
      <c r="G799" s="20" t="s">
        <v>1876</v>
      </c>
      <c r="H799" s="20" t="s">
        <v>1877</v>
      </c>
      <c r="I799" s="20">
        <v>5</v>
      </c>
      <c r="J799" s="20" t="s">
        <v>1959</v>
      </c>
      <c r="K799" s="20" t="s">
        <v>1887</v>
      </c>
      <c r="L799" s="20" t="s">
        <v>1888</v>
      </c>
      <c r="M799" s="20" t="s">
        <v>50</v>
      </c>
      <c r="N799" s="20">
        <v>-1</v>
      </c>
      <c r="O799" s="20">
        <v>50</v>
      </c>
      <c r="P799" s="20" t="s">
        <v>1880</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Se realiza reunión de relacionamiento para iniciar proceso de charlas con gestores territoriales de las secretarías de Desarrollo Económico, DAP Y Gestión Humana.</v>
      </c>
      <c r="AM799" s="20">
        <f t="shared" si="12"/>
        <v>0.3</v>
      </c>
      <c r="AN799" s="22">
        <v>2.4384371638735633E-4</v>
      </c>
      <c r="AO799" s="22">
        <v>0</v>
      </c>
      <c r="AP799" s="22">
        <v>0</v>
      </c>
      <c r="AQ799" s="36">
        <f>+VLOOKUP(K799,Seguimiento!$A:$J,9,FALSE)</f>
        <v>7.315311491620689E-5</v>
      </c>
      <c r="AR799" s="35">
        <f>+VLOOKUP(K799,Seguimiento!$A:$J,10,FALSE)</f>
        <v>2</v>
      </c>
      <c r="AS799" s="20">
        <v>10</v>
      </c>
      <c r="AT799" s="35">
        <f>+VLOOKUP(K799,Seguimiento!$A:$J,4,FALSE)</f>
        <v>15</v>
      </c>
      <c r="AU799" s="22">
        <v>0</v>
      </c>
      <c r="AV799" s="22">
        <v>0</v>
      </c>
    </row>
    <row r="800" spans="1:48" x14ac:dyDescent="0.2">
      <c r="A800" s="20">
        <v>5</v>
      </c>
      <c r="B800" s="20" t="s">
        <v>1464</v>
      </c>
      <c r="C800" s="20">
        <v>6</v>
      </c>
      <c r="D800" s="20" t="s">
        <v>1874</v>
      </c>
      <c r="E800" s="20" t="s">
        <v>1875</v>
      </c>
      <c r="F800" s="20">
        <v>2</v>
      </c>
      <c r="G800" s="20" t="s">
        <v>1883</v>
      </c>
      <c r="H800" s="20" t="s">
        <v>1884</v>
      </c>
      <c r="I800" s="20">
        <v>2</v>
      </c>
      <c r="J800" s="20" t="s">
        <v>1959</v>
      </c>
      <c r="K800" s="20" t="s">
        <v>1885</v>
      </c>
      <c r="L800" s="20" t="s">
        <v>1886</v>
      </c>
      <c r="M800" s="20" t="s">
        <v>44</v>
      </c>
      <c r="N800" s="20">
        <v>-1</v>
      </c>
      <c r="O800" s="20">
        <v>120000</v>
      </c>
      <c r="P800" s="20" t="s">
        <v>1880</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63131</v>
      </c>
      <c r="AA800" s="23">
        <v>0</v>
      </c>
      <c r="AB800" s="22">
        <v>0</v>
      </c>
      <c r="AC800" s="20">
        <v>0.31574999999999998</v>
      </c>
      <c r="AD800" s="20">
        <f>+VLOOKUP(K800,Seguimiento!$A:$J,5,FALSE)</f>
        <v>0.52609166666666696</v>
      </c>
      <c r="AE800" s="22">
        <v>0</v>
      </c>
      <c r="AF800" s="22">
        <v>0</v>
      </c>
      <c r="AG800" s="20">
        <v>1.2629999999999999</v>
      </c>
      <c r="AH800" s="20">
        <f>+VLOOKUP(K800,Seguimiento!$A:$J,6,FALSE)</f>
        <v>0.75155952380952395</v>
      </c>
      <c r="AI800" s="23">
        <v>0</v>
      </c>
      <c r="AJ800" s="23">
        <v>0</v>
      </c>
      <c r="AK800" s="23">
        <v>0</v>
      </c>
      <c r="AL800" s="20" t="str">
        <f>+VLOOKUP(K800,Seguimiento!$A:$J,7,FALSE)</f>
        <v>Los productos de comunicación mantienen los incrementos esperados en relación con las demandas de las dependencias y en función de la ejecución de programas y proyectos del Plan de Desarrollo.</v>
      </c>
      <c r="AM800" s="20">
        <f t="shared" si="12"/>
        <v>0.52609166666666696</v>
      </c>
      <c r="AN800" s="22">
        <v>4.8768743277471265E-4</v>
      </c>
      <c r="AO800" s="22">
        <v>0</v>
      </c>
      <c r="AP800" s="22">
        <v>0</v>
      </c>
      <c r="AQ800" s="36">
        <f>+VLOOKUP(K800,Seguimiento!$A:$J,9,FALSE)</f>
        <v>2.5656829432083668E-4</v>
      </c>
      <c r="AR800" s="35">
        <f>+VLOOKUP(K800,Seguimiento!$A:$J,10,FALSE)</f>
        <v>3</v>
      </c>
      <c r="AS800" s="20">
        <v>37890</v>
      </c>
      <c r="AT800" s="35">
        <f>+VLOOKUP(K800,Seguimiento!$A:$J,4,FALSE)</f>
        <v>63131</v>
      </c>
      <c r="AU800" s="22">
        <v>0</v>
      </c>
      <c r="AV800" s="22">
        <v>0</v>
      </c>
    </row>
    <row r="801" spans="1:48" x14ac:dyDescent="0.2">
      <c r="A801" s="20">
        <v>5</v>
      </c>
      <c r="B801" s="20" t="s">
        <v>1464</v>
      </c>
      <c r="C801" s="20">
        <v>6</v>
      </c>
      <c r="D801" s="20" t="s">
        <v>1874</v>
      </c>
      <c r="E801" s="20" t="s">
        <v>1875</v>
      </c>
      <c r="F801" s="20">
        <v>1</v>
      </c>
      <c r="G801" s="20" t="s">
        <v>1891</v>
      </c>
      <c r="H801" s="20" t="s">
        <v>1892</v>
      </c>
      <c r="I801" s="20">
        <v>2</v>
      </c>
      <c r="J801" s="20" t="s">
        <v>1959</v>
      </c>
      <c r="K801" s="20" t="s">
        <v>1897</v>
      </c>
      <c r="L801" s="20" t="s">
        <v>1898</v>
      </c>
      <c r="M801" s="20" t="s">
        <v>50</v>
      </c>
      <c r="N801" s="20">
        <v>-1</v>
      </c>
      <c r="O801" s="20">
        <v>50</v>
      </c>
      <c r="P801" s="20" t="s">
        <v>1880</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23</v>
      </c>
      <c r="AA801" s="23">
        <v>0</v>
      </c>
      <c r="AB801" s="22">
        <v>0</v>
      </c>
      <c r="AC801" s="20">
        <v>0.3</v>
      </c>
      <c r="AD801" s="20">
        <f>+VLOOKUP(K801,Seguimiento!$A:$J,5,FALSE)</f>
        <v>0.46</v>
      </c>
      <c r="AE801" s="22">
        <v>0</v>
      </c>
      <c r="AF801" s="22">
        <v>0</v>
      </c>
      <c r="AG801" s="20">
        <v>1.15384615384615</v>
      </c>
      <c r="AH801" s="20">
        <f>+VLOOKUP(K801,Seguimiento!$A:$J,6,FALSE)</f>
        <v>0.65714285714285703</v>
      </c>
      <c r="AI801" s="23">
        <v>0</v>
      </c>
      <c r="AJ801" s="23">
        <v>0</v>
      </c>
      <c r="AK801" s="23">
        <v>0</v>
      </c>
      <c r="AL801" s="20" t="str">
        <f>+VLOOKUP(K801,Seguimiento!$A:$J,7,FALSE)</f>
        <v>Al 30 de junio de 2021 se realizan 6 +Saberes, estrategia de formación diseñada para fortalecer el conocimiento y las capacidades de los procesos y medios de comunicación alternativos, independientes, comunitarios y ciudadanos.</v>
      </c>
      <c r="AM801" s="20">
        <f t="shared" si="12"/>
        <v>0.46</v>
      </c>
      <c r="AN801" s="22">
        <v>1.4630622983241378E-4</v>
      </c>
      <c r="AO801" s="22">
        <v>0</v>
      </c>
      <c r="AP801" s="22">
        <v>0</v>
      </c>
      <c r="AQ801" s="36">
        <f>+VLOOKUP(K801,Seguimiento!$A:$J,9,FALSE)</f>
        <v>6.7300865722910347E-5</v>
      </c>
      <c r="AR801" s="35">
        <f>+VLOOKUP(K801,Seguimiento!$A:$J,10,FALSE)</f>
        <v>3</v>
      </c>
      <c r="AS801" s="20">
        <v>15</v>
      </c>
      <c r="AT801" s="35">
        <f>+VLOOKUP(K801,Seguimiento!$A:$J,4,FALSE)</f>
        <v>23</v>
      </c>
      <c r="AU801" s="22">
        <v>0</v>
      </c>
      <c r="AV801" s="22">
        <v>0</v>
      </c>
    </row>
    <row r="802" spans="1:48" x14ac:dyDescent="0.2">
      <c r="A802" s="20">
        <v>5</v>
      </c>
      <c r="B802" s="20" t="s">
        <v>1464</v>
      </c>
      <c r="C802" s="20">
        <v>6</v>
      </c>
      <c r="D802" s="20" t="s">
        <v>1874</v>
      </c>
      <c r="E802" s="20" t="s">
        <v>1875</v>
      </c>
      <c r="F802" s="20"/>
      <c r="G802" s="20"/>
      <c r="H802" s="20"/>
      <c r="I802" s="20">
        <v>2</v>
      </c>
      <c r="J802" s="20" t="s">
        <v>1958</v>
      </c>
      <c r="K802" s="20" t="s">
        <v>1883</v>
      </c>
      <c r="L802" s="20" t="s">
        <v>1901</v>
      </c>
      <c r="M802" s="20" t="s">
        <v>50</v>
      </c>
      <c r="N802" s="20">
        <v>-1</v>
      </c>
      <c r="O802" s="20">
        <v>50</v>
      </c>
      <c r="P802" s="20" t="s">
        <v>1880</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21</v>
      </c>
      <c r="AA802" s="23">
        <v>0</v>
      </c>
      <c r="AB802" s="22">
        <v>0</v>
      </c>
      <c r="AC802" s="20">
        <v>0.42</v>
      </c>
      <c r="AD802" s="20">
        <f>+VLOOKUP(K802,Seguimiento!$A:$J,5,FALSE)</f>
        <v>0.42</v>
      </c>
      <c r="AE802" s="24">
        <v>0</v>
      </c>
      <c r="AF802" s="22">
        <v>0</v>
      </c>
      <c r="AG802" s="20">
        <v>1.6153846153846201</v>
      </c>
      <c r="AH802" s="20">
        <f>+VLOOKUP(K802,Seguimiento!$A:$J,6,FALSE)</f>
        <v>0.6</v>
      </c>
      <c r="AI802" s="23">
        <v>0</v>
      </c>
      <c r="AJ802" s="23">
        <v>0</v>
      </c>
      <c r="AK802" s="23">
        <v>0</v>
      </c>
      <c r="AL802" s="20" t="str">
        <f>+VLOOKUP(K802,Seguimiento!$A:$J,7,FALSE)</f>
        <v>Con corte al 30 de junio se  revisa la propuesta de formulario que se aplicará a la ciudadanía por parte de la firma consultora que realizará la encuesta.</v>
      </c>
      <c r="AM802" s="20">
        <f t="shared" si="12"/>
        <v>0.42</v>
      </c>
      <c r="AN802" s="22">
        <v>0</v>
      </c>
      <c r="AO802" s="22">
        <v>0</v>
      </c>
      <c r="AP802" s="22">
        <v>0</v>
      </c>
      <c r="AQ802" s="36">
        <f>+VLOOKUP(K802,Seguimiento!$A:$J,9,FALSE)</f>
        <v>0</v>
      </c>
      <c r="AR802" s="35">
        <f>+VLOOKUP(K802,Seguimiento!$A:$J,10,FALSE)</f>
        <v>3</v>
      </c>
      <c r="AS802" s="20">
        <v>21</v>
      </c>
      <c r="AT802" s="35">
        <f>+VLOOKUP(K802,Seguimiento!$A:$J,4,FALSE)</f>
        <v>21</v>
      </c>
      <c r="AU802" s="22">
        <v>0</v>
      </c>
      <c r="AV802" s="22">
        <v>0</v>
      </c>
    </row>
    <row r="803" spans="1:48" x14ac:dyDescent="0.2">
      <c r="A803" s="20">
        <v>5</v>
      </c>
      <c r="B803" s="20" t="s">
        <v>1464</v>
      </c>
      <c r="C803" s="20">
        <v>6</v>
      </c>
      <c r="D803" s="20" t="s">
        <v>1874</v>
      </c>
      <c r="E803" s="20" t="s">
        <v>1875</v>
      </c>
      <c r="F803" s="20"/>
      <c r="G803" s="20"/>
      <c r="H803" s="20"/>
      <c r="I803" s="20">
        <v>1</v>
      </c>
      <c r="J803" s="20" t="s">
        <v>1958</v>
      </c>
      <c r="K803" s="20" t="s">
        <v>1891</v>
      </c>
      <c r="L803" s="20" t="s">
        <v>1909</v>
      </c>
      <c r="M803" s="20" t="s">
        <v>50</v>
      </c>
      <c r="N803" s="20">
        <v>-1</v>
      </c>
      <c r="O803" s="20">
        <v>65</v>
      </c>
      <c r="P803" s="20" t="s">
        <v>1880</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0.41923076923076902</v>
      </c>
      <c r="AE803" s="24">
        <v>0</v>
      </c>
      <c r="AF803" s="22">
        <v>0</v>
      </c>
      <c r="AG803" s="20">
        <v>1.09230769230769</v>
      </c>
      <c r="AH803" s="20">
        <f>+VLOOKUP(K803,Seguimiento!$A:$J,6,FALSE)</f>
        <v>0.58461538461538498</v>
      </c>
      <c r="AI803" s="23">
        <v>0</v>
      </c>
      <c r="AJ803" s="23">
        <v>0</v>
      </c>
      <c r="AK803" s="23">
        <v>0</v>
      </c>
      <c r="AL803" s="20" t="str">
        <f>+VLOOKUP(K803,Seguimiento!$A:$J,7,FALSE)</f>
        <v>Se continúa con las acciones de divulgación de los programas y proyectos institucionales del Plan de Desarrollo.</v>
      </c>
      <c r="AM803" s="20">
        <f t="shared" si="12"/>
        <v>0.41923076923076902</v>
      </c>
      <c r="AN803" s="22">
        <v>0</v>
      </c>
      <c r="AO803" s="22">
        <v>0</v>
      </c>
      <c r="AP803" s="22">
        <v>0</v>
      </c>
      <c r="AQ803" s="36">
        <f>+VLOOKUP(K803,Seguimiento!$A:$J,9,FALSE)</f>
        <v>0</v>
      </c>
      <c r="AR803" s="35">
        <f>+VLOOKUP(K803,Seguimiento!$A:$J,10,FALSE)</f>
        <v>3</v>
      </c>
      <c r="AS803" s="20">
        <v>71</v>
      </c>
      <c r="AT803" s="35">
        <f>+VLOOKUP(K803,Seguimiento!$A:$J,4,FALSE)</f>
        <v>76</v>
      </c>
      <c r="AU803" s="22">
        <v>0</v>
      </c>
      <c r="AV803" s="22">
        <v>0</v>
      </c>
    </row>
    <row r="804" spans="1:48" x14ac:dyDescent="0.2">
      <c r="A804" s="20">
        <v>5</v>
      </c>
      <c r="B804" s="20" t="s">
        <v>1464</v>
      </c>
      <c r="C804" s="20">
        <v>6</v>
      </c>
      <c r="D804" s="20" t="s">
        <v>1874</v>
      </c>
      <c r="E804" s="20" t="s">
        <v>1875</v>
      </c>
      <c r="F804" s="20">
        <v>3</v>
      </c>
      <c r="G804" s="20" t="s">
        <v>1876</v>
      </c>
      <c r="H804" s="20" t="s">
        <v>1877</v>
      </c>
      <c r="I804" s="20">
        <v>3</v>
      </c>
      <c r="J804" s="20" t="s">
        <v>1959</v>
      </c>
      <c r="K804" s="20" t="s">
        <v>1878</v>
      </c>
      <c r="L804" s="20" t="s">
        <v>1879</v>
      </c>
      <c r="M804" s="20" t="s">
        <v>50</v>
      </c>
      <c r="N804" s="20">
        <v>-1</v>
      </c>
      <c r="O804" s="20">
        <v>35</v>
      </c>
      <c r="P804" s="20" t="s">
        <v>1880</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avanza el la definición del operador que dictará los procesos de formación.</v>
      </c>
      <c r="AM804" s="20">
        <f t="shared" si="12"/>
        <v>0.57142857142857095</v>
      </c>
      <c r="AN804" s="22">
        <v>1.9507497310988507E-4</v>
      </c>
      <c r="AO804" s="22">
        <v>0</v>
      </c>
      <c r="AP804" s="22">
        <v>0</v>
      </c>
      <c r="AQ804" s="36">
        <f>+VLOOKUP(K804,Seguimiento!$A:$J,9,FALSE)</f>
        <v>1.1147141320564852E-4</v>
      </c>
      <c r="AR804" s="35">
        <f>+VLOOKUP(K804,Seguimiento!$A:$J,10,FALSE)</f>
        <v>3</v>
      </c>
      <c r="AS804" s="20">
        <v>20</v>
      </c>
      <c r="AT804" s="35">
        <f>+VLOOKUP(K804,Seguimiento!$A:$J,4,FALSE)</f>
        <v>20</v>
      </c>
      <c r="AU804" s="22">
        <v>0</v>
      </c>
      <c r="AV804" s="22">
        <v>0</v>
      </c>
    </row>
    <row r="805" spans="1:48" x14ac:dyDescent="0.2">
      <c r="A805" s="20">
        <v>5</v>
      </c>
      <c r="B805" s="20" t="s">
        <v>1464</v>
      </c>
      <c r="C805" s="20">
        <v>6</v>
      </c>
      <c r="D805" s="20" t="s">
        <v>1874</v>
      </c>
      <c r="E805" s="20" t="s">
        <v>1875</v>
      </c>
      <c r="F805" s="20">
        <v>1</v>
      </c>
      <c r="G805" s="20" t="s">
        <v>1891</v>
      </c>
      <c r="H805" s="20" t="s">
        <v>1892</v>
      </c>
      <c r="I805" s="20">
        <v>1</v>
      </c>
      <c r="J805" s="20" t="s">
        <v>1959</v>
      </c>
      <c r="K805" s="20" t="s">
        <v>1906</v>
      </c>
      <c r="L805" s="20" t="s">
        <v>1907</v>
      </c>
      <c r="M805" s="20" t="s">
        <v>44</v>
      </c>
      <c r="N805" s="20">
        <v>-1</v>
      </c>
      <c r="O805" s="20">
        <v>1</v>
      </c>
      <c r="P805" s="20" t="s">
        <v>1880</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1</v>
      </c>
      <c r="AE805" s="22">
        <v>0</v>
      </c>
      <c r="AF805" s="22">
        <v>0</v>
      </c>
      <c r="AG805" s="20">
        <v>1</v>
      </c>
      <c r="AH805" s="20">
        <v>-1</v>
      </c>
      <c r="AI805" s="23">
        <v>0</v>
      </c>
      <c r="AJ805" s="23">
        <v>0</v>
      </c>
      <c r="AK805" s="23">
        <v>0</v>
      </c>
      <c r="AL805" s="20" t="str">
        <f>+VLOOKUP(K805,Seguimiento!$A:$J,7,FALSE)</f>
        <v>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v>
      </c>
      <c r="AM805" s="20">
        <f t="shared" si="12"/>
        <v>1</v>
      </c>
      <c r="AN805" s="22">
        <v>2.4384371638735633E-4</v>
      </c>
      <c r="AO805" s="22">
        <v>0</v>
      </c>
      <c r="AP805" s="22">
        <v>0</v>
      </c>
      <c r="AQ805" s="36">
        <f>+VLOOKUP(K805,Seguimiento!$A:$J,9,FALSE)</f>
        <v>2.4384371638735633E-4</v>
      </c>
      <c r="AR805" s="35">
        <f>+VLOOKUP(K805,Seguimiento!$A:$J,10,FALSE)</f>
        <v>0</v>
      </c>
      <c r="AS805" s="20">
        <v>1</v>
      </c>
      <c r="AT805" s="35">
        <f>+VLOOKUP(K805,Seguimiento!$A:$J,4,FALSE)</f>
        <v>1</v>
      </c>
      <c r="AU805" s="22">
        <v>0</v>
      </c>
      <c r="AV805" s="22">
        <v>0</v>
      </c>
    </row>
    <row r="806" spans="1:48" x14ac:dyDescent="0.2">
      <c r="A806" s="20">
        <v>5</v>
      </c>
      <c r="B806" s="20" t="s">
        <v>1464</v>
      </c>
      <c r="C806" s="20">
        <v>6</v>
      </c>
      <c r="D806" s="20" t="s">
        <v>1874</v>
      </c>
      <c r="E806" s="20" t="s">
        <v>1875</v>
      </c>
      <c r="F806" s="20">
        <v>3</v>
      </c>
      <c r="G806" s="20" t="s">
        <v>1876</v>
      </c>
      <c r="H806" s="20" t="s">
        <v>1877</v>
      </c>
      <c r="I806" s="20">
        <v>4</v>
      </c>
      <c r="J806" s="20" t="s">
        <v>1959</v>
      </c>
      <c r="K806" s="20" t="s">
        <v>1889</v>
      </c>
      <c r="L806" s="20" t="s">
        <v>1890</v>
      </c>
      <c r="M806" s="20" t="s">
        <v>50</v>
      </c>
      <c r="N806" s="20">
        <v>-1</v>
      </c>
      <c r="O806" s="20">
        <v>65</v>
      </c>
      <c r="P806" s="20" t="s">
        <v>1880</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36</v>
      </c>
      <c r="AA806" s="23">
        <v>0</v>
      </c>
      <c r="AB806" s="22">
        <v>0</v>
      </c>
      <c r="AC806" s="20">
        <v>0.44615384615384601</v>
      </c>
      <c r="AD806" s="20">
        <f>+VLOOKUP(K806,Seguimiento!$A:$J,5,FALSE)</f>
        <v>0.55384615384615399</v>
      </c>
      <c r="AE806" s="22">
        <v>0</v>
      </c>
      <c r="AF806" s="22">
        <v>0</v>
      </c>
      <c r="AG806" s="20">
        <v>1.8125</v>
      </c>
      <c r="AH806" s="20">
        <f>+VLOOKUP(K806,Seguimiento!$A:$J,6,FALSE)</f>
        <v>0.78260869565217395</v>
      </c>
      <c r="AI806" s="23">
        <v>0</v>
      </c>
      <c r="AJ806" s="23">
        <v>0</v>
      </c>
      <c r="AK806" s="23">
        <v>0</v>
      </c>
      <c r="AL806" s="20" t="str">
        <f>+VLOOKUP(K806,Seguimiento!$A:$J,7,FALSE)</f>
        <v>Se continua con el acompañamiento a las dependencias de la Administración.</v>
      </c>
      <c r="AM806" s="20">
        <f t="shared" si="12"/>
        <v>0.55384615384615399</v>
      </c>
      <c r="AN806" s="22">
        <v>1.4630622983241378E-4</v>
      </c>
      <c r="AO806" s="22">
        <v>0</v>
      </c>
      <c r="AP806" s="22">
        <v>0</v>
      </c>
      <c r="AQ806" s="36">
        <f>+VLOOKUP(K806,Seguimiento!$A:$J,9,FALSE)</f>
        <v>8.1031142676413805E-5</v>
      </c>
      <c r="AR806" s="35">
        <f>+VLOOKUP(K806,Seguimiento!$A:$J,10,FALSE)</f>
        <v>3</v>
      </c>
      <c r="AS806" s="20">
        <v>29</v>
      </c>
      <c r="AT806" s="35">
        <f>+VLOOKUP(K806,Seguimiento!$A:$J,4,FALSE)</f>
        <v>36</v>
      </c>
      <c r="AU806" s="22">
        <v>0</v>
      </c>
      <c r="AV806" s="22">
        <v>0</v>
      </c>
    </row>
    <row r="807" spans="1:48" x14ac:dyDescent="0.2">
      <c r="A807" s="20">
        <v>5</v>
      </c>
      <c r="B807" s="20" t="s">
        <v>1464</v>
      </c>
      <c r="C807" s="20">
        <v>6</v>
      </c>
      <c r="D807" s="20" t="s">
        <v>1874</v>
      </c>
      <c r="E807" s="20" t="s">
        <v>1875</v>
      </c>
      <c r="F807" s="20">
        <v>2</v>
      </c>
      <c r="G807" s="20" t="s">
        <v>1883</v>
      </c>
      <c r="H807" s="20" t="s">
        <v>1884</v>
      </c>
      <c r="I807" s="20">
        <v>1</v>
      </c>
      <c r="J807" s="20" t="s">
        <v>1959</v>
      </c>
      <c r="K807" s="20" t="s">
        <v>1904</v>
      </c>
      <c r="L807" s="20" t="s">
        <v>1905</v>
      </c>
      <c r="M807" s="20" t="s">
        <v>50</v>
      </c>
      <c r="N807" s="20">
        <v>-1</v>
      </c>
      <c r="O807" s="20">
        <v>65</v>
      </c>
      <c r="P807" s="20" t="s">
        <v>1880</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0.44019230769230799</v>
      </c>
      <c r="AE807" s="22">
        <v>0</v>
      </c>
      <c r="AF807" s="22">
        <v>0</v>
      </c>
      <c r="AG807" s="20">
        <v>1.06153846153846</v>
      </c>
      <c r="AH807" s="20">
        <f>+VLOOKUP(K807,Seguimiento!$A:$J,6,FALSE)</f>
        <v>0.69923076923076899</v>
      </c>
      <c r="AI807" s="23">
        <v>0</v>
      </c>
      <c r="AJ807" s="23">
        <v>0</v>
      </c>
      <c r="AK807" s="23">
        <v>0</v>
      </c>
      <c r="AL807" s="20" t="str">
        <f>+VLOOKUP(K807,Seguimiento!$A:$J,7,FALSE)</f>
        <v>El porcentaje de dependencias asesoradas es directamente proporcional a las solicitudes hechas por las secretarías y departamentos administrativos con relación a la formulación, acompañamiento y revisión de elementos, planes y medios de las estrategias para divulgación.</v>
      </c>
      <c r="AM807" s="20">
        <f t="shared" si="12"/>
        <v>0.44019230769230799</v>
      </c>
      <c r="AN807" s="22">
        <v>4.8768743277471265E-4</v>
      </c>
      <c r="AO807" s="22">
        <v>0</v>
      </c>
      <c r="AP807" s="22">
        <v>0</v>
      </c>
      <c r="AQ807" s="36">
        <f>+VLOOKUP(K807,Seguimiento!$A:$J,9,FALSE)</f>
        <v>2.1467625646563808E-4</v>
      </c>
      <c r="AR807" s="35">
        <f>+VLOOKUP(K807,Seguimiento!$A:$J,10,FALSE)</f>
        <v>3</v>
      </c>
      <c r="AS807" s="20">
        <v>69</v>
      </c>
      <c r="AT807" s="35">
        <f>+VLOOKUP(K807,Seguimiento!$A:$J,4,FALSE)</f>
        <v>90.9</v>
      </c>
      <c r="AU807" s="22">
        <v>0</v>
      </c>
      <c r="AV807" s="22">
        <v>0</v>
      </c>
    </row>
    <row r="808" spans="1:48" x14ac:dyDescent="0.2">
      <c r="A808" s="20">
        <v>5</v>
      </c>
      <c r="B808" s="20" t="s">
        <v>1464</v>
      </c>
      <c r="C808" s="20">
        <v>6</v>
      </c>
      <c r="D808" s="20" t="s">
        <v>1874</v>
      </c>
      <c r="E808" s="20" t="s">
        <v>1875</v>
      </c>
      <c r="F808" s="20">
        <v>1</v>
      </c>
      <c r="G808" s="20" t="s">
        <v>1891</v>
      </c>
      <c r="H808" s="20" t="s">
        <v>1892</v>
      </c>
      <c r="I808" s="20">
        <v>3</v>
      </c>
      <c r="J808" s="20" t="s">
        <v>1959</v>
      </c>
      <c r="K808" s="20" t="s">
        <v>1910</v>
      </c>
      <c r="L808" s="20" t="s">
        <v>1911</v>
      </c>
      <c r="M808" s="20" t="s">
        <v>44</v>
      </c>
      <c r="N808" s="20">
        <v>10</v>
      </c>
      <c r="O808" s="20">
        <v>4</v>
      </c>
      <c r="P808" s="20" t="s">
        <v>1880</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0.1</v>
      </c>
      <c r="AA808" s="23">
        <v>0</v>
      </c>
      <c r="AB808" s="22">
        <v>0</v>
      </c>
      <c r="AC808" s="20">
        <v>0.25</v>
      </c>
      <c r="AD808" s="20">
        <f>+VLOOKUP(K808,Seguimiento!$A:$J,5,FALSE)</f>
        <v>0.27500000000000002</v>
      </c>
      <c r="AE808" s="22">
        <v>0</v>
      </c>
      <c r="AF808" s="22">
        <v>0</v>
      </c>
      <c r="AG808" s="20">
        <v>1</v>
      </c>
      <c r="AH808" s="20">
        <f>+VLOOKUP(K808,Seguimiento!$A:$J,6,FALSE)</f>
        <v>0.1</v>
      </c>
      <c r="AI808" s="23">
        <v>0</v>
      </c>
      <c r="AJ808" s="23">
        <v>0</v>
      </c>
      <c r="AK808" s="23">
        <v>0</v>
      </c>
      <c r="AL808" s="20" t="str">
        <f>+VLOOKUP(K808,Seguimiento!$A:$J,7,FALSE)</f>
        <v>A junio 30 de 2021 se avanza en la propuesta temática para el encuentro académico que se articula al Premio de Periodismo; se planea para el mes de octubre.</v>
      </c>
      <c r="AM808" s="20">
        <f t="shared" si="12"/>
        <v>0.27500000000000002</v>
      </c>
      <c r="AN808" s="22">
        <v>1.9507497310988507E-4</v>
      </c>
      <c r="AO808" s="22">
        <v>0</v>
      </c>
      <c r="AP808" s="22">
        <v>0</v>
      </c>
      <c r="AQ808" s="36">
        <f>+VLOOKUP(K808,Seguimiento!$A:$J,9,FALSE)</f>
        <v>5.3645617605218397E-5</v>
      </c>
      <c r="AR808" s="35">
        <f>+VLOOKUP(K808,Seguimiento!$A:$J,10,FALSE)</f>
        <v>2</v>
      </c>
      <c r="AS808" s="20">
        <v>1</v>
      </c>
      <c r="AT808" s="35">
        <f>+VLOOKUP(K808,Seguimiento!$A:$J,4,FALSE)</f>
        <v>1.1000000000000001</v>
      </c>
      <c r="AU808" s="22">
        <v>0</v>
      </c>
      <c r="AV808" s="22">
        <v>0</v>
      </c>
    </row>
    <row r="809" spans="1:48" x14ac:dyDescent="0.2">
      <c r="A809" s="20">
        <v>5</v>
      </c>
      <c r="B809" s="20" t="s">
        <v>1464</v>
      </c>
      <c r="C809" s="20">
        <v>6</v>
      </c>
      <c r="D809" s="20" t="s">
        <v>1874</v>
      </c>
      <c r="E809" s="20" t="s">
        <v>1875</v>
      </c>
      <c r="F809" s="20">
        <v>3</v>
      </c>
      <c r="G809" s="20" t="s">
        <v>1876</v>
      </c>
      <c r="H809" s="20" t="s">
        <v>1877</v>
      </c>
      <c r="I809" s="20">
        <v>1</v>
      </c>
      <c r="J809" s="20" t="s">
        <v>1959</v>
      </c>
      <c r="K809" s="20" t="s">
        <v>1902</v>
      </c>
      <c r="L809" s="20" t="s">
        <v>1903</v>
      </c>
      <c r="M809" s="20" t="s">
        <v>44</v>
      </c>
      <c r="N809" s="20">
        <v>-1</v>
      </c>
      <c r="O809" s="20">
        <v>1</v>
      </c>
      <c r="P809" s="20" t="s">
        <v>1880</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0.375</v>
      </c>
      <c r="AE809" s="22">
        <v>0</v>
      </c>
      <c r="AF809" s="22">
        <v>0</v>
      </c>
      <c r="AG809" s="20">
        <v>1</v>
      </c>
      <c r="AH809" s="20">
        <f>+VLOOKUP(K809,Seguimiento!$A:$J,6,FALSE)</f>
        <v>0.5</v>
      </c>
      <c r="AI809" s="23">
        <v>0</v>
      </c>
      <c r="AJ809" s="23">
        <v>0</v>
      </c>
      <c r="AK809" s="23">
        <v>0</v>
      </c>
      <c r="AL809" s="20" t="str">
        <f>+VLOOKUP(K809,Seguimiento!$A:$J,7,FALSE)</f>
        <v>El cumplimiento de este indicador se da a través de base de datos de las redes ciudadanas identificadas en la ciudad, instrumentos para diagnósticar a las redes ciudadanas en cuanto a temas de comunicaciones y el diligenciamiento del mismo y un documento diagnóstico.</v>
      </c>
      <c r="AM809" s="20">
        <f t="shared" si="12"/>
        <v>0.375</v>
      </c>
      <c r="AN809" s="22">
        <v>1.9507497310988507E-4</v>
      </c>
      <c r="AO809" s="22">
        <v>0</v>
      </c>
      <c r="AP809" s="22">
        <v>0</v>
      </c>
      <c r="AQ809" s="36">
        <f>+VLOOKUP(K809,Seguimiento!$A:$J,9,FALSE)</f>
        <v>7.3153114916206904E-5</v>
      </c>
      <c r="AR809" s="35">
        <f>+VLOOKUP(K809,Seguimiento!$A:$J,10,FALSE)</f>
        <v>3</v>
      </c>
      <c r="AS809" s="20">
        <v>1</v>
      </c>
      <c r="AT809" s="35">
        <f>+VLOOKUP(K809,Seguimiento!$A:$J,4,FALSE)</f>
        <v>1</v>
      </c>
      <c r="AU809" s="22">
        <v>0</v>
      </c>
      <c r="AV809" s="22">
        <v>0</v>
      </c>
    </row>
    <row r="810" spans="1:48" x14ac:dyDescent="0.2">
      <c r="A810" s="20">
        <v>5</v>
      </c>
      <c r="B810" s="20" t="s">
        <v>1464</v>
      </c>
      <c r="C810" s="20">
        <v>6</v>
      </c>
      <c r="D810" s="20" t="s">
        <v>1874</v>
      </c>
      <c r="E810" s="20" t="s">
        <v>1875</v>
      </c>
      <c r="F810" s="20">
        <v>3</v>
      </c>
      <c r="G810" s="20" t="s">
        <v>1876</v>
      </c>
      <c r="H810" s="20" t="s">
        <v>1877</v>
      </c>
      <c r="I810" s="20">
        <v>2</v>
      </c>
      <c r="J810" s="20" t="s">
        <v>1959</v>
      </c>
      <c r="K810" s="20" t="s">
        <v>1881</v>
      </c>
      <c r="L810" s="20" t="s">
        <v>1882</v>
      </c>
      <c r="M810" s="20" t="s">
        <v>50</v>
      </c>
      <c r="N810" s="20">
        <v>-1</v>
      </c>
      <c r="O810" s="20">
        <v>30</v>
      </c>
      <c r="P810" s="20" t="s">
        <v>1880</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En el mes de junio las redes ciudadanas continuan enviando la información sobre sus necesidades en temas comunicacionales. Se realiza análisis de los datos recopilados.</v>
      </c>
      <c r="AM810" s="20">
        <f t="shared" si="12"/>
        <v>0.3</v>
      </c>
      <c r="AN810" s="22">
        <v>1.9507497310988507E-4</v>
      </c>
      <c r="AO810" s="22">
        <v>0</v>
      </c>
      <c r="AP810" s="22">
        <v>0</v>
      </c>
      <c r="AQ810" s="36">
        <f>+VLOOKUP(K810,Seguimiento!$A:$J,9,FALSE)</f>
        <v>5.852249193296552E-5</v>
      </c>
      <c r="AR810" s="35">
        <f>+VLOOKUP(K810,Seguimiento!$A:$J,10,FALSE)</f>
        <v>2</v>
      </c>
      <c r="AS810" s="20">
        <v>9</v>
      </c>
      <c r="AT810" s="35">
        <f>+VLOOKUP(K810,Seguimiento!$A:$J,4,FALSE)</f>
        <v>9</v>
      </c>
      <c r="AU810" s="22">
        <v>0</v>
      </c>
      <c r="AV810" s="22">
        <v>0</v>
      </c>
    </row>
    <row r="811" spans="1:48" x14ac:dyDescent="0.2">
      <c r="A811" s="20">
        <v>5</v>
      </c>
      <c r="B811" s="20" t="s">
        <v>1464</v>
      </c>
      <c r="C811" s="20">
        <v>6</v>
      </c>
      <c r="D811" s="20" t="s">
        <v>1874</v>
      </c>
      <c r="E811" s="20" t="s">
        <v>1875</v>
      </c>
      <c r="F811" s="20"/>
      <c r="G811" s="20"/>
      <c r="H811" s="20"/>
      <c r="I811" s="20">
        <v>3</v>
      </c>
      <c r="J811" s="20" t="s">
        <v>1958</v>
      </c>
      <c r="K811" s="20" t="s">
        <v>1876</v>
      </c>
      <c r="L811" s="20" t="s">
        <v>1908</v>
      </c>
      <c r="M811" s="20" t="s">
        <v>50</v>
      </c>
      <c r="N811" s="20">
        <v>-1</v>
      </c>
      <c r="O811" s="20">
        <v>60</v>
      </c>
      <c r="P811" s="20" t="s">
        <v>1880</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0.47687499999999999</v>
      </c>
      <c r="AE811" s="24">
        <v>0</v>
      </c>
      <c r="AF811" s="22">
        <v>0</v>
      </c>
      <c r="AG811" s="20">
        <v>1.1499999999999999</v>
      </c>
      <c r="AH811" s="20">
        <f>+VLOOKUP(K811,Seguimiento!$A:$J,6,FALSE)</f>
        <v>0.75749999999999995</v>
      </c>
      <c r="AI811" s="23">
        <v>0</v>
      </c>
      <c r="AJ811" s="23">
        <v>0</v>
      </c>
      <c r="AK811" s="23">
        <v>0</v>
      </c>
      <c r="AL811" s="20" t="str">
        <f>+VLOOKUP(K811,Seguimiento!$A:$J,7,FALSE)</f>
        <v>Da cuenta de la cantidad de ejecuciones de las dependencias asociadas a programas y proyectos y la necesidad de operación de estrategias de comunicación.</v>
      </c>
      <c r="AM811" s="20">
        <f t="shared" si="12"/>
        <v>0.47687499999999999</v>
      </c>
      <c r="AN811" s="22">
        <v>0</v>
      </c>
      <c r="AO811" s="22">
        <v>0</v>
      </c>
      <c r="AP811" s="22">
        <v>0</v>
      </c>
      <c r="AQ811" s="36">
        <f>+VLOOKUP(K811,Seguimiento!$A:$J,9,FALSE)</f>
        <v>0</v>
      </c>
      <c r="AR811" s="35">
        <f>+VLOOKUP(K811,Seguimiento!$A:$J,10,FALSE)</f>
        <v>3</v>
      </c>
      <c r="AS811" s="20">
        <v>69</v>
      </c>
      <c r="AT811" s="35">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H43" sqref="H43"/>
    </sheetView>
  </sheetViews>
  <sheetFormatPr baseColWidth="10" defaultRowHeight="16" x14ac:dyDescent="0.2"/>
  <cols>
    <col min="1" max="1" width="14.1640625" bestFit="1" customWidth="1"/>
    <col min="2" max="2" width="21.5" customWidth="1"/>
    <col min="3" max="3" width="25.83203125" bestFit="1" customWidth="1"/>
  </cols>
  <sheetData>
    <row r="1" spans="1:3" x14ac:dyDescent="0.2">
      <c r="A1" s="28" t="s">
        <v>10</v>
      </c>
      <c r="B1" s="27" t="s">
        <v>2658</v>
      </c>
      <c r="C1" s="28" t="s">
        <v>2075</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1961</v>
      </c>
      <c r="C102">
        <v>752</v>
      </c>
    </row>
    <row r="103" spans="1:3" x14ac:dyDescent="0.2">
      <c r="A103" t="s">
        <v>303</v>
      </c>
      <c r="B103" t="s">
        <v>1961</v>
      </c>
      <c r="C103">
        <v>752</v>
      </c>
    </row>
    <row r="104" spans="1:3" x14ac:dyDescent="0.2">
      <c r="A104" t="s">
        <v>286</v>
      </c>
      <c r="B104" t="s">
        <v>1961</v>
      </c>
      <c r="C104">
        <v>752</v>
      </c>
    </row>
    <row r="105" spans="1:3" x14ac:dyDescent="0.2">
      <c r="A105" t="s">
        <v>300</v>
      </c>
      <c r="B105" t="s">
        <v>216</v>
      </c>
      <c r="C105">
        <v>704</v>
      </c>
    </row>
    <row r="106" spans="1:3" x14ac:dyDescent="0.2">
      <c r="A106" t="s">
        <v>294</v>
      </c>
      <c r="B106" t="s">
        <v>1961</v>
      </c>
      <c r="C106">
        <v>752</v>
      </c>
    </row>
    <row r="107" spans="1:3" x14ac:dyDescent="0.2">
      <c r="A107" t="s">
        <v>307</v>
      </c>
      <c r="B107" t="s">
        <v>1961</v>
      </c>
      <c r="C107">
        <v>752</v>
      </c>
    </row>
    <row r="108" spans="1:3" x14ac:dyDescent="0.2">
      <c r="A108" t="s">
        <v>298</v>
      </c>
      <c r="B108" t="s">
        <v>1961</v>
      </c>
      <c r="C108">
        <v>752</v>
      </c>
    </row>
    <row r="109" spans="1:3" x14ac:dyDescent="0.2">
      <c r="A109" t="s">
        <v>296</v>
      </c>
      <c r="B109" t="s">
        <v>1961</v>
      </c>
      <c r="C109">
        <v>752</v>
      </c>
    </row>
    <row r="110" spans="1:3" x14ac:dyDescent="0.2">
      <c r="A110" t="s">
        <v>282</v>
      </c>
      <c r="B110" t="s">
        <v>1961</v>
      </c>
      <c r="C110">
        <v>752</v>
      </c>
    </row>
    <row r="111" spans="1:3" x14ac:dyDescent="0.2">
      <c r="A111" t="s">
        <v>292</v>
      </c>
      <c r="B111" t="s">
        <v>1961</v>
      </c>
      <c r="C111">
        <v>752</v>
      </c>
    </row>
    <row r="112" spans="1:3" x14ac:dyDescent="0.2">
      <c r="A112" t="s">
        <v>289</v>
      </c>
      <c r="B112" t="s">
        <v>1961</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1934</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1934</v>
      </c>
      <c r="C315">
        <v>725</v>
      </c>
    </row>
    <row r="316" spans="1:3" x14ac:dyDescent="0.2">
      <c r="A316" t="s">
        <v>817</v>
      </c>
      <c r="B316" t="s">
        <v>1934</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1934</v>
      </c>
      <c r="C372">
        <v>725</v>
      </c>
    </row>
    <row r="373" spans="1:3" x14ac:dyDescent="0.2">
      <c r="A373" t="s">
        <v>923</v>
      </c>
      <c r="B373" t="s">
        <v>918</v>
      </c>
      <c r="C373">
        <v>722</v>
      </c>
    </row>
    <row r="374" spans="1:3" x14ac:dyDescent="0.2">
      <c r="A374" t="s">
        <v>925</v>
      </c>
      <c r="B374" t="s">
        <v>918</v>
      </c>
      <c r="C374">
        <v>722</v>
      </c>
    </row>
    <row r="375" spans="1:3" x14ac:dyDescent="0.2">
      <c r="A375" t="s">
        <v>927</v>
      </c>
      <c r="B375" t="s">
        <v>1934</v>
      </c>
      <c r="C375">
        <v>725</v>
      </c>
    </row>
    <row r="376" spans="1:3" x14ac:dyDescent="0.2">
      <c r="A376" t="s">
        <v>929</v>
      </c>
      <c r="B376" t="s">
        <v>918</v>
      </c>
      <c r="C376">
        <v>722</v>
      </c>
    </row>
    <row r="377" spans="1:3" x14ac:dyDescent="0.2">
      <c r="A377" t="s">
        <v>931</v>
      </c>
      <c r="B377" t="s">
        <v>918</v>
      </c>
      <c r="C377">
        <v>722</v>
      </c>
    </row>
    <row r="378" spans="1:3" x14ac:dyDescent="0.2">
      <c r="A378" t="s">
        <v>921</v>
      </c>
      <c r="B378" t="s">
        <v>1934</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1934</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1372</v>
      </c>
      <c r="B543" t="s">
        <v>147</v>
      </c>
      <c r="C543">
        <v>761</v>
      </c>
    </row>
    <row r="544" spans="1:3" x14ac:dyDescent="0.2">
      <c r="A544" t="s">
        <v>1408</v>
      </c>
      <c r="B544" t="s">
        <v>147</v>
      </c>
      <c r="C544">
        <v>761</v>
      </c>
    </row>
    <row r="545" spans="1:3" x14ac:dyDescent="0.2">
      <c r="A545" t="s">
        <v>1374</v>
      </c>
      <c r="B545" t="s">
        <v>147</v>
      </c>
      <c r="C545">
        <v>761</v>
      </c>
    </row>
    <row r="546" spans="1:3" x14ac:dyDescent="0.2">
      <c r="A546" t="s">
        <v>1395</v>
      </c>
      <c r="B546" t="s">
        <v>147</v>
      </c>
      <c r="C546">
        <v>761</v>
      </c>
    </row>
    <row r="547" spans="1:3" x14ac:dyDescent="0.2">
      <c r="A547" t="s">
        <v>1393</v>
      </c>
      <c r="B547" t="s">
        <v>147</v>
      </c>
      <c r="C547">
        <v>761</v>
      </c>
    </row>
    <row r="548" spans="1:3" x14ac:dyDescent="0.2">
      <c r="A548" t="s">
        <v>1378</v>
      </c>
      <c r="B548" t="s">
        <v>1380</v>
      </c>
      <c r="C548">
        <v>912</v>
      </c>
    </row>
    <row r="549" spans="1:3" x14ac:dyDescent="0.2">
      <c r="A549" t="s">
        <v>1399</v>
      </c>
      <c r="B549" t="s">
        <v>147</v>
      </c>
      <c r="C549">
        <v>761</v>
      </c>
    </row>
    <row r="550" spans="1:3" x14ac:dyDescent="0.2">
      <c r="A550" t="s">
        <v>1361</v>
      </c>
      <c r="B550" t="s">
        <v>819</v>
      </c>
      <c r="C550">
        <v>732</v>
      </c>
    </row>
    <row r="551" spans="1:3" x14ac:dyDescent="0.2">
      <c r="A551" t="s">
        <v>1412</v>
      </c>
      <c r="B551" t="s">
        <v>545</v>
      </c>
      <c r="C551">
        <v>918</v>
      </c>
    </row>
    <row r="552" spans="1:3" x14ac:dyDescent="0.2">
      <c r="A552" t="s">
        <v>1410</v>
      </c>
      <c r="B552" t="s">
        <v>819</v>
      </c>
      <c r="C552">
        <v>732</v>
      </c>
    </row>
    <row r="553" spans="1:3" x14ac:dyDescent="0.2">
      <c r="A553" t="s">
        <v>1427</v>
      </c>
      <c r="B553" t="s">
        <v>545</v>
      </c>
      <c r="C553">
        <v>918</v>
      </c>
    </row>
    <row r="554" spans="1:3" x14ac:dyDescent="0.2">
      <c r="A554" t="s">
        <v>1405</v>
      </c>
      <c r="B554" t="s">
        <v>545</v>
      </c>
      <c r="C554">
        <v>918</v>
      </c>
    </row>
    <row r="555" spans="1:3" x14ac:dyDescent="0.2">
      <c r="A555" t="s">
        <v>1363</v>
      </c>
      <c r="B555" t="s">
        <v>222</v>
      </c>
      <c r="C555">
        <v>741</v>
      </c>
    </row>
    <row r="556" spans="1:3" x14ac:dyDescent="0.2">
      <c r="A556" t="s">
        <v>1366</v>
      </c>
      <c r="B556" t="s">
        <v>222</v>
      </c>
      <c r="C556">
        <v>741</v>
      </c>
    </row>
    <row r="557" spans="1:3" x14ac:dyDescent="0.2">
      <c r="A557" t="s">
        <v>1425</v>
      </c>
      <c r="B557" t="s">
        <v>819</v>
      </c>
      <c r="C557">
        <v>732</v>
      </c>
    </row>
    <row r="558" spans="1:3" x14ac:dyDescent="0.2">
      <c r="A558" t="s">
        <v>1423</v>
      </c>
      <c r="B558" t="s">
        <v>221</v>
      </c>
      <c r="C558">
        <v>771</v>
      </c>
    </row>
    <row r="559" spans="1:3" x14ac:dyDescent="0.2">
      <c r="A559" t="s">
        <v>1421</v>
      </c>
      <c r="B559" t="s">
        <v>692</v>
      </c>
      <c r="C559">
        <v>905</v>
      </c>
    </row>
    <row r="560" spans="1:3" x14ac:dyDescent="0.2">
      <c r="A560" t="s">
        <v>1419</v>
      </c>
      <c r="B560" t="s">
        <v>222</v>
      </c>
      <c r="C560">
        <v>741</v>
      </c>
    </row>
    <row r="561" spans="1:3" x14ac:dyDescent="0.2">
      <c r="A561" t="s">
        <v>1418</v>
      </c>
      <c r="B561" t="s">
        <v>222</v>
      </c>
      <c r="C561">
        <v>741</v>
      </c>
    </row>
    <row r="562" spans="1:3" x14ac:dyDescent="0.2">
      <c r="A562" t="s">
        <v>1416</v>
      </c>
      <c r="B562" t="s">
        <v>819</v>
      </c>
      <c r="C562">
        <v>732</v>
      </c>
    </row>
    <row r="563" spans="1:3" x14ac:dyDescent="0.2">
      <c r="A563" t="s">
        <v>1414</v>
      </c>
      <c r="B563" t="s">
        <v>819</v>
      </c>
      <c r="C563">
        <v>732</v>
      </c>
    </row>
    <row r="564" spans="1:3" x14ac:dyDescent="0.2">
      <c r="A564" t="s">
        <v>1401</v>
      </c>
      <c r="B564" t="s">
        <v>819</v>
      </c>
      <c r="C564">
        <v>732</v>
      </c>
    </row>
    <row r="565" spans="1:3" x14ac:dyDescent="0.2">
      <c r="A565" t="s">
        <v>1368</v>
      </c>
      <c r="B565" t="s">
        <v>147</v>
      </c>
      <c r="C565">
        <v>761</v>
      </c>
    </row>
    <row r="566" spans="1:3" x14ac:dyDescent="0.2">
      <c r="A566" t="s">
        <v>1403</v>
      </c>
      <c r="B566" t="s">
        <v>222</v>
      </c>
      <c r="C566">
        <v>741</v>
      </c>
    </row>
    <row r="567" spans="1:3" x14ac:dyDescent="0.2">
      <c r="A567" t="s">
        <v>1397</v>
      </c>
      <c r="B567" t="s">
        <v>222</v>
      </c>
      <c r="C567">
        <v>741</v>
      </c>
    </row>
    <row r="568" spans="1:3" x14ac:dyDescent="0.2">
      <c r="A568" t="s">
        <v>1370</v>
      </c>
      <c r="B568" t="s">
        <v>1084</v>
      </c>
      <c r="C568">
        <v>743</v>
      </c>
    </row>
    <row r="569" spans="1:3" x14ac:dyDescent="0.2">
      <c r="A569" t="s">
        <v>1320</v>
      </c>
      <c r="B569" t="s">
        <v>222</v>
      </c>
      <c r="C569">
        <v>741</v>
      </c>
    </row>
    <row r="570" spans="1:3" x14ac:dyDescent="0.2">
      <c r="A570" t="s">
        <v>1338</v>
      </c>
      <c r="B570" t="s">
        <v>1330</v>
      </c>
      <c r="C570">
        <v>733</v>
      </c>
    </row>
    <row r="571" spans="1:3" x14ac:dyDescent="0.2">
      <c r="A571" t="s">
        <v>1336</v>
      </c>
      <c r="B571" t="s">
        <v>1330</v>
      </c>
      <c r="C571">
        <v>733</v>
      </c>
    </row>
    <row r="572" spans="1:3" x14ac:dyDescent="0.2">
      <c r="A572" t="s">
        <v>1328</v>
      </c>
      <c r="B572" t="s">
        <v>1330</v>
      </c>
      <c r="C572">
        <v>733</v>
      </c>
    </row>
    <row r="573" spans="1:3" x14ac:dyDescent="0.2">
      <c r="A573" t="s">
        <v>1340</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1347</v>
      </c>
      <c r="B578" t="s">
        <v>1030</v>
      </c>
      <c r="C578">
        <v>914</v>
      </c>
    </row>
    <row r="579" spans="1:3" x14ac:dyDescent="0.2">
      <c r="A579" t="s">
        <v>1349</v>
      </c>
      <c r="B579" t="s">
        <v>1030</v>
      </c>
      <c r="C579">
        <v>914</v>
      </c>
    </row>
    <row r="580" spans="1:3" x14ac:dyDescent="0.2">
      <c r="A580" t="s">
        <v>1376</v>
      </c>
      <c r="B580" t="s">
        <v>1030</v>
      </c>
      <c r="C580">
        <v>914</v>
      </c>
    </row>
    <row r="581" spans="1:3" x14ac:dyDescent="0.2">
      <c r="A581" t="s">
        <v>1351</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1343</v>
      </c>
      <c r="B588" t="s">
        <v>1030</v>
      </c>
      <c r="C588">
        <v>914</v>
      </c>
    </row>
    <row r="589" spans="1:3" x14ac:dyDescent="0.2">
      <c r="A589" t="s">
        <v>1345</v>
      </c>
      <c r="B589" t="s">
        <v>1030</v>
      </c>
      <c r="C589">
        <v>914</v>
      </c>
    </row>
    <row r="590" spans="1:3" x14ac:dyDescent="0.2">
      <c r="A590" t="s">
        <v>1332</v>
      </c>
      <c r="B590" t="s">
        <v>1330</v>
      </c>
      <c r="C590">
        <v>733</v>
      </c>
    </row>
    <row r="591" spans="1:3" x14ac:dyDescent="0.2">
      <c r="A591" t="s">
        <v>1334</v>
      </c>
      <c r="B591" t="s">
        <v>222</v>
      </c>
      <c r="C591">
        <v>741</v>
      </c>
    </row>
    <row r="592" spans="1:3" x14ac:dyDescent="0.2">
      <c r="A592" t="s">
        <v>1353</v>
      </c>
      <c r="B592" t="s">
        <v>222</v>
      </c>
      <c r="C592">
        <v>741</v>
      </c>
    </row>
    <row r="593" spans="1:3" x14ac:dyDescent="0.2">
      <c r="A593" t="s">
        <v>1355</v>
      </c>
      <c r="B593" t="s">
        <v>1189</v>
      </c>
      <c r="C593">
        <v>742</v>
      </c>
    </row>
    <row r="594" spans="1:3" x14ac:dyDescent="0.2">
      <c r="A594" t="s">
        <v>1357</v>
      </c>
      <c r="B594" t="s">
        <v>1189</v>
      </c>
      <c r="C594">
        <v>742</v>
      </c>
    </row>
    <row r="595" spans="1:3" x14ac:dyDescent="0.2">
      <c r="A595" t="s">
        <v>1359</v>
      </c>
      <c r="B595" t="s">
        <v>1189</v>
      </c>
      <c r="C595">
        <v>742</v>
      </c>
    </row>
    <row r="596" spans="1:3" x14ac:dyDescent="0.2">
      <c r="A596" t="s">
        <v>1387</v>
      </c>
      <c r="B596" t="s">
        <v>1030</v>
      </c>
      <c r="C596">
        <v>914</v>
      </c>
    </row>
    <row r="597" spans="1:3" x14ac:dyDescent="0.2">
      <c r="A597" t="s">
        <v>1389</v>
      </c>
      <c r="B597" t="s">
        <v>1030</v>
      </c>
      <c r="C597">
        <v>914</v>
      </c>
    </row>
    <row r="598" spans="1:3" x14ac:dyDescent="0.2">
      <c r="A598" t="s">
        <v>1391</v>
      </c>
      <c r="B598" t="s">
        <v>1189</v>
      </c>
      <c r="C598">
        <v>742</v>
      </c>
    </row>
    <row r="599" spans="1:3" x14ac:dyDescent="0.2">
      <c r="A599" t="s">
        <v>1443</v>
      </c>
      <c r="B599" t="s">
        <v>564</v>
      </c>
      <c r="C599">
        <v>753</v>
      </c>
    </row>
    <row r="600" spans="1:3" x14ac:dyDescent="0.2">
      <c r="A600" t="s">
        <v>1452</v>
      </c>
      <c r="B600" t="s">
        <v>564</v>
      </c>
      <c r="C600">
        <v>753</v>
      </c>
    </row>
    <row r="601" spans="1:3" x14ac:dyDescent="0.2">
      <c r="A601" t="s">
        <v>1454</v>
      </c>
      <c r="B601" t="s">
        <v>564</v>
      </c>
      <c r="C601">
        <v>753</v>
      </c>
    </row>
    <row r="602" spans="1:3" x14ac:dyDescent="0.2">
      <c r="A602" t="s">
        <v>1456</v>
      </c>
      <c r="B602" t="s">
        <v>564</v>
      </c>
      <c r="C602">
        <v>753</v>
      </c>
    </row>
    <row r="603" spans="1:3" x14ac:dyDescent="0.2">
      <c r="A603" t="s">
        <v>1458</v>
      </c>
      <c r="B603" t="s">
        <v>564</v>
      </c>
      <c r="C603">
        <v>753</v>
      </c>
    </row>
    <row r="604" spans="1:3" x14ac:dyDescent="0.2">
      <c r="A604" t="s">
        <v>1460</v>
      </c>
      <c r="B604" t="s">
        <v>222</v>
      </c>
      <c r="C604">
        <v>741</v>
      </c>
    </row>
    <row r="605" spans="1:3" x14ac:dyDescent="0.2">
      <c r="A605" t="s">
        <v>1431</v>
      </c>
      <c r="B605" t="s">
        <v>45</v>
      </c>
      <c r="C605">
        <v>751</v>
      </c>
    </row>
    <row r="606" spans="1:3" x14ac:dyDescent="0.2">
      <c r="A606" t="s">
        <v>1445</v>
      </c>
      <c r="B606" t="s">
        <v>45</v>
      </c>
      <c r="C606">
        <v>751</v>
      </c>
    </row>
    <row r="607" spans="1:3" x14ac:dyDescent="0.2">
      <c r="A607" t="s">
        <v>1435</v>
      </c>
      <c r="B607" t="s">
        <v>45</v>
      </c>
      <c r="C607">
        <v>751</v>
      </c>
    </row>
    <row r="608" spans="1:3" x14ac:dyDescent="0.2">
      <c r="A608" t="s">
        <v>1441</v>
      </c>
      <c r="B608" t="s">
        <v>45</v>
      </c>
      <c r="C608">
        <v>751</v>
      </c>
    </row>
    <row r="609" spans="1:3" x14ac:dyDescent="0.2">
      <c r="A609" t="s">
        <v>1439</v>
      </c>
      <c r="B609" t="s">
        <v>564</v>
      </c>
      <c r="C609">
        <v>753</v>
      </c>
    </row>
    <row r="610" spans="1:3" x14ac:dyDescent="0.2">
      <c r="A610" t="s">
        <v>1437</v>
      </c>
      <c r="B610" t="s">
        <v>564</v>
      </c>
      <c r="C610">
        <v>753</v>
      </c>
    </row>
    <row r="611" spans="1:3" x14ac:dyDescent="0.2">
      <c r="A611" t="s">
        <v>1462</v>
      </c>
      <c r="B611" t="s">
        <v>918</v>
      </c>
      <c r="C611">
        <v>722</v>
      </c>
    </row>
    <row r="612" spans="1:3" x14ac:dyDescent="0.2">
      <c r="A612" t="s">
        <v>1433</v>
      </c>
      <c r="B612" t="s">
        <v>918</v>
      </c>
      <c r="C612">
        <v>722</v>
      </c>
    </row>
    <row r="613" spans="1:3" x14ac:dyDescent="0.2">
      <c r="A613" t="s">
        <v>1449</v>
      </c>
      <c r="B613" t="s">
        <v>918</v>
      </c>
      <c r="C613">
        <v>722</v>
      </c>
    </row>
    <row r="614" spans="1:3" x14ac:dyDescent="0.2">
      <c r="A614" t="s">
        <v>1510</v>
      </c>
      <c r="B614" t="s">
        <v>54</v>
      </c>
      <c r="C614">
        <v>706</v>
      </c>
    </row>
    <row r="615" spans="1:3" x14ac:dyDescent="0.2">
      <c r="A615" t="s">
        <v>1521</v>
      </c>
      <c r="B615" t="s">
        <v>54</v>
      </c>
      <c r="C615">
        <v>706</v>
      </c>
    </row>
    <row r="616" spans="1:3" x14ac:dyDescent="0.2">
      <c r="A616" t="s">
        <v>1523</v>
      </c>
      <c r="B616" t="s">
        <v>54</v>
      </c>
      <c r="C616">
        <v>706</v>
      </c>
    </row>
    <row r="617" spans="1:3" x14ac:dyDescent="0.2">
      <c r="A617" t="s">
        <v>1525</v>
      </c>
      <c r="B617" t="s">
        <v>54</v>
      </c>
      <c r="C617">
        <v>706</v>
      </c>
    </row>
    <row r="618" spans="1:3" x14ac:dyDescent="0.2">
      <c r="A618" t="s">
        <v>1527</v>
      </c>
      <c r="B618" t="s">
        <v>54</v>
      </c>
      <c r="C618">
        <v>706</v>
      </c>
    </row>
    <row r="619" spans="1:3" x14ac:dyDescent="0.2">
      <c r="A619" t="s">
        <v>1542</v>
      </c>
      <c r="B619" t="s">
        <v>54</v>
      </c>
      <c r="C619">
        <v>706</v>
      </c>
    </row>
    <row r="620" spans="1:3" x14ac:dyDescent="0.2">
      <c r="A620" t="s">
        <v>1529</v>
      </c>
      <c r="B620" t="s">
        <v>54</v>
      </c>
      <c r="C620">
        <v>706</v>
      </c>
    </row>
    <row r="621" spans="1:3" x14ac:dyDescent="0.2">
      <c r="A621" t="s">
        <v>1531</v>
      </c>
      <c r="B621" t="s">
        <v>2051</v>
      </c>
      <c r="C621">
        <v>731</v>
      </c>
    </row>
    <row r="622" spans="1:3" x14ac:dyDescent="0.2">
      <c r="A622" t="s">
        <v>1534</v>
      </c>
      <c r="B622" t="s">
        <v>2051</v>
      </c>
      <c r="C622">
        <v>731</v>
      </c>
    </row>
    <row r="623" spans="1:3" x14ac:dyDescent="0.2">
      <c r="A623" t="s">
        <v>1536</v>
      </c>
      <c r="B623" t="s">
        <v>1501</v>
      </c>
      <c r="C623">
        <v>701</v>
      </c>
    </row>
    <row r="624" spans="1:3" x14ac:dyDescent="0.2">
      <c r="A624" t="s">
        <v>1538</v>
      </c>
      <c r="B624" t="s">
        <v>147</v>
      </c>
      <c r="C624">
        <v>761</v>
      </c>
    </row>
    <row r="625" spans="1:3" x14ac:dyDescent="0.2">
      <c r="A625" t="s">
        <v>1497</v>
      </c>
      <c r="B625" t="s">
        <v>216</v>
      </c>
      <c r="C625">
        <v>704</v>
      </c>
    </row>
    <row r="626" spans="1:3" x14ac:dyDescent="0.2">
      <c r="A626" t="s">
        <v>1540</v>
      </c>
      <c r="B626" t="s">
        <v>1501</v>
      </c>
      <c r="C626">
        <v>701</v>
      </c>
    </row>
    <row r="627" spans="1:3" x14ac:dyDescent="0.2">
      <c r="A627" t="s">
        <v>1516</v>
      </c>
      <c r="B627" t="s">
        <v>1501</v>
      </c>
      <c r="C627">
        <v>701</v>
      </c>
    </row>
    <row r="628" spans="1:3" x14ac:dyDescent="0.2">
      <c r="A628" t="s">
        <v>1499</v>
      </c>
      <c r="B628" t="s">
        <v>1501</v>
      </c>
      <c r="C628">
        <v>701</v>
      </c>
    </row>
    <row r="629" spans="1:3" x14ac:dyDescent="0.2">
      <c r="A629" t="s">
        <v>1477</v>
      </c>
      <c r="B629" t="s">
        <v>1471</v>
      </c>
      <c r="C629">
        <v>705</v>
      </c>
    </row>
    <row r="630" spans="1:3" x14ac:dyDescent="0.2">
      <c r="A630" t="s">
        <v>1479</v>
      </c>
      <c r="B630" t="s">
        <v>54</v>
      </c>
      <c r="C630">
        <v>706</v>
      </c>
    </row>
    <row r="631" spans="1:3" x14ac:dyDescent="0.2">
      <c r="A631" t="s">
        <v>1481</v>
      </c>
      <c r="B631" t="s">
        <v>1483</v>
      </c>
      <c r="C631">
        <v>707</v>
      </c>
    </row>
    <row r="632" spans="1:3" x14ac:dyDescent="0.2">
      <c r="A632" t="s">
        <v>1504</v>
      </c>
      <c r="B632" t="s">
        <v>1506</v>
      </c>
      <c r="C632">
        <v>703</v>
      </c>
    </row>
    <row r="633" spans="1:3" x14ac:dyDescent="0.2">
      <c r="A633" t="s">
        <v>1484</v>
      </c>
      <c r="B633" t="s">
        <v>1483</v>
      </c>
      <c r="C633">
        <v>707</v>
      </c>
    </row>
    <row r="634" spans="1:3" x14ac:dyDescent="0.2">
      <c r="A634" t="s">
        <v>1512</v>
      </c>
      <c r="B634" t="s">
        <v>1483</v>
      </c>
      <c r="C634">
        <v>707</v>
      </c>
    </row>
    <row r="635" spans="1:3" x14ac:dyDescent="0.2">
      <c r="A635" t="s">
        <v>1486</v>
      </c>
      <c r="B635" t="s">
        <v>1483</v>
      </c>
      <c r="C635">
        <v>707</v>
      </c>
    </row>
    <row r="636" spans="1:3" x14ac:dyDescent="0.2">
      <c r="A636" t="s">
        <v>1472</v>
      </c>
      <c r="B636" t="s">
        <v>1501</v>
      </c>
      <c r="C636">
        <v>701</v>
      </c>
    </row>
    <row r="637" spans="1:3" x14ac:dyDescent="0.2">
      <c r="A637" t="s">
        <v>1488</v>
      </c>
      <c r="B637" t="s">
        <v>545</v>
      </c>
      <c r="C637">
        <v>918</v>
      </c>
    </row>
    <row r="638" spans="1:3" x14ac:dyDescent="0.2">
      <c r="A638" t="s">
        <v>1474</v>
      </c>
      <c r="B638" t="s">
        <v>216</v>
      </c>
      <c r="C638">
        <v>704</v>
      </c>
    </row>
    <row r="639" spans="1:3" x14ac:dyDescent="0.2">
      <c r="A639" t="s">
        <v>1490</v>
      </c>
      <c r="B639" t="s">
        <v>216</v>
      </c>
      <c r="C639">
        <v>704</v>
      </c>
    </row>
    <row r="640" spans="1:3" x14ac:dyDescent="0.2">
      <c r="A640" t="s">
        <v>1492</v>
      </c>
      <c r="B640" t="s">
        <v>1084</v>
      </c>
      <c r="C640">
        <v>743</v>
      </c>
    </row>
    <row r="641" spans="1:3" x14ac:dyDescent="0.2">
      <c r="A641" t="s">
        <v>1495</v>
      </c>
      <c r="B641" t="s">
        <v>54</v>
      </c>
      <c r="C641">
        <v>706</v>
      </c>
    </row>
    <row r="642" spans="1:3" x14ac:dyDescent="0.2">
      <c r="A642" t="s">
        <v>1507</v>
      </c>
      <c r="B642" t="s">
        <v>545</v>
      </c>
      <c r="C642">
        <v>918</v>
      </c>
    </row>
    <row r="643" spans="1:3" x14ac:dyDescent="0.2">
      <c r="A643" t="s">
        <v>1467</v>
      </c>
      <c r="B643" t="s">
        <v>1501</v>
      </c>
      <c r="C643">
        <v>701</v>
      </c>
    </row>
    <row r="644" spans="1:3" x14ac:dyDescent="0.2">
      <c r="A644" t="s">
        <v>1502</v>
      </c>
      <c r="B644" t="s">
        <v>1471</v>
      </c>
      <c r="C644">
        <v>705</v>
      </c>
    </row>
    <row r="645" spans="1:3" x14ac:dyDescent="0.2">
      <c r="A645" t="s">
        <v>1469</v>
      </c>
      <c r="B645" t="s">
        <v>1471</v>
      </c>
      <c r="C645">
        <v>705</v>
      </c>
    </row>
    <row r="646" spans="1:3" x14ac:dyDescent="0.2">
      <c r="A646" t="s">
        <v>1578</v>
      </c>
      <c r="B646" t="s">
        <v>1934</v>
      </c>
      <c r="C646">
        <v>725</v>
      </c>
    </row>
    <row r="647" spans="1:3" x14ac:dyDescent="0.2">
      <c r="A647" t="s">
        <v>1586</v>
      </c>
      <c r="B647" t="s">
        <v>819</v>
      </c>
      <c r="C647">
        <v>732</v>
      </c>
    </row>
    <row r="648" spans="1:3" x14ac:dyDescent="0.2">
      <c r="A648" t="s">
        <v>1580</v>
      </c>
      <c r="B648" t="s">
        <v>819</v>
      </c>
      <c r="C648">
        <v>732</v>
      </c>
    </row>
    <row r="649" spans="1:3" x14ac:dyDescent="0.2">
      <c r="A649" t="s">
        <v>1598</v>
      </c>
      <c r="B649" t="s">
        <v>819</v>
      </c>
      <c r="C649">
        <v>732</v>
      </c>
    </row>
    <row r="650" spans="1:3" x14ac:dyDescent="0.2">
      <c r="A650" t="s">
        <v>1589</v>
      </c>
      <c r="B650" t="s">
        <v>819</v>
      </c>
      <c r="C650">
        <v>732</v>
      </c>
    </row>
    <row r="651" spans="1:3" x14ac:dyDescent="0.2">
      <c r="A651" t="s">
        <v>1616</v>
      </c>
      <c r="B651" t="s">
        <v>1934</v>
      </c>
      <c r="C651">
        <v>725</v>
      </c>
    </row>
    <row r="652" spans="1:3" x14ac:dyDescent="0.2">
      <c r="A652" t="s">
        <v>1614</v>
      </c>
      <c r="B652" t="s">
        <v>819</v>
      </c>
      <c r="C652">
        <v>732</v>
      </c>
    </row>
    <row r="653" spans="1:3" x14ac:dyDescent="0.2">
      <c r="A653" t="s">
        <v>1612</v>
      </c>
      <c r="B653" t="s">
        <v>1934</v>
      </c>
      <c r="C653">
        <v>725</v>
      </c>
    </row>
    <row r="654" spans="1:3" x14ac:dyDescent="0.2">
      <c r="A654" t="s">
        <v>1610</v>
      </c>
      <c r="B654" t="s">
        <v>819</v>
      </c>
      <c r="C654">
        <v>732</v>
      </c>
    </row>
    <row r="655" spans="1:3" x14ac:dyDescent="0.2">
      <c r="A655" t="s">
        <v>1608</v>
      </c>
      <c r="B655" t="s">
        <v>819</v>
      </c>
      <c r="C655">
        <v>732</v>
      </c>
    </row>
    <row r="656" spans="1:3" x14ac:dyDescent="0.2">
      <c r="A656" t="s">
        <v>1551</v>
      </c>
      <c r="B656" t="s">
        <v>1934</v>
      </c>
      <c r="C656">
        <v>725</v>
      </c>
    </row>
    <row r="657" spans="1:3" x14ac:dyDescent="0.2">
      <c r="A657" t="s">
        <v>1600</v>
      </c>
      <c r="B657" t="s">
        <v>1934</v>
      </c>
      <c r="C657">
        <v>725</v>
      </c>
    </row>
    <row r="658" spans="1:3" x14ac:dyDescent="0.2">
      <c r="A658" t="s">
        <v>1606</v>
      </c>
      <c r="B658" t="s">
        <v>1934</v>
      </c>
      <c r="C658">
        <v>725</v>
      </c>
    </row>
    <row r="659" spans="1:3" x14ac:dyDescent="0.2">
      <c r="A659" t="s">
        <v>1602</v>
      </c>
      <c r="B659" t="s">
        <v>1934</v>
      </c>
      <c r="C659">
        <v>725</v>
      </c>
    </row>
    <row r="660" spans="1:3" x14ac:dyDescent="0.2">
      <c r="A660" t="s">
        <v>1591</v>
      </c>
      <c r="B660" t="s">
        <v>1934</v>
      </c>
      <c r="C660">
        <v>725</v>
      </c>
    </row>
    <row r="661" spans="1:3" x14ac:dyDescent="0.2">
      <c r="A661" t="s">
        <v>1582</v>
      </c>
      <c r="B661" t="s">
        <v>1934</v>
      </c>
      <c r="C661">
        <v>725</v>
      </c>
    </row>
    <row r="662" spans="1:3" x14ac:dyDescent="0.2">
      <c r="A662" t="s">
        <v>1553</v>
      </c>
      <c r="B662" t="s">
        <v>1934</v>
      </c>
      <c r="C662">
        <v>725</v>
      </c>
    </row>
    <row r="663" spans="1:3" x14ac:dyDescent="0.2">
      <c r="A663" t="s">
        <v>1555</v>
      </c>
      <c r="B663" t="s">
        <v>918</v>
      </c>
      <c r="C663">
        <v>722</v>
      </c>
    </row>
    <row r="664" spans="1:3" x14ac:dyDescent="0.2">
      <c r="A664" t="s">
        <v>1557</v>
      </c>
      <c r="B664" t="s">
        <v>1934</v>
      </c>
      <c r="C664">
        <v>725</v>
      </c>
    </row>
    <row r="665" spans="1:3" x14ac:dyDescent="0.2">
      <c r="A665" t="s">
        <v>1559</v>
      </c>
      <c r="B665" t="s">
        <v>1561</v>
      </c>
      <c r="C665">
        <v>917</v>
      </c>
    </row>
    <row r="666" spans="1:3" x14ac:dyDescent="0.2">
      <c r="A666" t="s">
        <v>1562</v>
      </c>
      <c r="B666" t="s">
        <v>1561</v>
      </c>
      <c r="C666">
        <v>917</v>
      </c>
    </row>
    <row r="667" spans="1:3" x14ac:dyDescent="0.2">
      <c r="A667" t="s">
        <v>1564</v>
      </c>
      <c r="B667" t="s">
        <v>1934</v>
      </c>
      <c r="C667">
        <v>725</v>
      </c>
    </row>
    <row r="668" spans="1:3" x14ac:dyDescent="0.2">
      <c r="A668" t="s">
        <v>1566</v>
      </c>
      <c r="B668" t="s">
        <v>1934</v>
      </c>
      <c r="C668">
        <v>725</v>
      </c>
    </row>
    <row r="669" spans="1:3" x14ac:dyDescent="0.2">
      <c r="A669" t="s">
        <v>1568</v>
      </c>
      <c r="B669" t="s">
        <v>1934</v>
      </c>
      <c r="C669">
        <v>725</v>
      </c>
    </row>
    <row r="670" spans="1:3" x14ac:dyDescent="0.2">
      <c r="A670" t="s">
        <v>1570</v>
      </c>
      <c r="B670" t="s">
        <v>1934</v>
      </c>
      <c r="C670">
        <v>725</v>
      </c>
    </row>
    <row r="671" spans="1:3" x14ac:dyDescent="0.2">
      <c r="A671" t="s">
        <v>1572</v>
      </c>
      <c r="B671" t="s">
        <v>1934</v>
      </c>
      <c r="C671">
        <v>725</v>
      </c>
    </row>
    <row r="672" spans="1:3" x14ac:dyDescent="0.2">
      <c r="A672" t="s">
        <v>1584</v>
      </c>
      <c r="B672" t="s">
        <v>1934</v>
      </c>
      <c r="C672">
        <v>725</v>
      </c>
    </row>
    <row r="673" spans="1:3" x14ac:dyDescent="0.2">
      <c r="A673" t="s">
        <v>1547</v>
      </c>
      <c r="B673" t="s">
        <v>918</v>
      </c>
      <c r="C673">
        <v>722</v>
      </c>
    </row>
    <row r="674" spans="1:3" x14ac:dyDescent="0.2">
      <c r="A674" t="s">
        <v>1574</v>
      </c>
      <c r="B674" t="s">
        <v>918</v>
      </c>
      <c r="C674">
        <v>722</v>
      </c>
    </row>
    <row r="675" spans="1:3" x14ac:dyDescent="0.2">
      <c r="A675" t="s">
        <v>1549</v>
      </c>
      <c r="B675" t="s">
        <v>918</v>
      </c>
      <c r="C675">
        <v>722</v>
      </c>
    </row>
    <row r="676" spans="1:3" x14ac:dyDescent="0.2">
      <c r="A676" t="s">
        <v>1576</v>
      </c>
      <c r="B676" t="s">
        <v>918</v>
      </c>
      <c r="C676">
        <v>722</v>
      </c>
    </row>
    <row r="677" spans="1:3" x14ac:dyDescent="0.2">
      <c r="A677" t="s">
        <v>1604</v>
      </c>
      <c r="B677" t="s">
        <v>819</v>
      </c>
      <c r="C677">
        <v>732</v>
      </c>
    </row>
    <row r="678" spans="1:3" x14ac:dyDescent="0.2">
      <c r="A678" t="s">
        <v>1596</v>
      </c>
      <c r="B678" t="s">
        <v>1934</v>
      </c>
      <c r="C678">
        <v>725</v>
      </c>
    </row>
    <row r="679" spans="1:3" x14ac:dyDescent="0.2">
      <c r="A679" t="s">
        <v>1660</v>
      </c>
      <c r="B679" t="s">
        <v>819</v>
      </c>
      <c r="C679">
        <v>732</v>
      </c>
    </row>
    <row r="680" spans="1:3" x14ac:dyDescent="0.2">
      <c r="A680" t="s">
        <v>1695</v>
      </c>
      <c r="B680" t="s">
        <v>819</v>
      </c>
      <c r="C680">
        <v>732</v>
      </c>
    </row>
    <row r="681" spans="1:3" x14ac:dyDescent="0.2">
      <c r="A681" t="s">
        <v>1693</v>
      </c>
      <c r="B681" t="s">
        <v>819</v>
      </c>
      <c r="C681">
        <v>732</v>
      </c>
    </row>
    <row r="682" spans="1:3" x14ac:dyDescent="0.2">
      <c r="A682" t="s">
        <v>1668</v>
      </c>
      <c r="B682" t="s">
        <v>819</v>
      </c>
      <c r="C682">
        <v>732</v>
      </c>
    </row>
    <row r="683" spans="1:3" x14ac:dyDescent="0.2">
      <c r="A683" t="s">
        <v>1662</v>
      </c>
      <c r="B683" t="s">
        <v>819</v>
      </c>
      <c r="C683">
        <v>732</v>
      </c>
    </row>
    <row r="684" spans="1:3" x14ac:dyDescent="0.2">
      <c r="A684" t="s">
        <v>1682</v>
      </c>
      <c r="B684" t="s">
        <v>819</v>
      </c>
      <c r="C684">
        <v>732</v>
      </c>
    </row>
    <row r="685" spans="1:3" x14ac:dyDescent="0.2">
      <c r="A685" t="s">
        <v>1684</v>
      </c>
      <c r="B685" t="s">
        <v>819</v>
      </c>
      <c r="C685">
        <v>732</v>
      </c>
    </row>
    <row r="686" spans="1:3" x14ac:dyDescent="0.2">
      <c r="A686" t="s">
        <v>1691</v>
      </c>
      <c r="B686" t="s">
        <v>819</v>
      </c>
      <c r="C686">
        <v>732</v>
      </c>
    </row>
    <row r="687" spans="1:3" x14ac:dyDescent="0.2">
      <c r="A687" t="s">
        <v>1709</v>
      </c>
      <c r="B687" t="s">
        <v>819</v>
      </c>
      <c r="C687">
        <v>732</v>
      </c>
    </row>
    <row r="688" spans="1:3" x14ac:dyDescent="0.2">
      <c r="A688" t="s">
        <v>1707</v>
      </c>
      <c r="B688" t="s">
        <v>819</v>
      </c>
      <c r="C688">
        <v>732</v>
      </c>
    </row>
    <row r="689" spans="1:3" x14ac:dyDescent="0.2">
      <c r="A689" t="s">
        <v>1705</v>
      </c>
      <c r="B689" t="s">
        <v>819</v>
      </c>
      <c r="C689">
        <v>732</v>
      </c>
    </row>
    <row r="690" spans="1:3" x14ac:dyDescent="0.2">
      <c r="A690" t="s">
        <v>1703</v>
      </c>
      <c r="B690" t="s">
        <v>819</v>
      </c>
      <c r="C690">
        <v>732</v>
      </c>
    </row>
    <row r="691" spans="1:3" x14ac:dyDescent="0.2">
      <c r="A691" t="s">
        <v>1701</v>
      </c>
      <c r="B691" t="s">
        <v>819</v>
      </c>
      <c r="C691">
        <v>732</v>
      </c>
    </row>
    <row r="692" spans="1:3" x14ac:dyDescent="0.2">
      <c r="A692" t="s">
        <v>1699</v>
      </c>
      <c r="B692" t="s">
        <v>819</v>
      </c>
      <c r="C692">
        <v>732</v>
      </c>
    </row>
    <row r="693" spans="1:3" x14ac:dyDescent="0.2">
      <c r="A693" t="s">
        <v>1697</v>
      </c>
      <c r="B693" t="s">
        <v>819</v>
      </c>
      <c r="C693">
        <v>732</v>
      </c>
    </row>
    <row r="694" spans="1:3" x14ac:dyDescent="0.2">
      <c r="A694" t="s">
        <v>1620</v>
      </c>
      <c r="B694" t="s">
        <v>819</v>
      </c>
      <c r="C694">
        <v>732</v>
      </c>
    </row>
    <row r="695" spans="1:3" x14ac:dyDescent="0.2">
      <c r="A695" t="s">
        <v>1622</v>
      </c>
      <c r="B695" t="s">
        <v>819</v>
      </c>
      <c r="C695">
        <v>732</v>
      </c>
    </row>
    <row r="696" spans="1:3" x14ac:dyDescent="0.2">
      <c r="A696" t="s">
        <v>1628</v>
      </c>
      <c r="B696" t="s">
        <v>819</v>
      </c>
      <c r="C696">
        <v>732</v>
      </c>
    </row>
    <row r="697" spans="1:3" x14ac:dyDescent="0.2">
      <c r="A697" t="s">
        <v>1642</v>
      </c>
      <c r="B697" t="s">
        <v>819</v>
      </c>
      <c r="C697">
        <v>732</v>
      </c>
    </row>
    <row r="698" spans="1:3" x14ac:dyDescent="0.2">
      <c r="A698" t="s">
        <v>1630</v>
      </c>
      <c r="B698" t="s">
        <v>819</v>
      </c>
      <c r="C698">
        <v>732</v>
      </c>
    </row>
    <row r="699" spans="1:3" x14ac:dyDescent="0.2">
      <c r="A699" t="s">
        <v>1632</v>
      </c>
      <c r="B699" t="s">
        <v>819</v>
      </c>
      <c r="C699">
        <v>732</v>
      </c>
    </row>
    <row r="700" spans="1:3" x14ac:dyDescent="0.2">
      <c r="A700" t="s">
        <v>1634</v>
      </c>
      <c r="B700" t="s">
        <v>819</v>
      </c>
      <c r="C700">
        <v>732</v>
      </c>
    </row>
    <row r="701" spans="1:3" x14ac:dyDescent="0.2">
      <c r="A701" t="s">
        <v>1687</v>
      </c>
      <c r="B701" t="s">
        <v>819</v>
      </c>
      <c r="C701">
        <v>732</v>
      </c>
    </row>
    <row r="702" spans="1:3" x14ac:dyDescent="0.2">
      <c r="A702" t="s">
        <v>1636</v>
      </c>
      <c r="B702" t="s">
        <v>819</v>
      </c>
      <c r="C702">
        <v>732</v>
      </c>
    </row>
    <row r="703" spans="1:3" x14ac:dyDescent="0.2">
      <c r="A703" t="s">
        <v>1638</v>
      </c>
      <c r="B703" t="s">
        <v>819</v>
      </c>
      <c r="C703">
        <v>732</v>
      </c>
    </row>
    <row r="704" spans="1:3" x14ac:dyDescent="0.2">
      <c r="A704" t="s">
        <v>1658</v>
      </c>
      <c r="B704" t="s">
        <v>819</v>
      </c>
      <c r="C704">
        <v>732</v>
      </c>
    </row>
    <row r="705" spans="1:3" x14ac:dyDescent="0.2">
      <c r="A705" t="s">
        <v>1640</v>
      </c>
      <c r="B705" t="s">
        <v>819</v>
      </c>
      <c r="C705">
        <v>732</v>
      </c>
    </row>
    <row r="706" spans="1:3" x14ac:dyDescent="0.2">
      <c r="A706" t="s">
        <v>1689</v>
      </c>
      <c r="B706" t="s">
        <v>819</v>
      </c>
      <c r="C706">
        <v>732</v>
      </c>
    </row>
    <row r="707" spans="1:3" x14ac:dyDescent="0.2">
      <c r="A707" t="s">
        <v>1644</v>
      </c>
      <c r="B707" t="s">
        <v>819</v>
      </c>
      <c r="C707">
        <v>732</v>
      </c>
    </row>
    <row r="708" spans="1:3" x14ac:dyDescent="0.2">
      <c r="A708" t="s">
        <v>1646</v>
      </c>
      <c r="B708" t="s">
        <v>819</v>
      </c>
      <c r="C708">
        <v>732</v>
      </c>
    </row>
    <row r="709" spans="1:3" x14ac:dyDescent="0.2">
      <c r="A709" t="s">
        <v>1624</v>
      </c>
      <c r="B709" t="s">
        <v>819</v>
      </c>
      <c r="C709">
        <v>732</v>
      </c>
    </row>
    <row r="710" spans="1:3" x14ac:dyDescent="0.2">
      <c r="A710" t="s">
        <v>1648</v>
      </c>
      <c r="B710" t="s">
        <v>819</v>
      </c>
      <c r="C710">
        <v>732</v>
      </c>
    </row>
    <row r="711" spans="1:3" x14ac:dyDescent="0.2">
      <c r="A711" t="s">
        <v>1650</v>
      </c>
      <c r="B711" t="s">
        <v>819</v>
      </c>
      <c r="C711">
        <v>732</v>
      </c>
    </row>
    <row r="712" spans="1:3" x14ac:dyDescent="0.2">
      <c r="A712" t="s">
        <v>1652</v>
      </c>
      <c r="B712" t="s">
        <v>819</v>
      </c>
      <c r="C712">
        <v>732</v>
      </c>
    </row>
    <row r="713" spans="1:3" x14ac:dyDescent="0.2">
      <c r="A713" t="s">
        <v>1654</v>
      </c>
      <c r="B713" t="s">
        <v>819</v>
      </c>
      <c r="C713">
        <v>732</v>
      </c>
    </row>
    <row r="714" spans="1:3" x14ac:dyDescent="0.2">
      <c r="A714" t="s">
        <v>1664</v>
      </c>
      <c r="B714" t="s">
        <v>819</v>
      </c>
      <c r="C714">
        <v>732</v>
      </c>
    </row>
    <row r="715" spans="1:3" x14ac:dyDescent="0.2">
      <c r="A715" t="s">
        <v>1656</v>
      </c>
      <c r="B715" t="s">
        <v>819</v>
      </c>
      <c r="C715">
        <v>732</v>
      </c>
    </row>
    <row r="716" spans="1:3" x14ac:dyDescent="0.2">
      <c r="A716" t="s">
        <v>1626</v>
      </c>
      <c r="B716" t="s">
        <v>819</v>
      </c>
      <c r="C716">
        <v>732</v>
      </c>
    </row>
    <row r="717" spans="1:3" x14ac:dyDescent="0.2">
      <c r="A717" t="s">
        <v>1672</v>
      </c>
      <c r="B717" t="s">
        <v>819</v>
      </c>
      <c r="C717">
        <v>732</v>
      </c>
    </row>
    <row r="718" spans="1:3" x14ac:dyDescent="0.2">
      <c r="A718" t="s">
        <v>1674</v>
      </c>
      <c r="B718" t="s">
        <v>819</v>
      </c>
      <c r="C718">
        <v>732</v>
      </c>
    </row>
    <row r="719" spans="1:3" x14ac:dyDescent="0.2">
      <c r="A719" t="s">
        <v>1676</v>
      </c>
      <c r="B719" t="s">
        <v>819</v>
      </c>
      <c r="C719">
        <v>732</v>
      </c>
    </row>
    <row r="720" spans="1:3" x14ac:dyDescent="0.2">
      <c r="A720" t="s">
        <v>1678</v>
      </c>
      <c r="B720" t="s">
        <v>819</v>
      </c>
      <c r="C720">
        <v>732</v>
      </c>
    </row>
    <row r="721" spans="1:3" x14ac:dyDescent="0.2">
      <c r="A721" t="s">
        <v>1680</v>
      </c>
      <c r="B721" t="s">
        <v>819</v>
      </c>
      <c r="C721">
        <v>732</v>
      </c>
    </row>
    <row r="722" spans="1:3" x14ac:dyDescent="0.2">
      <c r="A722" t="s">
        <v>1754</v>
      </c>
      <c r="B722" t="s">
        <v>816</v>
      </c>
      <c r="C722">
        <v>712</v>
      </c>
    </row>
    <row r="723" spans="1:3" x14ac:dyDescent="0.2">
      <c r="A723" t="s">
        <v>1761</v>
      </c>
      <c r="B723" t="s">
        <v>816</v>
      </c>
      <c r="C723">
        <v>712</v>
      </c>
    </row>
    <row r="724" spans="1:3" x14ac:dyDescent="0.2">
      <c r="A724" t="s">
        <v>1763</v>
      </c>
      <c r="B724" t="s">
        <v>816</v>
      </c>
      <c r="C724">
        <v>712</v>
      </c>
    </row>
    <row r="725" spans="1:3" x14ac:dyDescent="0.2">
      <c r="A725" t="s">
        <v>1765</v>
      </c>
      <c r="B725" t="s">
        <v>816</v>
      </c>
      <c r="C725">
        <v>712</v>
      </c>
    </row>
    <row r="726" spans="1:3" x14ac:dyDescent="0.2">
      <c r="A726" t="s">
        <v>1767</v>
      </c>
      <c r="B726" t="s">
        <v>816</v>
      </c>
      <c r="C726">
        <v>712</v>
      </c>
    </row>
    <row r="727" spans="1:3" x14ac:dyDescent="0.2">
      <c r="A727" t="s">
        <v>1783</v>
      </c>
      <c r="B727" t="s">
        <v>816</v>
      </c>
      <c r="C727">
        <v>712</v>
      </c>
    </row>
    <row r="728" spans="1:3" x14ac:dyDescent="0.2">
      <c r="A728" t="s">
        <v>1771</v>
      </c>
      <c r="B728" t="s">
        <v>816</v>
      </c>
      <c r="C728">
        <v>712</v>
      </c>
    </row>
    <row r="729" spans="1:3" x14ac:dyDescent="0.2">
      <c r="A729" t="s">
        <v>1773</v>
      </c>
      <c r="B729" t="s">
        <v>816</v>
      </c>
      <c r="C729">
        <v>712</v>
      </c>
    </row>
    <row r="730" spans="1:3" x14ac:dyDescent="0.2">
      <c r="A730" t="s">
        <v>1775</v>
      </c>
      <c r="B730" t="s">
        <v>816</v>
      </c>
      <c r="C730">
        <v>712</v>
      </c>
    </row>
    <row r="731" spans="1:3" x14ac:dyDescent="0.2">
      <c r="A731" t="s">
        <v>1777</v>
      </c>
      <c r="B731" t="s">
        <v>816</v>
      </c>
      <c r="C731">
        <v>712</v>
      </c>
    </row>
    <row r="732" spans="1:3" x14ac:dyDescent="0.2">
      <c r="A732" t="s">
        <v>1713</v>
      </c>
      <c r="B732" t="s">
        <v>816</v>
      </c>
      <c r="C732">
        <v>712</v>
      </c>
    </row>
    <row r="733" spans="1:3" x14ac:dyDescent="0.2">
      <c r="A733" t="s">
        <v>1779</v>
      </c>
      <c r="B733" t="s">
        <v>816</v>
      </c>
      <c r="C733">
        <v>712</v>
      </c>
    </row>
    <row r="734" spans="1:3" x14ac:dyDescent="0.2">
      <c r="A734" t="s">
        <v>1727</v>
      </c>
      <c r="B734" t="s">
        <v>816</v>
      </c>
      <c r="C734">
        <v>712</v>
      </c>
    </row>
    <row r="735" spans="1:3" x14ac:dyDescent="0.2">
      <c r="A735" t="s">
        <v>1729</v>
      </c>
      <c r="B735" t="s">
        <v>1934</v>
      </c>
      <c r="C735">
        <v>725</v>
      </c>
    </row>
    <row r="736" spans="1:3" x14ac:dyDescent="0.2">
      <c r="A736" t="s">
        <v>1781</v>
      </c>
      <c r="B736" t="s">
        <v>816</v>
      </c>
      <c r="C736">
        <v>712</v>
      </c>
    </row>
    <row r="737" spans="1:3" x14ac:dyDescent="0.2">
      <c r="A737" t="s">
        <v>1747</v>
      </c>
      <c r="B737" t="s">
        <v>816</v>
      </c>
      <c r="C737">
        <v>712</v>
      </c>
    </row>
    <row r="738" spans="1:3" x14ac:dyDescent="0.2">
      <c r="A738" t="s">
        <v>1769</v>
      </c>
      <c r="B738" t="s">
        <v>816</v>
      </c>
      <c r="C738">
        <v>712</v>
      </c>
    </row>
    <row r="739" spans="1:3" x14ac:dyDescent="0.2">
      <c r="A739" t="s">
        <v>1752</v>
      </c>
      <c r="B739" t="s">
        <v>816</v>
      </c>
      <c r="C739">
        <v>712</v>
      </c>
    </row>
    <row r="740" spans="1:3" x14ac:dyDescent="0.2">
      <c r="A740" t="s">
        <v>1745</v>
      </c>
      <c r="B740" t="s">
        <v>816</v>
      </c>
      <c r="C740">
        <v>712</v>
      </c>
    </row>
    <row r="741" spans="1:3" x14ac:dyDescent="0.2">
      <c r="A741" t="s">
        <v>1715</v>
      </c>
      <c r="B741" t="s">
        <v>816</v>
      </c>
      <c r="C741">
        <v>712</v>
      </c>
    </row>
    <row r="742" spans="1:3" x14ac:dyDescent="0.2">
      <c r="A742" t="s">
        <v>1733</v>
      </c>
      <c r="B742" t="s">
        <v>816</v>
      </c>
      <c r="C742">
        <v>712</v>
      </c>
    </row>
    <row r="743" spans="1:3" x14ac:dyDescent="0.2">
      <c r="A743" t="s">
        <v>1725</v>
      </c>
      <c r="B743" t="s">
        <v>816</v>
      </c>
      <c r="C743">
        <v>712</v>
      </c>
    </row>
    <row r="744" spans="1:3" x14ac:dyDescent="0.2">
      <c r="A744" t="s">
        <v>1721</v>
      </c>
      <c r="B744" t="s">
        <v>816</v>
      </c>
      <c r="C744">
        <v>712</v>
      </c>
    </row>
    <row r="745" spans="1:3" x14ac:dyDescent="0.2">
      <c r="A745" t="s">
        <v>1731</v>
      </c>
      <c r="B745" t="s">
        <v>816</v>
      </c>
      <c r="C745">
        <v>712</v>
      </c>
    </row>
    <row r="746" spans="1:3" x14ac:dyDescent="0.2">
      <c r="A746" t="s">
        <v>1723</v>
      </c>
      <c r="B746" t="s">
        <v>816</v>
      </c>
      <c r="C746">
        <v>712</v>
      </c>
    </row>
    <row r="747" spans="1:3" x14ac:dyDescent="0.2">
      <c r="A747" t="s">
        <v>1735</v>
      </c>
      <c r="B747" t="s">
        <v>816</v>
      </c>
      <c r="C747">
        <v>712</v>
      </c>
    </row>
    <row r="748" spans="1:3" x14ac:dyDescent="0.2">
      <c r="A748" t="s">
        <v>1737</v>
      </c>
      <c r="B748" t="s">
        <v>816</v>
      </c>
      <c r="C748">
        <v>712</v>
      </c>
    </row>
    <row r="749" spans="1:3" x14ac:dyDescent="0.2">
      <c r="A749" t="s">
        <v>1739</v>
      </c>
      <c r="B749" t="s">
        <v>816</v>
      </c>
      <c r="C749">
        <v>712</v>
      </c>
    </row>
    <row r="750" spans="1:3" x14ac:dyDescent="0.2">
      <c r="A750" t="s">
        <v>1741</v>
      </c>
      <c r="B750" t="s">
        <v>816</v>
      </c>
      <c r="C750">
        <v>712</v>
      </c>
    </row>
    <row r="751" spans="1:3" x14ac:dyDescent="0.2">
      <c r="A751" t="s">
        <v>1717</v>
      </c>
      <c r="B751" t="s">
        <v>816</v>
      </c>
      <c r="C751">
        <v>712</v>
      </c>
    </row>
    <row r="752" spans="1:3" x14ac:dyDescent="0.2">
      <c r="A752" t="s">
        <v>1749</v>
      </c>
      <c r="B752" t="s">
        <v>816</v>
      </c>
      <c r="C752">
        <v>712</v>
      </c>
    </row>
    <row r="753" spans="1:3" x14ac:dyDescent="0.2">
      <c r="A753" t="s">
        <v>1743</v>
      </c>
      <c r="B753" t="s">
        <v>816</v>
      </c>
      <c r="C753">
        <v>712</v>
      </c>
    </row>
    <row r="754" spans="1:3" x14ac:dyDescent="0.2">
      <c r="A754" t="s">
        <v>1719</v>
      </c>
      <c r="B754" t="s">
        <v>816</v>
      </c>
      <c r="C754">
        <v>712</v>
      </c>
    </row>
    <row r="755" spans="1:3" x14ac:dyDescent="0.2">
      <c r="A755" t="s">
        <v>1758</v>
      </c>
      <c r="B755" t="s">
        <v>816</v>
      </c>
      <c r="C755">
        <v>712</v>
      </c>
    </row>
    <row r="756" spans="1:3" x14ac:dyDescent="0.2">
      <c r="A756" t="s">
        <v>1836</v>
      </c>
      <c r="B756" t="s">
        <v>147</v>
      </c>
      <c r="C756">
        <v>761</v>
      </c>
    </row>
    <row r="757" spans="1:3" x14ac:dyDescent="0.2">
      <c r="A757" t="s">
        <v>1860</v>
      </c>
      <c r="B757" t="s">
        <v>147</v>
      </c>
      <c r="C757">
        <v>761</v>
      </c>
    </row>
    <row r="758" spans="1:3" x14ac:dyDescent="0.2">
      <c r="A758" t="s">
        <v>1872</v>
      </c>
      <c r="B758" t="s">
        <v>147</v>
      </c>
      <c r="C758">
        <v>761</v>
      </c>
    </row>
    <row r="759" spans="1:3" x14ac:dyDescent="0.2">
      <c r="A759" t="s">
        <v>1870</v>
      </c>
      <c r="B759" t="s">
        <v>1380</v>
      </c>
      <c r="C759">
        <v>912</v>
      </c>
    </row>
    <row r="760" spans="1:3" x14ac:dyDescent="0.2">
      <c r="A760" t="s">
        <v>1868</v>
      </c>
      <c r="B760" t="s">
        <v>545</v>
      </c>
      <c r="C760">
        <v>918</v>
      </c>
    </row>
    <row r="761" spans="1:3" x14ac:dyDescent="0.2">
      <c r="A761" t="s">
        <v>1866</v>
      </c>
      <c r="B761" t="s">
        <v>147</v>
      </c>
      <c r="C761">
        <v>761</v>
      </c>
    </row>
    <row r="762" spans="1:3" x14ac:dyDescent="0.2">
      <c r="A762" t="s">
        <v>1864</v>
      </c>
      <c r="B762" t="s">
        <v>147</v>
      </c>
      <c r="C762">
        <v>761</v>
      </c>
    </row>
    <row r="763" spans="1:3" x14ac:dyDescent="0.2">
      <c r="A763" t="s">
        <v>1834</v>
      </c>
      <c r="B763" t="s">
        <v>45</v>
      </c>
      <c r="C763">
        <v>751</v>
      </c>
    </row>
    <row r="764" spans="1:3" x14ac:dyDescent="0.2">
      <c r="A764" t="s">
        <v>1848</v>
      </c>
      <c r="B764" t="s">
        <v>45</v>
      </c>
      <c r="C764">
        <v>751</v>
      </c>
    </row>
    <row r="765" spans="1:3" x14ac:dyDescent="0.2">
      <c r="A765" t="s">
        <v>1826</v>
      </c>
      <c r="B765" t="s">
        <v>147</v>
      </c>
      <c r="C765">
        <v>761</v>
      </c>
    </row>
    <row r="766" spans="1:3" x14ac:dyDescent="0.2">
      <c r="A766" t="s">
        <v>1862</v>
      </c>
      <c r="B766" t="s">
        <v>620</v>
      </c>
      <c r="C766">
        <v>723</v>
      </c>
    </row>
    <row r="767" spans="1:3" x14ac:dyDescent="0.2">
      <c r="A767" t="s">
        <v>1851</v>
      </c>
      <c r="B767" t="s">
        <v>620</v>
      </c>
      <c r="C767">
        <v>723</v>
      </c>
    </row>
    <row r="768" spans="1:3" x14ac:dyDescent="0.2">
      <c r="A768" t="s">
        <v>1828</v>
      </c>
      <c r="B768" t="s">
        <v>545</v>
      </c>
      <c r="C768">
        <v>918</v>
      </c>
    </row>
    <row r="769" spans="1:3" x14ac:dyDescent="0.2">
      <c r="A769" t="s">
        <v>1857</v>
      </c>
      <c r="B769" t="s">
        <v>147</v>
      </c>
      <c r="C769">
        <v>761</v>
      </c>
    </row>
    <row r="770" spans="1:3" x14ac:dyDescent="0.2">
      <c r="A770" t="s">
        <v>1853</v>
      </c>
      <c r="B770" t="s">
        <v>221</v>
      </c>
      <c r="C770">
        <v>771</v>
      </c>
    </row>
    <row r="771" spans="1:3" x14ac:dyDescent="0.2">
      <c r="A771" t="s">
        <v>1839</v>
      </c>
      <c r="B771" t="s">
        <v>147</v>
      </c>
      <c r="C771">
        <v>761</v>
      </c>
    </row>
    <row r="772" spans="1:3" x14ac:dyDescent="0.2">
      <c r="A772" t="s">
        <v>1830</v>
      </c>
      <c r="B772" t="s">
        <v>147</v>
      </c>
      <c r="C772">
        <v>761</v>
      </c>
    </row>
    <row r="773" spans="1:3" x14ac:dyDescent="0.2">
      <c r="A773" t="s">
        <v>1793</v>
      </c>
      <c r="B773" t="s">
        <v>620</v>
      </c>
      <c r="C773">
        <v>723</v>
      </c>
    </row>
    <row r="774" spans="1:3" x14ac:dyDescent="0.2">
      <c r="A774" t="s">
        <v>1806</v>
      </c>
      <c r="B774" t="s">
        <v>147</v>
      </c>
      <c r="C774">
        <v>761</v>
      </c>
    </row>
    <row r="775" spans="1:3" x14ac:dyDescent="0.2">
      <c r="A775" t="s">
        <v>1810</v>
      </c>
      <c r="B775" t="s">
        <v>147</v>
      </c>
      <c r="C775">
        <v>761</v>
      </c>
    </row>
    <row r="776" spans="1:3" x14ac:dyDescent="0.2">
      <c r="A776" t="s">
        <v>1800</v>
      </c>
      <c r="B776" t="s">
        <v>216</v>
      </c>
      <c r="C776">
        <v>704</v>
      </c>
    </row>
    <row r="777" spans="1:3" x14ac:dyDescent="0.2">
      <c r="A777" t="s">
        <v>1797</v>
      </c>
      <c r="B777" t="s">
        <v>222</v>
      </c>
      <c r="C777">
        <v>741</v>
      </c>
    </row>
    <row r="778" spans="1:3" x14ac:dyDescent="0.2">
      <c r="A778" t="s">
        <v>1795</v>
      </c>
      <c r="B778" t="s">
        <v>221</v>
      </c>
      <c r="C778">
        <v>771</v>
      </c>
    </row>
    <row r="779" spans="1:3" x14ac:dyDescent="0.2">
      <c r="A779" t="s">
        <v>1787</v>
      </c>
      <c r="B779" t="s">
        <v>147</v>
      </c>
      <c r="C779">
        <v>761</v>
      </c>
    </row>
    <row r="780" spans="1:3" x14ac:dyDescent="0.2">
      <c r="A780" t="s">
        <v>1791</v>
      </c>
      <c r="B780" t="s">
        <v>918</v>
      </c>
      <c r="C780">
        <v>722</v>
      </c>
    </row>
    <row r="781" spans="1:3" x14ac:dyDescent="0.2">
      <c r="A781" t="s">
        <v>1789</v>
      </c>
      <c r="B781" t="s">
        <v>918</v>
      </c>
      <c r="C781">
        <v>722</v>
      </c>
    </row>
    <row r="782" spans="1:3" x14ac:dyDescent="0.2">
      <c r="A782" t="s">
        <v>1802</v>
      </c>
      <c r="B782" t="s">
        <v>1194</v>
      </c>
      <c r="C782">
        <v>762</v>
      </c>
    </row>
    <row r="783" spans="1:3" x14ac:dyDescent="0.2">
      <c r="A783" t="s">
        <v>1804</v>
      </c>
      <c r="B783" t="s">
        <v>1194</v>
      </c>
      <c r="C783">
        <v>762</v>
      </c>
    </row>
    <row r="784" spans="1:3" x14ac:dyDescent="0.2">
      <c r="A784" t="s">
        <v>1818</v>
      </c>
      <c r="B784" t="s">
        <v>1194</v>
      </c>
      <c r="C784">
        <v>762</v>
      </c>
    </row>
    <row r="785" spans="1:3" x14ac:dyDescent="0.2">
      <c r="A785" t="s">
        <v>1812</v>
      </c>
      <c r="B785" t="s">
        <v>1194</v>
      </c>
      <c r="C785">
        <v>762</v>
      </c>
    </row>
    <row r="786" spans="1:3" x14ac:dyDescent="0.2">
      <c r="A786" t="s">
        <v>1814</v>
      </c>
      <c r="B786" t="s">
        <v>1194</v>
      </c>
      <c r="C786">
        <v>762</v>
      </c>
    </row>
    <row r="787" spans="1:3" x14ac:dyDescent="0.2">
      <c r="A787" t="s">
        <v>1816</v>
      </c>
      <c r="B787" t="s">
        <v>1194</v>
      </c>
      <c r="C787">
        <v>762</v>
      </c>
    </row>
    <row r="788" spans="1:3" x14ac:dyDescent="0.2">
      <c r="A788" t="s">
        <v>1832</v>
      </c>
      <c r="B788" t="s">
        <v>1194</v>
      </c>
      <c r="C788">
        <v>762</v>
      </c>
    </row>
    <row r="789" spans="1:3" x14ac:dyDescent="0.2">
      <c r="A789" t="s">
        <v>1820</v>
      </c>
      <c r="B789" t="s">
        <v>1194</v>
      </c>
      <c r="C789">
        <v>762</v>
      </c>
    </row>
    <row r="790" spans="1:3" x14ac:dyDescent="0.2">
      <c r="A790" t="s">
        <v>1808</v>
      </c>
      <c r="B790" t="s">
        <v>1194</v>
      </c>
      <c r="C790">
        <v>762</v>
      </c>
    </row>
    <row r="791" spans="1:3" x14ac:dyDescent="0.2">
      <c r="A791" t="s">
        <v>1822</v>
      </c>
      <c r="B791" t="s">
        <v>1194</v>
      </c>
      <c r="C791">
        <v>762</v>
      </c>
    </row>
    <row r="792" spans="1:3" x14ac:dyDescent="0.2">
      <c r="A792" t="s">
        <v>1824</v>
      </c>
      <c r="B792" t="s">
        <v>1194</v>
      </c>
      <c r="C792">
        <v>762</v>
      </c>
    </row>
    <row r="793" spans="1:3" x14ac:dyDescent="0.2">
      <c r="A793" t="s">
        <v>1842</v>
      </c>
      <c r="B793" t="s">
        <v>1194</v>
      </c>
      <c r="C793">
        <v>762</v>
      </c>
    </row>
    <row r="794" spans="1:3" x14ac:dyDescent="0.2">
      <c r="A794" t="s">
        <v>1855</v>
      </c>
      <c r="B794" t="s">
        <v>147</v>
      </c>
      <c r="C794">
        <v>761</v>
      </c>
    </row>
    <row r="795" spans="1:3" x14ac:dyDescent="0.2">
      <c r="A795" t="s">
        <v>1845</v>
      </c>
      <c r="B795" t="s">
        <v>45</v>
      </c>
      <c r="C795">
        <v>751</v>
      </c>
    </row>
    <row r="796" spans="1:3" x14ac:dyDescent="0.2">
      <c r="A796" t="s">
        <v>1891</v>
      </c>
      <c r="B796" t="s">
        <v>1880</v>
      </c>
      <c r="C796">
        <v>702</v>
      </c>
    </row>
    <row r="797" spans="1:3" x14ac:dyDescent="0.2">
      <c r="A797" t="s">
        <v>1906</v>
      </c>
      <c r="B797" t="s">
        <v>1880</v>
      </c>
      <c r="C797">
        <v>702</v>
      </c>
    </row>
    <row r="798" spans="1:3" x14ac:dyDescent="0.2">
      <c r="A798" t="s">
        <v>1897</v>
      </c>
      <c r="B798" t="s">
        <v>1880</v>
      </c>
      <c r="C798">
        <v>702</v>
      </c>
    </row>
    <row r="799" spans="1:3" x14ac:dyDescent="0.2">
      <c r="A799" t="s">
        <v>1910</v>
      </c>
      <c r="B799" t="s">
        <v>1880</v>
      </c>
      <c r="C799">
        <v>702</v>
      </c>
    </row>
    <row r="800" spans="1:3" x14ac:dyDescent="0.2">
      <c r="A800" t="s">
        <v>1895</v>
      </c>
      <c r="B800" t="s">
        <v>1880</v>
      </c>
      <c r="C800">
        <v>702</v>
      </c>
    </row>
    <row r="801" spans="1:3" x14ac:dyDescent="0.2">
      <c r="A801" t="s">
        <v>1893</v>
      </c>
      <c r="B801" t="s">
        <v>1880</v>
      </c>
      <c r="C801">
        <v>702</v>
      </c>
    </row>
    <row r="802" spans="1:3" x14ac:dyDescent="0.2">
      <c r="A802" t="s">
        <v>1883</v>
      </c>
      <c r="B802" t="s">
        <v>1880</v>
      </c>
      <c r="C802">
        <v>702</v>
      </c>
    </row>
    <row r="803" spans="1:3" x14ac:dyDescent="0.2">
      <c r="A803" t="s">
        <v>1904</v>
      </c>
      <c r="B803" t="s">
        <v>1880</v>
      </c>
      <c r="C803">
        <v>702</v>
      </c>
    </row>
    <row r="804" spans="1:3" x14ac:dyDescent="0.2">
      <c r="A804" t="s">
        <v>1885</v>
      </c>
      <c r="B804" t="s">
        <v>1880</v>
      </c>
      <c r="C804">
        <v>702</v>
      </c>
    </row>
    <row r="805" spans="1:3" x14ac:dyDescent="0.2">
      <c r="A805" t="s">
        <v>1876</v>
      </c>
      <c r="B805" t="s">
        <v>1880</v>
      </c>
      <c r="C805">
        <v>702</v>
      </c>
    </row>
    <row r="806" spans="1:3" x14ac:dyDescent="0.2">
      <c r="A806" t="s">
        <v>1902</v>
      </c>
      <c r="B806" t="s">
        <v>1880</v>
      </c>
      <c r="C806">
        <v>702</v>
      </c>
    </row>
    <row r="807" spans="1:3" x14ac:dyDescent="0.2">
      <c r="A807" t="s">
        <v>1881</v>
      </c>
      <c r="B807" t="s">
        <v>1880</v>
      </c>
      <c r="C807">
        <v>702</v>
      </c>
    </row>
    <row r="808" spans="1:3" x14ac:dyDescent="0.2">
      <c r="A808" t="s">
        <v>1878</v>
      </c>
      <c r="B808" t="s">
        <v>1880</v>
      </c>
      <c r="C808">
        <v>702</v>
      </c>
    </row>
    <row r="809" spans="1:3" x14ac:dyDescent="0.2">
      <c r="A809" t="s">
        <v>1889</v>
      </c>
      <c r="B809" t="s">
        <v>1880</v>
      </c>
      <c r="C809">
        <v>702</v>
      </c>
    </row>
    <row r="810" spans="1:3" x14ac:dyDescent="0.2">
      <c r="A810" t="s">
        <v>1887</v>
      </c>
      <c r="B810" t="s">
        <v>1880</v>
      </c>
      <c r="C810">
        <v>702</v>
      </c>
    </row>
    <row r="811" spans="1:3" x14ac:dyDescent="0.2">
      <c r="A811" t="s">
        <v>1899</v>
      </c>
      <c r="B811" t="s">
        <v>1880</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dimension ref="A1:J811"/>
  <sheetViews>
    <sheetView workbookViewId="0">
      <selection activeCell="P33" sqref="P33"/>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0" x14ac:dyDescent="0.2">
      <c r="A1" s="30" t="s">
        <v>10</v>
      </c>
      <c r="B1" s="30" t="s">
        <v>2076</v>
      </c>
      <c r="C1" s="30" t="s">
        <v>19</v>
      </c>
      <c r="D1" s="30" t="s">
        <v>20</v>
      </c>
      <c r="E1" s="30" t="s">
        <v>21</v>
      </c>
      <c r="F1" s="30" t="s">
        <v>22</v>
      </c>
      <c r="G1" s="30" t="s">
        <v>2077</v>
      </c>
      <c r="H1" s="30" t="s">
        <v>2078</v>
      </c>
      <c r="I1" s="30" t="s">
        <v>2079</v>
      </c>
      <c r="J1" s="30" t="s">
        <v>2080</v>
      </c>
    </row>
    <row r="2" spans="1:10" x14ac:dyDescent="0.2">
      <c r="A2" t="s">
        <v>65</v>
      </c>
      <c r="B2">
        <v>2021</v>
      </c>
      <c r="C2">
        <v>0</v>
      </c>
      <c r="D2">
        <v>1200</v>
      </c>
      <c r="E2">
        <v>3000</v>
      </c>
      <c r="F2">
        <v>2245</v>
      </c>
      <c r="G2">
        <v>0</v>
      </c>
      <c r="H2">
        <v>0</v>
      </c>
      <c r="I2">
        <v>0</v>
      </c>
      <c r="J2">
        <v>0</v>
      </c>
    </row>
    <row r="3" spans="1:10" x14ac:dyDescent="0.2">
      <c r="A3" t="s">
        <v>90</v>
      </c>
      <c r="B3">
        <v>2021</v>
      </c>
      <c r="C3">
        <v>2000</v>
      </c>
      <c r="D3">
        <v>12426</v>
      </c>
      <c r="E3">
        <v>8000</v>
      </c>
      <c r="F3">
        <v>8000</v>
      </c>
      <c r="G3">
        <v>5.3121259219767597E-4</v>
      </c>
      <c r="H3">
        <v>3.9445191033638397E-3</v>
      </c>
      <c r="I3">
        <v>4.6281897095222504E-3</v>
      </c>
      <c r="J3">
        <v>6.6401574024709496E-3</v>
      </c>
    </row>
    <row r="4" spans="1:10" x14ac:dyDescent="0.2">
      <c r="A4" t="s">
        <v>75</v>
      </c>
      <c r="B4">
        <v>2021</v>
      </c>
      <c r="C4">
        <v>376</v>
      </c>
      <c r="D4">
        <v>4342</v>
      </c>
      <c r="E4">
        <v>7134</v>
      </c>
      <c r="F4">
        <v>5708</v>
      </c>
      <c r="G4">
        <v>1.02070791587325E-4</v>
      </c>
      <c r="H4">
        <v>1.2644833702493601E-3</v>
      </c>
      <c r="I4">
        <v>3.20111376169612E-3</v>
      </c>
      <c r="J4">
        <v>4.7506352467505102E-3</v>
      </c>
    </row>
    <row r="5" spans="1:10" x14ac:dyDescent="0.2">
      <c r="A5" t="s">
        <v>73</v>
      </c>
      <c r="B5">
        <v>2021</v>
      </c>
      <c r="C5">
        <v>159</v>
      </c>
      <c r="D5">
        <v>1861</v>
      </c>
      <c r="E5">
        <v>2730</v>
      </c>
      <c r="F5">
        <v>2447</v>
      </c>
      <c r="G5">
        <v>9.7139117890502298E-5</v>
      </c>
      <c r="H5">
        <v>1.41920862175872E-3</v>
      </c>
      <c r="I5">
        <v>3.0870689478032002E-3</v>
      </c>
      <c r="J5">
        <v>4.5820338627595401E-3</v>
      </c>
    </row>
    <row r="6" spans="1:10" x14ac:dyDescent="0.2">
      <c r="A6" t="s">
        <v>71</v>
      </c>
      <c r="B6">
        <v>2021</v>
      </c>
      <c r="C6">
        <v>2</v>
      </c>
      <c r="D6">
        <v>9</v>
      </c>
      <c r="E6">
        <v>13.69</v>
      </c>
      <c r="F6">
        <v>11</v>
      </c>
      <c r="G6">
        <v>2.67574070073864E-4</v>
      </c>
      <c r="H6">
        <v>1.37934433123077E-3</v>
      </c>
      <c r="I6">
        <v>3.2108888408863699E-3</v>
      </c>
      <c r="J6">
        <v>4.6825462262926202E-3</v>
      </c>
    </row>
    <row r="7" spans="1:10" x14ac:dyDescent="0.2">
      <c r="A7" t="s">
        <v>67</v>
      </c>
      <c r="B7">
        <v>2021</v>
      </c>
      <c r="C7">
        <v>100</v>
      </c>
      <c r="D7">
        <v>100</v>
      </c>
      <c r="E7">
        <v>100</v>
      </c>
      <c r="F7">
        <v>100</v>
      </c>
      <c r="G7">
        <v>8.1107463759769202E-5</v>
      </c>
      <c r="H7">
        <v>1.62214927519538E-4</v>
      </c>
      <c r="I7">
        <v>2.43322391279308E-4</v>
      </c>
      <c r="J7">
        <v>3.2442985503907702E-4</v>
      </c>
    </row>
    <row r="8" spans="1:10" x14ac:dyDescent="0.2">
      <c r="A8" t="s">
        <v>40</v>
      </c>
      <c r="B8">
        <v>2021</v>
      </c>
      <c r="C8">
        <v>2</v>
      </c>
      <c r="D8">
        <v>18</v>
      </c>
      <c r="E8">
        <v>28.7</v>
      </c>
      <c r="F8">
        <v>24</v>
      </c>
      <c r="G8">
        <v>0</v>
      </c>
      <c r="H8">
        <v>0</v>
      </c>
      <c r="I8">
        <v>0</v>
      </c>
      <c r="J8">
        <v>0</v>
      </c>
    </row>
    <row r="9" spans="1:10" x14ac:dyDescent="0.2">
      <c r="A9" t="s">
        <v>63</v>
      </c>
      <c r="B9">
        <v>2021</v>
      </c>
      <c r="C9">
        <v>530</v>
      </c>
      <c r="D9">
        <v>1990</v>
      </c>
      <c r="E9">
        <v>1990</v>
      </c>
      <c r="F9">
        <v>1988</v>
      </c>
      <c r="G9">
        <v>9.3269343332880102E-5</v>
      </c>
      <c r="H9">
        <v>4.1918410531871801E-4</v>
      </c>
      <c r="I9">
        <v>7.6938409254972105E-4</v>
      </c>
      <c r="J9">
        <v>1.11923211999456E-3</v>
      </c>
    </row>
    <row r="10" spans="1:10" x14ac:dyDescent="0.2">
      <c r="A10" t="s">
        <v>42</v>
      </c>
      <c r="B10">
        <v>2021</v>
      </c>
      <c r="C10">
        <v>570</v>
      </c>
      <c r="D10">
        <v>1378</v>
      </c>
      <c r="E10">
        <v>2414</v>
      </c>
      <c r="F10">
        <v>1910</v>
      </c>
      <c r="G10">
        <v>1.07290056197517E-4</v>
      </c>
      <c r="H10">
        <v>3.7193886148472599E-4</v>
      </c>
      <c r="I10">
        <v>8.2632166088964897E-4</v>
      </c>
      <c r="J10">
        <v>1.1858374632357099E-3</v>
      </c>
    </row>
    <row r="11" spans="1:10" x14ac:dyDescent="0.2">
      <c r="A11" t="s">
        <v>61</v>
      </c>
      <c r="B11">
        <v>2021</v>
      </c>
      <c r="C11">
        <v>0</v>
      </c>
      <c r="D11">
        <v>58</v>
      </c>
      <c r="E11">
        <v>102</v>
      </c>
      <c r="F11">
        <v>40</v>
      </c>
      <c r="G11">
        <v>0</v>
      </c>
      <c r="H11">
        <v>3.4646827094368199E-4</v>
      </c>
      <c r="I11">
        <v>9.55774540534295E-4</v>
      </c>
      <c r="J11">
        <v>1.19471817566787E-3</v>
      </c>
    </row>
    <row r="12" spans="1:10" x14ac:dyDescent="0.2">
      <c r="A12" t="s">
        <v>88</v>
      </c>
      <c r="B12">
        <v>2021</v>
      </c>
      <c r="C12">
        <v>300</v>
      </c>
      <c r="D12">
        <v>590</v>
      </c>
      <c r="E12">
        <v>993</v>
      </c>
      <c r="F12">
        <v>800</v>
      </c>
      <c r="G12">
        <v>1.2781273483412201E-4</v>
      </c>
      <c r="H12">
        <v>3.8642050164849602E-4</v>
      </c>
      <c r="I12">
        <v>8.0948065394944105E-4</v>
      </c>
      <c r="J12">
        <v>1.1503146135071001E-3</v>
      </c>
    </row>
    <row r="13" spans="1:10" x14ac:dyDescent="0.2">
      <c r="A13" t="s">
        <v>59</v>
      </c>
      <c r="B13">
        <v>2021</v>
      </c>
      <c r="C13">
        <v>7</v>
      </c>
      <c r="D13">
        <v>16</v>
      </c>
      <c r="E13">
        <v>27.4</v>
      </c>
      <c r="F13">
        <v>22</v>
      </c>
      <c r="G13">
        <v>1.3149536411117201E-4</v>
      </c>
      <c r="H13">
        <v>4.62112279590692E-4</v>
      </c>
      <c r="I13">
        <v>9.76822704825852E-4</v>
      </c>
      <c r="J13">
        <v>1.3900938491752501E-3</v>
      </c>
    </row>
    <row r="14" spans="1:10" x14ac:dyDescent="0.2">
      <c r="A14" t="s">
        <v>57</v>
      </c>
      <c r="B14">
        <v>2021</v>
      </c>
      <c r="C14">
        <v>470</v>
      </c>
      <c r="D14">
        <v>1657</v>
      </c>
      <c r="E14">
        <v>1657</v>
      </c>
      <c r="F14">
        <v>1653</v>
      </c>
      <c r="G14">
        <v>9.3269343332880102E-5</v>
      </c>
      <c r="H14">
        <v>4.6237780843747E-4</v>
      </c>
      <c r="I14">
        <v>7.9120185503870895E-4</v>
      </c>
      <c r="J14">
        <v>1.11923211999456E-3</v>
      </c>
    </row>
    <row r="15" spans="1:10" x14ac:dyDescent="0.2">
      <c r="A15" t="s">
        <v>55</v>
      </c>
      <c r="B15">
        <v>2021</v>
      </c>
      <c r="C15">
        <v>44.2</v>
      </c>
      <c r="D15">
        <v>44.5</v>
      </c>
      <c r="E15">
        <v>44.9</v>
      </c>
      <c r="F15">
        <v>46</v>
      </c>
      <c r="G15">
        <v>1.0754360805165101E-3</v>
      </c>
      <c r="H15">
        <v>1.08273542042952E-3</v>
      </c>
      <c r="I15">
        <v>1.0924678736468701E-3</v>
      </c>
      <c r="J15">
        <v>1.11923211999456E-3</v>
      </c>
    </row>
    <row r="16" spans="1:10" x14ac:dyDescent="0.2">
      <c r="A16" t="s">
        <v>52</v>
      </c>
      <c r="B16">
        <v>2021</v>
      </c>
      <c r="C16">
        <v>220</v>
      </c>
      <c r="D16">
        <v>480</v>
      </c>
      <c r="E16">
        <v>740</v>
      </c>
      <c r="F16">
        <v>1000</v>
      </c>
      <c r="G16">
        <v>2.6859731572760999E-4</v>
      </c>
      <c r="H16">
        <v>5.8603050704205805E-4</v>
      </c>
      <c r="I16">
        <v>9.0346369835650703E-4</v>
      </c>
      <c r="J16">
        <v>1.2208968896709499E-3</v>
      </c>
    </row>
    <row r="17" spans="1:10" x14ac:dyDescent="0.2">
      <c r="A17" t="s">
        <v>48</v>
      </c>
      <c r="B17">
        <v>2021</v>
      </c>
      <c r="C17">
        <v>1.5</v>
      </c>
      <c r="D17">
        <v>4</v>
      </c>
      <c r="E17">
        <v>7</v>
      </c>
      <c r="F17">
        <v>11</v>
      </c>
      <c r="G17">
        <v>1.5262256181744E-4</v>
      </c>
      <c r="H17">
        <v>4.0699349817984099E-4</v>
      </c>
      <c r="I17">
        <v>7.1223862181472104E-4</v>
      </c>
      <c r="J17">
        <v>1.11923211999456E-3</v>
      </c>
    </row>
    <row r="18" spans="1:10" x14ac:dyDescent="0.2">
      <c r="A18" t="s">
        <v>84</v>
      </c>
      <c r="B18">
        <v>2021</v>
      </c>
      <c r="C18">
        <v>1013</v>
      </c>
      <c r="D18">
        <v>3343</v>
      </c>
      <c r="E18">
        <v>3344</v>
      </c>
      <c r="F18">
        <v>3344</v>
      </c>
      <c r="G18">
        <v>0</v>
      </c>
      <c r="H18">
        <v>0</v>
      </c>
      <c r="I18">
        <v>0</v>
      </c>
      <c r="J18">
        <v>0</v>
      </c>
    </row>
    <row r="19" spans="1:10" x14ac:dyDescent="0.2">
      <c r="A19" t="s">
        <v>81</v>
      </c>
      <c r="B19">
        <v>2021</v>
      </c>
      <c r="C19">
        <v>1200</v>
      </c>
      <c r="D19">
        <v>4000</v>
      </c>
      <c r="E19">
        <v>7000</v>
      </c>
      <c r="F19">
        <v>7486</v>
      </c>
      <c r="G19">
        <v>0</v>
      </c>
      <c r="H19">
        <v>0</v>
      </c>
      <c r="I19">
        <v>0</v>
      </c>
      <c r="J19">
        <v>0</v>
      </c>
    </row>
    <row r="20" spans="1:10" x14ac:dyDescent="0.2">
      <c r="A20" t="s">
        <v>79</v>
      </c>
      <c r="B20">
        <v>2021</v>
      </c>
      <c r="C20">
        <v>59.49</v>
      </c>
      <c r="D20">
        <v>58.7</v>
      </c>
      <c r="E20">
        <v>59.4</v>
      </c>
      <c r="F20">
        <v>60.3</v>
      </c>
      <c r="G20">
        <v>0</v>
      </c>
      <c r="H20">
        <v>0</v>
      </c>
      <c r="I20">
        <v>0</v>
      </c>
      <c r="J20">
        <v>0</v>
      </c>
    </row>
    <row r="21" spans="1:10" x14ac:dyDescent="0.2">
      <c r="A21" t="s">
        <v>77</v>
      </c>
      <c r="B21">
        <v>2021</v>
      </c>
      <c r="C21">
        <v>48.4</v>
      </c>
      <c r="D21">
        <v>46.5</v>
      </c>
      <c r="E21">
        <v>48</v>
      </c>
      <c r="F21">
        <v>50.2</v>
      </c>
      <c r="G21">
        <v>0</v>
      </c>
      <c r="H21">
        <v>0</v>
      </c>
      <c r="I21">
        <v>0</v>
      </c>
      <c r="J21">
        <v>0</v>
      </c>
    </row>
    <row r="22" spans="1:10" x14ac:dyDescent="0.2">
      <c r="A22" t="s">
        <v>134</v>
      </c>
      <c r="B22">
        <v>2021</v>
      </c>
      <c r="C22">
        <v>5000</v>
      </c>
      <c r="D22">
        <v>44000</v>
      </c>
      <c r="E22">
        <v>112250</v>
      </c>
      <c r="F22">
        <v>200000</v>
      </c>
      <c r="G22">
        <v>0</v>
      </c>
      <c r="H22">
        <v>0</v>
      </c>
      <c r="I22">
        <v>0</v>
      </c>
      <c r="J22">
        <v>0</v>
      </c>
    </row>
    <row r="23" spans="1:10" x14ac:dyDescent="0.2">
      <c r="A23" t="s">
        <v>158</v>
      </c>
      <c r="B23">
        <v>2021</v>
      </c>
      <c r="C23">
        <v>1</v>
      </c>
      <c r="D23">
        <v>11</v>
      </c>
      <c r="E23">
        <v>17</v>
      </c>
      <c r="F23">
        <v>21</v>
      </c>
      <c r="G23">
        <v>2.2745739938148801E-4</v>
      </c>
      <c r="H23">
        <v>2.50203139319637E-3</v>
      </c>
      <c r="I23">
        <v>3.8667757894852999E-3</v>
      </c>
      <c r="J23">
        <v>4.77660538701125E-3</v>
      </c>
    </row>
    <row r="24" spans="1:10" x14ac:dyDescent="0.2">
      <c r="A24" t="s">
        <v>160</v>
      </c>
      <c r="B24">
        <v>2021</v>
      </c>
      <c r="C24">
        <v>20</v>
      </c>
      <c r="D24">
        <v>70</v>
      </c>
      <c r="E24">
        <v>90</v>
      </c>
      <c r="F24">
        <v>100</v>
      </c>
      <c r="G24">
        <v>8.3146661772939094E-5</v>
      </c>
      <c r="H24">
        <v>2.9101331620528701E-4</v>
      </c>
      <c r="I24">
        <v>3.7415997797822601E-4</v>
      </c>
      <c r="J24">
        <v>4.15733308864695E-4</v>
      </c>
    </row>
    <row r="25" spans="1:10" x14ac:dyDescent="0.2">
      <c r="A25" t="s">
        <v>162</v>
      </c>
      <c r="B25">
        <v>2021</v>
      </c>
      <c r="C25">
        <v>99</v>
      </c>
      <c r="D25">
        <v>687</v>
      </c>
      <c r="E25">
        <v>1167</v>
      </c>
      <c r="F25">
        <v>1187</v>
      </c>
      <c r="G25">
        <v>2.7292660080568298E-4</v>
      </c>
      <c r="H25">
        <v>2.1944401438517601E-3</v>
      </c>
      <c r="I25">
        <v>5.4116658321369301E-3</v>
      </c>
      <c r="J25">
        <v>8.6840282074535508E-3</v>
      </c>
    </row>
    <row r="26" spans="1:10" x14ac:dyDescent="0.2">
      <c r="A26" t="s">
        <v>164</v>
      </c>
      <c r="B26">
        <v>2021</v>
      </c>
      <c r="C26">
        <v>-1</v>
      </c>
      <c r="D26">
        <v>0</v>
      </c>
      <c r="E26">
        <v>70</v>
      </c>
      <c r="F26">
        <v>70</v>
      </c>
      <c r="G26">
        <v>0</v>
      </c>
      <c r="H26">
        <v>0</v>
      </c>
      <c r="I26">
        <v>5.6433522394942098E-4</v>
      </c>
      <c r="J26">
        <v>5.6433522394942098E-4</v>
      </c>
    </row>
    <row r="27" spans="1:10" x14ac:dyDescent="0.2">
      <c r="A27" t="s">
        <v>140</v>
      </c>
      <c r="B27">
        <v>2021</v>
      </c>
      <c r="C27">
        <v>0</v>
      </c>
      <c r="D27">
        <v>0</v>
      </c>
      <c r="E27">
        <v>11</v>
      </c>
      <c r="F27">
        <v>9</v>
      </c>
      <c r="G27">
        <v>0</v>
      </c>
      <c r="H27">
        <v>0</v>
      </c>
      <c r="I27">
        <v>2.5227028572084899E-3</v>
      </c>
      <c r="J27">
        <v>4.5867324676518101E-3</v>
      </c>
    </row>
    <row r="28" spans="1:10" x14ac:dyDescent="0.2">
      <c r="A28" t="s">
        <v>274</v>
      </c>
      <c r="B28">
        <v>2021</v>
      </c>
      <c r="C28">
        <v>10</v>
      </c>
      <c r="D28">
        <v>35</v>
      </c>
      <c r="E28">
        <v>55</v>
      </c>
      <c r="F28">
        <v>63</v>
      </c>
      <c r="G28">
        <v>0</v>
      </c>
      <c r="H28">
        <v>0</v>
      </c>
      <c r="I28">
        <v>0</v>
      </c>
      <c r="J28">
        <v>0</v>
      </c>
    </row>
    <row r="29" spans="1:10" x14ac:dyDescent="0.2">
      <c r="A29" t="s">
        <v>272</v>
      </c>
      <c r="B29">
        <v>2021</v>
      </c>
      <c r="C29">
        <v>288.3</v>
      </c>
      <c r="D29">
        <v>288.3</v>
      </c>
      <c r="E29">
        <v>288.3</v>
      </c>
      <c r="F29">
        <v>288.3</v>
      </c>
      <c r="G29">
        <v>0</v>
      </c>
      <c r="H29">
        <v>0</v>
      </c>
      <c r="I29">
        <v>0</v>
      </c>
      <c r="J29">
        <v>0</v>
      </c>
    </row>
    <row r="30" spans="1:10" x14ac:dyDescent="0.2">
      <c r="A30" t="s">
        <v>270</v>
      </c>
      <c r="B30">
        <v>2021</v>
      </c>
      <c r="C30">
        <v>50</v>
      </c>
      <c r="D30">
        <v>50</v>
      </c>
      <c r="E30">
        <v>50</v>
      </c>
      <c r="F30">
        <v>50</v>
      </c>
      <c r="G30">
        <v>0</v>
      </c>
      <c r="H30">
        <v>0</v>
      </c>
      <c r="I30">
        <v>0</v>
      </c>
      <c r="J30">
        <v>0</v>
      </c>
    </row>
    <row r="31" spans="1:10" x14ac:dyDescent="0.2">
      <c r="A31" t="s">
        <v>239</v>
      </c>
      <c r="B31">
        <v>2021</v>
      </c>
      <c r="C31">
        <v>-1</v>
      </c>
      <c r="D31">
        <v>-1</v>
      </c>
      <c r="E31">
        <v>-1</v>
      </c>
      <c r="F31">
        <v>-1</v>
      </c>
      <c r="G31">
        <v>0</v>
      </c>
      <c r="H31">
        <v>0</v>
      </c>
      <c r="I31">
        <v>0</v>
      </c>
      <c r="J31">
        <v>0</v>
      </c>
    </row>
    <row r="32" spans="1:10" x14ac:dyDescent="0.2">
      <c r="A32" t="s">
        <v>242</v>
      </c>
      <c r="B32">
        <v>2021</v>
      </c>
      <c r="C32">
        <v>24</v>
      </c>
      <c r="D32">
        <v>20</v>
      </c>
      <c r="E32">
        <v>58</v>
      </c>
      <c r="F32">
        <v>58</v>
      </c>
      <c r="G32">
        <v>0</v>
      </c>
      <c r="H32">
        <v>0</v>
      </c>
      <c r="I32">
        <v>0</v>
      </c>
      <c r="J32">
        <v>0</v>
      </c>
    </row>
    <row r="33" spans="1:10" x14ac:dyDescent="0.2">
      <c r="A33" t="s">
        <v>278</v>
      </c>
      <c r="B33">
        <v>2021</v>
      </c>
      <c r="C33">
        <v>50</v>
      </c>
      <c r="D33">
        <v>98</v>
      </c>
      <c r="E33">
        <v>176</v>
      </c>
      <c r="F33">
        <v>176</v>
      </c>
      <c r="G33">
        <v>5.1538773630691003E-5</v>
      </c>
      <c r="H33">
        <v>1.52554769946845E-4</v>
      </c>
      <c r="I33">
        <v>3.3397125312687798E-4</v>
      </c>
      <c r="J33">
        <v>5.1538773630691005E-4</v>
      </c>
    </row>
    <row r="34" spans="1:10" x14ac:dyDescent="0.2">
      <c r="A34" t="s">
        <v>260</v>
      </c>
      <c r="B34">
        <v>2021</v>
      </c>
      <c r="C34">
        <v>20</v>
      </c>
      <c r="D34">
        <v>20</v>
      </c>
      <c r="E34">
        <v>20</v>
      </c>
      <c r="F34">
        <v>20</v>
      </c>
      <c r="G34">
        <v>1.0749837802773199E-4</v>
      </c>
      <c r="H34">
        <v>1.39747891436051E-4</v>
      </c>
      <c r="I34">
        <v>2.47246269463783E-4</v>
      </c>
      <c r="J34">
        <v>3.5474464749151401E-4</v>
      </c>
    </row>
    <row r="35" spans="1:10" x14ac:dyDescent="0.2">
      <c r="A35" t="s">
        <v>244</v>
      </c>
      <c r="B35">
        <v>2021</v>
      </c>
      <c r="C35">
        <v>10</v>
      </c>
      <c r="D35">
        <v>35</v>
      </c>
      <c r="E35">
        <v>35</v>
      </c>
      <c r="F35">
        <v>20</v>
      </c>
      <c r="G35">
        <v>4.2606551010648098E-5</v>
      </c>
      <c r="H35">
        <v>1.9172947954791599E-4</v>
      </c>
      <c r="I35">
        <v>3.40852408085185E-4</v>
      </c>
      <c r="J35">
        <v>4.2606551010648098E-4</v>
      </c>
    </row>
    <row r="36" spans="1:10" x14ac:dyDescent="0.2">
      <c r="A36" t="s">
        <v>171</v>
      </c>
      <c r="B36">
        <v>2021</v>
      </c>
      <c r="C36">
        <v>350</v>
      </c>
      <c r="D36">
        <v>140</v>
      </c>
      <c r="E36">
        <v>180</v>
      </c>
      <c r="F36">
        <v>146.35</v>
      </c>
      <c r="G36">
        <v>0</v>
      </c>
      <c r="H36">
        <v>0</v>
      </c>
      <c r="I36">
        <v>0</v>
      </c>
      <c r="J36">
        <v>0</v>
      </c>
    </row>
    <row r="37" spans="1:10" x14ac:dyDescent="0.2">
      <c r="A37" t="s">
        <v>233</v>
      </c>
      <c r="B37">
        <v>2021</v>
      </c>
      <c r="C37">
        <v>15</v>
      </c>
      <c r="D37">
        <v>18</v>
      </c>
      <c r="E37">
        <v>28</v>
      </c>
      <c r="F37">
        <v>25</v>
      </c>
      <c r="G37">
        <v>2.02896512928571E-4</v>
      </c>
      <c r="H37">
        <v>5.0047806522380796E-4</v>
      </c>
      <c r="I37">
        <v>8.79218222690474E-4</v>
      </c>
      <c r="J37">
        <v>1.21737907757143E-3</v>
      </c>
    </row>
    <row r="38" spans="1:10" x14ac:dyDescent="0.2">
      <c r="A38" t="s">
        <v>189</v>
      </c>
      <c r="B38">
        <v>2021</v>
      </c>
      <c r="C38">
        <v>3</v>
      </c>
      <c r="D38">
        <v>5</v>
      </c>
      <c r="E38">
        <v>6</v>
      </c>
      <c r="F38">
        <v>6</v>
      </c>
      <c r="G38">
        <v>1.8260686163571401E-4</v>
      </c>
      <c r="H38">
        <v>4.8695163102857001E-4</v>
      </c>
      <c r="I38">
        <v>8.5216535429999797E-4</v>
      </c>
      <c r="J38">
        <v>1.21737907757143E-3</v>
      </c>
    </row>
    <row r="39" spans="1:10" x14ac:dyDescent="0.2">
      <c r="A39" t="s">
        <v>193</v>
      </c>
      <c r="B39">
        <v>2021</v>
      </c>
      <c r="C39">
        <v>5</v>
      </c>
      <c r="D39">
        <v>11</v>
      </c>
      <c r="E39">
        <v>12</v>
      </c>
      <c r="F39">
        <v>11</v>
      </c>
      <c r="G39">
        <v>1.03211723801266E-4</v>
      </c>
      <c r="H39">
        <v>3.5091986092430298E-4</v>
      </c>
      <c r="I39">
        <v>5.9862799804734097E-4</v>
      </c>
      <c r="J39">
        <v>8.25693790410125E-4</v>
      </c>
    </row>
    <row r="40" spans="1:10" x14ac:dyDescent="0.2">
      <c r="A40" t="s">
        <v>197</v>
      </c>
      <c r="B40">
        <v>2021</v>
      </c>
      <c r="C40">
        <v>3</v>
      </c>
      <c r="D40">
        <v>7</v>
      </c>
      <c r="E40">
        <v>8</v>
      </c>
      <c r="F40">
        <v>7</v>
      </c>
      <c r="G40">
        <v>1.01946253707674E-4</v>
      </c>
      <c r="H40">
        <v>3.7380293026147301E-4</v>
      </c>
      <c r="I40">
        <v>6.4565960681527102E-4</v>
      </c>
      <c r="J40">
        <v>8.8353419879984502E-4</v>
      </c>
    </row>
    <row r="41" spans="1:10" x14ac:dyDescent="0.2">
      <c r="A41" t="s">
        <v>173</v>
      </c>
      <c r="B41">
        <v>2021</v>
      </c>
      <c r="C41">
        <v>12</v>
      </c>
      <c r="D41">
        <v>19</v>
      </c>
      <c r="E41">
        <v>25</v>
      </c>
      <c r="F41">
        <v>14</v>
      </c>
      <c r="G41">
        <v>2.03475275101703E-4</v>
      </c>
      <c r="H41">
        <v>6.1042582530510805E-4</v>
      </c>
      <c r="I41">
        <v>1.0343326484336501E-3</v>
      </c>
      <c r="J41">
        <v>1.27172046938564E-3</v>
      </c>
    </row>
    <row r="42" spans="1:10" x14ac:dyDescent="0.2">
      <c r="A42" t="s">
        <v>180</v>
      </c>
      <c r="B42">
        <v>2021</v>
      </c>
      <c r="C42">
        <v>4.8</v>
      </c>
      <c r="D42">
        <v>6.5</v>
      </c>
      <c r="E42">
        <v>9.9</v>
      </c>
      <c r="F42">
        <v>8.61</v>
      </c>
      <c r="G42">
        <v>0</v>
      </c>
      <c r="H42">
        <v>0</v>
      </c>
      <c r="I42">
        <v>0</v>
      </c>
      <c r="J42">
        <v>0</v>
      </c>
    </row>
    <row r="43" spans="1:10" x14ac:dyDescent="0.2">
      <c r="A43" t="s">
        <v>195</v>
      </c>
      <c r="B43">
        <v>2021</v>
      </c>
      <c r="C43">
        <v>20</v>
      </c>
      <c r="D43">
        <v>30</v>
      </c>
      <c r="E43">
        <v>25</v>
      </c>
      <c r="F43">
        <v>25</v>
      </c>
      <c r="G43">
        <v>6.3210012120067197E-5</v>
      </c>
      <c r="H43">
        <v>1.5802503030016801E-4</v>
      </c>
      <c r="I43">
        <v>2.37037545450252E-4</v>
      </c>
      <c r="J43">
        <v>3.1605006060033601E-4</v>
      </c>
    </row>
    <row r="44" spans="1:10" x14ac:dyDescent="0.2">
      <c r="A44" t="s">
        <v>206</v>
      </c>
      <c r="B44">
        <v>2021</v>
      </c>
      <c r="C44">
        <v>10</v>
      </c>
      <c r="D44">
        <v>200</v>
      </c>
      <c r="E44">
        <v>300</v>
      </c>
      <c r="F44">
        <v>353</v>
      </c>
      <c r="G44">
        <v>5.5776258017566999E-6</v>
      </c>
      <c r="H44">
        <v>1.9354361532095699E-4</v>
      </c>
      <c r="I44">
        <v>3.6087238937365797E-4</v>
      </c>
      <c r="J44">
        <v>5.5776258017567004E-4</v>
      </c>
    </row>
    <row r="45" spans="1:10"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x14ac:dyDescent="0.2">
      <c r="A47" t="s">
        <v>184</v>
      </c>
      <c r="B47">
        <v>2021</v>
      </c>
      <c r="C47">
        <v>500</v>
      </c>
      <c r="D47">
        <v>1200</v>
      </c>
      <c r="E47">
        <v>1500</v>
      </c>
      <c r="F47">
        <v>1532</v>
      </c>
      <c r="G47">
        <v>5.0632026126218497E-5</v>
      </c>
      <c r="H47">
        <v>1.8855366529403801E-4</v>
      </c>
      <c r="I47">
        <v>3.4044974367269303E-4</v>
      </c>
      <c r="J47">
        <v>4.9558627172342599E-4</v>
      </c>
    </row>
    <row r="48" spans="1:10" x14ac:dyDescent="0.2">
      <c r="A48" t="s">
        <v>182</v>
      </c>
      <c r="B48">
        <v>2021</v>
      </c>
      <c r="C48">
        <v>10</v>
      </c>
      <c r="D48">
        <v>40</v>
      </c>
      <c r="E48">
        <v>26</v>
      </c>
      <c r="F48">
        <v>10</v>
      </c>
      <c r="G48">
        <v>1.9528538601821099E-5</v>
      </c>
      <c r="H48">
        <v>1.05454108449834E-4</v>
      </c>
      <c r="I48">
        <v>1.5622830881456901E-4</v>
      </c>
      <c r="J48">
        <v>1.7575684741638999E-4</v>
      </c>
    </row>
    <row r="49" spans="1:10" x14ac:dyDescent="0.2">
      <c r="A49" t="s">
        <v>176</v>
      </c>
      <c r="B49">
        <v>2021</v>
      </c>
      <c r="C49">
        <v>80</v>
      </c>
      <c r="D49">
        <v>80</v>
      </c>
      <c r="E49">
        <v>80</v>
      </c>
      <c r="F49">
        <v>80</v>
      </c>
      <c r="G49">
        <v>0</v>
      </c>
      <c r="H49">
        <v>0</v>
      </c>
      <c r="I49">
        <v>0</v>
      </c>
      <c r="J49">
        <v>0</v>
      </c>
    </row>
    <row r="50" spans="1:10" x14ac:dyDescent="0.2">
      <c r="A50" t="s">
        <v>178</v>
      </c>
      <c r="B50">
        <v>2021</v>
      </c>
      <c r="C50">
        <v>0</v>
      </c>
      <c r="D50">
        <v>20</v>
      </c>
      <c r="E50">
        <v>30</v>
      </c>
      <c r="F50">
        <v>40</v>
      </c>
      <c r="G50">
        <v>0</v>
      </c>
      <c r="H50">
        <v>2.5081319953548499E-4</v>
      </c>
      <c r="I50">
        <v>3.7621979930322702E-4</v>
      </c>
      <c r="J50">
        <v>5.01626399070969E-4</v>
      </c>
    </row>
    <row r="51" spans="1:10" x14ac:dyDescent="0.2">
      <c r="A51" t="s">
        <v>248</v>
      </c>
      <c r="B51">
        <v>2021</v>
      </c>
      <c r="C51">
        <v>0</v>
      </c>
      <c r="D51">
        <v>0</v>
      </c>
      <c r="E51">
        <v>75</v>
      </c>
      <c r="F51">
        <v>100</v>
      </c>
      <c r="G51">
        <v>0</v>
      </c>
      <c r="H51">
        <v>0</v>
      </c>
      <c r="I51">
        <v>6.1274509803921595E-5</v>
      </c>
      <c r="J51">
        <v>8.1699346405228807E-5</v>
      </c>
    </row>
    <row r="52" spans="1:10" x14ac:dyDescent="0.2">
      <c r="A52" t="s">
        <v>199</v>
      </c>
      <c r="B52">
        <v>2021</v>
      </c>
      <c r="C52">
        <v>600</v>
      </c>
      <c r="D52">
        <v>1400</v>
      </c>
      <c r="E52">
        <v>1300</v>
      </c>
      <c r="F52">
        <v>678</v>
      </c>
      <c r="G52">
        <v>9.16204195606296E-5</v>
      </c>
      <c r="H52">
        <v>3.0876081391932201E-4</v>
      </c>
      <c r="I52">
        <v>5.0727172296735298E-4</v>
      </c>
      <c r="J52">
        <v>6.1080279707086398E-4</v>
      </c>
    </row>
    <row r="53" spans="1:10" x14ac:dyDescent="0.2">
      <c r="A53" t="s">
        <v>208</v>
      </c>
      <c r="B53">
        <v>2021</v>
      </c>
      <c r="C53">
        <v>4</v>
      </c>
      <c r="D53">
        <v>5</v>
      </c>
      <c r="E53">
        <v>8</v>
      </c>
      <c r="F53">
        <v>3</v>
      </c>
      <c r="G53">
        <v>4.2883649898965402E-5</v>
      </c>
      <c r="H53">
        <v>9.6488212272672098E-5</v>
      </c>
      <c r="I53">
        <v>1.82255512070603E-4</v>
      </c>
      <c r="J53">
        <v>2.14418249494827E-4</v>
      </c>
    </row>
    <row r="54" spans="1:10" x14ac:dyDescent="0.2">
      <c r="A54" t="s">
        <v>210</v>
      </c>
      <c r="B54">
        <v>2021</v>
      </c>
      <c r="C54">
        <v>50</v>
      </c>
      <c r="D54">
        <v>50</v>
      </c>
      <c r="E54">
        <v>62</v>
      </c>
      <c r="F54">
        <v>30</v>
      </c>
      <c r="G54">
        <v>4.2544653782906899E-5</v>
      </c>
      <c r="H54">
        <v>9.1896452171078794E-5</v>
      </c>
      <c r="I54">
        <v>1.44651822861883E-4</v>
      </c>
      <c r="J54">
        <v>1.70178615131627E-4</v>
      </c>
    </row>
    <row r="55" spans="1:10" x14ac:dyDescent="0.2">
      <c r="A55" t="s">
        <v>212</v>
      </c>
      <c r="B55">
        <v>2021</v>
      </c>
      <c r="C55">
        <v>0</v>
      </c>
      <c r="D55">
        <v>40</v>
      </c>
      <c r="E55">
        <v>80</v>
      </c>
      <c r="F55">
        <v>100</v>
      </c>
      <c r="G55">
        <v>0</v>
      </c>
      <c r="H55">
        <v>1.7342400471481999E-4</v>
      </c>
      <c r="I55">
        <v>3.4684800942963998E-4</v>
      </c>
      <c r="J55">
        <v>4.3356001178705E-4</v>
      </c>
    </row>
    <row r="56" spans="1:10" x14ac:dyDescent="0.2">
      <c r="A56" t="s">
        <v>217</v>
      </c>
      <c r="B56">
        <v>2021</v>
      </c>
      <c r="C56">
        <v>0</v>
      </c>
      <c r="D56">
        <v>850</v>
      </c>
      <c r="E56">
        <v>1000</v>
      </c>
      <c r="F56">
        <v>650</v>
      </c>
      <c r="G56">
        <v>0</v>
      </c>
      <c r="H56">
        <v>1.3651978204216999E-4</v>
      </c>
      <c r="I56">
        <v>2.9713129032707598E-4</v>
      </c>
      <c r="J56">
        <v>4.0152877071226501E-4</v>
      </c>
    </row>
    <row r="57" spans="1:10" x14ac:dyDescent="0.2">
      <c r="A57" t="s">
        <v>235</v>
      </c>
      <c r="B57">
        <v>2021</v>
      </c>
      <c r="C57">
        <v>10</v>
      </c>
      <c r="D57">
        <v>50</v>
      </c>
      <c r="E57">
        <v>80</v>
      </c>
      <c r="F57">
        <v>100</v>
      </c>
      <c r="G57">
        <v>9.1336973435886498E-5</v>
      </c>
      <c r="H57">
        <v>4.5668486717943298E-4</v>
      </c>
      <c r="I57">
        <v>7.3069578748709198E-4</v>
      </c>
      <c r="J57">
        <v>9.1336973435886498E-4</v>
      </c>
    </row>
    <row r="58" spans="1:10" x14ac:dyDescent="0.2">
      <c r="A58" t="s">
        <v>231</v>
      </c>
      <c r="B58">
        <v>2021</v>
      </c>
      <c r="C58">
        <v>0</v>
      </c>
      <c r="D58">
        <v>30</v>
      </c>
      <c r="E58">
        <v>50</v>
      </c>
      <c r="F58">
        <v>20</v>
      </c>
      <c r="G58">
        <v>0</v>
      </c>
      <c r="H58">
        <v>1.2085902172711399E-4</v>
      </c>
      <c r="I58">
        <v>3.22290724605638E-4</v>
      </c>
      <c r="J58">
        <v>4.0286340575704802E-4</v>
      </c>
    </row>
    <row r="59" spans="1:10" x14ac:dyDescent="0.2">
      <c r="A59" t="s">
        <v>219</v>
      </c>
      <c r="B59">
        <v>2021</v>
      </c>
      <c r="C59">
        <v>0</v>
      </c>
      <c r="D59">
        <v>0</v>
      </c>
      <c r="E59">
        <v>50</v>
      </c>
      <c r="F59">
        <v>80</v>
      </c>
      <c r="G59">
        <v>0</v>
      </c>
      <c r="H59">
        <v>0</v>
      </c>
      <c r="I59">
        <v>5.1062091503268003E-5</v>
      </c>
      <c r="J59">
        <v>8.1699346405228807E-5</v>
      </c>
    </row>
    <row r="60" spans="1:10" x14ac:dyDescent="0.2">
      <c r="A60" t="s">
        <v>201</v>
      </c>
      <c r="B60">
        <v>2021</v>
      </c>
      <c r="C60">
        <v>43.1</v>
      </c>
      <c r="D60">
        <v>39.5</v>
      </c>
      <c r="E60">
        <v>41</v>
      </c>
      <c r="F60">
        <v>47</v>
      </c>
      <c r="G60">
        <v>0</v>
      </c>
      <c r="H60">
        <v>0</v>
      </c>
      <c r="I60">
        <v>0</v>
      </c>
      <c r="J60">
        <v>0</v>
      </c>
    </row>
    <row r="61" spans="1:10" x14ac:dyDescent="0.2">
      <c r="A61" t="s">
        <v>229</v>
      </c>
      <c r="B61">
        <v>2021</v>
      </c>
      <c r="C61">
        <v>0</v>
      </c>
      <c r="D61">
        <v>1</v>
      </c>
      <c r="E61">
        <v>2</v>
      </c>
      <c r="F61">
        <v>1</v>
      </c>
      <c r="G61">
        <v>0</v>
      </c>
      <c r="H61">
        <v>2.8798694313004602E-4</v>
      </c>
      <c r="I61">
        <v>8.6396082939013696E-4</v>
      </c>
      <c r="J61">
        <v>1.1519477725201799E-3</v>
      </c>
    </row>
    <row r="62" spans="1:10" x14ac:dyDescent="0.2">
      <c r="A62" t="s">
        <v>227</v>
      </c>
      <c r="B62">
        <v>2021</v>
      </c>
      <c r="C62">
        <v>1</v>
      </c>
      <c r="D62">
        <v>2</v>
      </c>
      <c r="E62">
        <v>3</v>
      </c>
      <c r="F62">
        <v>4</v>
      </c>
      <c r="G62">
        <v>2.11331874142674E-4</v>
      </c>
      <c r="H62">
        <v>4.2266374828534801E-4</v>
      </c>
      <c r="I62">
        <v>6.3399562242802095E-4</v>
      </c>
      <c r="J62">
        <v>8.4532749657069504E-4</v>
      </c>
    </row>
    <row r="63" spans="1:10" x14ac:dyDescent="0.2">
      <c r="A63" t="s">
        <v>225</v>
      </c>
      <c r="B63">
        <v>2021</v>
      </c>
      <c r="C63">
        <v>1200</v>
      </c>
      <c r="D63">
        <v>4300</v>
      </c>
      <c r="E63">
        <v>4300</v>
      </c>
      <c r="F63">
        <v>2295</v>
      </c>
      <c r="G63">
        <v>1.3557862019335001E-4</v>
      </c>
      <c r="H63">
        <v>6.2140200921952105E-4</v>
      </c>
      <c r="I63">
        <v>1.10722539824569E-3</v>
      </c>
      <c r="J63">
        <v>1.36651950936548E-3</v>
      </c>
    </row>
    <row r="64" spans="1:10" x14ac:dyDescent="0.2">
      <c r="A64" t="s">
        <v>223</v>
      </c>
      <c r="B64">
        <v>2021</v>
      </c>
      <c r="C64">
        <v>150</v>
      </c>
      <c r="D64">
        <v>525</v>
      </c>
      <c r="E64">
        <v>525</v>
      </c>
      <c r="F64">
        <v>300</v>
      </c>
      <c r="G64">
        <v>1.13336282795861E-4</v>
      </c>
      <c r="H64">
        <v>5.1001327258137601E-4</v>
      </c>
      <c r="I64">
        <v>9.0669026236689105E-4</v>
      </c>
      <c r="J64">
        <v>1.13336282795861E-3</v>
      </c>
    </row>
    <row r="65" spans="1:10" x14ac:dyDescent="0.2">
      <c r="A65" t="s">
        <v>203</v>
      </c>
      <c r="B65">
        <v>2021</v>
      </c>
      <c r="C65">
        <v>0</v>
      </c>
      <c r="D65">
        <v>0</v>
      </c>
      <c r="E65">
        <v>0</v>
      </c>
      <c r="F65">
        <v>1</v>
      </c>
      <c r="G65">
        <v>0</v>
      </c>
      <c r="H65">
        <v>0</v>
      </c>
      <c r="I65">
        <v>0</v>
      </c>
      <c r="J65">
        <v>1.11923211999456E-3</v>
      </c>
    </row>
    <row r="66" spans="1:10" x14ac:dyDescent="0.2">
      <c r="A66" t="s">
        <v>214</v>
      </c>
      <c r="B66">
        <v>2021</v>
      </c>
      <c r="C66">
        <v>100</v>
      </c>
      <c r="D66">
        <v>-1</v>
      </c>
      <c r="E66">
        <v>-1</v>
      </c>
      <c r="F66">
        <v>-1</v>
      </c>
      <c r="G66">
        <v>8.4532749657069504E-4</v>
      </c>
      <c r="H66">
        <v>8.4532749657069504E-4</v>
      </c>
      <c r="I66">
        <v>8.4532749657069504E-4</v>
      </c>
      <c r="J66">
        <v>8.4532749657069504E-4</v>
      </c>
    </row>
    <row r="67" spans="1:10" x14ac:dyDescent="0.2">
      <c r="A67" t="s">
        <v>253</v>
      </c>
      <c r="B67">
        <v>2021</v>
      </c>
      <c r="C67">
        <v>420</v>
      </c>
      <c r="D67">
        <v>510</v>
      </c>
      <c r="E67">
        <v>460</v>
      </c>
      <c r="F67">
        <v>410</v>
      </c>
      <c r="G67">
        <v>0</v>
      </c>
      <c r="H67">
        <v>0</v>
      </c>
      <c r="I67">
        <v>0</v>
      </c>
      <c r="J67">
        <v>0</v>
      </c>
    </row>
    <row r="68" spans="1:10" x14ac:dyDescent="0.2">
      <c r="A68" t="s">
        <v>255</v>
      </c>
      <c r="B68">
        <v>2021</v>
      </c>
      <c r="C68">
        <v>105</v>
      </c>
      <c r="D68">
        <v>282</v>
      </c>
      <c r="E68">
        <v>225</v>
      </c>
      <c r="F68">
        <v>188</v>
      </c>
      <c r="G68">
        <v>0</v>
      </c>
      <c r="H68">
        <v>0</v>
      </c>
      <c r="I68">
        <v>0</v>
      </c>
      <c r="J68">
        <v>0</v>
      </c>
    </row>
    <row r="69" spans="1:10" x14ac:dyDescent="0.2">
      <c r="A69" t="s">
        <v>265</v>
      </c>
      <c r="B69">
        <v>2021</v>
      </c>
      <c r="C69">
        <v>618872</v>
      </c>
      <c r="D69">
        <v>619177</v>
      </c>
      <c r="E69">
        <v>734072</v>
      </c>
      <c r="F69">
        <v>906872</v>
      </c>
      <c r="G69">
        <v>0</v>
      </c>
      <c r="H69">
        <v>0</v>
      </c>
      <c r="I69">
        <v>0</v>
      </c>
      <c r="J69">
        <v>0</v>
      </c>
    </row>
    <row r="70" spans="1:10" x14ac:dyDescent="0.2">
      <c r="A70" t="s">
        <v>284</v>
      </c>
      <c r="B70">
        <v>2021</v>
      </c>
      <c r="C70">
        <v>17.8</v>
      </c>
      <c r="D70">
        <v>73</v>
      </c>
      <c r="E70">
        <v>76</v>
      </c>
      <c r="F70">
        <v>80</v>
      </c>
      <c r="G70">
        <v>0</v>
      </c>
      <c r="H70">
        <v>0</v>
      </c>
      <c r="I70">
        <v>0</v>
      </c>
      <c r="J70">
        <v>0</v>
      </c>
    </row>
    <row r="71" spans="1:10" x14ac:dyDescent="0.2">
      <c r="A71" t="s">
        <v>303</v>
      </c>
      <c r="B71">
        <v>2021</v>
      </c>
      <c r="C71">
        <v>2</v>
      </c>
      <c r="D71">
        <v>20</v>
      </c>
      <c r="E71">
        <v>40</v>
      </c>
      <c r="F71">
        <v>50</v>
      </c>
      <c r="G71">
        <v>1.14749998579501E-4</v>
      </c>
      <c r="H71">
        <v>1.14749998579501E-3</v>
      </c>
      <c r="I71">
        <v>2.2949999715900201E-3</v>
      </c>
      <c r="J71">
        <v>2.8687499644875201E-3</v>
      </c>
    </row>
    <row r="72" spans="1:10" x14ac:dyDescent="0.2">
      <c r="A72" t="s">
        <v>286</v>
      </c>
      <c r="B72">
        <v>2021</v>
      </c>
      <c r="C72">
        <v>3.1</v>
      </c>
      <c r="D72">
        <v>25</v>
      </c>
      <c r="E72">
        <v>36</v>
      </c>
      <c r="F72">
        <v>50</v>
      </c>
      <c r="G72">
        <v>3.8502567978320298E-4</v>
      </c>
      <c r="H72">
        <v>3.1050458047032501E-3</v>
      </c>
      <c r="I72">
        <v>4.4712659587726796E-3</v>
      </c>
      <c r="J72">
        <v>6.2100916094065001E-3</v>
      </c>
    </row>
    <row r="73" spans="1:10" x14ac:dyDescent="0.2">
      <c r="A73" t="s">
        <v>300</v>
      </c>
      <c r="B73">
        <v>2021</v>
      </c>
      <c r="C73">
        <v>5</v>
      </c>
      <c r="D73">
        <v>20</v>
      </c>
      <c r="E73">
        <v>25</v>
      </c>
      <c r="F73">
        <v>20</v>
      </c>
      <c r="G73">
        <v>3.7872884935371298E-5</v>
      </c>
      <c r="H73">
        <v>1.8936442467685699E-4</v>
      </c>
      <c r="I73">
        <v>3.7872884935371398E-4</v>
      </c>
      <c r="J73">
        <v>5.3022038909519896E-4</v>
      </c>
    </row>
    <row r="74" spans="1:10" x14ac:dyDescent="0.2">
      <c r="A74" t="s">
        <v>294</v>
      </c>
      <c r="B74">
        <v>2021</v>
      </c>
      <c r="C74">
        <v>0</v>
      </c>
      <c r="D74">
        <v>0</v>
      </c>
      <c r="E74">
        <v>45.5</v>
      </c>
      <c r="F74">
        <v>70</v>
      </c>
      <c r="G74">
        <v>0</v>
      </c>
      <c r="H74">
        <v>0</v>
      </c>
      <c r="I74">
        <v>0</v>
      </c>
      <c r="J74">
        <v>0</v>
      </c>
    </row>
    <row r="75" spans="1:10" x14ac:dyDescent="0.2">
      <c r="A75" t="s">
        <v>307</v>
      </c>
      <c r="B75">
        <v>2021</v>
      </c>
      <c r="C75">
        <v>0</v>
      </c>
      <c r="D75">
        <v>0</v>
      </c>
      <c r="E75">
        <v>8.3000000000000007</v>
      </c>
      <c r="F75">
        <v>15</v>
      </c>
      <c r="G75">
        <v>0</v>
      </c>
      <c r="H75">
        <v>0</v>
      </c>
      <c r="I75">
        <v>2.9687200059186499E-4</v>
      </c>
      <c r="J75">
        <v>5.3651566372023805E-4</v>
      </c>
    </row>
    <row r="76" spans="1:10" x14ac:dyDescent="0.2">
      <c r="A76" t="s">
        <v>298</v>
      </c>
      <c r="B76">
        <v>2021</v>
      </c>
      <c r="C76">
        <v>0</v>
      </c>
      <c r="D76">
        <v>0</v>
      </c>
      <c r="E76">
        <v>38.5</v>
      </c>
      <c r="F76">
        <v>70</v>
      </c>
      <c r="G76">
        <v>0</v>
      </c>
      <c r="H76">
        <v>0</v>
      </c>
      <c r="I76">
        <v>8.7778846958257205E-4</v>
      </c>
      <c r="J76">
        <v>1.59597903560468E-3</v>
      </c>
    </row>
    <row r="77" spans="1:10" x14ac:dyDescent="0.2">
      <c r="A77" t="s">
        <v>296</v>
      </c>
      <c r="B77">
        <v>2021</v>
      </c>
      <c r="C77">
        <v>0</v>
      </c>
      <c r="D77">
        <v>1</v>
      </c>
      <c r="E77">
        <v>0</v>
      </c>
      <c r="F77">
        <v>0</v>
      </c>
      <c r="G77">
        <v>0</v>
      </c>
      <c r="H77">
        <v>2.0702140245095599E-4</v>
      </c>
      <c r="I77">
        <v>2.0702140245095599E-4</v>
      </c>
      <c r="J77">
        <v>2.0702140245095599E-4</v>
      </c>
    </row>
    <row r="78" spans="1:10" x14ac:dyDescent="0.2">
      <c r="A78" t="s">
        <v>282</v>
      </c>
      <c r="B78">
        <v>2021</v>
      </c>
      <c r="C78">
        <v>1</v>
      </c>
      <c r="D78">
        <v>4</v>
      </c>
      <c r="E78">
        <v>6</v>
      </c>
      <c r="F78">
        <v>4</v>
      </c>
      <c r="G78">
        <v>0</v>
      </c>
      <c r="H78">
        <v>0</v>
      </c>
      <c r="I78">
        <v>0</v>
      </c>
      <c r="J78">
        <v>0</v>
      </c>
    </row>
    <row r="79" spans="1:10" x14ac:dyDescent="0.2">
      <c r="A79" t="s">
        <v>292</v>
      </c>
      <c r="B79">
        <v>2021</v>
      </c>
      <c r="C79">
        <v>1</v>
      </c>
      <c r="D79">
        <v>5</v>
      </c>
      <c r="E79">
        <v>4</v>
      </c>
      <c r="F79">
        <v>1</v>
      </c>
      <c r="G79">
        <v>4.6201755499954101E-4</v>
      </c>
      <c r="H79">
        <v>2.77210532999725E-3</v>
      </c>
      <c r="I79">
        <v>4.6201755499954101E-3</v>
      </c>
      <c r="J79">
        <v>5.0821931049949498E-3</v>
      </c>
    </row>
    <row r="80" spans="1:10" x14ac:dyDescent="0.2">
      <c r="A80" t="s">
        <v>289</v>
      </c>
      <c r="B80">
        <v>2021</v>
      </c>
      <c r="C80">
        <v>413</v>
      </c>
      <c r="D80">
        <v>473</v>
      </c>
      <c r="E80">
        <v>543</v>
      </c>
      <c r="F80">
        <v>600</v>
      </c>
      <c r="G80">
        <v>5.3982561769062398E-4</v>
      </c>
      <c r="H80">
        <v>6.1825064689507297E-4</v>
      </c>
      <c r="I80">
        <v>7.0974651430026397E-4</v>
      </c>
      <c r="J80">
        <v>7.8425029204449005E-4</v>
      </c>
    </row>
    <row r="81" spans="1:10" x14ac:dyDescent="0.2">
      <c r="A81" t="s">
        <v>311</v>
      </c>
      <c r="B81">
        <v>2021</v>
      </c>
      <c r="C81">
        <v>7.8</v>
      </c>
      <c r="D81">
        <v>7.8</v>
      </c>
      <c r="E81">
        <v>8.8000000000000007</v>
      </c>
      <c r="F81">
        <v>9.6</v>
      </c>
      <c r="G81">
        <v>0</v>
      </c>
      <c r="H81">
        <v>0</v>
      </c>
      <c r="I81">
        <v>0</v>
      </c>
      <c r="J81">
        <v>0</v>
      </c>
    </row>
    <row r="82" spans="1:10" x14ac:dyDescent="0.2">
      <c r="A82" t="s">
        <v>323</v>
      </c>
      <c r="B82">
        <v>2021</v>
      </c>
      <c r="C82">
        <v>15</v>
      </c>
      <c r="D82">
        <v>10</v>
      </c>
      <c r="E82">
        <v>8</v>
      </c>
      <c r="F82">
        <v>18.79</v>
      </c>
      <c r="G82">
        <v>1.5479754971067799E-4</v>
      </c>
      <c r="H82">
        <v>1.3632504211187E-4</v>
      </c>
      <c r="I82">
        <v>2.1888373529089901E-4</v>
      </c>
      <c r="J82">
        <v>4.1279346589514099E-4</v>
      </c>
    </row>
    <row r="83" spans="1:10" x14ac:dyDescent="0.2">
      <c r="A83" t="s">
        <v>329</v>
      </c>
      <c r="B83">
        <v>2021</v>
      </c>
      <c r="C83">
        <v>250</v>
      </c>
      <c r="D83">
        <v>250</v>
      </c>
      <c r="E83">
        <v>250</v>
      </c>
      <c r="F83">
        <v>1250</v>
      </c>
      <c r="G83">
        <v>5.0488437609483998E-5</v>
      </c>
      <c r="H83">
        <v>1.0986284023823701E-4</v>
      </c>
      <c r="I83">
        <v>1.60351277847721E-4</v>
      </c>
      <c r="J83">
        <v>4.1279346589514099E-4</v>
      </c>
    </row>
    <row r="84" spans="1:10" x14ac:dyDescent="0.2">
      <c r="A84" t="s">
        <v>321</v>
      </c>
      <c r="B84">
        <v>2021</v>
      </c>
      <c r="C84">
        <v>20</v>
      </c>
      <c r="D84">
        <v>30</v>
      </c>
      <c r="E84">
        <v>50</v>
      </c>
      <c r="F84">
        <v>100</v>
      </c>
      <c r="G84">
        <v>8.4811632215603503E-5</v>
      </c>
      <c r="H84">
        <v>1.2721744832340501E-4</v>
      </c>
      <c r="I84">
        <v>2.12029080539009E-4</v>
      </c>
      <c r="J84">
        <v>4.24058161078018E-4</v>
      </c>
    </row>
    <row r="85" spans="1:10" x14ac:dyDescent="0.2">
      <c r="A85" t="s">
        <v>319</v>
      </c>
      <c r="B85">
        <v>2021</v>
      </c>
      <c r="C85">
        <v>100</v>
      </c>
      <c r="D85">
        <v>11621</v>
      </c>
      <c r="E85">
        <v>34950</v>
      </c>
      <c r="F85">
        <v>23300</v>
      </c>
      <c r="G85">
        <v>6.4554663970200199E-6</v>
      </c>
      <c r="H85">
        <v>7.5851730164985299E-4</v>
      </c>
      <c r="I85">
        <v>3.01470280740835E-3</v>
      </c>
      <c r="J85">
        <v>4.5188264779140201E-3</v>
      </c>
    </row>
    <row r="86" spans="1:10" x14ac:dyDescent="0.2">
      <c r="A86" t="s">
        <v>317</v>
      </c>
      <c r="B86">
        <v>2021</v>
      </c>
      <c r="C86">
        <v>20</v>
      </c>
      <c r="D86">
        <v>50</v>
      </c>
      <c r="E86">
        <v>60</v>
      </c>
      <c r="F86">
        <v>70</v>
      </c>
      <c r="G86">
        <v>1.21159474593719E-4</v>
      </c>
      <c r="H86">
        <v>3.0289868648429802E-4</v>
      </c>
      <c r="I86">
        <v>3.6347842378115798E-4</v>
      </c>
      <c r="J86">
        <v>4.24058161078018E-4</v>
      </c>
    </row>
    <row r="87" spans="1:10" x14ac:dyDescent="0.2">
      <c r="A87" t="s">
        <v>315</v>
      </c>
      <c r="B87">
        <v>2021</v>
      </c>
      <c r="C87">
        <v>2000</v>
      </c>
      <c r="D87">
        <v>3000</v>
      </c>
      <c r="E87">
        <v>2000</v>
      </c>
      <c r="F87">
        <v>3000</v>
      </c>
      <c r="G87">
        <v>8.4811632215603503E-5</v>
      </c>
      <c r="H87">
        <v>2.12029080539009E-4</v>
      </c>
      <c r="I87">
        <v>2.9684071275461199E-4</v>
      </c>
      <c r="J87">
        <v>4.24058161078018E-4</v>
      </c>
    </row>
    <row r="88" spans="1:10" x14ac:dyDescent="0.2">
      <c r="A88" t="s">
        <v>325</v>
      </c>
      <c r="B88">
        <v>2021</v>
      </c>
      <c r="C88">
        <v>24</v>
      </c>
      <c r="D88">
        <v>30</v>
      </c>
      <c r="E88">
        <v>35</v>
      </c>
      <c r="F88">
        <v>40</v>
      </c>
      <c r="G88">
        <v>2.6868673290792399E-3</v>
      </c>
      <c r="H88">
        <v>3.35858416134905E-3</v>
      </c>
      <c r="I88">
        <v>3.9183481882405597E-3</v>
      </c>
      <c r="J88">
        <v>4.4781122151320704E-3</v>
      </c>
    </row>
    <row r="89" spans="1:10" x14ac:dyDescent="0.2">
      <c r="A89" t="s">
        <v>327</v>
      </c>
      <c r="B89">
        <v>2021</v>
      </c>
      <c r="C89">
        <v>20.45</v>
      </c>
      <c r="D89">
        <v>20.45</v>
      </c>
      <c r="E89">
        <v>27</v>
      </c>
      <c r="F89">
        <v>30</v>
      </c>
      <c r="G89">
        <v>0</v>
      </c>
      <c r="H89">
        <v>0</v>
      </c>
      <c r="I89">
        <v>0</v>
      </c>
      <c r="J89">
        <v>0</v>
      </c>
    </row>
    <row r="90" spans="1:10" x14ac:dyDescent="0.2">
      <c r="A90" t="s">
        <v>351</v>
      </c>
      <c r="B90">
        <v>2021</v>
      </c>
      <c r="C90">
        <v>46</v>
      </c>
      <c r="D90">
        <v>46.5</v>
      </c>
      <c r="E90">
        <v>47</v>
      </c>
      <c r="F90">
        <v>3</v>
      </c>
      <c r="G90">
        <v>0</v>
      </c>
      <c r="H90">
        <v>0</v>
      </c>
      <c r="I90">
        <v>0</v>
      </c>
      <c r="J90">
        <v>0</v>
      </c>
    </row>
    <row r="91" spans="1:10" x14ac:dyDescent="0.2">
      <c r="A91" t="s">
        <v>358</v>
      </c>
      <c r="B91">
        <v>2021</v>
      </c>
      <c r="C91">
        <v>3200</v>
      </c>
      <c r="D91">
        <v>4500</v>
      </c>
      <c r="E91">
        <v>5500</v>
      </c>
      <c r="F91">
        <v>6000</v>
      </c>
      <c r="G91">
        <v>7.6920314202531999E-4</v>
      </c>
      <c r="H91">
        <v>1.0816919184731099E-3</v>
      </c>
      <c r="I91">
        <v>1.3220679003560199E-3</v>
      </c>
      <c r="J91">
        <v>1.44225589129748E-3</v>
      </c>
    </row>
    <row r="92" spans="1:10" x14ac:dyDescent="0.2">
      <c r="A92" t="s">
        <v>353</v>
      </c>
      <c r="B92">
        <v>2021</v>
      </c>
      <c r="C92">
        <v>12500</v>
      </c>
      <c r="D92">
        <v>12000</v>
      </c>
      <c r="E92">
        <v>12900</v>
      </c>
      <c r="F92">
        <v>13000</v>
      </c>
      <c r="G92">
        <v>1.3867845108629601E-3</v>
      </c>
      <c r="H92">
        <v>1.33131313042844E-3</v>
      </c>
      <c r="I92">
        <v>1.43116161521057E-3</v>
      </c>
      <c r="J92">
        <v>1.44225589129748E-3</v>
      </c>
    </row>
    <row r="93" spans="1:10" x14ac:dyDescent="0.2">
      <c r="A93" t="s">
        <v>334</v>
      </c>
      <c r="B93">
        <v>2021</v>
      </c>
      <c r="C93">
        <v>71</v>
      </c>
      <c r="D93">
        <v>78</v>
      </c>
      <c r="E93">
        <v>83</v>
      </c>
      <c r="F93">
        <v>92</v>
      </c>
      <c r="G93">
        <v>0</v>
      </c>
      <c r="H93">
        <v>0</v>
      </c>
      <c r="I93">
        <v>0</v>
      </c>
      <c r="J93">
        <v>0</v>
      </c>
    </row>
    <row r="94" spans="1:10" x14ac:dyDescent="0.2">
      <c r="A94" t="s">
        <v>345</v>
      </c>
      <c r="B94">
        <v>2021</v>
      </c>
      <c r="C94">
        <v>73000</v>
      </c>
      <c r="D94">
        <v>83000</v>
      </c>
      <c r="E94">
        <v>83000</v>
      </c>
      <c r="F94">
        <v>95000</v>
      </c>
      <c r="G94">
        <v>8.0145777231010497E-3</v>
      </c>
      <c r="H94">
        <v>9.1124650824299692E-3</v>
      </c>
      <c r="I94">
        <v>9.1124650824299692E-3</v>
      </c>
      <c r="J94">
        <v>1.0429929913624699E-2</v>
      </c>
    </row>
    <row r="95" spans="1:10" x14ac:dyDescent="0.2">
      <c r="A95" t="s">
        <v>337</v>
      </c>
      <c r="B95">
        <v>2021</v>
      </c>
      <c r="C95">
        <v>100</v>
      </c>
      <c r="D95">
        <v>100</v>
      </c>
      <c r="E95">
        <v>100</v>
      </c>
      <c r="F95">
        <v>100</v>
      </c>
      <c r="G95">
        <v>5.7076733604958098E-4</v>
      </c>
      <c r="H95">
        <v>1.14153467209916E-3</v>
      </c>
      <c r="I95">
        <v>1.7123020081487399E-3</v>
      </c>
      <c r="J95">
        <v>2.28306934419832E-3</v>
      </c>
    </row>
    <row r="96" spans="1:10" x14ac:dyDescent="0.2">
      <c r="A96" t="s">
        <v>339</v>
      </c>
      <c r="B96">
        <v>2021</v>
      </c>
      <c r="C96">
        <v>50</v>
      </c>
      <c r="D96">
        <v>50</v>
      </c>
      <c r="E96">
        <v>50</v>
      </c>
      <c r="F96">
        <v>50</v>
      </c>
      <c r="G96">
        <v>4.2528768302411101E-4</v>
      </c>
      <c r="H96">
        <v>8.8459838069014998E-4</v>
      </c>
      <c r="I96">
        <v>1.3098860637142599E-3</v>
      </c>
      <c r="J96">
        <v>1.7011507320964399E-3</v>
      </c>
    </row>
    <row r="97" spans="1:10" x14ac:dyDescent="0.2">
      <c r="A97" t="s">
        <v>341</v>
      </c>
      <c r="B97">
        <v>2021</v>
      </c>
      <c r="C97">
        <v>20</v>
      </c>
      <c r="D97">
        <v>50</v>
      </c>
      <c r="E97">
        <v>80</v>
      </c>
      <c r="F97">
        <v>100</v>
      </c>
      <c r="G97">
        <v>3.4023014641928898E-4</v>
      </c>
      <c r="H97">
        <v>8.5057536604822104E-4</v>
      </c>
      <c r="I97">
        <v>1.3609205856771501E-3</v>
      </c>
      <c r="J97">
        <v>1.7011507320964399E-3</v>
      </c>
    </row>
    <row r="98" spans="1:10" x14ac:dyDescent="0.2">
      <c r="A98" t="s">
        <v>343</v>
      </c>
      <c r="B98">
        <v>2021</v>
      </c>
      <c r="C98">
        <v>0</v>
      </c>
      <c r="D98">
        <v>5</v>
      </c>
      <c r="E98">
        <v>20</v>
      </c>
      <c r="F98">
        <v>20</v>
      </c>
      <c r="G98">
        <v>0</v>
      </c>
      <c r="H98">
        <v>3.2325113096925198E-4</v>
      </c>
      <c r="I98">
        <v>1.2930045238770101E-3</v>
      </c>
      <c r="J98">
        <v>1.2930045238770101E-3</v>
      </c>
    </row>
    <row r="99" spans="1:10" x14ac:dyDescent="0.2">
      <c r="A99" t="s">
        <v>347</v>
      </c>
      <c r="B99">
        <v>2021</v>
      </c>
      <c r="C99">
        <v>31</v>
      </c>
      <c r="D99">
        <v>25</v>
      </c>
      <c r="E99">
        <v>15</v>
      </c>
      <c r="F99">
        <v>5</v>
      </c>
      <c r="G99">
        <v>0</v>
      </c>
      <c r="H99">
        <v>0</v>
      </c>
      <c r="I99">
        <v>0</v>
      </c>
      <c r="J99">
        <v>0</v>
      </c>
    </row>
    <row r="100" spans="1:10" x14ac:dyDescent="0.2">
      <c r="A100" t="s">
        <v>349</v>
      </c>
      <c r="B100">
        <v>2021</v>
      </c>
      <c r="C100">
        <v>0</v>
      </c>
      <c r="D100">
        <v>15000</v>
      </c>
      <c r="E100">
        <v>25000</v>
      </c>
      <c r="F100">
        <v>33000</v>
      </c>
      <c r="G100">
        <v>0</v>
      </c>
      <c r="H100">
        <v>2.7456191501531902E-3</v>
      </c>
      <c r="I100">
        <v>4.5760319169219901E-3</v>
      </c>
      <c r="J100">
        <v>6.0403621303370203E-3</v>
      </c>
    </row>
    <row r="101" spans="1:10" x14ac:dyDescent="0.2">
      <c r="A101" t="s">
        <v>360</v>
      </c>
      <c r="B101">
        <v>2021</v>
      </c>
      <c r="C101">
        <v>88</v>
      </c>
      <c r="D101">
        <v>90</v>
      </c>
      <c r="E101">
        <v>92</v>
      </c>
      <c r="F101">
        <v>94</v>
      </c>
      <c r="G101">
        <v>0</v>
      </c>
      <c r="H101">
        <v>0</v>
      </c>
      <c r="I101">
        <v>0</v>
      </c>
      <c r="J101">
        <v>0</v>
      </c>
    </row>
    <row r="102" spans="1:10" x14ac:dyDescent="0.2">
      <c r="A102" t="s">
        <v>364</v>
      </c>
      <c r="B102">
        <v>2021</v>
      </c>
      <c r="C102">
        <v>82.7</v>
      </c>
      <c r="D102">
        <v>89.5</v>
      </c>
      <c r="E102">
        <v>96.8</v>
      </c>
      <c r="F102">
        <v>100</v>
      </c>
      <c r="G102">
        <v>0</v>
      </c>
      <c r="H102">
        <v>0</v>
      </c>
      <c r="I102">
        <v>0</v>
      </c>
      <c r="J102">
        <v>0</v>
      </c>
    </row>
    <row r="103" spans="1:10" x14ac:dyDescent="0.2">
      <c r="A103" t="s">
        <v>392</v>
      </c>
      <c r="B103">
        <v>2021</v>
      </c>
      <c r="C103">
        <v>35</v>
      </c>
      <c r="D103">
        <v>115</v>
      </c>
      <c r="E103">
        <v>194</v>
      </c>
      <c r="F103">
        <v>229</v>
      </c>
      <c r="G103">
        <v>1.0275147778872999E-3</v>
      </c>
      <c r="H103">
        <v>3.37611998448686E-3</v>
      </c>
      <c r="I103">
        <v>5.6953676260039204E-3</v>
      </c>
      <c r="J103">
        <v>6.7228824038912203E-3</v>
      </c>
    </row>
    <row r="104" spans="1:10" x14ac:dyDescent="0.2">
      <c r="A104" t="s">
        <v>403</v>
      </c>
      <c r="B104">
        <v>2021</v>
      </c>
      <c r="C104">
        <v>15</v>
      </c>
      <c r="D104">
        <v>50</v>
      </c>
      <c r="E104">
        <v>85</v>
      </c>
      <c r="F104">
        <v>100</v>
      </c>
      <c r="G104">
        <v>9.52762984108634E-4</v>
      </c>
      <c r="H104">
        <v>3.1758766136954501E-3</v>
      </c>
      <c r="I104">
        <v>5.39899024328226E-3</v>
      </c>
      <c r="J104">
        <v>6.3517532273908899E-3</v>
      </c>
    </row>
    <row r="105" spans="1:10" x14ac:dyDescent="0.2">
      <c r="A105" t="s">
        <v>382</v>
      </c>
      <c r="B105">
        <v>2021</v>
      </c>
      <c r="C105">
        <v>1250</v>
      </c>
      <c r="D105">
        <v>2500</v>
      </c>
      <c r="E105">
        <v>3750</v>
      </c>
      <c r="F105">
        <v>5000</v>
      </c>
      <c r="G105">
        <v>1.3328969296318601E-3</v>
      </c>
      <c r="H105">
        <v>2.6657938592637102E-3</v>
      </c>
      <c r="I105">
        <v>3.9986907888955696E-3</v>
      </c>
      <c r="J105">
        <v>5.3315877185274299E-3</v>
      </c>
    </row>
    <row r="106" spans="1:10" x14ac:dyDescent="0.2">
      <c r="A106" t="s">
        <v>366</v>
      </c>
      <c r="B106">
        <v>2021</v>
      </c>
      <c r="C106">
        <v>82</v>
      </c>
      <c r="D106">
        <v>81</v>
      </c>
      <c r="E106">
        <v>87</v>
      </c>
      <c r="F106">
        <v>91</v>
      </c>
      <c r="G106">
        <v>0</v>
      </c>
      <c r="H106">
        <v>0</v>
      </c>
      <c r="I106">
        <v>0</v>
      </c>
      <c r="J106">
        <v>0</v>
      </c>
    </row>
    <row r="107" spans="1:10" x14ac:dyDescent="0.2">
      <c r="A107" t="s">
        <v>368</v>
      </c>
      <c r="B107">
        <v>2021</v>
      </c>
      <c r="C107">
        <v>0</v>
      </c>
      <c r="D107">
        <v>0</v>
      </c>
      <c r="E107">
        <v>95</v>
      </c>
      <c r="F107">
        <v>95</v>
      </c>
      <c r="G107">
        <v>0</v>
      </c>
      <c r="H107">
        <v>0</v>
      </c>
      <c r="I107">
        <v>7.8985290187365503E-4</v>
      </c>
      <c r="J107">
        <v>7.8985290187365503E-4</v>
      </c>
    </row>
    <row r="108" spans="1:10" x14ac:dyDescent="0.2">
      <c r="A108" t="s">
        <v>377</v>
      </c>
      <c r="B108">
        <v>2021</v>
      </c>
      <c r="C108">
        <v>50</v>
      </c>
      <c r="D108">
        <v>75</v>
      </c>
      <c r="E108">
        <v>100</v>
      </c>
      <c r="F108">
        <v>100</v>
      </c>
      <c r="G108">
        <v>4.1653492094166498E-5</v>
      </c>
      <c r="H108">
        <v>6.2480238141249706E-5</v>
      </c>
      <c r="I108">
        <v>8.33069841883329E-5</v>
      </c>
      <c r="J108">
        <v>8.33069841883329E-5</v>
      </c>
    </row>
    <row r="109" spans="1:10" x14ac:dyDescent="0.2">
      <c r="A109" t="s">
        <v>370</v>
      </c>
      <c r="B109">
        <v>2021</v>
      </c>
      <c r="C109">
        <v>29636</v>
      </c>
      <c r="D109">
        <v>32000</v>
      </c>
      <c r="E109">
        <v>34000</v>
      </c>
      <c r="F109">
        <v>35000</v>
      </c>
      <c r="G109">
        <v>4.07060115808398E-3</v>
      </c>
      <c r="H109">
        <v>4.3953042603147299E-3</v>
      </c>
      <c r="I109">
        <v>4.6700107765843997E-3</v>
      </c>
      <c r="J109">
        <v>4.8073640347192402E-3</v>
      </c>
    </row>
    <row r="110" spans="1:10" x14ac:dyDescent="0.2">
      <c r="A110" t="s">
        <v>372</v>
      </c>
      <c r="B110">
        <v>2021</v>
      </c>
      <c r="C110">
        <v>29</v>
      </c>
      <c r="D110">
        <v>32</v>
      </c>
      <c r="E110">
        <v>35</v>
      </c>
      <c r="F110">
        <v>41</v>
      </c>
      <c r="G110">
        <v>3.2104675602356798E-4</v>
      </c>
      <c r="H110">
        <v>3.5425848940531601E-4</v>
      </c>
      <c r="I110">
        <v>3.8747022278706403E-4</v>
      </c>
      <c r="J110">
        <v>4.5389368955056099E-4</v>
      </c>
    </row>
    <row r="111" spans="1:10" x14ac:dyDescent="0.2">
      <c r="A111" t="s">
        <v>375</v>
      </c>
      <c r="B111">
        <v>2021</v>
      </c>
      <c r="C111">
        <v>0</v>
      </c>
      <c r="D111">
        <v>320</v>
      </c>
      <c r="E111">
        <v>640</v>
      </c>
      <c r="F111">
        <v>670</v>
      </c>
      <c r="G111">
        <v>0</v>
      </c>
      <c r="H111">
        <v>1.00915475001309E-3</v>
      </c>
      <c r="I111">
        <v>1.17159703883286E-3</v>
      </c>
      <c r="J111">
        <v>1.17159703883286E-3</v>
      </c>
    </row>
    <row r="112" spans="1:10" x14ac:dyDescent="0.2">
      <c r="A112" t="s">
        <v>390</v>
      </c>
      <c r="B112">
        <v>2021</v>
      </c>
      <c r="C112">
        <v>2000</v>
      </c>
      <c r="D112">
        <v>5600</v>
      </c>
      <c r="E112">
        <v>6100</v>
      </c>
      <c r="F112">
        <v>6300</v>
      </c>
      <c r="G112">
        <v>7.4677117717447596E-5</v>
      </c>
      <c r="H112">
        <v>3.74468406794141E-4</v>
      </c>
      <c r="I112">
        <v>6.0223361583235601E-4</v>
      </c>
      <c r="J112">
        <v>7.4677117717447596E-4</v>
      </c>
    </row>
    <row r="113" spans="1:10" x14ac:dyDescent="0.2">
      <c r="A113" t="s">
        <v>384</v>
      </c>
      <c r="B113">
        <v>2021</v>
      </c>
      <c r="C113">
        <v>17000</v>
      </c>
      <c r="D113">
        <v>14000</v>
      </c>
      <c r="E113">
        <v>14450</v>
      </c>
      <c r="F113">
        <v>14483</v>
      </c>
      <c r="G113">
        <v>3.4650215472607998E-4</v>
      </c>
      <c r="H113">
        <v>8.3704729341976195E-4</v>
      </c>
      <c r="I113">
        <v>1.1315741249369299E-3</v>
      </c>
      <c r="J113">
        <v>1.4267735782838599E-3</v>
      </c>
    </row>
    <row r="114" spans="1:10" x14ac:dyDescent="0.2">
      <c r="A114" t="s">
        <v>386</v>
      </c>
      <c r="B114">
        <v>2021</v>
      </c>
      <c r="C114">
        <v>50</v>
      </c>
      <c r="D114">
        <v>100</v>
      </c>
      <c r="E114">
        <v>100</v>
      </c>
      <c r="F114">
        <v>100</v>
      </c>
      <c r="G114">
        <v>2.0397966092234099E-4</v>
      </c>
      <c r="H114">
        <v>4.0795932184468198E-4</v>
      </c>
      <c r="I114">
        <v>4.0795932184468198E-4</v>
      </c>
      <c r="J114">
        <v>4.0795932184468198E-4</v>
      </c>
    </row>
    <row r="115" spans="1:10" x14ac:dyDescent="0.2">
      <c r="A115" t="s">
        <v>388</v>
      </c>
      <c r="B115">
        <v>2021</v>
      </c>
      <c r="C115">
        <v>41</v>
      </c>
      <c r="D115">
        <v>39</v>
      </c>
      <c r="E115">
        <v>81</v>
      </c>
      <c r="F115">
        <v>100</v>
      </c>
      <c r="G115">
        <v>2.5626937288816202E-4</v>
      </c>
      <c r="H115">
        <v>2.43768427869227E-4</v>
      </c>
      <c r="I115">
        <v>5.06288273266856E-4</v>
      </c>
      <c r="J115">
        <v>6.2504725094673604E-4</v>
      </c>
    </row>
    <row r="116" spans="1:10" x14ac:dyDescent="0.2">
      <c r="A116" t="s">
        <v>379</v>
      </c>
      <c r="B116">
        <v>2021</v>
      </c>
      <c r="C116">
        <v>100</v>
      </c>
      <c r="D116">
        <v>100</v>
      </c>
      <c r="E116">
        <v>100</v>
      </c>
      <c r="F116">
        <v>100</v>
      </c>
      <c r="G116">
        <v>1.00382192678066E-4</v>
      </c>
      <c r="H116">
        <v>2.0076438535613299E-4</v>
      </c>
      <c r="I116">
        <v>3.0114657803419898E-4</v>
      </c>
      <c r="J116">
        <v>4.0152877071226501E-4</v>
      </c>
    </row>
    <row r="117" spans="1:10" x14ac:dyDescent="0.2">
      <c r="A117" t="s">
        <v>405</v>
      </c>
      <c r="B117">
        <v>2021</v>
      </c>
      <c r="C117">
        <v>4.3499999999999996</v>
      </c>
      <c r="D117">
        <v>4.3499999999999996</v>
      </c>
      <c r="E117">
        <v>8</v>
      </c>
      <c r="F117">
        <v>10</v>
      </c>
      <c r="G117">
        <v>0</v>
      </c>
      <c r="H117">
        <v>0</v>
      </c>
      <c r="I117">
        <v>0</v>
      </c>
      <c r="J117">
        <v>0</v>
      </c>
    </row>
    <row r="118" spans="1:10" x14ac:dyDescent="0.2">
      <c r="A118" t="s">
        <v>400</v>
      </c>
      <c r="B118">
        <v>2021</v>
      </c>
      <c r="C118">
        <v>62.1</v>
      </c>
      <c r="D118">
        <v>62.1</v>
      </c>
      <c r="E118">
        <v>67</v>
      </c>
      <c r="F118">
        <v>70</v>
      </c>
      <c r="G118">
        <v>0</v>
      </c>
      <c r="H118">
        <v>0</v>
      </c>
      <c r="I118">
        <v>0</v>
      </c>
      <c r="J118">
        <v>0</v>
      </c>
    </row>
    <row r="119" spans="1:10" x14ac:dyDescent="0.2">
      <c r="A119" t="s">
        <v>398</v>
      </c>
      <c r="B119">
        <v>2021</v>
      </c>
      <c r="C119">
        <v>2.2000000000000002</v>
      </c>
      <c r="D119">
        <v>2.2000000000000002</v>
      </c>
      <c r="E119">
        <v>2</v>
      </c>
      <c r="F119">
        <v>1.95</v>
      </c>
      <c r="G119">
        <v>0</v>
      </c>
      <c r="H119">
        <v>0</v>
      </c>
      <c r="I119">
        <v>0</v>
      </c>
      <c r="J119">
        <v>0</v>
      </c>
    </row>
    <row r="120" spans="1:10" x14ac:dyDescent="0.2">
      <c r="A120" t="s">
        <v>396</v>
      </c>
      <c r="B120">
        <v>2021</v>
      </c>
      <c r="C120">
        <v>40</v>
      </c>
      <c r="D120">
        <v>42</v>
      </c>
      <c r="E120">
        <v>45</v>
      </c>
      <c r="F120">
        <v>3</v>
      </c>
      <c r="G120">
        <v>0</v>
      </c>
      <c r="H120">
        <v>0</v>
      </c>
      <c r="I120">
        <v>0</v>
      </c>
      <c r="J120">
        <v>0</v>
      </c>
    </row>
    <row r="121" spans="1:10" x14ac:dyDescent="0.2">
      <c r="A121" t="s">
        <v>394</v>
      </c>
      <c r="B121">
        <v>2021</v>
      </c>
      <c r="C121">
        <v>43</v>
      </c>
      <c r="D121">
        <v>43.5</v>
      </c>
      <c r="E121">
        <v>41</v>
      </c>
      <c r="F121">
        <v>39.5</v>
      </c>
      <c r="G121">
        <v>0</v>
      </c>
      <c r="H121">
        <v>0</v>
      </c>
      <c r="I121">
        <v>0</v>
      </c>
      <c r="J121">
        <v>0</v>
      </c>
    </row>
    <row r="122" spans="1:10" x14ac:dyDescent="0.2">
      <c r="A122" t="s">
        <v>413</v>
      </c>
      <c r="B122">
        <v>2021</v>
      </c>
      <c r="C122">
        <v>2.9</v>
      </c>
      <c r="D122">
        <v>2.8</v>
      </c>
      <c r="E122">
        <v>2.7</v>
      </c>
      <c r="F122">
        <v>2.5</v>
      </c>
      <c r="G122">
        <v>0</v>
      </c>
      <c r="H122">
        <v>0</v>
      </c>
      <c r="I122">
        <v>0</v>
      </c>
      <c r="J122">
        <v>0</v>
      </c>
    </row>
    <row r="123" spans="1:10" x14ac:dyDescent="0.2">
      <c r="A123" t="s">
        <v>456</v>
      </c>
      <c r="B123">
        <v>2021</v>
      </c>
      <c r="C123">
        <v>73.7</v>
      </c>
      <c r="D123">
        <v>75</v>
      </c>
      <c r="E123">
        <v>82.5</v>
      </c>
      <c r="F123">
        <v>87</v>
      </c>
      <c r="G123">
        <v>3.4358569147326999E-3</v>
      </c>
      <c r="H123">
        <v>3.4964622605827998E-3</v>
      </c>
      <c r="I123">
        <v>3.8461084866410799E-3</v>
      </c>
      <c r="J123">
        <v>4.0558962222760498E-3</v>
      </c>
    </row>
    <row r="124" spans="1:10" x14ac:dyDescent="0.2">
      <c r="A124" t="s">
        <v>421</v>
      </c>
      <c r="B124">
        <v>2021</v>
      </c>
      <c r="C124">
        <v>24.41</v>
      </c>
      <c r="D124">
        <v>23.94</v>
      </c>
      <c r="E124">
        <v>23.48</v>
      </c>
      <c r="F124">
        <v>23.01</v>
      </c>
      <c r="G124">
        <v>9.0648238902408507E-5</v>
      </c>
      <c r="H124">
        <v>4.45687174603505E-4</v>
      </c>
      <c r="I124">
        <v>7.9317209039606799E-4</v>
      </c>
      <c r="J124">
        <v>1.1482110260971599E-3</v>
      </c>
    </row>
    <row r="125" spans="1:10" x14ac:dyDescent="0.2">
      <c r="A125" t="s">
        <v>446</v>
      </c>
      <c r="B125">
        <v>2021</v>
      </c>
      <c r="C125">
        <v>5</v>
      </c>
      <c r="D125">
        <v>0</v>
      </c>
      <c r="E125">
        <v>16</v>
      </c>
      <c r="F125">
        <v>20</v>
      </c>
      <c r="G125">
        <v>1.1263819828236301E-3</v>
      </c>
      <c r="H125">
        <v>0</v>
      </c>
      <c r="I125">
        <v>3.6044223450355998E-3</v>
      </c>
      <c r="J125">
        <v>8.1099502763301093E-3</v>
      </c>
    </row>
    <row r="126" spans="1:10" x14ac:dyDescent="0.2">
      <c r="A126" t="s">
        <v>458</v>
      </c>
      <c r="B126">
        <v>2021</v>
      </c>
      <c r="C126">
        <v>0</v>
      </c>
      <c r="D126">
        <v>5528</v>
      </c>
      <c r="E126">
        <v>6500</v>
      </c>
      <c r="F126">
        <v>7000</v>
      </c>
      <c r="G126">
        <v>0</v>
      </c>
      <c r="H126">
        <v>1.6546630582659899E-3</v>
      </c>
      <c r="I126">
        <v>1.9456059838511099E-3</v>
      </c>
      <c r="J126">
        <v>2.0952679826088901E-3</v>
      </c>
    </row>
    <row r="127" spans="1:10" x14ac:dyDescent="0.2">
      <c r="A127" t="s">
        <v>451</v>
      </c>
      <c r="B127">
        <v>2021</v>
      </c>
      <c r="C127">
        <v>6000</v>
      </c>
      <c r="D127">
        <v>29000</v>
      </c>
      <c r="E127">
        <v>6400</v>
      </c>
      <c r="F127">
        <v>6600</v>
      </c>
      <c r="G127">
        <v>1.50419626109961E-3</v>
      </c>
      <c r="H127">
        <v>6.2674844212483897E-3</v>
      </c>
      <c r="I127">
        <v>5.1591424761948199E-3</v>
      </c>
      <c r="J127">
        <v>6.2674844212483897E-3</v>
      </c>
    </row>
    <row r="128" spans="1:10" x14ac:dyDescent="0.2">
      <c r="A128" t="s">
        <v>431</v>
      </c>
      <c r="B128">
        <v>2021</v>
      </c>
      <c r="C128">
        <v>35892</v>
      </c>
      <c r="D128">
        <v>36314</v>
      </c>
      <c r="E128">
        <v>38044</v>
      </c>
      <c r="F128">
        <v>40700</v>
      </c>
      <c r="G128">
        <v>5.9660338625900505E-4</v>
      </c>
      <c r="H128">
        <v>6.0361794741472998E-4</v>
      </c>
      <c r="I128">
        <v>6.3237432371663802E-4</v>
      </c>
      <c r="J128">
        <v>6.7652284132234202E-4</v>
      </c>
    </row>
    <row r="129" spans="1:10" x14ac:dyDescent="0.2">
      <c r="A129" t="s">
        <v>435</v>
      </c>
      <c r="B129">
        <v>2021</v>
      </c>
      <c r="C129">
        <v>5</v>
      </c>
      <c r="D129">
        <v>8</v>
      </c>
      <c r="E129">
        <v>15</v>
      </c>
      <c r="F129">
        <v>24</v>
      </c>
      <c r="G129">
        <v>8.4877499058062407E-5</v>
      </c>
      <c r="H129">
        <v>1.358039984929E-4</v>
      </c>
      <c r="I129">
        <v>2.5463249717418699E-4</v>
      </c>
      <c r="J129">
        <v>4.0741199547869898E-4</v>
      </c>
    </row>
    <row r="130" spans="1:10" x14ac:dyDescent="0.2">
      <c r="A130" t="s">
        <v>415</v>
      </c>
      <c r="B130">
        <v>2021</v>
      </c>
      <c r="C130">
        <v>12</v>
      </c>
      <c r="D130">
        <v>16</v>
      </c>
      <c r="E130">
        <v>19</v>
      </c>
      <c r="F130">
        <v>23</v>
      </c>
      <c r="G130">
        <v>2.1299818128100499E-4</v>
      </c>
      <c r="H130">
        <v>2.8399757504133998E-4</v>
      </c>
      <c r="I130">
        <v>3.3724712036159102E-4</v>
      </c>
      <c r="J130">
        <v>4.0824651412192599E-4</v>
      </c>
    </row>
    <row r="131" spans="1:10" x14ac:dyDescent="0.2">
      <c r="A131" t="s">
        <v>448</v>
      </c>
      <c r="B131">
        <v>2021</v>
      </c>
      <c r="C131">
        <v>2</v>
      </c>
      <c r="D131">
        <v>5</v>
      </c>
      <c r="E131">
        <v>8</v>
      </c>
      <c r="F131">
        <v>8</v>
      </c>
      <c r="G131">
        <v>3.4915545279327401E-5</v>
      </c>
      <c r="H131">
        <v>1.7457772639663699E-4</v>
      </c>
      <c r="I131">
        <v>3.1423990751394698E-4</v>
      </c>
      <c r="J131">
        <v>4.0152877071226501E-4</v>
      </c>
    </row>
    <row r="132" spans="1:10" x14ac:dyDescent="0.2">
      <c r="A132" t="s">
        <v>417</v>
      </c>
      <c r="B132">
        <v>2021</v>
      </c>
      <c r="C132">
        <v>100</v>
      </c>
      <c r="D132">
        <v>100</v>
      </c>
      <c r="E132">
        <v>100</v>
      </c>
      <c r="F132">
        <v>100</v>
      </c>
      <c r="G132">
        <v>2.41636338590894E-4</v>
      </c>
      <c r="H132">
        <v>4.8327267718178702E-4</v>
      </c>
      <c r="I132">
        <v>7.2490901577268105E-4</v>
      </c>
      <c r="J132">
        <v>9.6654535436357404E-4</v>
      </c>
    </row>
    <row r="133" spans="1:10" x14ac:dyDescent="0.2">
      <c r="A133" t="s">
        <v>419</v>
      </c>
      <c r="B133">
        <v>2021</v>
      </c>
      <c r="C133">
        <v>37500</v>
      </c>
      <c r="D133">
        <v>37500</v>
      </c>
      <c r="E133">
        <v>37500</v>
      </c>
      <c r="F133">
        <v>37500</v>
      </c>
      <c r="G133">
        <v>6.5023847875961196E-4</v>
      </c>
      <c r="H133">
        <v>1.30047695751922E-3</v>
      </c>
      <c r="I133">
        <v>1.9507154362788401E-3</v>
      </c>
      <c r="J133">
        <v>2.60095391503845E-3</v>
      </c>
    </row>
    <row r="134" spans="1:10" x14ac:dyDescent="0.2">
      <c r="A134" t="s">
        <v>423</v>
      </c>
      <c r="B134">
        <v>2021</v>
      </c>
      <c r="C134">
        <v>50</v>
      </c>
      <c r="D134">
        <v>51</v>
      </c>
      <c r="E134">
        <v>52</v>
      </c>
      <c r="F134">
        <v>53</v>
      </c>
      <c r="G134">
        <v>0</v>
      </c>
      <c r="H134">
        <v>0</v>
      </c>
      <c r="I134">
        <v>0</v>
      </c>
      <c r="J134">
        <v>0</v>
      </c>
    </row>
    <row r="135" spans="1:10" x14ac:dyDescent="0.2">
      <c r="A135" t="s">
        <v>425</v>
      </c>
      <c r="B135">
        <v>2021</v>
      </c>
      <c r="C135">
        <v>216</v>
      </c>
      <c r="D135">
        <v>220</v>
      </c>
      <c r="E135">
        <v>225</v>
      </c>
      <c r="F135">
        <v>229</v>
      </c>
      <c r="G135">
        <v>5.7782121957968295E-4</v>
      </c>
      <c r="H135">
        <v>5.8852161253486197E-4</v>
      </c>
      <c r="I135">
        <v>6.0189710372883704E-4</v>
      </c>
      <c r="J135">
        <v>6.1259749668401595E-4</v>
      </c>
    </row>
    <row r="136" spans="1:10" x14ac:dyDescent="0.2">
      <c r="A136" t="s">
        <v>427</v>
      </c>
      <c r="B136">
        <v>2021</v>
      </c>
      <c r="C136">
        <v>2000</v>
      </c>
      <c r="D136">
        <v>12000</v>
      </c>
      <c r="E136">
        <v>13000</v>
      </c>
      <c r="F136">
        <v>14000</v>
      </c>
      <c r="G136">
        <v>8.7513928097716505E-5</v>
      </c>
      <c r="H136">
        <v>5.25083568586299E-4</v>
      </c>
      <c r="I136">
        <v>5.6884053263515802E-4</v>
      </c>
      <c r="J136">
        <v>6.1259749668401595E-4</v>
      </c>
    </row>
    <row r="137" spans="1:10" x14ac:dyDescent="0.2">
      <c r="A137" t="s">
        <v>429</v>
      </c>
      <c r="B137">
        <v>2021</v>
      </c>
      <c r="C137">
        <v>100</v>
      </c>
      <c r="D137">
        <v>100</v>
      </c>
      <c r="E137">
        <v>100</v>
      </c>
      <c r="F137">
        <v>100</v>
      </c>
      <c r="G137">
        <v>1.5314937417100399E-4</v>
      </c>
      <c r="H137">
        <v>2.9710978589174799E-4</v>
      </c>
      <c r="I137">
        <v>4.5025916006275201E-4</v>
      </c>
      <c r="J137">
        <v>6.0340853423375602E-4</v>
      </c>
    </row>
    <row r="138" spans="1:10" x14ac:dyDescent="0.2">
      <c r="A138" t="s">
        <v>443</v>
      </c>
      <c r="B138">
        <v>2021</v>
      </c>
      <c r="C138">
        <v>182</v>
      </c>
      <c r="D138">
        <v>200</v>
      </c>
      <c r="E138">
        <v>215</v>
      </c>
      <c r="F138">
        <v>229</v>
      </c>
      <c r="G138">
        <v>4.8686787946065901E-4</v>
      </c>
      <c r="H138">
        <v>5.3501964775896601E-4</v>
      </c>
      <c r="I138">
        <v>5.7514612134088798E-4</v>
      </c>
      <c r="J138">
        <v>6.1259749668401595E-4</v>
      </c>
    </row>
    <row r="139" spans="1:10" x14ac:dyDescent="0.2">
      <c r="A139" t="s">
        <v>409</v>
      </c>
      <c r="B139">
        <v>2021</v>
      </c>
      <c r="C139">
        <v>69.81</v>
      </c>
      <c r="D139">
        <v>71.2</v>
      </c>
      <c r="E139">
        <v>72.27</v>
      </c>
      <c r="F139">
        <v>73.34</v>
      </c>
      <c r="G139">
        <v>0</v>
      </c>
      <c r="H139">
        <v>0</v>
      </c>
      <c r="I139">
        <v>0</v>
      </c>
      <c r="J139">
        <v>0</v>
      </c>
    </row>
    <row r="140" spans="1:10" x14ac:dyDescent="0.2">
      <c r="A140" t="s">
        <v>433</v>
      </c>
      <c r="B140">
        <v>2021</v>
      </c>
      <c r="C140">
        <v>100</v>
      </c>
      <c r="D140">
        <v>100</v>
      </c>
      <c r="E140">
        <v>100</v>
      </c>
      <c r="F140">
        <v>100</v>
      </c>
      <c r="G140">
        <v>1.0677994483457201E-4</v>
      </c>
      <c r="H140">
        <v>2.1355988966914401E-4</v>
      </c>
      <c r="I140">
        <v>3.2033983450371602E-4</v>
      </c>
      <c r="J140">
        <v>4.2711977933828802E-4</v>
      </c>
    </row>
    <row r="141" spans="1:10" x14ac:dyDescent="0.2">
      <c r="A141" t="s">
        <v>411</v>
      </c>
      <c r="B141">
        <v>2021</v>
      </c>
      <c r="C141">
        <v>63</v>
      </c>
      <c r="D141">
        <v>70</v>
      </c>
      <c r="E141">
        <v>85</v>
      </c>
      <c r="F141">
        <v>95</v>
      </c>
      <c r="G141">
        <v>3.8175378512899402E-4</v>
      </c>
      <c r="H141">
        <v>4.2417087236554902E-4</v>
      </c>
      <c r="I141">
        <v>5.1506463072959504E-4</v>
      </c>
      <c r="J141">
        <v>5.7566046963895899E-4</v>
      </c>
    </row>
    <row r="142" spans="1:10" x14ac:dyDescent="0.2">
      <c r="A142" t="s">
        <v>437</v>
      </c>
      <c r="B142">
        <v>2021</v>
      </c>
      <c r="C142">
        <v>66</v>
      </c>
      <c r="D142">
        <v>70</v>
      </c>
      <c r="E142">
        <v>80</v>
      </c>
      <c r="F142">
        <v>85</v>
      </c>
      <c r="G142">
        <v>4.4698342348436799E-4</v>
      </c>
      <c r="H142">
        <v>4.7407332793796702E-4</v>
      </c>
      <c r="I142">
        <v>5.4179808907196196E-4</v>
      </c>
      <c r="J142">
        <v>5.7566046963895899E-4</v>
      </c>
    </row>
    <row r="143" spans="1:10" x14ac:dyDescent="0.2">
      <c r="A143" t="s">
        <v>439</v>
      </c>
      <c r="B143">
        <v>2021</v>
      </c>
      <c r="C143">
        <v>45</v>
      </c>
      <c r="D143">
        <v>60</v>
      </c>
      <c r="E143">
        <v>80</v>
      </c>
      <c r="F143">
        <v>100</v>
      </c>
      <c r="G143">
        <v>2.6142173450471401E-4</v>
      </c>
      <c r="H143">
        <v>3.48562312672952E-4</v>
      </c>
      <c r="I143">
        <v>4.6474975023060299E-4</v>
      </c>
      <c r="J143">
        <v>5.8093718778825295E-4</v>
      </c>
    </row>
    <row r="144" spans="1:10" x14ac:dyDescent="0.2">
      <c r="A144" t="s">
        <v>441</v>
      </c>
      <c r="B144">
        <v>2021</v>
      </c>
      <c r="C144">
        <v>17</v>
      </c>
      <c r="D144">
        <v>35</v>
      </c>
      <c r="E144">
        <v>75</v>
      </c>
      <c r="F144">
        <v>100</v>
      </c>
      <c r="G144">
        <v>7.8725382017184395E-5</v>
      </c>
      <c r="H144">
        <v>1.62081668858909E-4</v>
      </c>
      <c r="I144">
        <v>3.4731786184051902E-4</v>
      </c>
      <c r="J144">
        <v>4.6309048245402599E-4</v>
      </c>
    </row>
    <row r="145" spans="1:10" x14ac:dyDescent="0.2">
      <c r="A145" t="s">
        <v>454</v>
      </c>
      <c r="B145">
        <v>2021</v>
      </c>
      <c r="C145">
        <v>6.6</v>
      </c>
      <c r="D145">
        <v>6.7</v>
      </c>
      <c r="E145">
        <v>7</v>
      </c>
      <c r="F145">
        <v>7.2</v>
      </c>
      <c r="G145">
        <v>0</v>
      </c>
      <c r="H145">
        <v>0</v>
      </c>
      <c r="I145">
        <v>0</v>
      </c>
      <c r="J145">
        <v>0</v>
      </c>
    </row>
    <row r="146" spans="1:10" x14ac:dyDescent="0.2">
      <c r="A146" t="s">
        <v>460</v>
      </c>
      <c r="B146">
        <v>2021</v>
      </c>
      <c r="C146">
        <v>9.5</v>
      </c>
      <c r="D146">
        <v>9.1</v>
      </c>
      <c r="E146">
        <v>8.8000000000000007</v>
      </c>
      <c r="F146">
        <v>8.6</v>
      </c>
      <c r="G146">
        <v>0</v>
      </c>
      <c r="H146">
        <v>0</v>
      </c>
      <c r="I146">
        <v>0</v>
      </c>
      <c r="J146">
        <v>0</v>
      </c>
    </row>
    <row r="147" spans="1:10" x14ac:dyDescent="0.2">
      <c r="A147" t="s">
        <v>468</v>
      </c>
      <c r="B147">
        <v>2021</v>
      </c>
      <c r="C147">
        <v>0</v>
      </c>
      <c r="D147">
        <v>25</v>
      </c>
      <c r="E147">
        <v>50</v>
      </c>
      <c r="F147">
        <v>100</v>
      </c>
      <c r="G147">
        <v>0</v>
      </c>
      <c r="H147">
        <v>0</v>
      </c>
      <c r="I147">
        <v>0</v>
      </c>
      <c r="J147">
        <v>0</v>
      </c>
    </row>
    <row r="148" spans="1:10" x14ac:dyDescent="0.2">
      <c r="A148" t="s">
        <v>466</v>
      </c>
      <c r="B148">
        <v>2021</v>
      </c>
      <c r="C148">
        <v>6.8</v>
      </c>
      <c r="D148">
        <v>7</v>
      </c>
      <c r="E148">
        <v>7.2</v>
      </c>
      <c r="F148">
        <v>7.5</v>
      </c>
      <c r="G148">
        <v>0</v>
      </c>
      <c r="H148">
        <v>0</v>
      </c>
      <c r="I148">
        <v>0</v>
      </c>
      <c r="J148">
        <v>0</v>
      </c>
    </row>
    <row r="149" spans="1:10" x14ac:dyDescent="0.2">
      <c r="A149" t="s">
        <v>464</v>
      </c>
      <c r="B149">
        <v>2021</v>
      </c>
      <c r="C149">
        <v>3.7</v>
      </c>
      <c r="D149">
        <v>3.6</v>
      </c>
      <c r="E149">
        <v>3.5</v>
      </c>
      <c r="F149">
        <v>3.4</v>
      </c>
      <c r="G149">
        <v>0</v>
      </c>
      <c r="H149">
        <v>0</v>
      </c>
      <c r="I149">
        <v>0</v>
      </c>
      <c r="J149">
        <v>0</v>
      </c>
    </row>
    <row r="150" spans="1:10" x14ac:dyDescent="0.2">
      <c r="A150" t="s">
        <v>462</v>
      </c>
      <c r="B150">
        <v>2021</v>
      </c>
      <c r="C150">
        <v>2.2000000000000002</v>
      </c>
      <c r="D150">
        <v>2.2000000000000002</v>
      </c>
      <c r="E150">
        <v>2</v>
      </c>
      <c r="F150">
        <v>1.9</v>
      </c>
      <c r="G150">
        <v>0</v>
      </c>
      <c r="H150">
        <v>0</v>
      </c>
      <c r="I150">
        <v>0</v>
      </c>
      <c r="J150">
        <v>0</v>
      </c>
    </row>
    <row r="151" spans="1:10" x14ac:dyDescent="0.2">
      <c r="A151" t="s">
        <v>472</v>
      </c>
      <c r="B151">
        <v>2021</v>
      </c>
      <c r="C151">
        <v>30</v>
      </c>
      <c r="D151">
        <v>75</v>
      </c>
      <c r="E151">
        <v>80</v>
      </c>
      <c r="F151">
        <v>100</v>
      </c>
      <c r="G151">
        <v>0</v>
      </c>
      <c r="H151">
        <v>0</v>
      </c>
      <c r="I151">
        <v>0</v>
      </c>
      <c r="J151">
        <v>0</v>
      </c>
    </row>
    <row r="152" spans="1:10" x14ac:dyDescent="0.2">
      <c r="A152" t="s">
        <v>487</v>
      </c>
      <c r="B152">
        <v>2021</v>
      </c>
      <c r="C152">
        <v>1600</v>
      </c>
      <c r="D152">
        <v>3000</v>
      </c>
      <c r="E152">
        <v>5000</v>
      </c>
      <c r="F152">
        <v>7600</v>
      </c>
      <c r="G152">
        <v>9.6393815752628196E-4</v>
      </c>
      <c r="H152">
        <v>1.8073840453617801E-3</v>
      </c>
      <c r="I152">
        <v>3.0123067422696301E-3</v>
      </c>
      <c r="J152">
        <v>4.5787062482498401E-3</v>
      </c>
    </row>
    <row r="153" spans="1:10" x14ac:dyDescent="0.2">
      <c r="A153" t="s">
        <v>489</v>
      </c>
      <c r="B153">
        <v>2021</v>
      </c>
      <c r="C153">
        <v>0</v>
      </c>
      <c r="D153">
        <v>60</v>
      </c>
      <c r="E153">
        <v>100</v>
      </c>
      <c r="F153">
        <v>120</v>
      </c>
      <c r="G153">
        <v>0</v>
      </c>
      <c r="H153">
        <v>2.2805585938761E-3</v>
      </c>
      <c r="I153">
        <v>3.8009309897934999E-3</v>
      </c>
      <c r="J153">
        <v>4.5611171877521896E-3</v>
      </c>
    </row>
    <row r="154" spans="1:10" x14ac:dyDescent="0.2">
      <c r="A154" t="s">
        <v>474</v>
      </c>
      <c r="B154">
        <v>2021</v>
      </c>
      <c r="C154">
        <v>0</v>
      </c>
      <c r="D154">
        <v>200</v>
      </c>
      <c r="E154">
        <v>300</v>
      </c>
      <c r="F154">
        <v>400</v>
      </c>
      <c r="G154">
        <v>0</v>
      </c>
      <c r="H154">
        <v>2.6232609709789299E-4</v>
      </c>
      <c r="I154">
        <v>3.9348914564683998E-4</v>
      </c>
      <c r="J154">
        <v>5.2465219419578599E-4</v>
      </c>
    </row>
    <row r="155" spans="1:10" x14ac:dyDescent="0.2">
      <c r="A155" t="s">
        <v>476</v>
      </c>
      <c r="B155">
        <v>2021</v>
      </c>
      <c r="C155">
        <v>30</v>
      </c>
      <c r="D155">
        <v>60</v>
      </c>
      <c r="E155">
        <v>60</v>
      </c>
      <c r="F155">
        <v>60</v>
      </c>
      <c r="G155">
        <v>0</v>
      </c>
      <c r="H155">
        <v>0</v>
      </c>
      <c r="I155">
        <v>0</v>
      </c>
      <c r="J155">
        <v>0</v>
      </c>
    </row>
    <row r="156" spans="1:10" x14ac:dyDescent="0.2">
      <c r="A156" t="s">
        <v>148</v>
      </c>
      <c r="B156">
        <v>2021</v>
      </c>
      <c r="C156">
        <v>20</v>
      </c>
      <c r="D156">
        <v>70</v>
      </c>
      <c r="E156">
        <v>90</v>
      </c>
      <c r="F156">
        <v>100</v>
      </c>
      <c r="G156">
        <v>8.1685623562974803E-5</v>
      </c>
      <c r="H156">
        <v>2.8589968247041199E-4</v>
      </c>
      <c r="I156">
        <v>3.6758530603338703E-4</v>
      </c>
      <c r="J156">
        <v>4.0842811781487403E-4</v>
      </c>
    </row>
    <row r="157" spans="1:10" x14ac:dyDescent="0.2">
      <c r="A157" t="s">
        <v>145</v>
      </c>
      <c r="B157">
        <v>2021</v>
      </c>
      <c r="C157">
        <v>0.2</v>
      </c>
      <c r="D157">
        <v>0.3</v>
      </c>
      <c r="E157">
        <v>0.4</v>
      </c>
      <c r="F157">
        <v>1</v>
      </c>
      <c r="G157">
        <v>8.9111656495326403E-4</v>
      </c>
      <c r="H157">
        <v>1.3366748474299001E-3</v>
      </c>
      <c r="I157">
        <v>1.78223312990653E-3</v>
      </c>
      <c r="J157">
        <v>4.4555828247663199E-3</v>
      </c>
    </row>
    <row r="158" spans="1:10" x14ac:dyDescent="0.2">
      <c r="A158" t="s">
        <v>136</v>
      </c>
      <c r="B158">
        <v>2021</v>
      </c>
      <c r="C158">
        <v>0</v>
      </c>
      <c r="D158">
        <v>0</v>
      </c>
      <c r="E158">
        <v>0</v>
      </c>
      <c r="F158">
        <v>1</v>
      </c>
      <c r="G158">
        <v>0</v>
      </c>
      <c r="H158">
        <v>0</v>
      </c>
      <c r="I158">
        <v>0</v>
      </c>
      <c r="J158">
        <v>4.6524627042459602E-4</v>
      </c>
    </row>
    <row r="159" spans="1:10" x14ac:dyDescent="0.2">
      <c r="A159" t="s">
        <v>94</v>
      </c>
      <c r="B159">
        <v>2021</v>
      </c>
      <c r="C159">
        <v>50</v>
      </c>
      <c r="D159">
        <v>50</v>
      </c>
      <c r="E159">
        <v>50</v>
      </c>
      <c r="F159">
        <v>50</v>
      </c>
      <c r="G159">
        <v>0</v>
      </c>
      <c r="H159">
        <v>0</v>
      </c>
      <c r="I159">
        <v>0</v>
      </c>
      <c r="J159">
        <v>0</v>
      </c>
    </row>
    <row r="160" spans="1:10" x14ac:dyDescent="0.2">
      <c r="A160" t="s">
        <v>114</v>
      </c>
      <c r="B160">
        <v>2021</v>
      </c>
      <c r="C160">
        <v>50</v>
      </c>
      <c r="D160">
        <v>80</v>
      </c>
      <c r="E160">
        <v>80</v>
      </c>
      <c r="F160">
        <v>80</v>
      </c>
      <c r="G160">
        <v>1.9592667871189801E-4</v>
      </c>
      <c r="H160">
        <v>5.0940936465093396E-4</v>
      </c>
      <c r="I160">
        <v>8.22892050589971E-4</v>
      </c>
      <c r="J160">
        <v>1.13637473652901E-3</v>
      </c>
    </row>
    <row r="161" spans="1:10" x14ac:dyDescent="0.2">
      <c r="A161" t="s">
        <v>96</v>
      </c>
      <c r="B161">
        <v>2021</v>
      </c>
      <c r="C161">
        <v>0</v>
      </c>
      <c r="D161">
        <v>33</v>
      </c>
      <c r="E161">
        <v>34</v>
      </c>
      <c r="F161">
        <v>33</v>
      </c>
      <c r="G161">
        <v>0</v>
      </c>
      <c r="H161">
        <v>3.7316893977142599E-4</v>
      </c>
      <c r="I161">
        <v>7.57646029232896E-4</v>
      </c>
      <c r="J161">
        <v>1.1308149690043201E-3</v>
      </c>
    </row>
    <row r="162" spans="1:10" x14ac:dyDescent="0.2">
      <c r="A162" t="s">
        <v>112</v>
      </c>
      <c r="B162">
        <v>2021</v>
      </c>
      <c r="C162">
        <v>0</v>
      </c>
      <c r="D162">
        <v>33</v>
      </c>
      <c r="E162">
        <v>34</v>
      </c>
      <c r="F162">
        <v>33</v>
      </c>
      <c r="G162">
        <v>0</v>
      </c>
      <c r="H162">
        <v>3.69652386812063E-4</v>
      </c>
      <c r="I162">
        <v>7.5050636110327897E-4</v>
      </c>
      <c r="J162">
        <v>1.1201587479153399E-3</v>
      </c>
    </row>
    <row r="163" spans="1:10" x14ac:dyDescent="0.2">
      <c r="A163" t="s">
        <v>116</v>
      </c>
      <c r="B163">
        <v>2021</v>
      </c>
      <c r="C163">
        <v>0</v>
      </c>
      <c r="D163">
        <v>1</v>
      </c>
      <c r="E163">
        <v>1</v>
      </c>
      <c r="F163">
        <v>1</v>
      </c>
      <c r="G163">
        <v>0</v>
      </c>
      <c r="H163">
        <v>3.7400400125230099E-4</v>
      </c>
      <c r="I163">
        <v>7.4800800250460295E-4</v>
      </c>
      <c r="J163">
        <v>1.1220120037569001E-3</v>
      </c>
    </row>
    <row r="164" spans="1:10" x14ac:dyDescent="0.2">
      <c r="A164" t="s">
        <v>105</v>
      </c>
      <c r="B164">
        <v>2021</v>
      </c>
      <c r="C164">
        <v>2</v>
      </c>
      <c r="D164">
        <v>3</v>
      </c>
      <c r="E164">
        <v>3</v>
      </c>
      <c r="F164">
        <v>2</v>
      </c>
      <c r="G164">
        <v>2.2662630776125499E-4</v>
      </c>
      <c r="H164">
        <v>5.6656576940313701E-4</v>
      </c>
      <c r="I164">
        <v>9.0650523104501997E-4</v>
      </c>
      <c r="J164">
        <v>1.1331315388062699E-3</v>
      </c>
    </row>
    <row r="165" spans="1:10" x14ac:dyDescent="0.2">
      <c r="A165" t="s">
        <v>103</v>
      </c>
      <c r="B165">
        <v>2021</v>
      </c>
      <c r="C165">
        <v>10</v>
      </c>
      <c r="D165">
        <v>40</v>
      </c>
      <c r="E165">
        <v>70</v>
      </c>
      <c r="F165">
        <v>100</v>
      </c>
      <c r="G165">
        <v>7.9940269568752503E-5</v>
      </c>
      <c r="H165">
        <v>3.1976107827501001E-4</v>
      </c>
      <c r="I165">
        <v>5.5958188698126802E-4</v>
      </c>
      <c r="J165">
        <v>7.99402695687525E-4</v>
      </c>
    </row>
    <row r="166" spans="1:10" x14ac:dyDescent="0.2">
      <c r="A166" t="s">
        <v>101</v>
      </c>
      <c r="B166">
        <v>2021</v>
      </c>
      <c r="C166">
        <v>14</v>
      </c>
      <c r="D166">
        <v>13</v>
      </c>
      <c r="E166">
        <v>13</v>
      </c>
      <c r="F166">
        <v>12</v>
      </c>
      <c r="G166">
        <v>2.8489544872588801E-4</v>
      </c>
      <c r="H166">
        <v>6.1049024726976097E-4</v>
      </c>
      <c r="I166">
        <v>8.7503602108665699E-4</v>
      </c>
      <c r="J166">
        <v>1.11923211999456E-3</v>
      </c>
    </row>
    <row r="167" spans="1:10" x14ac:dyDescent="0.2">
      <c r="A167" t="s">
        <v>98</v>
      </c>
      <c r="B167">
        <v>2021</v>
      </c>
      <c r="C167">
        <v>0</v>
      </c>
      <c r="D167">
        <v>33</v>
      </c>
      <c r="E167">
        <v>66</v>
      </c>
      <c r="F167">
        <v>100</v>
      </c>
      <c r="G167">
        <v>0</v>
      </c>
      <c r="H167">
        <v>5.4753496958277097E-4</v>
      </c>
      <c r="I167">
        <v>1.09506993916554E-3</v>
      </c>
      <c r="J167">
        <v>1.6591968775235501E-3</v>
      </c>
    </row>
    <row r="168" spans="1:10" x14ac:dyDescent="0.2">
      <c r="A168" t="s">
        <v>108</v>
      </c>
      <c r="B168">
        <v>2021</v>
      </c>
      <c r="C168">
        <v>10</v>
      </c>
      <c r="D168">
        <v>40</v>
      </c>
      <c r="E168">
        <v>70</v>
      </c>
      <c r="F168">
        <v>100</v>
      </c>
      <c r="G168">
        <v>0</v>
      </c>
      <c r="H168">
        <v>0</v>
      </c>
      <c r="I168">
        <v>0</v>
      </c>
      <c r="J168">
        <v>0</v>
      </c>
    </row>
    <row r="169" spans="1:10" x14ac:dyDescent="0.2">
      <c r="A169" t="s">
        <v>110</v>
      </c>
      <c r="B169">
        <v>2021</v>
      </c>
      <c r="C169">
        <v>0</v>
      </c>
      <c r="D169">
        <v>1</v>
      </c>
      <c r="E169">
        <v>4</v>
      </c>
      <c r="F169">
        <v>2</v>
      </c>
      <c r="G169">
        <v>0</v>
      </c>
      <c r="H169">
        <v>6.7743937298970797E-4</v>
      </c>
      <c r="I169">
        <v>3.3871968649485402E-3</v>
      </c>
      <c r="J169">
        <v>4.7420756109279602E-3</v>
      </c>
    </row>
    <row r="170" spans="1:10" x14ac:dyDescent="0.2">
      <c r="A170" t="s">
        <v>118</v>
      </c>
      <c r="B170">
        <v>2021</v>
      </c>
      <c r="C170">
        <v>15</v>
      </c>
      <c r="D170">
        <v>25</v>
      </c>
      <c r="E170">
        <v>75</v>
      </c>
      <c r="F170">
        <v>100</v>
      </c>
      <c r="G170">
        <v>6.7590337425104495E-5</v>
      </c>
      <c r="H170">
        <v>1.12650562375174E-4</v>
      </c>
      <c r="I170">
        <v>3.37951687125523E-4</v>
      </c>
      <c r="J170">
        <v>4.5060224950069699E-4</v>
      </c>
    </row>
    <row r="171" spans="1:10" x14ac:dyDescent="0.2">
      <c r="A171" t="s">
        <v>120</v>
      </c>
      <c r="B171">
        <v>2021</v>
      </c>
      <c r="C171">
        <v>7</v>
      </c>
      <c r="D171">
        <v>7</v>
      </c>
      <c r="E171">
        <v>7</v>
      </c>
      <c r="F171">
        <v>7</v>
      </c>
      <c r="G171">
        <v>1.00382192678066E-4</v>
      </c>
      <c r="H171">
        <v>2.0076438535613299E-4</v>
      </c>
      <c r="I171">
        <v>3.0114657803419898E-4</v>
      </c>
      <c r="J171">
        <v>4.0152877071226501E-4</v>
      </c>
    </row>
    <row r="172" spans="1:10" x14ac:dyDescent="0.2">
      <c r="A172" t="s">
        <v>142</v>
      </c>
      <c r="B172">
        <v>2021</v>
      </c>
      <c r="C172">
        <v>5</v>
      </c>
      <c r="D172">
        <v>10</v>
      </c>
      <c r="E172">
        <v>12</v>
      </c>
      <c r="F172">
        <v>13</v>
      </c>
      <c r="G172">
        <v>5.0191096339033099E-5</v>
      </c>
      <c r="H172">
        <v>1.50573289017099E-4</v>
      </c>
      <c r="I172">
        <v>2.7103192023077898E-4</v>
      </c>
      <c r="J172">
        <v>4.0152877071226501E-4</v>
      </c>
    </row>
    <row r="173" spans="1:10" x14ac:dyDescent="0.2">
      <c r="A173" t="s">
        <v>122</v>
      </c>
      <c r="B173">
        <v>2021</v>
      </c>
      <c r="C173">
        <v>-1</v>
      </c>
      <c r="D173">
        <v>70</v>
      </c>
      <c r="E173">
        <v>70</v>
      </c>
      <c r="F173">
        <v>70</v>
      </c>
      <c r="G173">
        <v>0</v>
      </c>
      <c r="H173">
        <v>0</v>
      </c>
      <c r="I173">
        <v>0</v>
      </c>
      <c r="J173">
        <v>0</v>
      </c>
    </row>
    <row r="174" spans="1:10" x14ac:dyDescent="0.2">
      <c r="A174" t="s">
        <v>138</v>
      </c>
      <c r="B174">
        <v>2021</v>
      </c>
      <c r="C174">
        <v>15</v>
      </c>
      <c r="D174">
        <v>40</v>
      </c>
      <c r="E174">
        <v>75</v>
      </c>
      <c r="F174">
        <v>100</v>
      </c>
      <c r="G174">
        <v>1.74553863635402E-4</v>
      </c>
      <c r="H174">
        <v>4.6547696969440598E-4</v>
      </c>
      <c r="I174">
        <v>8.7276931817701004E-4</v>
      </c>
      <c r="J174">
        <v>1.1636924242360101E-3</v>
      </c>
    </row>
    <row r="175" spans="1:10" x14ac:dyDescent="0.2">
      <c r="A175" t="s">
        <v>132</v>
      </c>
      <c r="B175">
        <v>2021</v>
      </c>
      <c r="C175">
        <v>302</v>
      </c>
      <c r="D175">
        <v>332</v>
      </c>
      <c r="E175">
        <v>372</v>
      </c>
      <c r="F175">
        <v>402</v>
      </c>
      <c r="G175">
        <v>1.14142091334981E-3</v>
      </c>
      <c r="H175">
        <v>1.2548070967951599E-3</v>
      </c>
      <c r="I175">
        <v>1.4059886747222899E-3</v>
      </c>
      <c r="J175">
        <v>1.51937485816763E-3</v>
      </c>
    </row>
    <row r="176" spans="1:10" x14ac:dyDescent="0.2">
      <c r="A176" t="s">
        <v>130</v>
      </c>
      <c r="B176">
        <v>2021</v>
      </c>
      <c r="C176">
        <v>15</v>
      </c>
      <c r="D176">
        <v>80</v>
      </c>
      <c r="E176">
        <v>90</v>
      </c>
      <c r="F176">
        <v>100</v>
      </c>
      <c r="G176">
        <v>1.74460664156834E-4</v>
      </c>
      <c r="H176">
        <v>9.3045687550311496E-4</v>
      </c>
      <c r="I176">
        <v>1.0467639849410001E-3</v>
      </c>
      <c r="J176">
        <v>1.16307109437889E-3</v>
      </c>
    </row>
    <row r="177" spans="1:10" x14ac:dyDescent="0.2">
      <c r="A177" t="s">
        <v>127</v>
      </c>
      <c r="B177">
        <v>2021</v>
      </c>
      <c r="C177">
        <v>80</v>
      </c>
      <c r="D177">
        <v>200</v>
      </c>
      <c r="E177">
        <v>368</v>
      </c>
      <c r="F177">
        <v>368</v>
      </c>
      <c r="G177">
        <v>8.4505514863812695E-5</v>
      </c>
      <c r="H177">
        <v>3.63373713914395E-4</v>
      </c>
      <c r="I177">
        <v>7.5209908228793297E-4</v>
      </c>
      <c r="J177">
        <v>1.1408244506614701E-3</v>
      </c>
    </row>
    <row r="178" spans="1:10" x14ac:dyDescent="0.2">
      <c r="A178" t="s">
        <v>124</v>
      </c>
      <c r="B178">
        <v>2021</v>
      </c>
      <c r="C178">
        <v>0</v>
      </c>
      <c r="D178">
        <v>23</v>
      </c>
      <c r="E178">
        <v>23</v>
      </c>
      <c r="F178">
        <v>24</v>
      </c>
      <c r="G178">
        <v>0</v>
      </c>
      <c r="H178">
        <v>4.4628284599083202E-4</v>
      </c>
      <c r="I178">
        <v>8.9256569198166403E-4</v>
      </c>
      <c r="J178">
        <v>1.3582521399721E-3</v>
      </c>
    </row>
    <row r="179" spans="1:10" x14ac:dyDescent="0.2">
      <c r="A179" t="s">
        <v>152</v>
      </c>
      <c r="B179">
        <v>2021</v>
      </c>
      <c r="C179">
        <v>2.52</v>
      </c>
      <c r="D179">
        <v>2.68</v>
      </c>
      <c r="E179">
        <v>2.94</v>
      </c>
      <c r="F179">
        <v>3.2</v>
      </c>
      <c r="G179">
        <v>0</v>
      </c>
      <c r="H179">
        <v>0</v>
      </c>
      <c r="I179">
        <v>0</v>
      </c>
      <c r="J179">
        <v>0</v>
      </c>
    </row>
    <row r="180" spans="1:10" x14ac:dyDescent="0.2">
      <c r="A180" t="s">
        <v>154</v>
      </c>
      <c r="B180">
        <v>2021</v>
      </c>
      <c r="C180">
        <v>1.26</v>
      </c>
      <c r="D180">
        <v>1.34</v>
      </c>
      <c r="E180">
        <v>1.46</v>
      </c>
      <c r="F180">
        <v>1.6</v>
      </c>
      <c r="G180">
        <v>0</v>
      </c>
      <c r="H180">
        <v>0</v>
      </c>
      <c r="I180">
        <v>0</v>
      </c>
      <c r="J180">
        <v>0</v>
      </c>
    </row>
    <row r="181" spans="1:10" x14ac:dyDescent="0.2">
      <c r="A181" t="s">
        <v>156</v>
      </c>
      <c r="B181">
        <v>2021</v>
      </c>
      <c r="C181">
        <v>12000000</v>
      </c>
      <c r="D181">
        <v>20000000</v>
      </c>
      <c r="E181">
        <v>55000000</v>
      </c>
      <c r="F181">
        <v>100000000</v>
      </c>
      <c r="G181">
        <v>0</v>
      </c>
      <c r="H181">
        <v>0</v>
      </c>
      <c r="I181">
        <v>0</v>
      </c>
      <c r="J181">
        <v>0</v>
      </c>
    </row>
    <row r="182" spans="1:10" x14ac:dyDescent="0.2">
      <c r="A182" t="s">
        <v>166</v>
      </c>
      <c r="B182">
        <v>2021</v>
      </c>
      <c r="C182">
        <v>0</v>
      </c>
      <c r="D182">
        <v>133344.02846989399</v>
      </c>
      <c r="E182">
        <v>135534.88769085801</v>
      </c>
      <c r="F182">
        <v>137761.08383924799</v>
      </c>
      <c r="G182">
        <v>0</v>
      </c>
      <c r="H182">
        <v>0</v>
      </c>
      <c r="I182">
        <v>0</v>
      </c>
      <c r="J182">
        <v>0</v>
      </c>
    </row>
    <row r="183" spans="1:10" x14ac:dyDescent="0.2">
      <c r="A183" t="s">
        <v>246</v>
      </c>
      <c r="B183">
        <v>2021</v>
      </c>
      <c r="C183">
        <v>5</v>
      </c>
      <c r="D183">
        <v>20</v>
      </c>
      <c r="E183">
        <v>40</v>
      </c>
      <c r="F183">
        <v>50</v>
      </c>
      <c r="G183">
        <v>0</v>
      </c>
      <c r="H183">
        <v>0</v>
      </c>
      <c r="I183">
        <v>0</v>
      </c>
      <c r="J183">
        <v>0</v>
      </c>
    </row>
    <row r="184" spans="1:10" x14ac:dyDescent="0.2">
      <c r="A184" t="s">
        <v>268</v>
      </c>
      <c r="B184">
        <v>2021</v>
      </c>
      <c r="C184">
        <v>200</v>
      </c>
      <c r="D184">
        <v>240</v>
      </c>
      <c r="E184">
        <v>420</v>
      </c>
      <c r="F184">
        <v>421</v>
      </c>
      <c r="G184">
        <v>7.1073918896361998E-4</v>
      </c>
      <c r="H184">
        <v>1.5636262157199599E-3</v>
      </c>
      <c r="I184">
        <v>3.0561785125435598E-3</v>
      </c>
      <c r="J184">
        <v>4.55228450531198E-3</v>
      </c>
    </row>
    <row r="185" spans="1:10" x14ac:dyDescent="0.2">
      <c r="A185" t="s">
        <v>258</v>
      </c>
      <c r="B185">
        <v>2021</v>
      </c>
      <c r="C185">
        <v>0</v>
      </c>
      <c r="D185">
        <v>20</v>
      </c>
      <c r="E185">
        <v>60</v>
      </c>
      <c r="F185">
        <v>100</v>
      </c>
      <c r="G185">
        <v>0</v>
      </c>
      <c r="H185">
        <v>2.94261302912943E-5</v>
      </c>
      <c r="I185">
        <v>8.82783908738829E-5</v>
      </c>
      <c r="J185">
        <v>1.47130651456472E-4</v>
      </c>
    </row>
    <row r="186" spans="1:10" x14ac:dyDescent="0.2">
      <c r="A186" t="s">
        <v>263</v>
      </c>
      <c r="B186">
        <v>2021</v>
      </c>
      <c r="C186">
        <v>20</v>
      </c>
      <c r="D186">
        <v>70</v>
      </c>
      <c r="E186">
        <v>85</v>
      </c>
      <c r="F186">
        <v>100</v>
      </c>
      <c r="G186">
        <v>8.2930203788058403E-5</v>
      </c>
      <c r="H186">
        <v>2.9025571325820402E-4</v>
      </c>
      <c r="I186">
        <v>3.52453366099248E-4</v>
      </c>
      <c r="J186">
        <v>4.1465101894029197E-4</v>
      </c>
    </row>
    <row r="187" spans="1:10" x14ac:dyDescent="0.2">
      <c r="A187" t="s">
        <v>276</v>
      </c>
      <c r="B187">
        <v>2021</v>
      </c>
      <c r="C187">
        <v>33</v>
      </c>
      <c r="D187">
        <v>33</v>
      </c>
      <c r="E187">
        <v>33</v>
      </c>
      <c r="F187">
        <v>33</v>
      </c>
      <c r="G187">
        <v>0</v>
      </c>
      <c r="H187">
        <v>0</v>
      </c>
      <c r="I187">
        <v>0</v>
      </c>
      <c r="J187">
        <v>0</v>
      </c>
    </row>
    <row r="188" spans="1:10" x14ac:dyDescent="0.2">
      <c r="A188" t="s">
        <v>478</v>
      </c>
      <c r="B188">
        <v>2021</v>
      </c>
      <c r="C188">
        <v>1000</v>
      </c>
      <c r="D188">
        <v>1105</v>
      </c>
      <c r="E188">
        <v>1300</v>
      </c>
      <c r="F188">
        <v>1400</v>
      </c>
      <c r="G188">
        <v>9.0914352194416594E-3</v>
      </c>
      <c r="H188">
        <v>2.09103010047158E-2</v>
      </c>
      <c r="I188">
        <v>3.2729166789990001E-2</v>
      </c>
      <c r="J188">
        <v>4.5457176097208299E-2</v>
      </c>
    </row>
    <row r="189" spans="1:10" x14ac:dyDescent="0.2">
      <c r="A189" t="s">
        <v>480</v>
      </c>
      <c r="B189">
        <v>2021</v>
      </c>
      <c r="C189">
        <v>1000</v>
      </c>
      <c r="D189">
        <v>2000</v>
      </c>
      <c r="E189">
        <v>4000</v>
      </c>
      <c r="F189">
        <v>5000</v>
      </c>
      <c r="G189">
        <v>0</v>
      </c>
      <c r="H189">
        <v>0</v>
      </c>
      <c r="I189">
        <v>0</v>
      </c>
      <c r="J189">
        <v>0</v>
      </c>
    </row>
    <row r="190" spans="1:10" x14ac:dyDescent="0.2">
      <c r="A190" t="s">
        <v>482</v>
      </c>
      <c r="B190">
        <v>2021</v>
      </c>
      <c r="C190">
        <v>5</v>
      </c>
      <c r="D190">
        <v>10</v>
      </c>
      <c r="E190">
        <v>5</v>
      </c>
      <c r="F190">
        <v>8</v>
      </c>
      <c r="G190">
        <v>7.5074992104530404E-4</v>
      </c>
      <c r="H190">
        <v>2.5525497315540299E-3</v>
      </c>
      <c r="I190">
        <v>3.30329965259934E-3</v>
      </c>
      <c r="J190">
        <v>4.5044995262718303E-3</v>
      </c>
    </row>
    <row r="191" spans="1:10" x14ac:dyDescent="0.2">
      <c r="A191" t="s">
        <v>491</v>
      </c>
      <c r="B191">
        <v>2021</v>
      </c>
      <c r="C191">
        <v>0</v>
      </c>
      <c r="D191">
        <v>0</v>
      </c>
      <c r="E191">
        <v>1</v>
      </c>
      <c r="F191">
        <v>1</v>
      </c>
      <c r="G191">
        <v>0</v>
      </c>
      <c r="H191">
        <v>1.5133367717183399E-3</v>
      </c>
      <c r="I191">
        <v>3.0266735434366799E-3</v>
      </c>
      <c r="J191">
        <v>4.5400103151550198E-3</v>
      </c>
    </row>
    <row r="192" spans="1:10" x14ac:dyDescent="0.2">
      <c r="A192" t="s">
        <v>495</v>
      </c>
      <c r="B192">
        <v>2021</v>
      </c>
      <c r="C192">
        <v>5.84</v>
      </c>
      <c r="D192">
        <v>4.33</v>
      </c>
      <c r="E192">
        <v>3.08</v>
      </c>
      <c r="F192">
        <v>2</v>
      </c>
      <c r="G192">
        <v>0</v>
      </c>
      <c r="H192">
        <v>0</v>
      </c>
      <c r="I192">
        <v>0</v>
      </c>
      <c r="J192">
        <v>0</v>
      </c>
    </row>
    <row r="193" spans="1:10" x14ac:dyDescent="0.2">
      <c r="A193" t="s">
        <v>511</v>
      </c>
      <c r="B193">
        <v>2021</v>
      </c>
      <c r="C193">
        <v>0</v>
      </c>
      <c r="D193">
        <v>2000</v>
      </c>
      <c r="E193">
        <v>3000</v>
      </c>
      <c r="F193">
        <v>3000</v>
      </c>
      <c r="G193">
        <v>0</v>
      </c>
      <c r="H193">
        <v>1.3087367947258899E-3</v>
      </c>
      <c r="I193">
        <v>3.2718419868147199E-3</v>
      </c>
      <c r="J193">
        <v>5.2349471789035502E-3</v>
      </c>
    </row>
    <row r="194" spans="1:10" x14ac:dyDescent="0.2">
      <c r="A194" t="s">
        <v>515</v>
      </c>
      <c r="B194">
        <v>2021</v>
      </c>
      <c r="C194">
        <v>91.3</v>
      </c>
      <c r="D194">
        <v>93.7</v>
      </c>
      <c r="E194">
        <v>96.7</v>
      </c>
      <c r="F194">
        <v>99.7</v>
      </c>
      <c r="G194">
        <v>1.0435789625430499E-3</v>
      </c>
      <c r="H194">
        <v>1.0710114872977401E-3</v>
      </c>
      <c r="I194">
        <v>1.1053021432411E-3</v>
      </c>
      <c r="J194">
        <v>1.1395927991844699E-3</v>
      </c>
    </row>
    <row r="195" spans="1:10" x14ac:dyDescent="0.2">
      <c r="A195" t="s">
        <v>499</v>
      </c>
      <c r="B195">
        <v>2021</v>
      </c>
      <c r="C195">
        <v>0</v>
      </c>
      <c r="D195">
        <v>0</v>
      </c>
      <c r="E195">
        <v>2206</v>
      </c>
      <c r="F195">
        <v>10300</v>
      </c>
      <c r="G195">
        <v>0</v>
      </c>
      <c r="H195">
        <v>0</v>
      </c>
      <c r="I195">
        <v>2.1586566987062499E-4</v>
      </c>
      <c r="J195">
        <v>1.2237606833191499E-3</v>
      </c>
    </row>
    <row r="196" spans="1:10" x14ac:dyDescent="0.2">
      <c r="A196" t="s">
        <v>497</v>
      </c>
      <c r="B196">
        <v>2021</v>
      </c>
      <c r="C196">
        <v>0</v>
      </c>
      <c r="D196">
        <v>0</v>
      </c>
      <c r="E196">
        <v>56</v>
      </c>
      <c r="F196">
        <v>100</v>
      </c>
      <c r="G196">
        <v>0</v>
      </c>
      <c r="H196">
        <v>0</v>
      </c>
      <c r="I196">
        <v>2.8970402574672299E-3</v>
      </c>
      <c r="J196">
        <v>5.1732861740486202E-3</v>
      </c>
    </row>
    <row r="197" spans="1:10" x14ac:dyDescent="0.2">
      <c r="A197" t="s">
        <v>501</v>
      </c>
      <c r="B197">
        <v>2021</v>
      </c>
      <c r="C197">
        <v>-1</v>
      </c>
      <c r="D197">
        <v>50</v>
      </c>
      <c r="E197">
        <v>75</v>
      </c>
      <c r="F197">
        <v>100</v>
      </c>
      <c r="G197">
        <v>0</v>
      </c>
      <c r="H197">
        <v>4.3053185027123E-4</v>
      </c>
      <c r="I197">
        <v>6.45797775406845E-4</v>
      </c>
      <c r="J197">
        <v>8.6106370054246E-4</v>
      </c>
    </row>
    <row r="198" spans="1:10" x14ac:dyDescent="0.2">
      <c r="A198" t="s">
        <v>503</v>
      </c>
      <c r="B198">
        <v>2021</v>
      </c>
      <c r="C198">
        <v>65</v>
      </c>
      <c r="D198">
        <v>70</v>
      </c>
      <c r="E198">
        <v>75</v>
      </c>
      <c r="F198">
        <v>80</v>
      </c>
      <c r="G198">
        <v>0</v>
      </c>
      <c r="H198">
        <v>0</v>
      </c>
      <c r="I198">
        <v>0</v>
      </c>
      <c r="J198">
        <v>0</v>
      </c>
    </row>
    <row r="199" spans="1:10" x14ac:dyDescent="0.2">
      <c r="A199" t="s">
        <v>507</v>
      </c>
      <c r="B199">
        <v>2021</v>
      </c>
      <c r="C199">
        <v>615</v>
      </c>
      <c r="D199">
        <v>0</v>
      </c>
      <c r="E199">
        <v>1500</v>
      </c>
      <c r="F199">
        <v>2115</v>
      </c>
      <c r="G199">
        <v>2.95140326696676E-4</v>
      </c>
      <c r="H199">
        <v>0</v>
      </c>
      <c r="I199">
        <v>7.19854455357746E-4</v>
      </c>
      <c r="J199">
        <v>1.7348492374121699E-3</v>
      </c>
    </row>
    <row r="200" spans="1:10" x14ac:dyDescent="0.2">
      <c r="A200" t="s">
        <v>505</v>
      </c>
      <c r="B200">
        <v>2021</v>
      </c>
      <c r="C200">
        <v>0</v>
      </c>
      <c r="D200">
        <v>0</v>
      </c>
      <c r="E200">
        <v>75</v>
      </c>
      <c r="F200">
        <v>75</v>
      </c>
      <c r="G200">
        <v>0</v>
      </c>
      <c r="H200">
        <v>0</v>
      </c>
      <c r="I200">
        <v>2.2569603980201101E-3</v>
      </c>
      <c r="J200">
        <v>4.5139207960402201E-3</v>
      </c>
    </row>
    <row r="201" spans="1:10" x14ac:dyDescent="0.2">
      <c r="A201" t="s">
        <v>517</v>
      </c>
      <c r="B201">
        <v>2021</v>
      </c>
      <c r="C201">
        <v>4</v>
      </c>
      <c r="D201">
        <v>0</v>
      </c>
      <c r="E201">
        <v>14</v>
      </c>
      <c r="F201">
        <v>19</v>
      </c>
      <c r="G201">
        <v>4.2077581997407499E-4</v>
      </c>
      <c r="H201">
        <v>0</v>
      </c>
      <c r="I201">
        <v>1.47271536990926E-3</v>
      </c>
      <c r="J201">
        <v>1.9986851448768601E-3</v>
      </c>
    </row>
    <row r="202" spans="1:10" x14ac:dyDescent="0.2">
      <c r="A202" t="s">
        <v>509</v>
      </c>
      <c r="B202">
        <v>2021</v>
      </c>
      <c r="C202">
        <v>23.5</v>
      </c>
      <c r="D202">
        <v>56.5</v>
      </c>
      <c r="E202">
        <v>89.5</v>
      </c>
      <c r="F202">
        <v>100</v>
      </c>
      <c r="G202">
        <v>2.77252027031297E-3</v>
      </c>
      <c r="H202">
        <v>6.6658466073481904E-3</v>
      </c>
      <c r="I202">
        <v>1.05591729443834E-2</v>
      </c>
      <c r="J202">
        <v>1.1797958597076399E-2</v>
      </c>
    </row>
    <row r="203" spans="1:10" x14ac:dyDescent="0.2">
      <c r="A203" t="s">
        <v>521</v>
      </c>
      <c r="B203">
        <v>2021</v>
      </c>
      <c r="C203">
        <v>21</v>
      </c>
      <c r="D203">
        <v>21</v>
      </c>
      <c r="E203">
        <v>21</v>
      </c>
      <c r="F203">
        <v>24</v>
      </c>
      <c r="G203">
        <v>0</v>
      </c>
      <c r="H203">
        <v>0</v>
      </c>
      <c r="I203">
        <v>0</v>
      </c>
      <c r="J203">
        <v>0</v>
      </c>
    </row>
    <row r="204" spans="1:10" x14ac:dyDescent="0.2">
      <c r="A204" t="s">
        <v>535</v>
      </c>
      <c r="B204">
        <v>2021</v>
      </c>
      <c r="C204">
        <v>127</v>
      </c>
      <c r="D204">
        <v>128</v>
      </c>
      <c r="E204">
        <v>136</v>
      </c>
      <c r="F204">
        <v>145</v>
      </c>
      <c r="G204">
        <v>3.9121249617479099E-3</v>
      </c>
      <c r="H204">
        <v>3.9429290953049796E-3</v>
      </c>
      <c r="I204">
        <v>4.1893621637615402E-3</v>
      </c>
      <c r="J204">
        <v>4.4665993657751696E-3</v>
      </c>
    </row>
    <row r="205" spans="1:10" x14ac:dyDescent="0.2">
      <c r="A205" t="s">
        <v>532</v>
      </c>
      <c r="B205">
        <v>2021</v>
      </c>
      <c r="C205">
        <v>2339</v>
      </c>
      <c r="D205">
        <v>2421</v>
      </c>
      <c r="E205">
        <v>2841</v>
      </c>
      <c r="F205">
        <v>3168</v>
      </c>
      <c r="G205">
        <v>3.2977828019407E-3</v>
      </c>
      <c r="H205">
        <v>3.4133955380497801E-3</v>
      </c>
      <c r="I205">
        <v>4.0055583327548196E-3</v>
      </c>
      <c r="J205">
        <v>4.4665993657751696E-3</v>
      </c>
    </row>
    <row r="206" spans="1:10" x14ac:dyDescent="0.2">
      <c r="A206" t="s">
        <v>530</v>
      </c>
      <c r="B206">
        <v>2021</v>
      </c>
      <c r="C206">
        <v>120</v>
      </c>
      <c r="D206">
        <v>180</v>
      </c>
      <c r="E206">
        <v>195</v>
      </c>
      <c r="F206">
        <v>200</v>
      </c>
      <c r="G206">
        <v>7.1598905464197995E-4</v>
      </c>
      <c r="H206">
        <v>2.5178948421576302E-3</v>
      </c>
      <c r="I206">
        <v>3.6813770559508499E-3</v>
      </c>
      <c r="J206">
        <v>4.1467699414681402E-3</v>
      </c>
    </row>
    <row r="207" spans="1:10" x14ac:dyDescent="0.2">
      <c r="A207" t="s">
        <v>528</v>
      </c>
      <c r="B207">
        <v>2021</v>
      </c>
      <c r="C207">
        <v>2</v>
      </c>
      <c r="D207">
        <v>1</v>
      </c>
      <c r="E207">
        <v>0</v>
      </c>
      <c r="F207">
        <v>7</v>
      </c>
      <c r="G207">
        <v>8.9331987315503401E-4</v>
      </c>
      <c r="H207">
        <v>1.3399798097325499E-3</v>
      </c>
      <c r="I207">
        <v>1.3399798097325499E-3</v>
      </c>
      <c r="J207">
        <v>4.4665993657751696E-3</v>
      </c>
    </row>
    <row r="208" spans="1:10" x14ac:dyDescent="0.2">
      <c r="A208" t="s">
        <v>523</v>
      </c>
      <c r="B208">
        <v>2021</v>
      </c>
      <c r="C208">
        <v>13</v>
      </c>
      <c r="D208">
        <v>19</v>
      </c>
      <c r="E208">
        <v>19</v>
      </c>
      <c r="F208">
        <v>19</v>
      </c>
      <c r="G208">
        <v>7.9179003796544904E-4</v>
      </c>
      <c r="H208">
        <v>3.1671601518617901E-3</v>
      </c>
      <c r="I208">
        <v>4.2634848198139499E-3</v>
      </c>
      <c r="J208">
        <v>4.2634848198139499E-3</v>
      </c>
    </row>
    <row r="209" spans="1:10" x14ac:dyDescent="0.2">
      <c r="A209" t="s">
        <v>525</v>
      </c>
      <c r="B209">
        <v>2021</v>
      </c>
      <c r="C209">
        <v>0</v>
      </c>
      <c r="D209">
        <v>0</v>
      </c>
      <c r="E209">
        <v>3720</v>
      </c>
      <c r="F209">
        <v>0</v>
      </c>
      <c r="G209">
        <v>0</v>
      </c>
      <c r="H209">
        <v>0</v>
      </c>
      <c r="I209">
        <v>4.1127388586995398E-4</v>
      </c>
      <c r="J209">
        <v>4.1127388586995398E-4</v>
      </c>
    </row>
    <row r="210" spans="1:10" x14ac:dyDescent="0.2">
      <c r="A210" t="s">
        <v>537</v>
      </c>
      <c r="B210">
        <v>2021</v>
      </c>
      <c r="C210">
        <v>0</v>
      </c>
      <c r="D210">
        <v>1</v>
      </c>
      <c r="E210">
        <v>4</v>
      </c>
      <c r="F210">
        <v>4</v>
      </c>
      <c r="G210">
        <v>0</v>
      </c>
      <c r="H210">
        <v>4.4614307856918299E-5</v>
      </c>
      <c r="I210">
        <v>2.2307153928459201E-4</v>
      </c>
      <c r="J210">
        <v>4.0152877071226501E-4</v>
      </c>
    </row>
    <row r="211" spans="1:10" x14ac:dyDescent="0.2">
      <c r="A211" t="s">
        <v>584</v>
      </c>
      <c r="B211">
        <v>2021</v>
      </c>
      <c r="C211">
        <v>0</v>
      </c>
      <c r="D211">
        <v>0</v>
      </c>
      <c r="E211">
        <v>0</v>
      </c>
      <c r="F211">
        <v>1</v>
      </c>
      <c r="G211">
        <v>0</v>
      </c>
      <c r="H211">
        <v>0</v>
      </c>
      <c r="I211">
        <v>0</v>
      </c>
      <c r="J211">
        <v>0</v>
      </c>
    </row>
    <row r="212" spans="1:10" x14ac:dyDescent="0.2">
      <c r="A212" t="s">
        <v>588</v>
      </c>
      <c r="B212">
        <v>2021</v>
      </c>
      <c r="C212">
        <v>8</v>
      </c>
      <c r="D212">
        <v>39</v>
      </c>
      <c r="E212">
        <v>64</v>
      </c>
      <c r="F212">
        <v>100</v>
      </c>
      <c r="G212">
        <v>6.6884382396201596E-5</v>
      </c>
      <c r="H212">
        <v>3.2606136418148298E-4</v>
      </c>
      <c r="I212">
        <v>5.3507505916961298E-4</v>
      </c>
      <c r="J212">
        <v>8.3605477995252002E-4</v>
      </c>
    </row>
    <row r="213" spans="1:10" x14ac:dyDescent="0.2">
      <c r="A213" t="s">
        <v>590</v>
      </c>
      <c r="B213">
        <v>2021</v>
      </c>
      <c r="C213">
        <v>1</v>
      </c>
      <c r="D213">
        <v>1</v>
      </c>
      <c r="E213">
        <v>1</v>
      </c>
      <c r="F213">
        <v>1</v>
      </c>
      <c r="G213">
        <v>2.07199383397798E-4</v>
      </c>
      <c r="H213">
        <v>4.14398766795596E-4</v>
      </c>
      <c r="I213">
        <v>6.2159815019339299E-4</v>
      </c>
      <c r="J213">
        <v>8.2879753359119102E-4</v>
      </c>
    </row>
    <row r="214" spans="1:10" x14ac:dyDescent="0.2">
      <c r="A214" t="s">
        <v>592</v>
      </c>
      <c r="B214">
        <v>2021</v>
      </c>
      <c r="C214">
        <v>1</v>
      </c>
      <c r="D214">
        <v>1</v>
      </c>
      <c r="E214">
        <v>1</v>
      </c>
      <c r="F214">
        <v>1</v>
      </c>
      <c r="G214">
        <v>2.0985005481479301E-4</v>
      </c>
      <c r="H214">
        <v>4.1970010962958602E-4</v>
      </c>
      <c r="I214">
        <v>6.29550164444379E-4</v>
      </c>
      <c r="J214">
        <v>8.3940021925917204E-4</v>
      </c>
    </row>
    <row r="215" spans="1:10" x14ac:dyDescent="0.2">
      <c r="A215" t="s">
        <v>580</v>
      </c>
      <c r="B215">
        <v>2021</v>
      </c>
      <c r="C215">
        <v>9.4</v>
      </c>
      <c r="D215">
        <v>6.7</v>
      </c>
      <c r="E215">
        <v>9.6</v>
      </c>
      <c r="F215">
        <v>9.8000000000000007</v>
      </c>
      <c r="G215">
        <v>0</v>
      </c>
      <c r="H215">
        <v>0</v>
      </c>
      <c r="I215">
        <v>0</v>
      </c>
      <c r="J215">
        <v>0</v>
      </c>
    </row>
    <row r="216" spans="1:10" x14ac:dyDescent="0.2">
      <c r="A216" t="s">
        <v>594</v>
      </c>
      <c r="B216">
        <v>2021</v>
      </c>
      <c r="C216">
        <v>0</v>
      </c>
      <c r="D216">
        <v>10</v>
      </c>
      <c r="E216">
        <v>55</v>
      </c>
      <c r="F216">
        <v>100</v>
      </c>
      <c r="G216">
        <v>0</v>
      </c>
      <c r="H216">
        <v>8.6701166962091798E-5</v>
      </c>
      <c r="I216">
        <v>4.7685641829150501E-4</v>
      </c>
      <c r="J216">
        <v>8.6701166962091796E-4</v>
      </c>
    </row>
    <row r="217" spans="1:10" x14ac:dyDescent="0.2">
      <c r="A217" t="s">
        <v>596</v>
      </c>
      <c r="B217">
        <v>2021</v>
      </c>
      <c r="C217">
        <v>400</v>
      </c>
      <c r="D217">
        <v>637</v>
      </c>
      <c r="E217">
        <v>638</v>
      </c>
      <c r="F217">
        <v>638</v>
      </c>
      <c r="G217">
        <v>1.3691003028479899E-4</v>
      </c>
      <c r="H217">
        <v>4.1894469267148401E-4</v>
      </c>
      <c r="I217">
        <v>6.3731619097573801E-4</v>
      </c>
      <c r="J217">
        <v>8.5568768927999196E-4</v>
      </c>
    </row>
    <row r="218" spans="1:10" x14ac:dyDescent="0.2">
      <c r="A218" t="s">
        <v>598</v>
      </c>
      <c r="B218">
        <v>2021</v>
      </c>
      <c r="C218">
        <v>709</v>
      </c>
      <c r="D218">
        <v>527</v>
      </c>
      <c r="E218">
        <v>709</v>
      </c>
      <c r="F218">
        <v>708</v>
      </c>
      <c r="G218">
        <v>3.3064777975733801E-4</v>
      </c>
      <c r="H218">
        <v>6.6129555951467505E-4</v>
      </c>
      <c r="I218">
        <v>9.9194333927201295E-4</v>
      </c>
      <c r="J218">
        <v>1.32212476108893E-3</v>
      </c>
    </row>
    <row r="219" spans="1:10" x14ac:dyDescent="0.2">
      <c r="A219" t="s">
        <v>600</v>
      </c>
      <c r="B219">
        <v>2021</v>
      </c>
      <c r="C219">
        <v>25</v>
      </c>
      <c r="D219">
        <v>50</v>
      </c>
      <c r="E219">
        <v>75</v>
      </c>
      <c r="F219">
        <v>100</v>
      </c>
      <c r="G219">
        <v>2.7152609544978801E-4</v>
      </c>
      <c r="H219">
        <v>5.4305219089957699E-4</v>
      </c>
      <c r="I219">
        <v>8.1457828634936495E-4</v>
      </c>
      <c r="J219">
        <v>1.0861043817991501E-3</v>
      </c>
    </row>
    <row r="220" spans="1:10" x14ac:dyDescent="0.2">
      <c r="A220" t="s">
        <v>602</v>
      </c>
      <c r="B220">
        <v>2021</v>
      </c>
      <c r="C220">
        <v>0</v>
      </c>
      <c r="D220">
        <v>2600000</v>
      </c>
      <c r="E220">
        <v>2800000</v>
      </c>
      <c r="F220">
        <v>2925391</v>
      </c>
      <c r="G220">
        <v>0</v>
      </c>
      <c r="H220">
        <v>5.5502846996737995E-4</v>
      </c>
      <c r="I220">
        <v>1.1527514376245601E-3</v>
      </c>
      <c r="J220">
        <v>1.77724193408084E-3</v>
      </c>
    </row>
    <row r="221" spans="1:10" x14ac:dyDescent="0.2">
      <c r="A221" t="s">
        <v>582</v>
      </c>
      <c r="B221">
        <v>2021</v>
      </c>
      <c r="C221">
        <v>1</v>
      </c>
      <c r="D221">
        <v>1</v>
      </c>
      <c r="E221">
        <v>1</v>
      </c>
      <c r="F221">
        <v>1</v>
      </c>
      <c r="G221">
        <v>2.1779151562948001E-4</v>
      </c>
      <c r="H221">
        <v>4.3558303125896001E-4</v>
      </c>
      <c r="I221">
        <v>6.5337454688844097E-4</v>
      </c>
      <c r="J221">
        <v>8.71166062517921E-4</v>
      </c>
    </row>
    <row r="222" spans="1:10" x14ac:dyDescent="0.2">
      <c r="A222" t="s">
        <v>546</v>
      </c>
      <c r="B222">
        <v>2021</v>
      </c>
      <c r="C222">
        <v>533707</v>
      </c>
      <c r="D222">
        <v>3335424</v>
      </c>
      <c r="E222">
        <v>3535424</v>
      </c>
      <c r="F222">
        <v>3660815</v>
      </c>
      <c r="G222">
        <v>0</v>
      </c>
      <c r="H222">
        <v>0</v>
      </c>
      <c r="I222">
        <v>0</v>
      </c>
      <c r="J222">
        <v>0</v>
      </c>
    </row>
    <row r="223" spans="1:10" x14ac:dyDescent="0.2">
      <c r="A223" t="s">
        <v>569</v>
      </c>
      <c r="B223">
        <v>2021</v>
      </c>
      <c r="C223">
        <v>7638</v>
      </c>
      <c r="D223">
        <v>7337</v>
      </c>
      <c r="E223">
        <v>7337</v>
      </c>
      <c r="F223">
        <v>7338</v>
      </c>
      <c r="G223">
        <v>4.3293061033033699E-4</v>
      </c>
      <c r="H223">
        <v>8.9998327190692496E-4</v>
      </c>
      <c r="I223">
        <v>1.31585285661414E-3</v>
      </c>
      <c r="J223">
        <v>1.7317791224695999E-3</v>
      </c>
    </row>
    <row r="224" spans="1:10" x14ac:dyDescent="0.2">
      <c r="A224" t="s">
        <v>548</v>
      </c>
      <c r="B224">
        <v>2021</v>
      </c>
      <c r="C224">
        <v>2</v>
      </c>
      <c r="D224">
        <v>2</v>
      </c>
      <c r="E224">
        <v>2</v>
      </c>
      <c r="F224">
        <v>2</v>
      </c>
      <c r="G224">
        <v>2.0847371083085201E-4</v>
      </c>
      <c r="H224">
        <v>4.1694742166170499E-4</v>
      </c>
      <c r="I224">
        <v>6.2542113249255699E-4</v>
      </c>
      <c r="J224">
        <v>8.33894843323409E-4</v>
      </c>
    </row>
    <row r="225" spans="1:10" x14ac:dyDescent="0.2">
      <c r="A225" t="s">
        <v>550</v>
      </c>
      <c r="B225">
        <v>2021</v>
      </c>
      <c r="C225">
        <v>110000</v>
      </c>
      <c r="D225">
        <v>110000</v>
      </c>
      <c r="E225">
        <v>110000</v>
      </c>
      <c r="F225">
        <v>110000</v>
      </c>
      <c r="G225">
        <v>3.2429327694272599E-4</v>
      </c>
      <c r="H225">
        <v>1.01444833269084E-3</v>
      </c>
      <c r="I225">
        <v>1.2971731077709E-3</v>
      </c>
      <c r="J225">
        <v>1.2971731077709E-3</v>
      </c>
    </row>
    <row r="226" spans="1:10" x14ac:dyDescent="0.2">
      <c r="A226" t="s">
        <v>552</v>
      </c>
      <c r="B226">
        <v>2021</v>
      </c>
      <c r="C226">
        <v>2004176</v>
      </c>
      <c r="D226">
        <v>2437621</v>
      </c>
      <c r="E226">
        <v>2628621</v>
      </c>
      <c r="F226">
        <v>2740190</v>
      </c>
      <c r="G226">
        <v>4.7550394132043702E-4</v>
      </c>
      <c r="H226">
        <v>1.23703255136201E-3</v>
      </c>
      <c r="I226">
        <v>1.86069017710829E-3</v>
      </c>
      <c r="J226">
        <v>2.51081828210847E-3</v>
      </c>
    </row>
    <row r="227" spans="1:10" x14ac:dyDescent="0.2">
      <c r="A227" t="s">
        <v>554</v>
      </c>
      <c r="B227">
        <v>2021</v>
      </c>
      <c r="C227">
        <v>0</v>
      </c>
      <c r="D227">
        <v>579229</v>
      </c>
      <c r="E227">
        <v>579229</v>
      </c>
      <c r="F227">
        <v>579229</v>
      </c>
      <c r="G227">
        <v>0</v>
      </c>
      <c r="H227">
        <v>3.8783208266293201E-4</v>
      </c>
      <c r="I227">
        <v>7.7566416532586402E-4</v>
      </c>
      <c r="J227">
        <v>1.1634962479888E-3</v>
      </c>
    </row>
    <row r="228" spans="1:10" x14ac:dyDescent="0.2">
      <c r="A228" t="s">
        <v>556</v>
      </c>
      <c r="B228">
        <v>2021</v>
      </c>
      <c r="C228">
        <v>155</v>
      </c>
      <c r="D228">
        <v>155</v>
      </c>
      <c r="E228">
        <v>155</v>
      </c>
      <c r="F228">
        <v>155</v>
      </c>
      <c r="G228">
        <v>2.1464845141379901E-4</v>
      </c>
      <c r="H228">
        <v>4.2237275923360401E-4</v>
      </c>
      <c r="I228">
        <v>6.3702121064740304E-4</v>
      </c>
      <c r="J228">
        <v>8.5166966206120295E-4</v>
      </c>
    </row>
    <row r="229" spans="1:10" x14ac:dyDescent="0.2">
      <c r="A229" t="s">
        <v>558</v>
      </c>
      <c r="B229">
        <v>2021</v>
      </c>
      <c r="C229">
        <v>6</v>
      </c>
      <c r="D229">
        <v>6</v>
      </c>
      <c r="E229">
        <v>6</v>
      </c>
      <c r="F229">
        <v>6</v>
      </c>
      <c r="G229">
        <v>1.2368769783744699E-4</v>
      </c>
      <c r="H229">
        <v>2.4737539567489398E-4</v>
      </c>
      <c r="I229">
        <v>3.7106309351234103E-4</v>
      </c>
      <c r="J229">
        <v>4.9475079134978796E-4</v>
      </c>
    </row>
    <row r="230" spans="1:10" x14ac:dyDescent="0.2">
      <c r="A230" t="s">
        <v>577</v>
      </c>
      <c r="B230">
        <v>2021</v>
      </c>
      <c r="C230">
        <v>35</v>
      </c>
      <c r="D230">
        <v>45</v>
      </c>
      <c r="E230">
        <v>60</v>
      </c>
      <c r="F230">
        <v>80</v>
      </c>
      <c r="G230">
        <v>1.90359769172013E-4</v>
      </c>
      <c r="H230">
        <v>2.4474827464973002E-4</v>
      </c>
      <c r="I230">
        <v>3.2633103286630702E-4</v>
      </c>
      <c r="J230">
        <v>4.3510804382174302E-4</v>
      </c>
    </row>
    <row r="231" spans="1:10" x14ac:dyDescent="0.2">
      <c r="A231" t="s">
        <v>560</v>
      </c>
      <c r="B231">
        <v>2021</v>
      </c>
      <c r="C231">
        <v>0</v>
      </c>
      <c r="D231">
        <v>33</v>
      </c>
      <c r="E231">
        <v>33</v>
      </c>
      <c r="F231">
        <v>34</v>
      </c>
      <c r="G231">
        <v>0</v>
      </c>
      <c r="H231">
        <v>3.3163597228771497E-5</v>
      </c>
      <c r="I231">
        <v>6.6327194457542994E-5</v>
      </c>
      <c r="J231">
        <v>1.00495749178095E-4</v>
      </c>
    </row>
    <row r="232" spans="1:10" x14ac:dyDescent="0.2">
      <c r="A232" t="s">
        <v>543</v>
      </c>
      <c r="B232">
        <v>2021</v>
      </c>
      <c r="C232">
        <v>0</v>
      </c>
      <c r="D232">
        <v>50</v>
      </c>
      <c r="E232">
        <v>50</v>
      </c>
      <c r="F232">
        <v>20</v>
      </c>
      <c r="G232">
        <v>0</v>
      </c>
      <c r="H232">
        <v>3.2690644273936298E-4</v>
      </c>
      <c r="I232">
        <v>5.6727882710654195E-4</v>
      </c>
      <c r="J232">
        <v>5.7689372248122901E-4</v>
      </c>
    </row>
    <row r="233" spans="1:10" x14ac:dyDescent="0.2">
      <c r="A233" t="s">
        <v>562</v>
      </c>
      <c r="B233">
        <v>2021</v>
      </c>
      <c r="C233">
        <v>0</v>
      </c>
      <c r="D233">
        <v>3</v>
      </c>
      <c r="E233">
        <v>3</v>
      </c>
      <c r="F233">
        <v>0</v>
      </c>
      <c r="G233">
        <v>0</v>
      </c>
      <c r="H233">
        <v>5.4466230936819198E-5</v>
      </c>
      <c r="I233">
        <v>8.1699346405228807E-5</v>
      </c>
      <c r="J233">
        <v>8.1699346405228807E-5</v>
      </c>
    </row>
    <row r="234" spans="1:10" x14ac:dyDescent="0.2">
      <c r="A234" t="s">
        <v>573</v>
      </c>
      <c r="B234">
        <v>2021</v>
      </c>
      <c r="C234">
        <v>28</v>
      </c>
      <c r="D234">
        <v>26</v>
      </c>
      <c r="E234">
        <v>26</v>
      </c>
      <c r="F234">
        <v>27</v>
      </c>
      <c r="G234">
        <v>3.2606757411074098E-5</v>
      </c>
      <c r="H234">
        <v>7.8023312376498605E-5</v>
      </c>
      <c r="I234">
        <v>1.08301015686782E-4</v>
      </c>
      <c r="J234">
        <v>1.3974324604746E-4</v>
      </c>
    </row>
    <row r="235" spans="1:10" x14ac:dyDescent="0.2">
      <c r="A235" t="s">
        <v>567</v>
      </c>
      <c r="B235">
        <v>2021</v>
      </c>
      <c r="C235">
        <v>10</v>
      </c>
      <c r="D235">
        <v>30</v>
      </c>
      <c r="E235">
        <v>65</v>
      </c>
      <c r="F235">
        <v>100</v>
      </c>
      <c r="G235">
        <v>5.38288747072072E-4</v>
      </c>
      <c r="H235">
        <v>1.6148662412162199E-3</v>
      </c>
      <c r="I235">
        <v>3.4988768559684699E-3</v>
      </c>
      <c r="J235">
        <v>5.3828874707207196E-3</v>
      </c>
    </row>
    <row r="236" spans="1:10" x14ac:dyDescent="0.2">
      <c r="A236" t="s">
        <v>604</v>
      </c>
      <c r="B236">
        <v>2021</v>
      </c>
      <c r="C236">
        <v>15</v>
      </c>
      <c r="D236">
        <v>55</v>
      </c>
      <c r="E236">
        <v>100</v>
      </c>
      <c r="F236">
        <v>100</v>
      </c>
      <c r="G236">
        <v>7.8724326617586203E-4</v>
      </c>
      <c r="H236">
        <v>2.8865586426448302E-3</v>
      </c>
      <c r="I236">
        <v>5.2482884411724096E-3</v>
      </c>
      <c r="J236">
        <v>5.2482884411724096E-3</v>
      </c>
    </row>
    <row r="237" spans="1:10" x14ac:dyDescent="0.2">
      <c r="A237" t="s">
        <v>575</v>
      </c>
      <c r="B237">
        <v>2021</v>
      </c>
      <c r="C237">
        <v>2</v>
      </c>
      <c r="D237">
        <v>1</v>
      </c>
      <c r="E237">
        <v>1</v>
      </c>
      <c r="F237">
        <v>1</v>
      </c>
      <c r="G237">
        <v>3.5740166773997201E-4</v>
      </c>
      <c r="H237">
        <v>5.3610250160995897E-4</v>
      </c>
      <c r="I237">
        <v>7.1480333547994501E-4</v>
      </c>
      <c r="J237">
        <v>8.9350416934993104E-4</v>
      </c>
    </row>
    <row r="238" spans="1:10" x14ac:dyDescent="0.2">
      <c r="A238" t="s">
        <v>571</v>
      </c>
      <c r="B238">
        <v>2021</v>
      </c>
      <c r="C238">
        <v>0</v>
      </c>
      <c r="D238">
        <v>0</v>
      </c>
      <c r="E238">
        <v>1</v>
      </c>
      <c r="F238">
        <v>2</v>
      </c>
      <c r="G238">
        <v>0</v>
      </c>
      <c r="H238">
        <v>2.2825317480037999E-4</v>
      </c>
      <c r="I238">
        <v>4.5650634960075999E-4</v>
      </c>
      <c r="J238">
        <v>9.1301269920152095E-4</v>
      </c>
    </row>
    <row r="239" spans="1:10" x14ac:dyDescent="0.2">
      <c r="A239" t="s">
        <v>612</v>
      </c>
      <c r="B239">
        <v>2021</v>
      </c>
      <c r="C239">
        <v>10</v>
      </c>
      <c r="D239">
        <v>20</v>
      </c>
      <c r="E239">
        <v>30</v>
      </c>
      <c r="F239">
        <v>40</v>
      </c>
      <c r="G239">
        <v>0</v>
      </c>
      <c r="H239">
        <v>0</v>
      </c>
      <c r="I239">
        <v>0</v>
      </c>
      <c r="J239">
        <v>0</v>
      </c>
    </row>
    <row r="240" spans="1:10" x14ac:dyDescent="0.2">
      <c r="A240" t="s">
        <v>632</v>
      </c>
      <c r="B240">
        <v>2021</v>
      </c>
      <c r="C240">
        <v>4</v>
      </c>
      <c r="D240">
        <v>4</v>
      </c>
      <c r="E240">
        <v>4</v>
      </c>
      <c r="F240">
        <v>4</v>
      </c>
      <c r="G240">
        <v>2.5986371654551401E-5</v>
      </c>
      <c r="H240">
        <v>5.1972743309102701E-5</v>
      </c>
      <c r="I240">
        <v>7.7959114963654106E-5</v>
      </c>
      <c r="J240">
        <v>1.03945486618205E-4</v>
      </c>
    </row>
    <row r="241" spans="1:10" x14ac:dyDescent="0.2">
      <c r="A241" t="s">
        <v>614</v>
      </c>
      <c r="B241">
        <v>2021</v>
      </c>
      <c r="C241">
        <v>16</v>
      </c>
      <c r="D241">
        <v>44</v>
      </c>
      <c r="E241">
        <v>72</v>
      </c>
      <c r="F241">
        <v>100</v>
      </c>
      <c r="G241">
        <v>6.8128267871842596E-5</v>
      </c>
      <c r="H241">
        <v>1.8735273664756701E-4</v>
      </c>
      <c r="I241">
        <v>3.0657720542329203E-4</v>
      </c>
      <c r="J241">
        <v>4.2580167419901602E-4</v>
      </c>
    </row>
    <row r="242" spans="1:10" x14ac:dyDescent="0.2">
      <c r="A242" t="s">
        <v>627</v>
      </c>
      <c r="B242">
        <v>2021</v>
      </c>
      <c r="C242">
        <v>5</v>
      </c>
      <c r="D242">
        <v>5</v>
      </c>
      <c r="E242">
        <v>5</v>
      </c>
      <c r="F242">
        <v>5</v>
      </c>
      <c r="G242">
        <v>1.08099392971408E-4</v>
      </c>
      <c r="H242">
        <v>2.16198785942817E-4</v>
      </c>
      <c r="I242">
        <v>3.2429817891422501E-4</v>
      </c>
      <c r="J242">
        <v>4.3239757188563401E-4</v>
      </c>
    </row>
    <row r="243" spans="1:10" x14ac:dyDescent="0.2">
      <c r="A243" t="s">
        <v>625</v>
      </c>
      <c r="B243">
        <v>2021</v>
      </c>
      <c r="C243">
        <v>4</v>
      </c>
      <c r="D243">
        <v>4</v>
      </c>
      <c r="E243">
        <v>4</v>
      </c>
      <c r="F243">
        <v>4</v>
      </c>
      <c r="G243">
        <v>1.08099392971408E-4</v>
      </c>
      <c r="H243">
        <v>2.16198785942817E-4</v>
      </c>
      <c r="I243">
        <v>3.2429817891422501E-4</v>
      </c>
      <c r="J243">
        <v>4.3239757188563401E-4</v>
      </c>
    </row>
    <row r="244" spans="1:10" x14ac:dyDescent="0.2">
      <c r="A244" t="s">
        <v>623</v>
      </c>
      <c r="B244">
        <v>2021</v>
      </c>
      <c r="C244">
        <v>10</v>
      </c>
      <c r="D244">
        <v>40</v>
      </c>
      <c r="E244">
        <v>70</v>
      </c>
      <c r="F244">
        <v>100</v>
      </c>
      <c r="G244">
        <v>4.0838850430634697E-5</v>
      </c>
      <c r="H244">
        <v>1.6335540172253901E-4</v>
      </c>
      <c r="I244">
        <v>2.8587195301444301E-4</v>
      </c>
      <c r="J244">
        <v>4.0838850430634699E-4</v>
      </c>
    </row>
    <row r="245" spans="1:10" x14ac:dyDescent="0.2">
      <c r="A245" t="s">
        <v>608</v>
      </c>
      <c r="B245">
        <v>2021</v>
      </c>
      <c r="C245">
        <v>0</v>
      </c>
      <c r="D245">
        <v>74</v>
      </c>
      <c r="E245">
        <v>79</v>
      </c>
      <c r="F245">
        <v>84</v>
      </c>
      <c r="G245">
        <v>0</v>
      </c>
      <c r="H245">
        <v>0</v>
      </c>
      <c r="I245">
        <v>0</v>
      </c>
      <c r="J245">
        <v>0</v>
      </c>
    </row>
    <row r="246" spans="1:10" x14ac:dyDescent="0.2">
      <c r="A246" t="s">
        <v>621</v>
      </c>
      <c r="B246">
        <v>2021</v>
      </c>
      <c r="C246">
        <v>0</v>
      </c>
      <c r="D246">
        <v>12</v>
      </c>
      <c r="E246">
        <v>24</v>
      </c>
      <c r="F246">
        <v>36</v>
      </c>
      <c r="G246">
        <v>0</v>
      </c>
      <c r="H246">
        <v>2.7877990757752702E-4</v>
      </c>
      <c r="I246">
        <v>5.5755981515505501E-4</v>
      </c>
      <c r="J246">
        <v>8.3633972273258197E-4</v>
      </c>
    </row>
    <row r="247" spans="1:10" x14ac:dyDescent="0.2">
      <c r="A247" t="s">
        <v>610</v>
      </c>
      <c r="B247">
        <v>2021</v>
      </c>
      <c r="C247">
        <v>8</v>
      </c>
      <c r="D247">
        <v>51</v>
      </c>
      <c r="E247">
        <v>80</v>
      </c>
      <c r="F247">
        <v>100</v>
      </c>
      <c r="G247">
        <v>2.95196364041997E-5</v>
      </c>
      <c r="H247">
        <v>2.2139727303149801E-4</v>
      </c>
      <c r="I247">
        <v>5.1659363707349398E-4</v>
      </c>
      <c r="J247">
        <v>8.8558909212598999E-4</v>
      </c>
    </row>
    <row r="248" spans="1:10" x14ac:dyDescent="0.2">
      <c r="A248" t="s">
        <v>616</v>
      </c>
      <c r="B248">
        <v>2021</v>
      </c>
      <c r="C248">
        <v>80.7</v>
      </c>
      <c r="D248">
        <v>80.400000000000006</v>
      </c>
      <c r="E248">
        <v>80.2</v>
      </c>
      <c r="F248">
        <v>80</v>
      </c>
      <c r="G248">
        <v>0</v>
      </c>
      <c r="H248">
        <v>0</v>
      </c>
      <c r="I248">
        <v>0</v>
      </c>
      <c r="J248">
        <v>0</v>
      </c>
    </row>
    <row r="249" spans="1:10" x14ac:dyDescent="0.2">
      <c r="A249" t="s">
        <v>618</v>
      </c>
      <c r="B249">
        <v>2021</v>
      </c>
      <c r="C249">
        <v>1</v>
      </c>
      <c r="D249">
        <v>1</v>
      </c>
      <c r="E249">
        <v>1</v>
      </c>
      <c r="F249">
        <v>1</v>
      </c>
      <c r="G249">
        <v>2.4026196738200201E-5</v>
      </c>
      <c r="H249">
        <v>4.8052393476400401E-5</v>
      </c>
      <c r="I249">
        <v>7.2078590214600606E-5</v>
      </c>
      <c r="J249">
        <v>9.6104786952800803E-5</v>
      </c>
    </row>
    <row r="250" spans="1:10" x14ac:dyDescent="0.2">
      <c r="A250" t="s">
        <v>634</v>
      </c>
      <c r="B250">
        <v>2021</v>
      </c>
      <c r="C250">
        <v>2</v>
      </c>
      <c r="D250">
        <v>3</v>
      </c>
      <c r="E250">
        <v>3</v>
      </c>
      <c r="F250">
        <v>3</v>
      </c>
      <c r="G250">
        <v>8.4937010077996695E-5</v>
      </c>
      <c r="H250">
        <v>2.1234252519499201E-4</v>
      </c>
      <c r="I250">
        <v>3.39748040311987E-4</v>
      </c>
      <c r="J250">
        <v>4.6715355542898199E-4</v>
      </c>
    </row>
    <row r="251" spans="1:10" x14ac:dyDescent="0.2">
      <c r="A251" t="s">
        <v>666</v>
      </c>
      <c r="B251">
        <v>2021</v>
      </c>
      <c r="C251">
        <v>21300</v>
      </c>
      <c r="D251">
        <v>28829</v>
      </c>
      <c r="E251">
        <v>26200</v>
      </c>
      <c r="F251">
        <v>26300</v>
      </c>
      <c r="G251">
        <v>0</v>
      </c>
      <c r="H251">
        <v>0</v>
      </c>
      <c r="I251">
        <v>0</v>
      </c>
      <c r="J251">
        <v>0</v>
      </c>
    </row>
    <row r="252" spans="1:10" x14ac:dyDescent="0.2">
      <c r="A252" t="s">
        <v>739</v>
      </c>
      <c r="B252">
        <v>2021</v>
      </c>
      <c r="C252">
        <v>13</v>
      </c>
      <c r="D252">
        <v>10</v>
      </c>
      <c r="E252">
        <v>39</v>
      </c>
      <c r="F252">
        <v>52</v>
      </c>
      <c r="G252">
        <v>1.61162070977282E-3</v>
      </c>
      <c r="H252">
        <v>1.35266451837224E-3</v>
      </c>
      <c r="I252">
        <v>4.8348621293184697E-3</v>
      </c>
      <c r="J252">
        <v>6.4464828390912903E-3</v>
      </c>
    </row>
    <row r="253" spans="1:10" x14ac:dyDescent="0.2">
      <c r="A253" t="s">
        <v>708</v>
      </c>
      <c r="B253">
        <v>2021</v>
      </c>
      <c r="C253">
        <v>65</v>
      </c>
      <c r="D253">
        <v>75</v>
      </c>
      <c r="E253">
        <v>80</v>
      </c>
      <c r="F253">
        <v>100</v>
      </c>
      <c r="G253">
        <v>2.7349693776791201E-4</v>
      </c>
      <c r="H253">
        <v>5.51552147249106E-3</v>
      </c>
      <c r="I253">
        <v>3.3661161571435299E-4</v>
      </c>
      <c r="J253">
        <v>4.2076451964294099E-4</v>
      </c>
    </row>
    <row r="254" spans="1:10" x14ac:dyDescent="0.2">
      <c r="A254" t="s">
        <v>699</v>
      </c>
      <c r="B254">
        <v>2021</v>
      </c>
      <c r="C254">
        <v>95</v>
      </c>
      <c r="D254">
        <v>95</v>
      </c>
      <c r="E254">
        <v>95</v>
      </c>
      <c r="F254">
        <v>95</v>
      </c>
      <c r="G254">
        <v>1.27717204316395E-4</v>
      </c>
      <c r="H254">
        <v>2.5132809370767702E-4</v>
      </c>
      <c r="I254">
        <v>3.6621227848195899E-4</v>
      </c>
      <c r="J254">
        <v>4.9392948279835505E-4</v>
      </c>
    </row>
    <row r="255" spans="1:10" x14ac:dyDescent="0.2">
      <c r="A255" t="s">
        <v>672</v>
      </c>
      <c r="B255">
        <v>2021</v>
      </c>
      <c r="C255">
        <v>20</v>
      </c>
      <c r="D255">
        <v>30</v>
      </c>
      <c r="E255">
        <v>40</v>
      </c>
      <c r="F255">
        <v>50</v>
      </c>
      <c r="G255">
        <v>1.1053905031326401E-3</v>
      </c>
      <c r="H255">
        <v>7.1551407026790399E-3</v>
      </c>
      <c r="I255">
        <v>2.2107810062652802E-3</v>
      </c>
      <c r="J255">
        <v>2.7634762578316002E-3</v>
      </c>
    </row>
    <row r="256" spans="1:10" x14ac:dyDescent="0.2">
      <c r="A256" t="s">
        <v>670</v>
      </c>
      <c r="B256">
        <v>2021</v>
      </c>
      <c r="C256">
        <v>21</v>
      </c>
      <c r="D256">
        <v>21</v>
      </c>
      <c r="E256">
        <v>21</v>
      </c>
      <c r="F256">
        <v>21</v>
      </c>
      <c r="G256">
        <v>1.1343137377968699E-3</v>
      </c>
      <c r="H256">
        <v>2.2698951121691399E-3</v>
      </c>
      <c r="I256">
        <v>3.4029412133906099E-3</v>
      </c>
      <c r="J256">
        <v>4.53725495118747E-3</v>
      </c>
    </row>
    <row r="257" spans="1:10" x14ac:dyDescent="0.2">
      <c r="A257" t="s">
        <v>668</v>
      </c>
      <c r="B257">
        <v>2021</v>
      </c>
      <c r="C257">
        <v>25</v>
      </c>
      <c r="D257">
        <v>50</v>
      </c>
      <c r="E257">
        <v>75</v>
      </c>
      <c r="F257">
        <v>100</v>
      </c>
      <c r="G257">
        <v>2.4553616651678601E-4</v>
      </c>
      <c r="H257">
        <v>7.2390703232240398E-3</v>
      </c>
      <c r="I257">
        <v>7.3660849955035901E-4</v>
      </c>
      <c r="J257">
        <v>9.8214466606714491E-4</v>
      </c>
    </row>
    <row r="258" spans="1:10" x14ac:dyDescent="0.2">
      <c r="A258" t="s">
        <v>726</v>
      </c>
      <c r="B258">
        <v>2021</v>
      </c>
      <c r="C258">
        <v>1.3</v>
      </c>
      <c r="D258">
        <v>1.27</v>
      </c>
      <c r="E258">
        <v>1.26</v>
      </c>
      <c r="F258">
        <v>1.25</v>
      </c>
      <c r="G258">
        <v>0</v>
      </c>
      <c r="H258">
        <v>0</v>
      </c>
      <c r="I258">
        <v>0</v>
      </c>
      <c r="J258">
        <v>0</v>
      </c>
    </row>
    <row r="259" spans="1:10" x14ac:dyDescent="0.2">
      <c r="A259" t="s">
        <v>729</v>
      </c>
      <c r="B259">
        <v>2021</v>
      </c>
      <c r="C259">
        <v>72</v>
      </c>
      <c r="D259">
        <v>73</v>
      </c>
      <c r="E259">
        <v>74</v>
      </c>
      <c r="F259">
        <v>75</v>
      </c>
      <c r="G259">
        <v>0</v>
      </c>
      <c r="H259">
        <v>0</v>
      </c>
      <c r="I259">
        <v>0</v>
      </c>
      <c r="J259">
        <v>0</v>
      </c>
    </row>
    <row r="260" spans="1:10" x14ac:dyDescent="0.2">
      <c r="A260" t="s">
        <v>731</v>
      </c>
      <c r="B260">
        <v>2021</v>
      </c>
      <c r="C260">
        <v>0.7</v>
      </c>
      <c r="D260">
        <v>0.7</v>
      </c>
      <c r="E260">
        <v>0.7</v>
      </c>
      <c r="F260">
        <v>0.7</v>
      </c>
      <c r="G260">
        <v>0</v>
      </c>
      <c r="H260">
        <v>0</v>
      </c>
      <c r="I260">
        <v>0</v>
      </c>
      <c r="J260">
        <v>0</v>
      </c>
    </row>
    <row r="261" spans="1:10" x14ac:dyDescent="0.2">
      <c r="A261" t="s">
        <v>737</v>
      </c>
      <c r="B261">
        <v>2021</v>
      </c>
      <c r="C261">
        <v>86</v>
      </c>
      <c r="D261">
        <v>87</v>
      </c>
      <c r="E261">
        <v>88</v>
      </c>
      <c r="F261">
        <v>90</v>
      </c>
      <c r="G261">
        <v>0</v>
      </c>
      <c r="H261">
        <v>0</v>
      </c>
      <c r="I261">
        <v>0</v>
      </c>
      <c r="J261">
        <v>0</v>
      </c>
    </row>
    <row r="262" spans="1:10" x14ac:dyDescent="0.2">
      <c r="A262" t="s">
        <v>758</v>
      </c>
      <c r="B262">
        <v>2021</v>
      </c>
      <c r="C262">
        <v>0</v>
      </c>
      <c r="D262">
        <v>0</v>
      </c>
      <c r="E262">
        <v>0</v>
      </c>
      <c r="F262">
        <v>0</v>
      </c>
      <c r="G262">
        <v>0</v>
      </c>
      <c r="H262">
        <v>0</v>
      </c>
      <c r="I262">
        <v>0</v>
      </c>
      <c r="J262">
        <v>0</v>
      </c>
    </row>
    <row r="263" spans="1:10" x14ac:dyDescent="0.2">
      <c r="A263" t="s">
        <v>756</v>
      </c>
      <c r="B263">
        <v>2021</v>
      </c>
      <c r="C263">
        <v>59</v>
      </c>
      <c r="D263">
        <v>50</v>
      </c>
      <c r="E263">
        <v>55</v>
      </c>
      <c r="F263">
        <v>60</v>
      </c>
      <c r="G263">
        <v>0</v>
      </c>
      <c r="H263">
        <v>0</v>
      </c>
      <c r="I263">
        <v>0</v>
      </c>
      <c r="J263">
        <v>0</v>
      </c>
    </row>
    <row r="264" spans="1:10" x14ac:dyDescent="0.2">
      <c r="A264" t="s">
        <v>754</v>
      </c>
      <c r="B264">
        <v>2021</v>
      </c>
      <c r="C264">
        <v>2</v>
      </c>
      <c r="D264">
        <v>2</v>
      </c>
      <c r="E264">
        <v>2</v>
      </c>
      <c r="F264">
        <v>2</v>
      </c>
      <c r="G264">
        <v>0</v>
      </c>
      <c r="H264">
        <v>0</v>
      </c>
      <c r="I264">
        <v>0</v>
      </c>
      <c r="J264">
        <v>0</v>
      </c>
    </row>
    <row r="265" spans="1:10" x14ac:dyDescent="0.2">
      <c r="A265" t="s">
        <v>752</v>
      </c>
      <c r="B265">
        <v>2021</v>
      </c>
      <c r="C265">
        <v>100</v>
      </c>
      <c r="D265">
        <v>100</v>
      </c>
      <c r="E265">
        <v>100</v>
      </c>
      <c r="F265">
        <v>100</v>
      </c>
      <c r="G265">
        <v>0</v>
      </c>
      <c r="H265">
        <v>0</v>
      </c>
      <c r="I265">
        <v>0</v>
      </c>
      <c r="J265">
        <v>0</v>
      </c>
    </row>
    <row r="266" spans="1:10" x14ac:dyDescent="0.2">
      <c r="A266" t="s">
        <v>749</v>
      </c>
      <c r="B266">
        <v>2021</v>
      </c>
      <c r="C266">
        <v>14</v>
      </c>
      <c r="D266">
        <v>14</v>
      </c>
      <c r="E266">
        <v>14</v>
      </c>
      <c r="F266">
        <v>14</v>
      </c>
      <c r="G266">
        <v>0</v>
      </c>
      <c r="H266">
        <v>0</v>
      </c>
      <c r="I266">
        <v>0</v>
      </c>
      <c r="J266">
        <v>0</v>
      </c>
    </row>
    <row r="267" spans="1:10" x14ac:dyDescent="0.2">
      <c r="A267" t="s">
        <v>747</v>
      </c>
      <c r="B267">
        <v>2021</v>
      </c>
      <c r="C267">
        <v>0</v>
      </c>
      <c r="D267">
        <v>0</v>
      </c>
      <c r="E267">
        <v>0</v>
      </c>
      <c r="F267">
        <v>1</v>
      </c>
      <c r="G267">
        <v>0</v>
      </c>
      <c r="H267">
        <v>0</v>
      </c>
      <c r="I267">
        <v>0</v>
      </c>
      <c r="J267">
        <v>0</v>
      </c>
    </row>
    <row r="268" spans="1:10" x14ac:dyDescent="0.2">
      <c r="A268" t="s">
        <v>639</v>
      </c>
      <c r="B268">
        <v>2021</v>
      </c>
      <c r="C268">
        <v>14.2</v>
      </c>
      <c r="D268">
        <v>14.1</v>
      </c>
      <c r="E268">
        <v>14</v>
      </c>
      <c r="F268">
        <v>13.9</v>
      </c>
      <c r="G268">
        <v>0</v>
      </c>
      <c r="H268">
        <v>0</v>
      </c>
      <c r="I268">
        <v>0</v>
      </c>
      <c r="J268">
        <v>0</v>
      </c>
    </row>
    <row r="269" spans="1:10" x14ac:dyDescent="0.2">
      <c r="A269" t="s">
        <v>664</v>
      </c>
      <c r="B269">
        <v>2021</v>
      </c>
      <c r="C269">
        <v>0</v>
      </c>
      <c r="D269">
        <v>20</v>
      </c>
      <c r="E269">
        <v>40</v>
      </c>
      <c r="F269">
        <v>20</v>
      </c>
      <c r="G269">
        <v>0</v>
      </c>
      <c r="H269">
        <v>1.1565779338478101E-3</v>
      </c>
      <c r="I269">
        <v>3.45287992541591E-3</v>
      </c>
      <c r="J269">
        <v>4.60383990055454E-3</v>
      </c>
    </row>
    <row r="270" spans="1:10" x14ac:dyDescent="0.2">
      <c r="A270" t="s">
        <v>641</v>
      </c>
      <c r="B270">
        <v>2021</v>
      </c>
      <c r="C270">
        <v>100</v>
      </c>
      <c r="D270">
        <v>100</v>
      </c>
      <c r="E270">
        <v>100</v>
      </c>
      <c r="F270">
        <v>100</v>
      </c>
      <c r="G270">
        <v>1.1970597777946001E-3</v>
      </c>
      <c r="H270">
        <v>2.3992827280713198E-3</v>
      </c>
      <c r="I270">
        <v>3.5911793333838001E-3</v>
      </c>
      <c r="J270">
        <v>4.7882391111784004E-3</v>
      </c>
    </row>
    <row r="271" spans="1:10" x14ac:dyDescent="0.2">
      <c r="A271" t="s">
        <v>658</v>
      </c>
      <c r="B271">
        <v>2021</v>
      </c>
      <c r="C271">
        <v>1</v>
      </c>
      <c r="D271">
        <v>2</v>
      </c>
      <c r="E271">
        <v>3</v>
      </c>
      <c r="F271">
        <v>4</v>
      </c>
      <c r="G271">
        <v>1.21482201411368E-3</v>
      </c>
      <c r="H271">
        <v>2.4269751414455602E-3</v>
      </c>
      <c r="I271">
        <v>3.6444660423410398E-3</v>
      </c>
      <c r="J271">
        <v>4.85928805645472E-3</v>
      </c>
    </row>
    <row r="272" spans="1:10" x14ac:dyDescent="0.2">
      <c r="A272" t="s">
        <v>745</v>
      </c>
      <c r="B272">
        <v>2021</v>
      </c>
      <c r="C272">
        <v>90</v>
      </c>
      <c r="D272">
        <v>90</v>
      </c>
      <c r="E272">
        <v>90</v>
      </c>
      <c r="F272">
        <v>90</v>
      </c>
      <c r="G272">
        <v>0</v>
      </c>
      <c r="H272">
        <v>0</v>
      </c>
      <c r="I272">
        <v>0</v>
      </c>
      <c r="J272">
        <v>0</v>
      </c>
    </row>
    <row r="273" spans="1:10" x14ac:dyDescent="0.2">
      <c r="A273" t="s">
        <v>743</v>
      </c>
      <c r="B273">
        <v>2021</v>
      </c>
      <c r="C273">
        <v>100</v>
      </c>
      <c r="D273">
        <v>100</v>
      </c>
      <c r="E273">
        <v>100</v>
      </c>
      <c r="F273">
        <v>100</v>
      </c>
      <c r="G273">
        <v>0</v>
      </c>
      <c r="H273">
        <v>0</v>
      </c>
      <c r="I273">
        <v>0</v>
      </c>
      <c r="J273">
        <v>0</v>
      </c>
    </row>
    <row r="274" spans="1:10" x14ac:dyDescent="0.2">
      <c r="A274" t="s">
        <v>734</v>
      </c>
      <c r="B274">
        <v>2021</v>
      </c>
      <c r="C274">
        <v>0</v>
      </c>
      <c r="D274">
        <v>1</v>
      </c>
      <c r="E274">
        <v>2</v>
      </c>
      <c r="F274">
        <v>2</v>
      </c>
      <c r="G274">
        <v>0</v>
      </c>
      <c r="H274">
        <v>0</v>
      </c>
      <c r="I274">
        <v>0</v>
      </c>
      <c r="J274">
        <v>0</v>
      </c>
    </row>
    <row r="275" spans="1:10" x14ac:dyDescent="0.2">
      <c r="A275" t="s">
        <v>741</v>
      </c>
      <c r="B275">
        <v>2021</v>
      </c>
      <c r="C275">
        <v>100</v>
      </c>
      <c r="D275">
        <v>100</v>
      </c>
      <c r="E275">
        <v>100</v>
      </c>
      <c r="F275">
        <v>100</v>
      </c>
      <c r="G275">
        <v>0</v>
      </c>
      <c r="H275">
        <v>0</v>
      </c>
      <c r="I275">
        <v>0</v>
      </c>
      <c r="J275">
        <v>0</v>
      </c>
    </row>
    <row r="276" spans="1:10" x14ac:dyDescent="0.2">
      <c r="A276" t="s">
        <v>648</v>
      </c>
      <c r="B276">
        <v>2021</v>
      </c>
      <c r="C276">
        <v>7.1</v>
      </c>
      <c r="D276">
        <v>7.1</v>
      </c>
      <c r="E276">
        <v>7</v>
      </c>
      <c r="F276">
        <v>7</v>
      </c>
      <c r="G276">
        <v>0</v>
      </c>
      <c r="H276">
        <v>0</v>
      </c>
      <c r="I276">
        <v>0</v>
      </c>
      <c r="J276">
        <v>0</v>
      </c>
    </row>
    <row r="277" spans="1:10" x14ac:dyDescent="0.2">
      <c r="A277" t="s">
        <v>674</v>
      </c>
      <c r="B277">
        <v>2021</v>
      </c>
      <c r="C277">
        <v>100</v>
      </c>
      <c r="D277">
        <v>100</v>
      </c>
      <c r="E277">
        <v>100</v>
      </c>
      <c r="F277">
        <v>100</v>
      </c>
      <c r="G277">
        <v>1.6995896877325099E-4</v>
      </c>
      <c r="H277">
        <v>2.1195908964645799E-4</v>
      </c>
      <c r="I277">
        <v>5.0987690631975301E-4</v>
      </c>
      <c r="J277">
        <v>6.7983587509300397E-4</v>
      </c>
    </row>
    <row r="278" spans="1:10" x14ac:dyDescent="0.2">
      <c r="A278" t="s">
        <v>656</v>
      </c>
      <c r="B278">
        <v>2021</v>
      </c>
      <c r="C278">
        <v>95</v>
      </c>
      <c r="D278">
        <v>95</v>
      </c>
      <c r="E278">
        <v>95</v>
      </c>
      <c r="F278">
        <v>95</v>
      </c>
      <c r="G278">
        <v>1.5974527185762101E-4</v>
      </c>
      <c r="H278">
        <v>3.7907014446188599E-4</v>
      </c>
      <c r="I278">
        <v>4.7082816968562001E-4</v>
      </c>
      <c r="J278">
        <v>6.3057344154324104E-4</v>
      </c>
    </row>
    <row r="279" spans="1:10" x14ac:dyDescent="0.2">
      <c r="A279" t="s">
        <v>654</v>
      </c>
      <c r="B279">
        <v>2021</v>
      </c>
      <c r="C279">
        <v>95</v>
      </c>
      <c r="D279">
        <v>95</v>
      </c>
      <c r="E279">
        <v>95</v>
      </c>
      <c r="F279">
        <v>95</v>
      </c>
      <c r="G279">
        <v>1.5974527185762101E-4</v>
      </c>
      <c r="H279">
        <v>3.89315283501397E-4</v>
      </c>
      <c r="I279">
        <v>4.7923581557286402E-4</v>
      </c>
      <c r="J279">
        <v>6.38981087430485E-4</v>
      </c>
    </row>
    <row r="280" spans="1:10" x14ac:dyDescent="0.2">
      <c r="A280" t="s">
        <v>652</v>
      </c>
      <c r="B280">
        <v>2021</v>
      </c>
      <c r="C280">
        <v>80</v>
      </c>
      <c r="D280">
        <v>90</v>
      </c>
      <c r="E280">
        <v>100</v>
      </c>
      <c r="F280">
        <v>100</v>
      </c>
      <c r="G280">
        <v>3.7750801016227898E-4</v>
      </c>
      <c r="H280">
        <v>4.2666211547905998E-4</v>
      </c>
      <c r="I280">
        <v>4.7188501270284899E-4</v>
      </c>
      <c r="J280">
        <v>4.7188501270284899E-4</v>
      </c>
    </row>
    <row r="281" spans="1:10" x14ac:dyDescent="0.2">
      <c r="A281" t="s">
        <v>650</v>
      </c>
      <c r="B281">
        <v>2021</v>
      </c>
      <c r="C281">
        <v>77</v>
      </c>
      <c r="D281">
        <v>78</v>
      </c>
      <c r="E281">
        <v>79</v>
      </c>
      <c r="F281">
        <v>80</v>
      </c>
      <c r="G281">
        <v>7.3647858035605102E-4</v>
      </c>
      <c r="H281">
        <v>7.5704929211517296E-4</v>
      </c>
      <c r="I281">
        <v>7.5560789413153296E-4</v>
      </c>
      <c r="J281">
        <v>7.6517255101927399E-4</v>
      </c>
    </row>
    <row r="282" spans="1:10" x14ac:dyDescent="0.2">
      <c r="A282" t="s">
        <v>644</v>
      </c>
      <c r="B282">
        <v>2021</v>
      </c>
      <c r="C282">
        <v>0</v>
      </c>
      <c r="D282">
        <v>20</v>
      </c>
      <c r="E282">
        <v>20</v>
      </c>
      <c r="F282">
        <v>20</v>
      </c>
      <c r="G282">
        <v>0</v>
      </c>
      <c r="H282">
        <v>0</v>
      </c>
      <c r="I282">
        <v>0</v>
      </c>
      <c r="J282">
        <v>0</v>
      </c>
    </row>
    <row r="283" spans="1:10" x14ac:dyDescent="0.2">
      <c r="A283" t="s">
        <v>646</v>
      </c>
      <c r="B283">
        <v>2021</v>
      </c>
      <c r="C283">
        <v>30</v>
      </c>
      <c r="D283">
        <v>30</v>
      </c>
      <c r="E283">
        <v>50</v>
      </c>
      <c r="F283">
        <v>60</v>
      </c>
      <c r="G283">
        <v>2.25459426294827E-4</v>
      </c>
      <c r="H283">
        <v>2.2035025190753901E-4</v>
      </c>
      <c r="I283">
        <v>3.7576571049137902E-4</v>
      </c>
      <c r="J283">
        <v>4.5091885258965499E-4</v>
      </c>
    </row>
    <row r="284" spans="1:10" x14ac:dyDescent="0.2">
      <c r="A284" t="s">
        <v>676</v>
      </c>
      <c r="B284">
        <v>2021</v>
      </c>
      <c r="C284">
        <v>0</v>
      </c>
      <c r="D284">
        <v>10</v>
      </c>
      <c r="E284">
        <v>25</v>
      </c>
      <c r="F284">
        <v>50</v>
      </c>
      <c r="G284">
        <v>0</v>
      </c>
      <c r="H284">
        <v>1.3075577317108001E-4</v>
      </c>
      <c r="I284">
        <v>3.2309212475314599E-4</v>
      </c>
      <c r="J284">
        <v>6.4618424950629199E-4</v>
      </c>
    </row>
    <row r="285" spans="1:10" x14ac:dyDescent="0.2">
      <c r="A285" t="s">
        <v>705</v>
      </c>
      <c r="B285">
        <v>2021</v>
      </c>
      <c r="C285">
        <v>77</v>
      </c>
      <c r="D285">
        <v>78</v>
      </c>
      <c r="E285">
        <v>79</v>
      </c>
      <c r="F285">
        <v>80</v>
      </c>
      <c r="G285">
        <v>4.60825677252254E-4</v>
      </c>
      <c r="H285">
        <v>4.80606244253358E-4</v>
      </c>
      <c r="I285">
        <v>4.7279517536270198E-4</v>
      </c>
      <c r="J285">
        <v>4.7877992441792597E-4</v>
      </c>
    </row>
    <row r="286" spans="1:10" x14ac:dyDescent="0.2">
      <c r="A286" t="s">
        <v>660</v>
      </c>
      <c r="B286">
        <v>2021</v>
      </c>
      <c r="C286">
        <v>0.57999999999999996</v>
      </c>
      <c r="D286">
        <v>0.56000000000000005</v>
      </c>
      <c r="E286">
        <v>0.54</v>
      </c>
      <c r="F286">
        <v>0.5</v>
      </c>
      <c r="G286">
        <v>0</v>
      </c>
      <c r="H286">
        <v>0</v>
      </c>
      <c r="I286">
        <v>0</v>
      </c>
      <c r="J286">
        <v>0</v>
      </c>
    </row>
    <row r="287" spans="1:10" x14ac:dyDescent="0.2">
      <c r="A287" t="s">
        <v>678</v>
      </c>
      <c r="B287">
        <v>2021</v>
      </c>
      <c r="C287">
        <v>0.15</v>
      </c>
      <c r="D287">
        <v>0.15</v>
      </c>
      <c r="E287">
        <v>0.15</v>
      </c>
      <c r="F287">
        <v>0.15</v>
      </c>
      <c r="G287">
        <v>1.1489122201184299E-2</v>
      </c>
      <c r="H287">
        <v>4.3248541619635497E-3</v>
      </c>
      <c r="I287">
        <v>2.2978244402368699E-2</v>
      </c>
      <c r="J287">
        <v>3.4467366603552999E-2</v>
      </c>
    </row>
    <row r="288" spans="1:10" x14ac:dyDescent="0.2">
      <c r="A288" t="s">
        <v>662</v>
      </c>
      <c r="B288">
        <v>2021</v>
      </c>
      <c r="C288">
        <v>100</v>
      </c>
      <c r="D288">
        <v>100</v>
      </c>
      <c r="E288">
        <v>100</v>
      </c>
      <c r="F288">
        <v>100</v>
      </c>
      <c r="G288">
        <v>4.0359613232887501E-4</v>
      </c>
      <c r="H288">
        <v>8.1487754642962202E-4</v>
      </c>
      <c r="I288">
        <v>1.21078839698663E-3</v>
      </c>
      <c r="J288">
        <v>1.6143845293155E-3</v>
      </c>
    </row>
    <row r="289" spans="1:10" x14ac:dyDescent="0.2">
      <c r="A289" t="s">
        <v>680</v>
      </c>
      <c r="B289">
        <v>2021</v>
      </c>
      <c r="C289">
        <v>69</v>
      </c>
      <c r="D289">
        <v>69</v>
      </c>
      <c r="E289">
        <v>69</v>
      </c>
      <c r="F289">
        <v>69</v>
      </c>
      <c r="G289">
        <v>2.8376556861061102E-4</v>
      </c>
      <c r="H289">
        <v>5.6777683772703301E-4</v>
      </c>
      <c r="I289">
        <v>8.5129670583183198E-4</v>
      </c>
      <c r="J289">
        <v>1.13506227444244E-3</v>
      </c>
    </row>
    <row r="290" spans="1:10" x14ac:dyDescent="0.2">
      <c r="A290" t="s">
        <v>682</v>
      </c>
      <c r="B290">
        <v>2021</v>
      </c>
      <c r="C290">
        <v>0</v>
      </c>
      <c r="D290">
        <v>0</v>
      </c>
      <c r="E290">
        <v>60</v>
      </c>
      <c r="F290">
        <v>100</v>
      </c>
      <c r="G290">
        <v>0</v>
      </c>
      <c r="H290">
        <v>0</v>
      </c>
      <c r="I290">
        <v>3.8321588090317101E-3</v>
      </c>
      <c r="J290">
        <v>6.3869313483861804E-3</v>
      </c>
    </row>
    <row r="291" spans="1:10" x14ac:dyDescent="0.2">
      <c r="A291" t="s">
        <v>684</v>
      </c>
      <c r="B291">
        <v>2021</v>
      </c>
      <c r="C291">
        <v>75.25</v>
      </c>
      <c r="D291">
        <v>89.11</v>
      </c>
      <c r="E291">
        <v>100</v>
      </c>
      <c r="F291">
        <v>100</v>
      </c>
      <c r="G291">
        <v>4.2767351186814599E-3</v>
      </c>
      <c r="H291">
        <v>5.0785597586158202E-3</v>
      </c>
      <c r="I291">
        <v>5.6833689284803502E-3</v>
      </c>
      <c r="J291">
        <v>5.6833689284803502E-3</v>
      </c>
    </row>
    <row r="292" spans="1:10" x14ac:dyDescent="0.2">
      <c r="A292" t="s">
        <v>686</v>
      </c>
      <c r="B292">
        <v>2021</v>
      </c>
      <c r="C292">
        <v>0</v>
      </c>
      <c r="D292">
        <v>20</v>
      </c>
      <c r="E292">
        <v>50</v>
      </c>
      <c r="F292">
        <v>100</v>
      </c>
      <c r="G292">
        <v>0</v>
      </c>
      <c r="H292">
        <v>1.0890624196747401E-3</v>
      </c>
      <c r="I292">
        <v>2.7185610407566502E-3</v>
      </c>
      <c r="J292">
        <v>5.4371220815133004E-3</v>
      </c>
    </row>
    <row r="293" spans="1:10" x14ac:dyDescent="0.2">
      <c r="A293" t="s">
        <v>697</v>
      </c>
      <c r="B293">
        <v>2021</v>
      </c>
      <c r="C293">
        <v>100</v>
      </c>
      <c r="D293">
        <v>100</v>
      </c>
      <c r="E293">
        <v>100</v>
      </c>
      <c r="F293">
        <v>100</v>
      </c>
      <c r="G293">
        <v>1.1340230233068899E-3</v>
      </c>
      <c r="H293">
        <v>1.43824337759681E-3</v>
      </c>
      <c r="I293">
        <v>3.4020690699206701E-3</v>
      </c>
      <c r="J293">
        <v>4.53609209322757E-3</v>
      </c>
    </row>
    <row r="294" spans="1:10" x14ac:dyDescent="0.2">
      <c r="A294" t="s">
        <v>693</v>
      </c>
      <c r="B294">
        <v>2021</v>
      </c>
      <c r="C294">
        <v>365</v>
      </c>
      <c r="D294">
        <v>365</v>
      </c>
      <c r="E294">
        <v>365</v>
      </c>
      <c r="F294">
        <v>365</v>
      </c>
      <c r="G294">
        <v>4.8151058125539499E-4</v>
      </c>
      <c r="H294">
        <v>9.4045235405240603E-4</v>
      </c>
      <c r="I294">
        <v>1.4445317437661799E-3</v>
      </c>
      <c r="J294">
        <v>1.92604232502158E-3</v>
      </c>
    </row>
    <row r="295" spans="1:10" x14ac:dyDescent="0.2">
      <c r="A295" t="s">
        <v>688</v>
      </c>
      <c r="B295">
        <v>2021</v>
      </c>
      <c r="C295">
        <v>6.8</v>
      </c>
      <c r="D295">
        <v>7.1</v>
      </c>
      <c r="E295">
        <v>6.8</v>
      </c>
      <c r="F295">
        <v>6.6</v>
      </c>
      <c r="G295">
        <v>0</v>
      </c>
      <c r="H295">
        <v>0</v>
      </c>
      <c r="I295">
        <v>0</v>
      </c>
      <c r="J295">
        <v>0</v>
      </c>
    </row>
    <row r="296" spans="1:10" x14ac:dyDescent="0.2">
      <c r="A296" t="s">
        <v>710</v>
      </c>
      <c r="B296">
        <v>2021</v>
      </c>
      <c r="C296">
        <v>5349</v>
      </c>
      <c r="D296">
        <v>5669</v>
      </c>
      <c r="E296">
        <v>5669</v>
      </c>
      <c r="F296">
        <v>5669</v>
      </c>
      <c r="G296">
        <v>1.21920026065058E-3</v>
      </c>
      <c r="H296">
        <v>1.2921380216167799E-3</v>
      </c>
      <c r="I296">
        <v>1.2921380216167799E-3</v>
      </c>
      <c r="J296">
        <v>1.2921380216167799E-3</v>
      </c>
    </row>
    <row r="297" spans="1:10"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x14ac:dyDescent="0.2">
      <c r="A298" t="s">
        <v>703</v>
      </c>
      <c r="B298">
        <v>2021</v>
      </c>
      <c r="C298">
        <v>38700</v>
      </c>
      <c r="D298">
        <v>41994</v>
      </c>
      <c r="E298">
        <v>44276</v>
      </c>
      <c r="F298">
        <v>44276</v>
      </c>
      <c r="G298">
        <v>2.0704476949503399E-3</v>
      </c>
      <c r="H298">
        <v>2.24667649875309E-3</v>
      </c>
      <c r="I298">
        <v>2.3687633628325898E-3</v>
      </c>
      <c r="J298">
        <v>2.3687633628325898E-3</v>
      </c>
    </row>
    <row r="299" spans="1:10" x14ac:dyDescent="0.2">
      <c r="A299" t="s">
        <v>695</v>
      </c>
      <c r="B299">
        <v>2021</v>
      </c>
      <c r="C299">
        <v>59906</v>
      </c>
      <c r="D299">
        <v>59906</v>
      </c>
      <c r="E299">
        <v>59906</v>
      </c>
      <c r="F299">
        <v>59906</v>
      </c>
      <c r="G299">
        <v>4.8986171426786899E-4</v>
      </c>
      <c r="H299">
        <v>7.3312442814886395E-4</v>
      </c>
      <c r="I299">
        <v>1.22298614241673E-3</v>
      </c>
      <c r="J299">
        <v>1.7128478566846E-3</v>
      </c>
    </row>
    <row r="300" spans="1:10" x14ac:dyDescent="0.2">
      <c r="A300" t="s">
        <v>690</v>
      </c>
      <c r="B300">
        <v>2021</v>
      </c>
      <c r="C300">
        <v>64530</v>
      </c>
      <c r="D300">
        <v>64530</v>
      </c>
      <c r="E300">
        <v>64530</v>
      </c>
      <c r="F300">
        <v>64530</v>
      </c>
      <c r="G300">
        <v>5.4496211375193297E-4</v>
      </c>
      <c r="H300">
        <v>1.06969822002772E-3</v>
      </c>
      <c r="I300">
        <v>1.6146603337796499E-3</v>
      </c>
      <c r="J300">
        <v>2.1596224475315799E-3</v>
      </c>
    </row>
    <row r="301" spans="1:10" x14ac:dyDescent="0.2">
      <c r="A301" t="s">
        <v>718</v>
      </c>
      <c r="B301">
        <v>2021</v>
      </c>
      <c r="C301">
        <v>15.4</v>
      </c>
      <c r="D301">
        <v>14.15</v>
      </c>
      <c r="E301">
        <v>14.1</v>
      </c>
      <c r="F301">
        <v>14</v>
      </c>
      <c r="G301">
        <v>0</v>
      </c>
      <c r="H301">
        <v>0</v>
      </c>
      <c r="I301">
        <v>0</v>
      </c>
      <c r="J301">
        <v>0</v>
      </c>
    </row>
    <row r="302" spans="1:10" x14ac:dyDescent="0.2">
      <c r="A302" t="s">
        <v>720</v>
      </c>
      <c r="B302">
        <v>2021</v>
      </c>
      <c r="C302">
        <v>17</v>
      </c>
      <c r="D302">
        <v>16.8</v>
      </c>
      <c r="E302">
        <v>16.600000000000001</v>
      </c>
      <c r="F302">
        <v>16.5</v>
      </c>
      <c r="G302">
        <v>0</v>
      </c>
      <c r="H302">
        <v>0</v>
      </c>
      <c r="I302">
        <v>0</v>
      </c>
      <c r="J302">
        <v>0</v>
      </c>
    </row>
    <row r="303" spans="1:10" x14ac:dyDescent="0.2">
      <c r="A303" t="s">
        <v>723</v>
      </c>
      <c r="B303">
        <v>2021</v>
      </c>
      <c r="C303">
        <v>6.9</v>
      </c>
      <c r="D303">
        <v>6.9</v>
      </c>
      <c r="E303">
        <v>6.8</v>
      </c>
      <c r="F303">
        <v>6.8</v>
      </c>
      <c r="G303">
        <v>0</v>
      </c>
      <c r="H303">
        <v>0</v>
      </c>
      <c r="I303">
        <v>0</v>
      </c>
      <c r="J303">
        <v>0</v>
      </c>
    </row>
    <row r="304" spans="1:10" x14ac:dyDescent="0.2">
      <c r="A304" t="s">
        <v>822</v>
      </c>
      <c r="B304">
        <v>2021</v>
      </c>
      <c r="C304">
        <v>0</v>
      </c>
      <c r="D304">
        <v>0</v>
      </c>
      <c r="E304">
        <v>0</v>
      </c>
      <c r="F304">
        <v>8</v>
      </c>
      <c r="G304">
        <v>0</v>
      </c>
      <c r="H304">
        <v>0</v>
      </c>
      <c r="I304">
        <v>0</v>
      </c>
      <c r="J304">
        <v>0</v>
      </c>
    </row>
    <row r="305" spans="1:10" x14ac:dyDescent="0.2">
      <c r="A305" t="s">
        <v>825</v>
      </c>
      <c r="B305">
        <v>2021</v>
      </c>
      <c r="C305">
        <v>0</v>
      </c>
      <c r="D305">
        <v>1</v>
      </c>
      <c r="E305">
        <v>0</v>
      </c>
      <c r="F305">
        <v>0</v>
      </c>
      <c r="G305">
        <v>0</v>
      </c>
      <c r="H305">
        <v>4.0430063075608898E-4</v>
      </c>
      <c r="I305">
        <v>4.0430063075608898E-4</v>
      </c>
      <c r="J305">
        <v>4.0430063075608898E-4</v>
      </c>
    </row>
    <row r="306" spans="1:10" x14ac:dyDescent="0.2">
      <c r="A306" t="s">
        <v>827</v>
      </c>
      <c r="B306">
        <v>2021</v>
      </c>
      <c r="C306">
        <v>0</v>
      </c>
      <c r="D306">
        <v>15</v>
      </c>
      <c r="E306">
        <v>30</v>
      </c>
      <c r="F306">
        <v>40</v>
      </c>
      <c r="G306">
        <v>0</v>
      </c>
      <c r="H306">
        <v>1.5713739447686701E-4</v>
      </c>
      <c r="I306">
        <v>3.1427478895373402E-4</v>
      </c>
      <c r="J306">
        <v>4.1903305193831202E-4</v>
      </c>
    </row>
    <row r="307" spans="1:10" x14ac:dyDescent="0.2">
      <c r="A307" t="s">
        <v>841</v>
      </c>
      <c r="B307">
        <v>2021</v>
      </c>
      <c r="C307">
        <v>0</v>
      </c>
      <c r="D307">
        <v>2000</v>
      </c>
      <c r="E307">
        <v>2500</v>
      </c>
      <c r="F307">
        <v>1500</v>
      </c>
      <c r="G307">
        <v>0</v>
      </c>
      <c r="H307">
        <v>1.42595064183779E-4</v>
      </c>
      <c r="I307">
        <v>3.2083889441350202E-4</v>
      </c>
      <c r="J307">
        <v>4.2778519255133601E-4</v>
      </c>
    </row>
    <row r="308" spans="1:10" x14ac:dyDescent="0.2">
      <c r="A308" t="s">
        <v>829</v>
      </c>
      <c r="B308">
        <v>2021</v>
      </c>
      <c r="C308">
        <v>1</v>
      </c>
      <c r="D308">
        <v>2</v>
      </c>
      <c r="E308">
        <v>2</v>
      </c>
      <c r="F308">
        <v>1</v>
      </c>
      <c r="G308">
        <v>6.7729920964826199E-5</v>
      </c>
      <c r="H308">
        <v>2.03189762894478E-4</v>
      </c>
      <c r="I308">
        <v>3.3864960482413099E-4</v>
      </c>
      <c r="J308">
        <v>4.0637952578895698E-4</v>
      </c>
    </row>
    <row r="309" spans="1:10" x14ac:dyDescent="0.2">
      <c r="A309" t="s">
        <v>831</v>
      </c>
      <c r="B309">
        <v>2021</v>
      </c>
      <c r="C309">
        <v>200</v>
      </c>
      <c r="D309">
        <v>700</v>
      </c>
      <c r="E309">
        <v>700</v>
      </c>
      <c r="F309">
        <v>200</v>
      </c>
      <c r="G309">
        <v>4.5307272867874297E-5</v>
      </c>
      <c r="H309">
        <v>2.0388272790543499E-4</v>
      </c>
      <c r="I309">
        <v>3.6245818294299503E-4</v>
      </c>
      <c r="J309">
        <v>4.0776545581086901E-4</v>
      </c>
    </row>
    <row r="310" spans="1:10" x14ac:dyDescent="0.2">
      <c r="A310" t="s">
        <v>804</v>
      </c>
      <c r="B310">
        <v>2021</v>
      </c>
      <c r="C310">
        <v>0.39400000000000002</v>
      </c>
      <c r="D310">
        <v>0.39700000000000002</v>
      </c>
      <c r="E310">
        <v>0.39700000000000002</v>
      </c>
      <c r="F310">
        <v>0.4</v>
      </c>
      <c r="G310">
        <v>0</v>
      </c>
      <c r="H310">
        <v>0</v>
      </c>
      <c r="I310">
        <v>0</v>
      </c>
      <c r="J310">
        <v>0</v>
      </c>
    </row>
    <row r="311" spans="1:10" x14ac:dyDescent="0.2">
      <c r="A311" t="s">
        <v>833</v>
      </c>
      <c r="B311">
        <v>2021</v>
      </c>
      <c r="C311">
        <v>400</v>
      </c>
      <c r="D311">
        <v>1200</v>
      </c>
      <c r="E311">
        <v>1250</v>
      </c>
      <c r="F311">
        <v>1150</v>
      </c>
      <c r="G311">
        <v>4.3406542406829498E-5</v>
      </c>
      <c r="H311">
        <v>1.7818385658003501E-4</v>
      </c>
      <c r="I311">
        <v>3.1382930160137702E-4</v>
      </c>
      <c r="J311">
        <v>4.3406542406829499E-4</v>
      </c>
    </row>
    <row r="312" spans="1:10" x14ac:dyDescent="0.2">
      <c r="A312" t="s">
        <v>835</v>
      </c>
      <c r="B312">
        <v>2021</v>
      </c>
      <c r="C312">
        <v>580</v>
      </c>
      <c r="D312">
        <v>875</v>
      </c>
      <c r="E312">
        <v>1000</v>
      </c>
      <c r="F312">
        <v>745</v>
      </c>
      <c r="G312">
        <v>9.0905507137751699E-5</v>
      </c>
      <c r="H312">
        <v>2.29614772339321E-4</v>
      </c>
      <c r="I312">
        <v>3.8634840533544501E-4</v>
      </c>
      <c r="J312">
        <v>5.0154762558759505E-4</v>
      </c>
    </row>
    <row r="313" spans="1:10" x14ac:dyDescent="0.2">
      <c r="A313" t="s">
        <v>837</v>
      </c>
      <c r="B313">
        <v>2021</v>
      </c>
      <c r="C313">
        <v>95</v>
      </c>
      <c r="D313">
        <v>95</v>
      </c>
      <c r="E313">
        <v>95</v>
      </c>
      <c r="F313">
        <v>95</v>
      </c>
      <c r="G313">
        <v>1.17038255073613E-4</v>
      </c>
      <c r="H313">
        <v>2.34076510147225E-4</v>
      </c>
      <c r="I313">
        <v>3.51114765220838E-4</v>
      </c>
      <c r="J313">
        <v>4.6815302029445E-4</v>
      </c>
    </row>
    <row r="314" spans="1:10" x14ac:dyDescent="0.2">
      <c r="A314" t="s">
        <v>839</v>
      </c>
      <c r="B314">
        <v>2021</v>
      </c>
      <c r="C314">
        <v>100</v>
      </c>
      <c r="D314">
        <v>450</v>
      </c>
      <c r="E314">
        <v>450</v>
      </c>
      <c r="F314">
        <v>400</v>
      </c>
      <c r="G314">
        <v>3.1941337107146998E-5</v>
      </c>
      <c r="H314">
        <v>1.7951031454216599E-4</v>
      </c>
      <c r="I314">
        <v>3.2324633152432802E-4</v>
      </c>
      <c r="J314">
        <v>4.4717871950005899E-4</v>
      </c>
    </row>
    <row r="315" spans="1:10" x14ac:dyDescent="0.2">
      <c r="A315" t="s">
        <v>844</v>
      </c>
      <c r="B315">
        <v>2021</v>
      </c>
      <c r="C315">
        <v>300</v>
      </c>
      <c r="D315">
        <v>300</v>
      </c>
      <c r="E315">
        <v>300</v>
      </c>
      <c r="F315">
        <v>300</v>
      </c>
      <c r="G315">
        <v>1.3327978388673399E-4</v>
      </c>
      <c r="H315">
        <v>3.1409602402640297E-4</v>
      </c>
      <c r="I315">
        <v>4.4737580791313702E-4</v>
      </c>
      <c r="J315">
        <v>5.3311913554693596E-4</v>
      </c>
    </row>
    <row r="316" spans="1:10" x14ac:dyDescent="0.2">
      <c r="A316" t="s">
        <v>817</v>
      </c>
      <c r="B316">
        <v>2021</v>
      </c>
      <c r="C316">
        <v>46</v>
      </c>
      <c r="D316">
        <v>46</v>
      </c>
      <c r="E316">
        <v>50</v>
      </c>
      <c r="F316">
        <v>60</v>
      </c>
      <c r="G316">
        <v>4.08724670585984E-4</v>
      </c>
      <c r="H316">
        <v>4.08724670585984E-4</v>
      </c>
      <c r="I316">
        <v>4.4426594628911299E-4</v>
      </c>
      <c r="J316">
        <v>5.3311913554693596E-4</v>
      </c>
    </row>
    <row r="317" spans="1:10" x14ac:dyDescent="0.2">
      <c r="A317" t="s">
        <v>806</v>
      </c>
      <c r="B317">
        <v>2021</v>
      </c>
      <c r="C317">
        <v>10</v>
      </c>
      <c r="D317">
        <v>10</v>
      </c>
      <c r="E317">
        <v>10</v>
      </c>
      <c r="F317">
        <v>10</v>
      </c>
      <c r="G317">
        <v>1.05740345617816E-4</v>
      </c>
      <c r="H317">
        <v>2.2205472579741399E-4</v>
      </c>
      <c r="I317">
        <v>3.2779507141522999E-4</v>
      </c>
      <c r="J317">
        <v>4.2296138247126399E-4</v>
      </c>
    </row>
    <row r="318" spans="1:10" x14ac:dyDescent="0.2">
      <c r="A318" t="s">
        <v>763</v>
      </c>
      <c r="B318">
        <v>2021</v>
      </c>
      <c r="C318">
        <v>100</v>
      </c>
      <c r="D318">
        <v>100</v>
      </c>
      <c r="E318">
        <v>100</v>
      </c>
      <c r="F318">
        <v>100</v>
      </c>
      <c r="G318">
        <v>0</v>
      </c>
      <c r="H318">
        <v>0</v>
      </c>
      <c r="I318">
        <v>0</v>
      </c>
      <c r="J318">
        <v>0</v>
      </c>
    </row>
    <row r="319" spans="1:10" x14ac:dyDescent="0.2">
      <c r="A319" t="s">
        <v>765</v>
      </c>
      <c r="B319">
        <v>2021</v>
      </c>
      <c r="C319">
        <v>1000000</v>
      </c>
      <c r="D319">
        <v>460000</v>
      </c>
      <c r="E319">
        <v>470000</v>
      </c>
      <c r="F319">
        <v>470000</v>
      </c>
      <c r="G319">
        <v>4.8436324629795298E-4</v>
      </c>
      <c r="H319">
        <v>1.1311407545283E-3</v>
      </c>
      <c r="I319">
        <v>1.1624717911150901E-3</v>
      </c>
      <c r="J319">
        <v>1.1624717911150901E-3</v>
      </c>
    </row>
    <row r="320" spans="1:10" x14ac:dyDescent="0.2">
      <c r="A320" t="s">
        <v>786</v>
      </c>
      <c r="B320">
        <v>2021</v>
      </c>
      <c r="C320">
        <v>600</v>
      </c>
      <c r="D320">
        <v>9400</v>
      </c>
      <c r="E320">
        <v>20000</v>
      </c>
      <c r="F320">
        <v>20000</v>
      </c>
      <c r="G320">
        <v>1.3465377176831199E-5</v>
      </c>
      <c r="H320">
        <v>2.2547774082603799E-4</v>
      </c>
      <c r="I320">
        <v>6.7432364672040997E-4</v>
      </c>
      <c r="J320">
        <v>1.12211476473593E-3</v>
      </c>
    </row>
    <row r="321" spans="1:10" x14ac:dyDescent="0.2">
      <c r="A321" t="s">
        <v>776</v>
      </c>
      <c r="B321">
        <v>2021</v>
      </c>
      <c r="C321">
        <v>80</v>
      </c>
      <c r="D321">
        <v>80</v>
      </c>
      <c r="E321">
        <v>80</v>
      </c>
      <c r="F321">
        <v>80</v>
      </c>
      <c r="G321">
        <v>2.8028847078886802E-4</v>
      </c>
      <c r="H321">
        <v>5.9561300042634499E-4</v>
      </c>
      <c r="I321">
        <v>8.7590147121521399E-4</v>
      </c>
      <c r="J321">
        <v>1.1211538831554699E-3</v>
      </c>
    </row>
    <row r="322" spans="1:10" x14ac:dyDescent="0.2">
      <c r="A322" t="s">
        <v>778</v>
      </c>
      <c r="B322">
        <v>2021</v>
      </c>
      <c r="C322">
        <v>30000</v>
      </c>
      <c r="D322">
        <v>30000</v>
      </c>
      <c r="E322">
        <v>30000</v>
      </c>
      <c r="F322">
        <v>30000</v>
      </c>
      <c r="G322">
        <v>2.91819049754342E-4</v>
      </c>
      <c r="H322">
        <v>5.8363809950868399E-4</v>
      </c>
      <c r="I322">
        <v>8.7545714926302702E-4</v>
      </c>
      <c r="J322">
        <v>1.1672761990173699E-3</v>
      </c>
    </row>
    <row r="323" spans="1:10" x14ac:dyDescent="0.2">
      <c r="A323" t="s">
        <v>780</v>
      </c>
      <c r="B323">
        <v>2021</v>
      </c>
      <c r="C323">
        <v>2</v>
      </c>
      <c r="D323">
        <v>2</v>
      </c>
      <c r="E323">
        <v>2</v>
      </c>
      <c r="F323">
        <v>2</v>
      </c>
      <c r="G323">
        <v>2.8401291477385897E-4</v>
      </c>
      <c r="H323">
        <v>5.6802582954771795E-4</v>
      </c>
      <c r="I323">
        <v>8.5203874432157698E-4</v>
      </c>
      <c r="J323">
        <v>1.13605165909544E-3</v>
      </c>
    </row>
    <row r="324" spans="1:10" x14ac:dyDescent="0.2">
      <c r="A324" t="s">
        <v>782</v>
      </c>
      <c r="B324">
        <v>2021</v>
      </c>
      <c r="C324">
        <v>5</v>
      </c>
      <c r="D324">
        <v>5</v>
      </c>
      <c r="E324">
        <v>5</v>
      </c>
      <c r="F324">
        <v>5</v>
      </c>
      <c r="G324">
        <v>2.01252302180288E-4</v>
      </c>
      <c r="H324">
        <v>4.0250460436057502E-4</v>
      </c>
      <c r="I324">
        <v>6.0375690654086299E-4</v>
      </c>
      <c r="J324">
        <v>8.0500920872115004E-4</v>
      </c>
    </row>
    <row r="325" spans="1:10" x14ac:dyDescent="0.2">
      <c r="A325" t="s">
        <v>772</v>
      </c>
      <c r="B325">
        <v>2021</v>
      </c>
      <c r="C325">
        <v>0</v>
      </c>
      <c r="D325">
        <v>15</v>
      </c>
      <c r="E325">
        <v>30</v>
      </c>
      <c r="F325">
        <v>50</v>
      </c>
      <c r="G325">
        <v>0</v>
      </c>
      <c r="H325">
        <v>0</v>
      </c>
      <c r="I325">
        <v>0</v>
      </c>
      <c r="J325">
        <v>0</v>
      </c>
    </row>
    <row r="326" spans="1:10" x14ac:dyDescent="0.2">
      <c r="A326" t="s">
        <v>784</v>
      </c>
      <c r="B326">
        <v>2021</v>
      </c>
      <c r="C326">
        <v>1055</v>
      </c>
      <c r="D326">
        <v>1315</v>
      </c>
      <c r="E326">
        <v>1315</v>
      </c>
      <c r="F326">
        <v>1315</v>
      </c>
      <c r="G326">
        <v>9.0170561366724494E-5</v>
      </c>
      <c r="H326">
        <v>2.0341794886521701E-4</v>
      </c>
      <c r="I326">
        <v>3.1581063909957098E-4</v>
      </c>
      <c r="J326">
        <v>4.2734863206978402E-4</v>
      </c>
    </row>
    <row r="327" spans="1:10" x14ac:dyDescent="0.2">
      <c r="A327" t="s">
        <v>774</v>
      </c>
      <c r="B327">
        <v>2021</v>
      </c>
      <c r="C327">
        <v>500</v>
      </c>
      <c r="D327">
        <v>1167</v>
      </c>
      <c r="E327">
        <v>1167</v>
      </c>
      <c r="F327">
        <v>1166</v>
      </c>
      <c r="G327">
        <v>5.0445258263224102E-5</v>
      </c>
      <c r="H327">
        <v>1.72220111710647E-4</v>
      </c>
      <c r="I327">
        <v>2.8995934449701198E-4</v>
      </c>
      <c r="J327">
        <v>4.0356206610579298E-4</v>
      </c>
    </row>
    <row r="328" spans="1:10" x14ac:dyDescent="0.2">
      <c r="A328" t="s">
        <v>788</v>
      </c>
      <c r="B328">
        <v>2021</v>
      </c>
      <c r="C328">
        <v>0</v>
      </c>
      <c r="D328">
        <v>666</v>
      </c>
      <c r="E328">
        <v>667</v>
      </c>
      <c r="F328">
        <v>667</v>
      </c>
      <c r="G328">
        <v>0</v>
      </c>
      <c r="H328">
        <v>1.35302227390819E-4</v>
      </c>
      <c r="I328">
        <v>2.7080761127922198E-4</v>
      </c>
      <c r="J328">
        <v>4.0631299516762499E-4</v>
      </c>
    </row>
    <row r="329" spans="1:10" x14ac:dyDescent="0.2">
      <c r="A329" t="s">
        <v>790</v>
      </c>
      <c r="B329">
        <v>2021</v>
      </c>
      <c r="C329">
        <v>4</v>
      </c>
      <c r="D329">
        <v>6</v>
      </c>
      <c r="E329">
        <v>6</v>
      </c>
      <c r="F329">
        <v>5</v>
      </c>
      <c r="G329">
        <v>7.6868964972531999E-5</v>
      </c>
      <c r="H329">
        <v>1.9217241243133E-4</v>
      </c>
      <c r="I329">
        <v>3.0747585989012799E-4</v>
      </c>
      <c r="J329">
        <v>4.0356206610579298E-4</v>
      </c>
    </row>
    <row r="330" spans="1:10" x14ac:dyDescent="0.2">
      <c r="A330" t="s">
        <v>792</v>
      </c>
      <c r="B330">
        <v>2021</v>
      </c>
      <c r="C330">
        <v>1</v>
      </c>
      <c r="D330">
        <v>2</v>
      </c>
      <c r="E330">
        <v>2</v>
      </c>
      <c r="F330">
        <v>1</v>
      </c>
      <c r="G330">
        <v>6.7439752768041494E-5</v>
      </c>
      <c r="H330">
        <v>2.0231925830412401E-4</v>
      </c>
      <c r="I330">
        <v>3.3719876384020699E-4</v>
      </c>
      <c r="J330">
        <v>4.0463851660824899E-4</v>
      </c>
    </row>
    <row r="331" spans="1:10" x14ac:dyDescent="0.2">
      <c r="A331" t="s">
        <v>794</v>
      </c>
      <c r="B331">
        <v>2021</v>
      </c>
      <c r="C331">
        <v>100</v>
      </c>
      <c r="D331">
        <v>100</v>
      </c>
      <c r="E331">
        <v>100</v>
      </c>
      <c r="F331">
        <v>100</v>
      </c>
      <c r="G331">
        <v>0</v>
      </c>
      <c r="H331">
        <v>0</v>
      </c>
      <c r="I331">
        <v>0</v>
      </c>
      <c r="J331">
        <v>0</v>
      </c>
    </row>
    <row r="332" spans="1:10" x14ac:dyDescent="0.2">
      <c r="A332" t="s">
        <v>796</v>
      </c>
      <c r="B332">
        <v>2021</v>
      </c>
      <c r="C332">
        <v>5</v>
      </c>
      <c r="D332">
        <v>5</v>
      </c>
      <c r="E332">
        <v>5</v>
      </c>
      <c r="F332">
        <v>5</v>
      </c>
      <c r="G332">
        <v>2.8223340753698599E-4</v>
      </c>
      <c r="H332">
        <v>5.6446681507397295E-4</v>
      </c>
      <c r="I332">
        <v>8.46700222610959E-4</v>
      </c>
      <c r="J332">
        <v>1.12893363014795E-3</v>
      </c>
    </row>
    <row r="333" spans="1:10" x14ac:dyDescent="0.2">
      <c r="A333" t="s">
        <v>798</v>
      </c>
      <c r="B333">
        <v>2021</v>
      </c>
      <c r="C333">
        <v>0</v>
      </c>
      <c r="D333">
        <v>0</v>
      </c>
      <c r="E333">
        <v>0</v>
      </c>
      <c r="F333">
        <v>8</v>
      </c>
      <c r="G333">
        <v>0</v>
      </c>
      <c r="H333">
        <v>0</v>
      </c>
      <c r="I333">
        <v>0</v>
      </c>
      <c r="J333">
        <v>1.18206561787201E-3</v>
      </c>
    </row>
    <row r="334" spans="1:10" x14ac:dyDescent="0.2">
      <c r="A334" t="s">
        <v>810</v>
      </c>
      <c r="B334">
        <v>2021</v>
      </c>
      <c r="C334">
        <v>10</v>
      </c>
      <c r="D334">
        <v>40</v>
      </c>
      <c r="E334">
        <v>70</v>
      </c>
      <c r="F334">
        <v>100</v>
      </c>
      <c r="G334">
        <v>1.14662969694648E-4</v>
      </c>
      <c r="H334">
        <v>4.5865187877859001E-4</v>
      </c>
      <c r="I334">
        <v>8.02640787862533E-4</v>
      </c>
      <c r="J334">
        <v>1.14662969694648E-3</v>
      </c>
    </row>
    <row r="335" spans="1:10" x14ac:dyDescent="0.2">
      <c r="A335" t="s">
        <v>800</v>
      </c>
      <c r="B335">
        <v>2021</v>
      </c>
      <c r="C335">
        <v>0</v>
      </c>
      <c r="D335">
        <v>0</v>
      </c>
      <c r="E335">
        <v>0</v>
      </c>
      <c r="F335">
        <v>5</v>
      </c>
      <c r="G335">
        <v>0</v>
      </c>
      <c r="H335">
        <v>0</v>
      </c>
      <c r="I335">
        <v>0</v>
      </c>
      <c r="J335">
        <v>1.11802583720437E-4</v>
      </c>
    </row>
    <row r="336" spans="1:10" x14ac:dyDescent="0.2">
      <c r="A336" t="s">
        <v>770</v>
      </c>
      <c r="B336">
        <v>2021</v>
      </c>
      <c r="C336">
        <v>10</v>
      </c>
      <c r="D336">
        <v>40</v>
      </c>
      <c r="E336">
        <v>70</v>
      </c>
      <c r="F336">
        <v>100</v>
      </c>
      <c r="G336">
        <v>1.14924774167646E-5</v>
      </c>
      <c r="H336">
        <v>4.5969909667058497E-5</v>
      </c>
      <c r="I336">
        <v>8.0447341917352406E-5</v>
      </c>
      <c r="J336">
        <v>1.14924774167646E-4</v>
      </c>
    </row>
    <row r="337" spans="1:10" x14ac:dyDescent="0.2">
      <c r="A337" t="s">
        <v>808</v>
      </c>
      <c r="B337">
        <v>2021</v>
      </c>
      <c r="C337">
        <v>4</v>
      </c>
      <c r="D337">
        <v>5</v>
      </c>
      <c r="E337">
        <v>6</v>
      </c>
      <c r="F337">
        <v>6</v>
      </c>
      <c r="G337">
        <v>8.5974649972550703E-5</v>
      </c>
      <c r="H337">
        <v>1.9344296243823899E-4</v>
      </c>
      <c r="I337">
        <v>3.2240493739706501E-4</v>
      </c>
      <c r="J337">
        <v>4.5136691235589101E-4</v>
      </c>
    </row>
    <row r="338" spans="1:10" x14ac:dyDescent="0.2">
      <c r="A338" t="s">
        <v>802</v>
      </c>
      <c r="B338">
        <v>2021</v>
      </c>
      <c r="C338">
        <v>500</v>
      </c>
      <c r="D338">
        <v>305</v>
      </c>
      <c r="E338">
        <v>225</v>
      </c>
      <c r="F338">
        <v>200</v>
      </c>
      <c r="G338">
        <v>1.87666090446728E-4</v>
      </c>
      <c r="H338">
        <v>2.7211583114775502E-4</v>
      </c>
      <c r="I338">
        <v>3.5656557184878202E-4</v>
      </c>
      <c r="J338">
        <v>4.3163200802747299E-4</v>
      </c>
    </row>
    <row r="339" spans="1:10" x14ac:dyDescent="0.2">
      <c r="A339" t="s">
        <v>813</v>
      </c>
      <c r="B339">
        <v>2021</v>
      </c>
      <c r="C339">
        <v>2460</v>
      </c>
      <c r="D339">
        <v>3000</v>
      </c>
      <c r="E339">
        <v>3500</v>
      </c>
      <c r="F339">
        <v>3040</v>
      </c>
      <c r="G339">
        <v>1.00172534120336E-4</v>
      </c>
      <c r="H339">
        <v>2.2310785140053799E-4</v>
      </c>
      <c r="I339">
        <v>3.6562974953922801E-4</v>
      </c>
      <c r="J339">
        <v>4.8864650790408004E-4</v>
      </c>
    </row>
    <row r="340" spans="1:10" x14ac:dyDescent="0.2">
      <c r="A340" t="s">
        <v>885</v>
      </c>
      <c r="B340">
        <v>2021</v>
      </c>
      <c r="C340">
        <v>0.27</v>
      </c>
      <c r="D340">
        <v>0.26</v>
      </c>
      <c r="E340">
        <v>0.25</v>
      </c>
      <c r="F340">
        <v>0.24</v>
      </c>
      <c r="G340">
        <v>0</v>
      </c>
      <c r="H340">
        <v>0</v>
      </c>
      <c r="I340">
        <v>0</v>
      </c>
      <c r="J340">
        <v>0</v>
      </c>
    </row>
    <row r="341" spans="1:10" x14ac:dyDescent="0.2">
      <c r="A341" t="s">
        <v>898</v>
      </c>
      <c r="B341">
        <v>2021</v>
      </c>
      <c r="C341">
        <v>4</v>
      </c>
      <c r="D341">
        <v>4</v>
      </c>
      <c r="E341">
        <v>4</v>
      </c>
      <c r="F341">
        <v>4</v>
      </c>
      <c r="G341">
        <v>1.18592147011279E-4</v>
      </c>
      <c r="H341">
        <v>2.3718429402255799E-4</v>
      </c>
      <c r="I341">
        <v>3.5577644103383698E-4</v>
      </c>
      <c r="J341">
        <v>4.7436858804511599E-4</v>
      </c>
    </row>
    <row r="342" spans="1:10" x14ac:dyDescent="0.2">
      <c r="A342" t="s">
        <v>900</v>
      </c>
      <c r="B342">
        <v>2021</v>
      </c>
      <c r="C342">
        <v>100</v>
      </c>
      <c r="D342">
        <v>100</v>
      </c>
      <c r="E342">
        <v>100</v>
      </c>
      <c r="F342">
        <v>100</v>
      </c>
      <c r="G342">
        <v>1.28084962961859E-4</v>
      </c>
      <c r="H342">
        <v>2.7922521925685201E-4</v>
      </c>
      <c r="I342">
        <v>4.0731018221870998E-4</v>
      </c>
      <c r="J342">
        <v>5.1233985184743396E-4</v>
      </c>
    </row>
    <row r="343" spans="1:10" x14ac:dyDescent="0.2">
      <c r="A343" t="s">
        <v>902</v>
      </c>
      <c r="B343">
        <v>2021</v>
      </c>
      <c r="C343">
        <v>100</v>
      </c>
      <c r="D343">
        <v>100</v>
      </c>
      <c r="E343">
        <v>100</v>
      </c>
      <c r="F343">
        <v>100</v>
      </c>
      <c r="G343">
        <v>1.0961644943933001E-4</v>
      </c>
      <c r="H343">
        <v>1.7538631910292901E-4</v>
      </c>
      <c r="I343">
        <v>2.8500276854225899E-4</v>
      </c>
      <c r="J343">
        <v>3.9461921798158902E-4</v>
      </c>
    </row>
    <row r="344" spans="1:10" x14ac:dyDescent="0.2">
      <c r="A344" t="s">
        <v>904</v>
      </c>
      <c r="B344">
        <v>2021</v>
      </c>
      <c r="C344">
        <v>300</v>
      </c>
      <c r="D344">
        <v>395</v>
      </c>
      <c r="E344">
        <v>160</v>
      </c>
      <c r="F344">
        <v>150</v>
      </c>
      <c r="G344">
        <v>1.15887878502037E-4</v>
      </c>
      <c r="H344">
        <v>3.0517141338869602E-4</v>
      </c>
      <c r="I344">
        <v>3.6697828192311599E-4</v>
      </c>
      <c r="J344">
        <v>4.2492222117413402E-4</v>
      </c>
    </row>
    <row r="345" spans="1:10" x14ac:dyDescent="0.2">
      <c r="A345" t="s">
        <v>906</v>
      </c>
      <c r="B345">
        <v>2021</v>
      </c>
      <c r="C345">
        <v>0</v>
      </c>
      <c r="D345">
        <v>15</v>
      </c>
      <c r="E345">
        <v>15</v>
      </c>
      <c r="F345">
        <v>10</v>
      </c>
      <c r="G345">
        <v>0</v>
      </c>
      <c r="H345">
        <v>1.52077153689648E-4</v>
      </c>
      <c r="I345">
        <v>3.0415430737929601E-4</v>
      </c>
      <c r="J345">
        <v>4.0553907650572798E-4</v>
      </c>
    </row>
    <row r="346" spans="1:10" x14ac:dyDescent="0.2">
      <c r="A346" t="s">
        <v>908</v>
      </c>
      <c r="B346">
        <v>2021</v>
      </c>
      <c r="C346">
        <v>0</v>
      </c>
      <c r="D346">
        <v>200</v>
      </c>
      <c r="E346">
        <v>150</v>
      </c>
      <c r="F346">
        <v>100</v>
      </c>
      <c r="G346">
        <v>0</v>
      </c>
      <c r="H346">
        <v>1.7993064748216101E-4</v>
      </c>
      <c r="I346">
        <v>3.14878633093781E-4</v>
      </c>
      <c r="J346">
        <v>4.0484395683486102E-4</v>
      </c>
    </row>
    <row r="347" spans="1:10" x14ac:dyDescent="0.2">
      <c r="A347" t="s">
        <v>910</v>
      </c>
      <c r="B347">
        <v>2021</v>
      </c>
      <c r="C347">
        <v>2000</v>
      </c>
      <c r="D347">
        <v>4000</v>
      </c>
      <c r="E347">
        <v>6000</v>
      </c>
      <c r="F347">
        <v>6090</v>
      </c>
      <c r="G347">
        <v>4.7540282480237798E-5</v>
      </c>
      <c r="H347">
        <v>1.8802181720933999E-4</v>
      </c>
      <c r="I347">
        <v>3.3064266465005398E-4</v>
      </c>
      <c r="J347">
        <v>4.7540282480237802E-4</v>
      </c>
    </row>
    <row r="348" spans="1:10" x14ac:dyDescent="0.2">
      <c r="A348" t="s">
        <v>887</v>
      </c>
      <c r="B348">
        <v>2021</v>
      </c>
      <c r="C348">
        <v>3000</v>
      </c>
      <c r="D348">
        <v>4000</v>
      </c>
      <c r="E348">
        <v>9000</v>
      </c>
      <c r="F348">
        <v>8090</v>
      </c>
      <c r="G348">
        <v>5.7048338976285301E-5</v>
      </c>
      <c r="H348">
        <v>1.50417453767472E-4</v>
      </c>
      <c r="I348">
        <v>3.2156247069632801E-4</v>
      </c>
      <c r="J348">
        <v>4.7540282480237802E-4</v>
      </c>
    </row>
    <row r="349" spans="1:10" x14ac:dyDescent="0.2">
      <c r="A349" t="s">
        <v>891</v>
      </c>
      <c r="B349">
        <v>2021</v>
      </c>
      <c r="C349">
        <v>0</v>
      </c>
      <c r="D349">
        <v>10</v>
      </c>
      <c r="E349">
        <v>10</v>
      </c>
      <c r="F349">
        <v>10</v>
      </c>
      <c r="G349">
        <v>0</v>
      </c>
      <c r="H349">
        <v>1.4859740566041701E-3</v>
      </c>
      <c r="I349">
        <v>2.9719481132083401E-3</v>
      </c>
      <c r="J349">
        <v>4.45792216981251E-3</v>
      </c>
    </row>
    <row r="350" spans="1:10" x14ac:dyDescent="0.2">
      <c r="A350" t="s">
        <v>848</v>
      </c>
      <c r="B350">
        <v>2021</v>
      </c>
      <c r="C350">
        <v>0.39100000000000001</v>
      </c>
      <c r="D350">
        <v>0.39500000000000002</v>
      </c>
      <c r="E350">
        <v>0.39500000000000002</v>
      </c>
      <c r="F350">
        <v>0.42</v>
      </c>
      <c r="G350">
        <v>0</v>
      </c>
      <c r="H350">
        <v>0</v>
      </c>
      <c r="I350">
        <v>0</v>
      </c>
      <c r="J350">
        <v>0</v>
      </c>
    </row>
    <row r="351" spans="1:10" x14ac:dyDescent="0.2">
      <c r="A351" t="s">
        <v>876</v>
      </c>
      <c r="B351">
        <v>2021</v>
      </c>
      <c r="C351">
        <v>450</v>
      </c>
      <c r="D351">
        <v>1000</v>
      </c>
      <c r="E351">
        <v>850</v>
      </c>
      <c r="F351">
        <v>492</v>
      </c>
      <c r="G351">
        <v>6.6562192249356494E-5</v>
      </c>
      <c r="H351">
        <v>2.1566150288791501E-4</v>
      </c>
      <c r="I351">
        <v>3.4139008824781098E-4</v>
      </c>
      <c r="J351">
        <v>4.14164751773774E-4</v>
      </c>
    </row>
    <row r="352" spans="1:10" x14ac:dyDescent="0.2">
      <c r="A352" t="s">
        <v>850</v>
      </c>
      <c r="B352">
        <v>2021</v>
      </c>
      <c r="C352">
        <v>25</v>
      </c>
      <c r="D352">
        <v>33</v>
      </c>
      <c r="E352">
        <v>27</v>
      </c>
      <c r="F352">
        <v>15</v>
      </c>
      <c r="G352">
        <v>1.07963781314972E-4</v>
      </c>
      <c r="H352">
        <v>2.5047597265073399E-4</v>
      </c>
      <c r="I352">
        <v>3.6707685647090302E-4</v>
      </c>
      <c r="J352">
        <v>4.3185512525988599E-4</v>
      </c>
    </row>
    <row r="353" spans="1:10" x14ac:dyDescent="0.2">
      <c r="A353" t="s">
        <v>862</v>
      </c>
      <c r="B353">
        <v>2021</v>
      </c>
      <c r="C353">
        <v>53</v>
      </c>
      <c r="D353">
        <v>53</v>
      </c>
      <c r="E353">
        <v>53</v>
      </c>
      <c r="F353">
        <v>53</v>
      </c>
      <c r="G353">
        <v>1.0132989125767901E-4</v>
      </c>
      <c r="H353">
        <v>1.76639031194283E-4</v>
      </c>
      <c r="I353">
        <v>2.77968922451962E-4</v>
      </c>
      <c r="J353">
        <v>3.7929881370964201E-4</v>
      </c>
    </row>
    <row r="354" spans="1:10" x14ac:dyDescent="0.2">
      <c r="A354" t="s">
        <v>864</v>
      </c>
      <c r="B354">
        <v>2021</v>
      </c>
      <c r="C354">
        <v>100</v>
      </c>
      <c r="D354">
        <v>300</v>
      </c>
      <c r="E354">
        <v>250</v>
      </c>
      <c r="F354">
        <v>119</v>
      </c>
      <c r="G354">
        <v>5.2612045827605298E-5</v>
      </c>
      <c r="H354">
        <v>2.1623550835145799E-4</v>
      </c>
      <c r="I354">
        <v>3.47765622920471E-4</v>
      </c>
      <c r="J354">
        <v>4.1037395745532098E-4</v>
      </c>
    </row>
    <row r="355" spans="1:10" x14ac:dyDescent="0.2">
      <c r="A355" t="s">
        <v>860</v>
      </c>
      <c r="B355">
        <v>2021</v>
      </c>
      <c r="C355">
        <v>2</v>
      </c>
      <c r="D355">
        <v>4</v>
      </c>
      <c r="E355">
        <v>3</v>
      </c>
      <c r="F355">
        <v>3</v>
      </c>
      <c r="G355">
        <v>6.8185059891528394E-5</v>
      </c>
      <c r="H355">
        <v>2.0455517967458501E-4</v>
      </c>
      <c r="I355">
        <v>3.0683276951187798E-4</v>
      </c>
      <c r="J355">
        <v>4.0911035934917001E-4</v>
      </c>
    </row>
    <row r="356" spans="1:10" x14ac:dyDescent="0.2">
      <c r="A356" t="s">
        <v>852</v>
      </c>
      <c r="B356">
        <v>2021</v>
      </c>
      <c r="C356">
        <v>16</v>
      </c>
      <c r="D356">
        <v>15.5</v>
      </c>
      <c r="E356">
        <v>14.5</v>
      </c>
      <c r="F356">
        <v>14</v>
      </c>
      <c r="G356">
        <v>0</v>
      </c>
      <c r="H356">
        <v>0</v>
      </c>
      <c r="I356">
        <v>0</v>
      </c>
      <c r="J356">
        <v>0</v>
      </c>
    </row>
    <row r="357" spans="1:10" x14ac:dyDescent="0.2">
      <c r="A357" t="s">
        <v>858</v>
      </c>
      <c r="B357">
        <v>2021</v>
      </c>
      <c r="C357">
        <v>4500</v>
      </c>
      <c r="D357">
        <v>5000</v>
      </c>
      <c r="E357">
        <v>4016</v>
      </c>
      <c r="F357">
        <v>4000</v>
      </c>
      <c r="G357">
        <v>1.08635093487382E-4</v>
      </c>
      <c r="H357">
        <v>2.5309562669371401E-4</v>
      </c>
      <c r="I357">
        <v>3.5004641234823202E-4</v>
      </c>
      <c r="J357">
        <v>4.4661093989257101E-4</v>
      </c>
    </row>
    <row r="358" spans="1:10" x14ac:dyDescent="0.2">
      <c r="A358" t="s">
        <v>856</v>
      </c>
      <c r="B358">
        <v>2021</v>
      </c>
      <c r="C358">
        <v>4000</v>
      </c>
      <c r="D358">
        <v>5300</v>
      </c>
      <c r="E358">
        <v>2045</v>
      </c>
      <c r="F358">
        <v>2000</v>
      </c>
      <c r="G358">
        <v>1.3372809757231701E-4</v>
      </c>
      <c r="H358">
        <v>3.6624782722618202E-4</v>
      </c>
      <c r="I358">
        <v>4.3461631711002902E-4</v>
      </c>
      <c r="J358">
        <v>5.0148036589618803E-4</v>
      </c>
    </row>
    <row r="359" spans="1:10" x14ac:dyDescent="0.2">
      <c r="A359" t="s">
        <v>854</v>
      </c>
      <c r="B359">
        <v>2021</v>
      </c>
      <c r="C359">
        <v>6000</v>
      </c>
      <c r="D359">
        <v>4800</v>
      </c>
      <c r="E359">
        <v>6560</v>
      </c>
      <c r="F359">
        <v>6559</v>
      </c>
      <c r="G359">
        <v>1.471807403215E-4</v>
      </c>
      <c r="H359">
        <v>2.3747612450874099E-4</v>
      </c>
      <c r="I359">
        <v>3.9839373392691401E-4</v>
      </c>
      <c r="J359">
        <v>5.5928681322170101E-4</v>
      </c>
    </row>
    <row r="360" spans="1:10" x14ac:dyDescent="0.2">
      <c r="A360" t="s">
        <v>880</v>
      </c>
      <c r="B360">
        <v>2021</v>
      </c>
      <c r="C360">
        <v>113</v>
      </c>
      <c r="D360">
        <v>100</v>
      </c>
      <c r="E360">
        <v>82</v>
      </c>
      <c r="F360">
        <v>80</v>
      </c>
      <c r="G360">
        <v>1.5238664450244299E-4</v>
      </c>
      <c r="H360">
        <v>2.9398485399586302E-4</v>
      </c>
      <c r="I360">
        <v>4.0456631283834402E-4</v>
      </c>
      <c r="J360">
        <v>5.1245066292856904E-4</v>
      </c>
    </row>
    <row r="361" spans="1:10" x14ac:dyDescent="0.2">
      <c r="A361" t="s">
        <v>866</v>
      </c>
      <c r="B361">
        <v>2021</v>
      </c>
      <c r="C361">
        <v>70</v>
      </c>
      <c r="D361">
        <v>70</v>
      </c>
      <c r="E361">
        <v>70</v>
      </c>
      <c r="F361">
        <v>70</v>
      </c>
      <c r="G361">
        <v>0</v>
      </c>
      <c r="H361">
        <v>0</v>
      </c>
      <c r="I361">
        <v>0</v>
      </c>
      <c r="J361">
        <v>0</v>
      </c>
    </row>
    <row r="362" spans="1:10" x14ac:dyDescent="0.2">
      <c r="A362" t="s">
        <v>868</v>
      </c>
      <c r="B362">
        <v>2021</v>
      </c>
      <c r="C362">
        <v>100</v>
      </c>
      <c r="D362">
        <v>100</v>
      </c>
      <c r="E362">
        <v>100</v>
      </c>
      <c r="F362">
        <v>100</v>
      </c>
      <c r="G362">
        <v>3.1092798976412001E-4</v>
      </c>
      <c r="H362">
        <v>6.2185597952824003E-4</v>
      </c>
      <c r="I362">
        <v>9.3278396929235999E-4</v>
      </c>
      <c r="J362">
        <v>1.2437119590564801E-3</v>
      </c>
    </row>
    <row r="363" spans="1:10" x14ac:dyDescent="0.2">
      <c r="A363" t="s">
        <v>889</v>
      </c>
      <c r="B363">
        <v>2021</v>
      </c>
      <c r="C363">
        <v>500</v>
      </c>
      <c r="D363">
        <v>700</v>
      </c>
      <c r="E363">
        <v>500</v>
      </c>
      <c r="F363">
        <v>293</v>
      </c>
      <c r="G363">
        <v>2.97200808893475E-4</v>
      </c>
      <c r="H363">
        <v>7.1744275266884803E-4</v>
      </c>
      <c r="I363">
        <v>1.0146435615623201E-3</v>
      </c>
      <c r="J363">
        <v>1.1888032355739E-3</v>
      </c>
    </row>
    <row r="364" spans="1:10" x14ac:dyDescent="0.2">
      <c r="A364" t="s">
        <v>870</v>
      </c>
      <c r="B364">
        <v>2021</v>
      </c>
      <c r="C364">
        <v>12</v>
      </c>
      <c r="D364">
        <v>6</v>
      </c>
      <c r="E364">
        <v>6</v>
      </c>
      <c r="F364">
        <v>4</v>
      </c>
      <c r="G364">
        <v>4.5606030108295403E-4</v>
      </c>
      <c r="H364">
        <v>7.6010050180492302E-4</v>
      </c>
      <c r="I364">
        <v>9.8813065234640003E-4</v>
      </c>
      <c r="J364">
        <v>1.1401507527073801E-3</v>
      </c>
    </row>
    <row r="365" spans="1:10" x14ac:dyDescent="0.2">
      <c r="A365" t="s">
        <v>872</v>
      </c>
      <c r="B365">
        <v>2021</v>
      </c>
      <c r="C365">
        <v>0</v>
      </c>
      <c r="D365">
        <v>35</v>
      </c>
      <c r="E365">
        <v>35</v>
      </c>
      <c r="F365">
        <v>30</v>
      </c>
      <c r="G365">
        <v>0</v>
      </c>
      <c r="H365">
        <v>1.8178528811908E-3</v>
      </c>
      <c r="I365">
        <v>3.6357057623816001E-3</v>
      </c>
      <c r="J365">
        <v>5.1938653748308597E-3</v>
      </c>
    </row>
    <row r="366" spans="1:10" x14ac:dyDescent="0.2">
      <c r="A366" t="s">
        <v>874</v>
      </c>
      <c r="B366">
        <v>2021</v>
      </c>
      <c r="C366">
        <v>-1</v>
      </c>
      <c r="D366">
        <v>-1</v>
      </c>
      <c r="E366">
        <v>-1</v>
      </c>
      <c r="F366">
        <v>1</v>
      </c>
      <c r="G366">
        <v>0</v>
      </c>
      <c r="H366">
        <v>0</v>
      </c>
      <c r="I366">
        <v>0</v>
      </c>
      <c r="J366">
        <v>5.1755727519133101E-3</v>
      </c>
    </row>
    <row r="367" spans="1:10" x14ac:dyDescent="0.2">
      <c r="A367" t="s">
        <v>882</v>
      </c>
      <c r="B367">
        <v>2021</v>
      </c>
      <c r="C367">
        <v>0</v>
      </c>
      <c r="D367">
        <v>1500</v>
      </c>
      <c r="E367">
        <v>4800</v>
      </c>
      <c r="F367">
        <v>2400</v>
      </c>
      <c r="G367">
        <v>0</v>
      </c>
      <c r="H367">
        <v>9.2190794685609605E-4</v>
      </c>
      <c r="I367">
        <v>3.8720133767956E-3</v>
      </c>
      <c r="J367">
        <v>5.3470660917653602E-3</v>
      </c>
    </row>
    <row r="368" spans="1:10" x14ac:dyDescent="0.2">
      <c r="A368" t="s">
        <v>878</v>
      </c>
      <c r="B368">
        <v>2021</v>
      </c>
      <c r="C368">
        <v>0</v>
      </c>
      <c r="D368">
        <v>10</v>
      </c>
      <c r="E368">
        <v>40</v>
      </c>
      <c r="F368">
        <v>20</v>
      </c>
      <c r="G368">
        <v>0</v>
      </c>
      <c r="H368">
        <v>7.7954597561009497E-4</v>
      </c>
      <c r="I368">
        <v>3.8977298780504799E-3</v>
      </c>
      <c r="J368">
        <v>5.4568218292706701E-3</v>
      </c>
    </row>
    <row r="369" spans="1:10" x14ac:dyDescent="0.2">
      <c r="A369" t="s">
        <v>919</v>
      </c>
      <c r="B369">
        <v>2021</v>
      </c>
      <c r="C369">
        <v>41</v>
      </c>
      <c r="D369">
        <v>40.700000000000003</v>
      </c>
      <c r="E369">
        <v>40.299999999999997</v>
      </c>
      <c r="F369">
        <v>40</v>
      </c>
      <c r="G369">
        <v>0</v>
      </c>
      <c r="H369">
        <v>0</v>
      </c>
      <c r="I369">
        <v>0</v>
      </c>
      <c r="J369">
        <v>0</v>
      </c>
    </row>
    <row r="370" spans="1:10" x14ac:dyDescent="0.2">
      <c r="A370" t="s">
        <v>943</v>
      </c>
      <c r="B370">
        <v>2021</v>
      </c>
      <c r="C370">
        <v>18000</v>
      </c>
      <c r="D370">
        <v>18000</v>
      </c>
      <c r="E370">
        <v>18000</v>
      </c>
      <c r="F370">
        <v>18000</v>
      </c>
      <c r="G370">
        <v>5.5295005605109299E-4</v>
      </c>
      <c r="H370">
        <v>1.25980454436974E-3</v>
      </c>
      <c r="I370">
        <v>1.81275460042083E-3</v>
      </c>
      <c r="J370">
        <v>2.2118002242043698E-3</v>
      </c>
    </row>
    <row r="371" spans="1:10"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x14ac:dyDescent="0.2">
      <c r="A372" t="s">
        <v>933</v>
      </c>
      <c r="B372">
        <v>2021</v>
      </c>
      <c r="C372">
        <v>12000</v>
      </c>
      <c r="D372">
        <v>12000</v>
      </c>
      <c r="E372">
        <v>12000</v>
      </c>
      <c r="F372">
        <v>12000</v>
      </c>
      <c r="G372">
        <v>1.61390711144425E-3</v>
      </c>
      <c r="H372">
        <v>4.8118640527710201E-3</v>
      </c>
      <c r="I372">
        <v>6.4257711642152701E-3</v>
      </c>
      <c r="J372">
        <v>6.4556284457769897E-3</v>
      </c>
    </row>
    <row r="373" spans="1:10" x14ac:dyDescent="0.2">
      <c r="A373" t="s">
        <v>923</v>
      </c>
      <c r="B373">
        <v>2021</v>
      </c>
      <c r="C373">
        <v>220000</v>
      </c>
      <c r="D373">
        <v>220000</v>
      </c>
      <c r="E373">
        <v>220000</v>
      </c>
      <c r="F373">
        <v>220000</v>
      </c>
      <c r="G373">
        <v>1.3970330631644899E-3</v>
      </c>
      <c r="H373">
        <v>2.8209209118931801E-3</v>
      </c>
      <c r="I373">
        <v>4.21795397505767E-3</v>
      </c>
      <c r="J373">
        <v>5.5881322526579701E-3</v>
      </c>
    </row>
    <row r="374" spans="1:10" x14ac:dyDescent="0.2">
      <c r="A374" t="s">
        <v>925</v>
      </c>
      <c r="B374">
        <v>2021</v>
      </c>
      <c r="C374">
        <v>5015</v>
      </c>
      <c r="D374">
        <v>5015</v>
      </c>
      <c r="E374">
        <v>5015</v>
      </c>
      <c r="F374">
        <v>5015</v>
      </c>
      <c r="G374">
        <v>1.00382192678066E-4</v>
      </c>
      <c r="H374">
        <v>1.71100096313482E-4</v>
      </c>
      <c r="I374">
        <v>2.71482288991548E-4</v>
      </c>
      <c r="J374">
        <v>3.7186448166961399E-4</v>
      </c>
    </row>
    <row r="375" spans="1:10" x14ac:dyDescent="0.2">
      <c r="A375" t="s">
        <v>927</v>
      </c>
      <c r="B375">
        <v>2021</v>
      </c>
      <c r="C375">
        <v>3500</v>
      </c>
      <c r="D375">
        <v>3500</v>
      </c>
      <c r="E375">
        <v>3500</v>
      </c>
      <c r="F375">
        <v>3500</v>
      </c>
      <c r="G375">
        <v>1.00382192678066E-4</v>
      </c>
      <c r="H375">
        <v>1.8613726585161401E-4</v>
      </c>
      <c r="I375">
        <v>2.8651945852968102E-4</v>
      </c>
      <c r="J375">
        <v>3.86901651207747E-4</v>
      </c>
    </row>
    <row r="376" spans="1:10" x14ac:dyDescent="0.2">
      <c r="A376" t="s">
        <v>929</v>
      </c>
      <c r="B376">
        <v>2021</v>
      </c>
      <c r="C376">
        <v>100</v>
      </c>
      <c r="D376">
        <v>100</v>
      </c>
      <c r="E376">
        <v>100</v>
      </c>
      <c r="F376">
        <v>100</v>
      </c>
      <c r="G376">
        <v>2.19511492303782E-4</v>
      </c>
      <c r="H376">
        <v>4.39022984607564E-4</v>
      </c>
      <c r="I376">
        <v>6.5853447691134603E-4</v>
      </c>
      <c r="J376">
        <v>8.7804596921512898E-4</v>
      </c>
    </row>
    <row r="377" spans="1:10" x14ac:dyDescent="0.2">
      <c r="A377" t="s">
        <v>931</v>
      </c>
      <c r="B377">
        <v>2021</v>
      </c>
      <c r="C377">
        <v>91485</v>
      </c>
      <c r="D377">
        <v>91485</v>
      </c>
      <c r="E377">
        <v>91485</v>
      </c>
      <c r="F377">
        <v>91485</v>
      </c>
      <c r="G377">
        <v>1.11389570619158E-3</v>
      </c>
      <c r="H377">
        <v>2.1717465751355199E-3</v>
      </c>
      <c r="I377">
        <v>3.2856422813271001E-3</v>
      </c>
      <c r="J377">
        <v>4.3995379875186799E-3</v>
      </c>
    </row>
    <row r="378" spans="1:10" x14ac:dyDescent="0.2">
      <c r="A378" t="s">
        <v>921</v>
      </c>
      <c r="B378">
        <v>2021</v>
      </c>
      <c r="C378">
        <v>100</v>
      </c>
      <c r="D378">
        <v>100</v>
      </c>
      <c r="E378">
        <v>100</v>
      </c>
      <c r="F378">
        <v>100</v>
      </c>
      <c r="G378">
        <v>1.2307348784486901E-4</v>
      </c>
      <c r="H378">
        <v>2.46146975689739E-4</v>
      </c>
      <c r="I378">
        <v>3.6922046353460801E-4</v>
      </c>
      <c r="J378">
        <v>4.9229395137947703E-4</v>
      </c>
    </row>
    <row r="379" spans="1:10" x14ac:dyDescent="0.2">
      <c r="A379" t="s">
        <v>935</v>
      </c>
      <c r="B379">
        <v>2021</v>
      </c>
      <c r="C379">
        <v>55000</v>
      </c>
      <c r="D379">
        <v>55000</v>
      </c>
      <c r="E379">
        <v>55000</v>
      </c>
      <c r="F379">
        <v>55000</v>
      </c>
      <c r="G379">
        <v>1.12166437610383E-3</v>
      </c>
      <c r="H379">
        <v>2.0747731873258799E-3</v>
      </c>
      <c r="I379">
        <v>3.1964375634297099E-3</v>
      </c>
      <c r="J379">
        <v>4.3181019395335503E-3</v>
      </c>
    </row>
    <row r="380" spans="1:10" x14ac:dyDescent="0.2">
      <c r="A380" t="s">
        <v>947</v>
      </c>
      <c r="B380">
        <v>2021</v>
      </c>
      <c r="C380">
        <v>1.1000000000000001</v>
      </c>
      <c r="D380">
        <v>1.5</v>
      </c>
      <c r="E380">
        <v>1</v>
      </c>
      <c r="F380">
        <v>0.7</v>
      </c>
      <c r="G380">
        <v>0</v>
      </c>
      <c r="H380">
        <v>0</v>
      </c>
      <c r="I380">
        <v>0</v>
      </c>
      <c r="J380">
        <v>0</v>
      </c>
    </row>
    <row r="381" spans="1:10" x14ac:dyDescent="0.2">
      <c r="A381" t="s">
        <v>977</v>
      </c>
      <c r="B381">
        <v>2021</v>
      </c>
      <c r="C381">
        <v>2.4</v>
      </c>
      <c r="D381">
        <v>2.8</v>
      </c>
      <c r="E381">
        <v>2.5</v>
      </c>
      <c r="F381">
        <v>1.9</v>
      </c>
      <c r="G381">
        <v>0</v>
      </c>
      <c r="H381">
        <v>0</v>
      </c>
      <c r="I381">
        <v>0</v>
      </c>
      <c r="J381">
        <v>0</v>
      </c>
    </row>
    <row r="382" spans="1:10" x14ac:dyDescent="0.2">
      <c r="A382" t="s">
        <v>967</v>
      </c>
      <c r="B382">
        <v>2021</v>
      </c>
      <c r="C382">
        <v>7.6</v>
      </c>
      <c r="D382">
        <v>7.5</v>
      </c>
      <c r="E382">
        <v>6.5</v>
      </c>
      <c r="F382">
        <v>4.5999999999999996</v>
      </c>
      <c r="G382">
        <v>0</v>
      </c>
      <c r="H382">
        <v>0</v>
      </c>
      <c r="I382">
        <v>0</v>
      </c>
      <c r="J382">
        <v>0</v>
      </c>
    </row>
    <row r="383" spans="1:10" x14ac:dyDescent="0.2">
      <c r="A383" t="s">
        <v>979</v>
      </c>
      <c r="B383">
        <v>2021</v>
      </c>
      <c r="C383">
        <v>2.2000000000000002</v>
      </c>
      <c r="D383">
        <v>2.2000000000000002</v>
      </c>
      <c r="E383">
        <v>2.2000000000000002</v>
      </c>
      <c r="F383">
        <v>2</v>
      </c>
      <c r="G383">
        <v>0</v>
      </c>
      <c r="H383">
        <v>0</v>
      </c>
      <c r="I383">
        <v>0</v>
      </c>
      <c r="J383">
        <v>0</v>
      </c>
    </row>
    <row r="384" spans="1:10" x14ac:dyDescent="0.2">
      <c r="A384" t="s">
        <v>982</v>
      </c>
      <c r="B384">
        <v>2021</v>
      </c>
      <c r="C384">
        <v>0</v>
      </c>
      <c r="D384">
        <v>63</v>
      </c>
      <c r="E384">
        <v>0</v>
      </c>
      <c r="F384">
        <v>64</v>
      </c>
      <c r="G384">
        <v>0</v>
      </c>
      <c r="H384">
        <v>0</v>
      </c>
      <c r="I384">
        <v>0</v>
      </c>
      <c r="J384">
        <v>0</v>
      </c>
    </row>
    <row r="385" spans="1:10" x14ac:dyDescent="0.2">
      <c r="A385" t="s">
        <v>985</v>
      </c>
      <c r="B385">
        <v>2021</v>
      </c>
      <c r="C385">
        <v>1.5</v>
      </c>
      <c r="D385">
        <v>2</v>
      </c>
      <c r="E385">
        <v>2.5</v>
      </c>
      <c r="F385">
        <v>2</v>
      </c>
      <c r="G385">
        <v>0</v>
      </c>
      <c r="H385">
        <v>0</v>
      </c>
      <c r="I385">
        <v>0</v>
      </c>
      <c r="J385">
        <v>0</v>
      </c>
    </row>
    <row r="386" spans="1:10" x14ac:dyDescent="0.2">
      <c r="A386" t="s">
        <v>987</v>
      </c>
      <c r="B386">
        <v>2021</v>
      </c>
      <c r="C386">
        <v>0</v>
      </c>
      <c r="D386">
        <v>0</v>
      </c>
      <c r="E386">
        <v>0</v>
      </c>
      <c r="F386">
        <v>0</v>
      </c>
      <c r="G386">
        <v>0</v>
      </c>
      <c r="H386">
        <v>0</v>
      </c>
      <c r="I386">
        <v>0</v>
      </c>
      <c r="J386">
        <v>0</v>
      </c>
    </row>
    <row r="387" spans="1:10" x14ac:dyDescent="0.2">
      <c r="A387" t="s">
        <v>971</v>
      </c>
      <c r="B387">
        <v>2021</v>
      </c>
      <c r="C387">
        <v>40.6</v>
      </c>
      <c r="D387">
        <v>35.299999999999997</v>
      </c>
      <c r="E387">
        <v>35.299999999999997</v>
      </c>
      <c r="F387">
        <v>30.6</v>
      </c>
      <c r="G387">
        <v>0</v>
      </c>
      <c r="H387">
        <v>0</v>
      </c>
      <c r="I387">
        <v>0</v>
      </c>
      <c r="J387">
        <v>0</v>
      </c>
    </row>
    <row r="388" spans="1:10" x14ac:dyDescent="0.2">
      <c r="A388" t="s">
        <v>914</v>
      </c>
      <c r="B388">
        <v>2021</v>
      </c>
      <c r="C388">
        <v>95</v>
      </c>
      <c r="D388">
        <v>95</v>
      </c>
      <c r="E388">
        <v>95</v>
      </c>
      <c r="F388">
        <v>95</v>
      </c>
      <c r="G388">
        <v>0</v>
      </c>
      <c r="H388">
        <v>0</v>
      </c>
      <c r="I388">
        <v>0</v>
      </c>
      <c r="J388">
        <v>0</v>
      </c>
    </row>
    <row r="389" spans="1:10" x14ac:dyDescent="0.2">
      <c r="A389" t="s">
        <v>937</v>
      </c>
      <c r="B389">
        <v>2021</v>
      </c>
      <c r="C389">
        <v>6900</v>
      </c>
      <c r="D389">
        <v>9367</v>
      </c>
      <c r="E389">
        <v>9367</v>
      </c>
      <c r="F389">
        <v>9366</v>
      </c>
      <c r="G389">
        <v>3.85761456743305E-4</v>
      </c>
      <c r="H389">
        <v>9.2057219517902402E-4</v>
      </c>
      <c r="I389">
        <v>1.44425734957244E-3</v>
      </c>
      <c r="J389">
        <v>1.9567610124660399E-3</v>
      </c>
    </row>
    <row r="390" spans="1:10" x14ac:dyDescent="0.2">
      <c r="A390" t="s">
        <v>959</v>
      </c>
      <c r="B390">
        <v>2021</v>
      </c>
      <c r="C390">
        <v>15</v>
      </c>
      <c r="D390">
        <v>30</v>
      </c>
      <c r="E390">
        <v>40</v>
      </c>
      <c r="F390">
        <v>50</v>
      </c>
      <c r="G390">
        <v>1.2378371567109401E-4</v>
      </c>
      <c r="H390">
        <v>2.4756743134218801E-4</v>
      </c>
      <c r="I390">
        <v>3.3008990845625102E-4</v>
      </c>
      <c r="J390">
        <v>4.1261238557031398E-4</v>
      </c>
    </row>
    <row r="391" spans="1:10" x14ac:dyDescent="0.2">
      <c r="A391" t="s">
        <v>1049</v>
      </c>
      <c r="B391">
        <v>2021</v>
      </c>
      <c r="C391">
        <v>200</v>
      </c>
      <c r="D391">
        <v>600</v>
      </c>
      <c r="E391">
        <v>600</v>
      </c>
      <c r="F391">
        <v>400</v>
      </c>
      <c r="G391">
        <v>5.1592880174949299E-5</v>
      </c>
      <c r="H391">
        <v>2.42228572421387E-4</v>
      </c>
      <c r="I391">
        <v>3.9700721294623497E-4</v>
      </c>
      <c r="J391">
        <v>4.6433592157454299E-4</v>
      </c>
    </row>
    <row r="392" spans="1:10" x14ac:dyDescent="0.2">
      <c r="A392" t="s">
        <v>1041</v>
      </c>
      <c r="B392">
        <v>2021</v>
      </c>
      <c r="C392">
        <v>650</v>
      </c>
      <c r="D392">
        <v>500</v>
      </c>
      <c r="E392">
        <v>500</v>
      </c>
      <c r="F392">
        <v>350</v>
      </c>
      <c r="G392">
        <v>1.48105262482857E-4</v>
      </c>
      <c r="H392">
        <v>2.6408307571943297E-4</v>
      </c>
      <c r="I392">
        <v>3.7801020070624602E-4</v>
      </c>
      <c r="J392">
        <v>4.5570849994725301E-4</v>
      </c>
    </row>
    <row r="393" spans="1:10" x14ac:dyDescent="0.2">
      <c r="A393" t="s">
        <v>1043</v>
      </c>
      <c r="B393">
        <v>2021</v>
      </c>
      <c r="C393">
        <v>300</v>
      </c>
      <c r="D393">
        <v>600</v>
      </c>
      <c r="E393">
        <v>600</v>
      </c>
      <c r="F393">
        <v>500</v>
      </c>
      <c r="G393">
        <v>6.2656848929706105E-5</v>
      </c>
      <c r="H393">
        <v>1.9966649192266301E-4</v>
      </c>
      <c r="I393">
        <v>3.2498018978207498E-4</v>
      </c>
      <c r="J393">
        <v>4.1771232619803998E-4</v>
      </c>
    </row>
    <row r="394" spans="1:10" x14ac:dyDescent="0.2">
      <c r="A394" t="s">
        <v>1045</v>
      </c>
      <c r="B394">
        <v>2021</v>
      </c>
      <c r="C394">
        <v>50868</v>
      </c>
      <c r="D394">
        <v>63584</v>
      </c>
      <c r="E394">
        <v>75366</v>
      </c>
      <c r="F394">
        <v>85900</v>
      </c>
      <c r="G394">
        <v>6.4234278443257603E-4</v>
      </c>
      <c r="H394">
        <v>8.0291585290086004E-4</v>
      </c>
      <c r="I394">
        <v>9.5169470573927702E-4</v>
      </c>
      <c r="J394">
        <v>1.0847142640315801E-3</v>
      </c>
    </row>
    <row r="395" spans="1:10" x14ac:dyDescent="0.2">
      <c r="A395" t="s">
        <v>1061</v>
      </c>
      <c r="B395">
        <v>2021</v>
      </c>
      <c r="C395">
        <v>1940</v>
      </c>
      <c r="D395">
        <v>2190</v>
      </c>
      <c r="E395">
        <v>2440</v>
      </c>
      <c r="F395">
        <v>2560</v>
      </c>
      <c r="G395">
        <v>1.3672432256027899E-3</v>
      </c>
      <c r="H395">
        <v>1.5434343629227301E-3</v>
      </c>
      <c r="I395">
        <v>1.71962550024268E-3</v>
      </c>
      <c r="J395">
        <v>1.8041972461562499E-3</v>
      </c>
    </row>
    <row r="396" spans="1:10" x14ac:dyDescent="0.2">
      <c r="A396" t="s">
        <v>1047</v>
      </c>
      <c r="B396">
        <v>2021</v>
      </c>
      <c r="C396">
        <v>0</v>
      </c>
      <c r="D396">
        <v>40</v>
      </c>
      <c r="E396">
        <v>70</v>
      </c>
      <c r="F396">
        <v>100</v>
      </c>
      <c r="G396">
        <v>0</v>
      </c>
      <c r="H396">
        <v>1.60694950787907E-4</v>
      </c>
      <c r="I396">
        <v>2.8121616387883703E-4</v>
      </c>
      <c r="J396">
        <v>4.0173737696976703E-4</v>
      </c>
    </row>
    <row r="397" spans="1:10" x14ac:dyDescent="0.2">
      <c r="A397" t="s">
        <v>1035</v>
      </c>
      <c r="B397">
        <v>2021</v>
      </c>
      <c r="C397">
        <v>5</v>
      </c>
      <c r="D397">
        <v>15</v>
      </c>
      <c r="E397">
        <v>26</v>
      </c>
      <c r="F397">
        <v>33</v>
      </c>
      <c r="G397">
        <v>7.5460544527520905E-5</v>
      </c>
      <c r="H397">
        <v>2.2638163358256299E-4</v>
      </c>
      <c r="I397">
        <v>3.9239483154310901E-4</v>
      </c>
      <c r="J397">
        <v>4.9803959388163802E-4</v>
      </c>
    </row>
    <row r="398" spans="1:10" x14ac:dyDescent="0.2">
      <c r="A398" t="s">
        <v>1051</v>
      </c>
      <c r="B398">
        <v>2021</v>
      </c>
      <c r="C398">
        <v>15</v>
      </c>
      <c r="D398">
        <v>35</v>
      </c>
      <c r="E398">
        <v>60</v>
      </c>
      <c r="F398">
        <v>80</v>
      </c>
      <c r="G398">
        <v>8.3620495273315702E-5</v>
      </c>
      <c r="H398">
        <v>1.9511448897106999E-4</v>
      </c>
      <c r="I398">
        <v>3.3448198109326303E-4</v>
      </c>
      <c r="J398">
        <v>4.4597597479101699E-4</v>
      </c>
    </row>
    <row r="399" spans="1:10" x14ac:dyDescent="0.2">
      <c r="A399" t="s">
        <v>1053</v>
      </c>
      <c r="B399">
        <v>2021</v>
      </c>
      <c r="C399">
        <v>50952</v>
      </c>
      <c r="D399">
        <v>33968</v>
      </c>
      <c r="E399">
        <v>84921</v>
      </c>
      <c r="F399">
        <v>84921</v>
      </c>
      <c r="G399">
        <v>2.0424636171135901E-5</v>
      </c>
      <c r="H399">
        <v>1.3616424114090599E-5</v>
      </c>
      <c r="I399">
        <v>4.76578852596597E-5</v>
      </c>
      <c r="J399">
        <v>8.1699346405228807E-5</v>
      </c>
    </row>
    <row r="400" spans="1:10" x14ac:dyDescent="0.2">
      <c r="A400" t="s">
        <v>939</v>
      </c>
      <c r="B400">
        <v>2021</v>
      </c>
      <c r="C400">
        <v>6762</v>
      </c>
      <c r="D400">
        <v>5746</v>
      </c>
      <c r="E400">
        <v>5746</v>
      </c>
      <c r="F400">
        <v>5746</v>
      </c>
      <c r="G400">
        <v>1.5296588424946499E-4</v>
      </c>
      <c r="H400">
        <v>2.8138755311728702E-4</v>
      </c>
      <c r="I400">
        <v>4.11370098355001E-4</v>
      </c>
      <c r="J400">
        <v>5.4135264359271595E-4</v>
      </c>
    </row>
    <row r="401" spans="1:10" x14ac:dyDescent="0.2">
      <c r="A401" t="s">
        <v>1075</v>
      </c>
      <c r="B401">
        <v>2021</v>
      </c>
      <c r="C401">
        <v>-1</v>
      </c>
      <c r="D401">
        <v>100</v>
      </c>
      <c r="E401">
        <v>100</v>
      </c>
      <c r="F401">
        <v>100</v>
      </c>
      <c r="G401">
        <v>0</v>
      </c>
      <c r="H401">
        <v>1.4580348470915401E-4</v>
      </c>
      <c r="I401">
        <v>2.9160696941830802E-4</v>
      </c>
      <c r="J401">
        <v>4.3741045412746301E-4</v>
      </c>
    </row>
    <row r="402" spans="1:10" x14ac:dyDescent="0.2">
      <c r="A402" t="s">
        <v>941</v>
      </c>
      <c r="B402">
        <v>2021</v>
      </c>
      <c r="C402">
        <v>100</v>
      </c>
      <c r="D402">
        <v>100</v>
      </c>
      <c r="E402">
        <v>100</v>
      </c>
      <c r="F402">
        <v>100</v>
      </c>
      <c r="G402">
        <v>1.4077783532102101E-4</v>
      </c>
      <c r="H402">
        <v>2.8155567064204299E-4</v>
      </c>
      <c r="I402">
        <v>4.2233350596306501E-4</v>
      </c>
      <c r="J402">
        <v>5.6311134128408599E-4</v>
      </c>
    </row>
    <row r="403" spans="1:10" x14ac:dyDescent="0.2">
      <c r="A403" t="s">
        <v>953</v>
      </c>
      <c r="B403">
        <v>2021</v>
      </c>
      <c r="C403">
        <v>100</v>
      </c>
      <c r="D403">
        <v>100</v>
      </c>
      <c r="E403">
        <v>100</v>
      </c>
      <c r="F403">
        <v>100</v>
      </c>
      <c r="G403">
        <v>1.4077783532102101E-4</v>
      </c>
      <c r="H403">
        <v>2.8155567064204299E-4</v>
      </c>
      <c r="I403">
        <v>4.2233350596306501E-4</v>
      </c>
      <c r="J403">
        <v>5.6311134128408599E-4</v>
      </c>
    </row>
    <row r="404" spans="1:10" x14ac:dyDescent="0.2">
      <c r="A404" t="s">
        <v>945</v>
      </c>
      <c r="B404">
        <v>2021</v>
      </c>
      <c r="C404">
        <v>2138</v>
      </c>
      <c r="D404">
        <v>956</v>
      </c>
      <c r="E404">
        <v>957</v>
      </c>
      <c r="F404">
        <v>957</v>
      </c>
      <c r="G404">
        <v>2.4154556171587999E-4</v>
      </c>
      <c r="H404">
        <v>3.5305420035646698E-4</v>
      </c>
      <c r="I404">
        <v>4.6117351867363101E-4</v>
      </c>
      <c r="J404">
        <v>5.6579053932325895E-4</v>
      </c>
    </row>
    <row r="405" spans="1:10" x14ac:dyDescent="0.2">
      <c r="A405" t="s">
        <v>916</v>
      </c>
      <c r="B405">
        <v>2021</v>
      </c>
      <c r="C405">
        <v>2521</v>
      </c>
      <c r="D405">
        <v>3597</v>
      </c>
      <c r="E405">
        <v>3598</v>
      </c>
      <c r="F405">
        <v>3597</v>
      </c>
      <c r="G405">
        <v>8.6963870081095403E-5</v>
      </c>
      <c r="H405">
        <v>2.2594738160697101E-4</v>
      </c>
      <c r="I405">
        <v>3.5006321046527402E-4</v>
      </c>
      <c r="J405">
        <v>4.5924236508910099E-4</v>
      </c>
    </row>
    <row r="406" spans="1:10" x14ac:dyDescent="0.2">
      <c r="A406" t="s">
        <v>1031</v>
      </c>
      <c r="B406">
        <v>2021</v>
      </c>
      <c r="C406">
        <v>8000</v>
      </c>
      <c r="D406">
        <v>8000</v>
      </c>
      <c r="E406">
        <v>8000</v>
      </c>
      <c r="F406">
        <v>8000</v>
      </c>
      <c r="G406">
        <v>3.6421810014275501E-4</v>
      </c>
      <c r="H406">
        <v>8.6383427901357902E-4</v>
      </c>
      <c r="I406">
        <v>1.2280523791563299E-3</v>
      </c>
      <c r="J406">
        <v>1.45687240057102E-3</v>
      </c>
    </row>
    <row r="407" spans="1:10" x14ac:dyDescent="0.2">
      <c r="A407" t="s">
        <v>951</v>
      </c>
      <c r="B407">
        <v>2021</v>
      </c>
      <c r="C407">
        <v>650</v>
      </c>
      <c r="D407">
        <v>800</v>
      </c>
      <c r="E407">
        <v>800</v>
      </c>
      <c r="F407">
        <v>726</v>
      </c>
      <c r="G407">
        <v>1.2150642708652799E-4</v>
      </c>
      <c r="H407">
        <v>2.5217256944573199E-4</v>
      </c>
      <c r="I407">
        <v>4.01718941244536E-4</v>
      </c>
      <c r="J407">
        <v>5.3743227365194996E-4</v>
      </c>
    </row>
    <row r="408" spans="1:10" x14ac:dyDescent="0.2">
      <c r="A408" t="s">
        <v>949</v>
      </c>
      <c r="B408">
        <v>2021</v>
      </c>
      <c r="C408">
        <v>290</v>
      </c>
      <c r="D408">
        <v>290</v>
      </c>
      <c r="E408">
        <v>290</v>
      </c>
      <c r="F408">
        <v>290</v>
      </c>
      <c r="G408">
        <v>1.4963156207147501E-4</v>
      </c>
      <c r="H408">
        <v>2.9668326962447602E-4</v>
      </c>
      <c r="I408">
        <v>4.46314831695951E-4</v>
      </c>
      <c r="J408">
        <v>5.95946393767425E-4</v>
      </c>
    </row>
    <row r="409" spans="1:10" x14ac:dyDescent="0.2">
      <c r="A409" t="s">
        <v>963</v>
      </c>
      <c r="B409">
        <v>2021</v>
      </c>
      <c r="C409">
        <v>5009</v>
      </c>
      <c r="D409">
        <v>7851</v>
      </c>
      <c r="E409">
        <v>7854</v>
      </c>
      <c r="F409">
        <v>7852</v>
      </c>
      <c r="G409">
        <v>0</v>
      </c>
      <c r="H409">
        <v>0</v>
      </c>
      <c r="I409">
        <v>0</v>
      </c>
      <c r="J409">
        <v>0</v>
      </c>
    </row>
    <row r="410" spans="1:10" x14ac:dyDescent="0.2">
      <c r="A410" t="s">
        <v>1073</v>
      </c>
      <c r="B410">
        <v>2021</v>
      </c>
      <c r="C410">
        <v>30000</v>
      </c>
      <c r="D410">
        <v>40000</v>
      </c>
      <c r="E410">
        <v>50000</v>
      </c>
      <c r="F410">
        <v>60000</v>
      </c>
      <c r="G410">
        <v>3.21453770630109E-3</v>
      </c>
      <c r="H410">
        <v>4.2860502750681302E-3</v>
      </c>
      <c r="I410">
        <v>5.3575628438351603E-3</v>
      </c>
      <c r="J410">
        <v>6.4290754126021896E-3</v>
      </c>
    </row>
    <row r="411" spans="1:10" x14ac:dyDescent="0.2">
      <c r="A411" t="s">
        <v>1071</v>
      </c>
      <c r="B411">
        <v>2021</v>
      </c>
      <c r="C411">
        <v>24000</v>
      </c>
      <c r="D411">
        <v>27000</v>
      </c>
      <c r="E411">
        <v>28300</v>
      </c>
      <c r="F411">
        <v>28300</v>
      </c>
      <c r="G411">
        <v>1.7759716467199399E-4</v>
      </c>
      <c r="H411">
        <v>4.7545720935437301E-4</v>
      </c>
      <c r="I411">
        <v>6.8487386603009899E-4</v>
      </c>
      <c r="J411">
        <v>7.9622728827943899E-4</v>
      </c>
    </row>
    <row r="412" spans="1:10" x14ac:dyDescent="0.2">
      <c r="A412" t="s">
        <v>1069</v>
      </c>
      <c r="B412">
        <v>2021</v>
      </c>
      <c r="C412">
        <v>650</v>
      </c>
      <c r="D412">
        <v>1200</v>
      </c>
      <c r="E412">
        <v>2075</v>
      </c>
      <c r="F412">
        <v>2075</v>
      </c>
      <c r="G412">
        <v>5.2050751374450802E-5</v>
      </c>
      <c r="H412">
        <v>1.7945497512329901E-4</v>
      </c>
      <c r="I412">
        <v>3.4561698912635301E-4</v>
      </c>
      <c r="J412">
        <v>4.804684742257E-4</v>
      </c>
    </row>
    <row r="413" spans="1:10" x14ac:dyDescent="0.2">
      <c r="A413" t="s">
        <v>1067</v>
      </c>
      <c r="B413">
        <v>2021</v>
      </c>
      <c r="C413">
        <v>375</v>
      </c>
      <c r="D413">
        <v>375</v>
      </c>
      <c r="E413">
        <v>375</v>
      </c>
      <c r="F413">
        <v>375</v>
      </c>
      <c r="G413">
        <v>1.26695427182545E-4</v>
      </c>
      <c r="H413">
        <v>2.6251292512223198E-4</v>
      </c>
      <c r="I413">
        <v>3.8920835230477698E-4</v>
      </c>
      <c r="J413">
        <v>5.0678170873017805E-4</v>
      </c>
    </row>
    <row r="414" spans="1:10" x14ac:dyDescent="0.2">
      <c r="A414" t="s">
        <v>1065</v>
      </c>
      <c r="B414">
        <v>2021</v>
      </c>
      <c r="C414">
        <v>10</v>
      </c>
      <c r="D414">
        <v>40</v>
      </c>
      <c r="E414">
        <v>70</v>
      </c>
      <c r="F414">
        <v>100</v>
      </c>
      <c r="G414">
        <v>4.27842005216743E-5</v>
      </c>
      <c r="H414">
        <v>1.7113680208669701E-4</v>
      </c>
      <c r="I414">
        <v>2.9948940365172002E-4</v>
      </c>
      <c r="J414">
        <v>4.27842005216743E-4</v>
      </c>
    </row>
    <row r="415" spans="1:10" x14ac:dyDescent="0.2">
      <c r="A415" t="s">
        <v>1057</v>
      </c>
      <c r="B415">
        <v>2021</v>
      </c>
      <c r="C415">
        <v>1000</v>
      </c>
      <c r="D415">
        <v>3000</v>
      </c>
      <c r="E415">
        <v>3000</v>
      </c>
      <c r="F415">
        <v>3000</v>
      </c>
      <c r="G415">
        <v>4.5415523972122199E-5</v>
      </c>
      <c r="H415">
        <v>1.95922570415735E-4</v>
      </c>
      <c r="I415">
        <v>3.3216914233210102E-4</v>
      </c>
      <c r="J415">
        <v>4.5415523972122202E-4</v>
      </c>
    </row>
    <row r="416" spans="1:10" x14ac:dyDescent="0.2">
      <c r="A416" t="s">
        <v>965</v>
      </c>
      <c r="B416">
        <v>2021</v>
      </c>
      <c r="C416">
        <v>50</v>
      </c>
      <c r="D416">
        <v>300</v>
      </c>
      <c r="E416">
        <v>300</v>
      </c>
      <c r="F416">
        <v>250</v>
      </c>
      <c r="G416">
        <v>0</v>
      </c>
      <c r="H416">
        <v>0</v>
      </c>
      <c r="I416">
        <v>0</v>
      </c>
      <c r="J416">
        <v>0</v>
      </c>
    </row>
    <row r="417" spans="1:10" x14ac:dyDescent="0.2">
      <c r="A417" t="s">
        <v>1063</v>
      </c>
      <c r="B417">
        <v>2021</v>
      </c>
      <c r="C417">
        <v>100</v>
      </c>
      <c r="D417">
        <v>100</v>
      </c>
      <c r="E417">
        <v>100</v>
      </c>
      <c r="F417">
        <v>100</v>
      </c>
      <c r="G417">
        <v>1.9363435023903399E-4</v>
      </c>
      <c r="H417">
        <v>3.8726870047806701E-4</v>
      </c>
      <c r="I417">
        <v>5.80903050717101E-4</v>
      </c>
      <c r="J417">
        <v>7.7453740095613499E-4</v>
      </c>
    </row>
    <row r="418" spans="1:10" x14ac:dyDescent="0.2">
      <c r="A418" t="s">
        <v>1059</v>
      </c>
      <c r="B418">
        <v>2021</v>
      </c>
      <c r="C418">
        <v>100</v>
      </c>
      <c r="D418">
        <v>100</v>
      </c>
      <c r="E418">
        <v>100</v>
      </c>
      <c r="F418">
        <v>100</v>
      </c>
      <c r="G418">
        <v>1.12425705703169E-3</v>
      </c>
      <c r="H418">
        <v>2.2485141140633699E-3</v>
      </c>
      <c r="I418">
        <v>3.3727711710950601E-3</v>
      </c>
      <c r="J418">
        <v>4.4970282281267503E-3</v>
      </c>
    </row>
    <row r="419" spans="1:10" x14ac:dyDescent="0.2">
      <c r="A419" t="s">
        <v>1039</v>
      </c>
      <c r="B419">
        <v>2021</v>
      </c>
      <c r="C419">
        <v>30</v>
      </c>
      <c r="D419">
        <v>60</v>
      </c>
      <c r="E419">
        <v>85</v>
      </c>
      <c r="F419">
        <v>100</v>
      </c>
      <c r="G419">
        <v>1.27027564177383E-3</v>
      </c>
      <c r="H419">
        <v>2.54055128354766E-3</v>
      </c>
      <c r="I419">
        <v>3.5991143183591902E-3</v>
      </c>
      <c r="J419">
        <v>4.2342521392460999E-3</v>
      </c>
    </row>
    <row r="420" spans="1:10" x14ac:dyDescent="0.2">
      <c r="A420" t="s">
        <v>1010</v>
      </c>
      <c r="B420">
        <v>2021</v>
      </c>
      <c r="C420">
        <v>100</v>
      </c>
      <c r="D420">
        <v>100</v>
      </c>
      <c r="E420">
        <v>100</v>
      </c>
      <c r="F420">
        <v>100</v>
      </c>
      <c r="G420">
        <v>1.00382192678066E-4</v>
      </c>
      <c r="H420">
        <v>2.0076438535613299E-4</v>
      </c>
      <c r="I420">
        <v>3.0114657803419898E-4</v>
      </c>
      <c r="J420">
        <v>4.0152877071226501E-4</v>
      </c>
    </row>
    <row r="421" spans="1:10" x14ac:dyDescent="0.2">
      <c r="A421" t="s">
        <v>996</v>
      </c>
      <c r="B421">
        <v>2021</v>
      </c>
      <c r="C421">
        <v>100</v>
      </c>
      <c r="D421">
        <v>100</v>
      </c>
      <c r="E421">
        <v>100</v>
      </c>
      <c r="F421">
        <v>100</v>
      </c>
      <c r="G421">
        <v>1.00382192678066E-4</v>
      </c>
      <c r="H421">
        <v>2.0076438535613299E-4</v>
      </c>
      <c r="I421">
        <v>3.0114657803419898E-4</v>
      </c>
      <c r="J421">
        <v>4.0152877071226501E-4</v>
      </c>
    </row>
    <row r="422" spans="1:10" x14ac:dyDescent="0.2">
      <c r="A422" t="s">
        <v>990</v>
      </c>
      <c r="B422">
        <v>2021</v>
      </c>
      <c r="C422">
        <v>0</v>
      </c>
      <c r="D422">
        <v>70</v>
      </c>
      <c r="E422">
        <v>90</v>
      </c>
      <c r="F422">
        <v>110</v>
      </c>
      <c r="G422">
        <v>0</v>
      </c>
      <c r="H422">
        <v>0</v>
      </c>
      <c r="I422">
        <v>0</v>
      </c>
      <c r="J422">
        <v>0</v>
      </c>
    </row>
    <row r="423" spans="1:10" x14ac:dyDescent="0.2">
      <c r="A423" t="s">
        <v>998</v>
      </c>
      <c r="B423">
        <v>2021</v>
      </c>
      <c r="C423">
        <v>25</v>
      </c>
      <c r="D423">
        <v>50</v>
      </c>
      <c r="E423">
        <v>75</v>
      </c>
      <c r="F423">
        <v>100</v>
      </c>
      <c r="G423">
        <v>1.17971253175712E-4</v>
      </c>
      <c r="H423">
        <v>2.35942506351424E-4</v>
      </c>
      <c r="I423">
        <v>3.5391375952713598E-4</v>
      </c>
      <c r="J423">
        <v>4.7188501270284899E-4</v>
      </c>
    </row>
    <row r="424" spans="1:10" x14ac:dyDescent="0.2">
      <c r="A424" t="s">
        <v>993</v>
      </c>
      <c r="B424">
        <v>2021</v>
      </c>
      <c r="C424">
        <v>100</v>
      </c>
      <c r="D424">
        <v>100</v>
      </c>
      <c r="E424">
        <v>100</v>
      </c>
      <c r="F424">
        <v>100</v>
      </c>
      <c r="G424">
        <v>1.00382192678066E-4</v>
      </c>
      <c r="H424">
        <v>2.0076438535613299E-4</v>
      </c>
      <c r="I424">
        <v>3.0114657803419898E-4</v>
      </c>
      <c r="J424">
        <v>4.0152877071226501E-4</v>
      </c>
    </row>
    <row r="425" spans="1:10" x14ac:dyDescent="0.2">
      <c r="A425" t="s">
        <v>1037</v>
      </c>
      <c r="B425">
        <v>2021</v>
      </c>
      <c r="C425">
        <v>100</v>
      </c>
      <c r="D425">
        <v>100</v>
      </c>
      <c r="E425">
        <v>100</v>
      </c>
      <c r="F425">
        <v>100</v>
      </c>
      <c r="G425">
        <v>3.1875917328658902E-4</v>
      </c>
      <c r="H425">
        <v>6.3751834657317804E-4</v>
      </c>
      <c r="I425">
        <v>9.5627751985976695E-4</v>
      </c>
      <c r="J425">
        <v>1.27503669314636E-3</v>
      </c>
    </row>
    <row r="426" spans="1:10" x14ac:dyDescent="0.2">
      <c r="A426" t="s">
        <v>1016</v>
      </c>
      <c r="B426">
        <v>2021</v>
      </c>
      <c r="C426">
        <v>100</v>
      </c>
      <c r="D426">
        <v>100</v>
      </c>
      <c r="E426">
        <v>100</v>
      </c>
      <c r="F426">
        <v>100</v>
      </c>
      <c r="G426">
        <v>1.01085755097972E-4</v>
      </c>
      <c r="H426">
        <v>2.0217151019594399E-4</v>
      </c>
      <c r="I426">
        <v>3.0325726529391599E-4</v>
      </c>
      <c r="J426">
        <v>4.0434302039188798E-4</v>
      </c>
    </row>
    <row r="427" spans="1:10" x14ac:dyDescent="0.2">
      <c r="A427" t="s">
        <v>1018</v>
      </c>
      <c r="B427">
        <v>2021</v>
      </c>
      <c r="C427">
        <v>350</v>
      </c>
      <c r="D427">
        <v>883</v>
      </c>
      <c r="E427">
        <v>884</v>
      </c>
      <c r="F427">
        <v>883</v>
      </c>
      <c r="G427">
        <v>4.9299195270317701E-5</v>
      </c>
      <c r="H427">
        <v>1.9888703920482401E-4</v>
      </c>
      <c r="I427">
        <v>3.2340272097328398E-4</v>
      </c>
      <c r="J427">
        <v>4.22564530888437E-4</v>
      </c>
    </row>
    <row r="428" spans="1:10" x14ac:dyDescent="0.2">
      <c r="A428" t="s">
        <v>1020</v>
      </c>
      <c r="B428">
        <v>2021</v>
      </c>
      <c r="C428">
        <v>21</v>
      </c>
      <c r="D428">
        <v>21</v>
      </c>
      <c r="E428">
        <v>21</v>
      </c>
      <c r="F428">
        <v>21</v>
      </c>
      <c r="G428">
        <v>1.0388815270742799E-4</v>
      </c>
      <c r="H428">
        <v>2.0777630541485699E-4</v>
      </c>
      <c r="I428">
        <v>3.1166445812228502E-4</v>
      </c>
      <c r="J428">
        <v>4.15552610829713E-4</v>
      </c>
    </row>
    <row r="429" spans="1:10" x14ac:dyDescent="0.2">
      <c r="A429" t="s">
        <v>1022</v>
      </c>
      <c r="B429">
        <v>2021</v>
      </c>
      <c r="C429">
        <v>0</v>
      </c>
      <c r="D429">
        <v>30</v>
      </c>
      <c r="E429">
        <v>60</v>
      </c>
      <c r="F429">
        <v>100</v>
      </c>
      <c r="G429">
        <v>0</v>
      </c>
      <c r="H429">
        <v>1.2045863121368E-4</v>
      </c>
      <c r="I429">
        <v>2.40917262427359E-4</v>
      </c>
      <c r="J429">
        <v>4.0152877071226501E-4</v>
      </c>
    </row>
    <row r="430" spans="1:10" x14ac:dyDescent="0.2">
      <c r="A430" t="s">
        <v>1024</v>
      </c>
      <c r="B430">
        <v>2021</v>
      </c>
      <c r="C430">
        <v>10</v>
      </c>
      <c r="D430">
        <v>40</v>
      </c>
      <c r="E430">
        <v>80</v>
      </c>
      <c r="F430">
        <v>100</v>
      </c>
      <c r="G430">
        <v>4.0152877071226503E-5</v>
      </c>
      <c r="H430">
        <v>1.6061150828490601E-4</v>
      </c>
      <c r="I430">
        <v>3.2122301656981202E-4</v>
      </c>
      <c r="J430">
        <v>4.0152877071226501E-4</v>
      </c>
    </row>
    <row r="431" spans="1:10" x14ac:dyDescent="0.2">
      <c r="A431" t="s">
        <v>1026</v>
      </c>
      <c r="B431">
        <v>2021</v>
      </c>
      <c r="C431">
        <v>100</v>
      </c>
      <c r="D431">
        <v>100</v>
      </c>
      <c r="E431">
        <v>100</v>
      </c>
      <c r="F431">
        <v>100</v>
      </c>
      <c r="G431">
        <v>1.00382192678066E-4</v>
      </c>
      <c r="H431">
        <v>2.0076438535613299E-4</v>
      </c>
      <c r="I431">
        <v>3.0114657803419898E-4</v>
      </c>
      <c r="J431">
        <v>4.0152877071226501E-4</v>
      </c>
    </row>
    <row r="432" spans="1:10" x14ac:dyDescent="0.2">
      <c r="A432" t="s">
        <v>1028</v>
      </c>
      <c r="B432">
        <v>2021</v>
      </c>
      <c r="C432">
        <v>100</v>
      </c>
      <c r="D432">
        <v>100</v>
      </c>
      <c r="E432">
        <v>100</v>
      </c>
      <c r="F432">
        <v>100</v>
      </c>
      <c r="G432">
        <v>1.0866332737866199E-4</v>
      </c>
      <c r="H432">
        <v>2.1732665475732301E-4</v>
      </c>
      <c r="I432">
        <v>3.2598998213598501E-4</v>
      </c>
      <c r="J432">
        <v>4.34653309514647E-4</v>
      </c>
    </row>
    <row r="433" spans="1:10" x14ac:dyDescent="0.2">
      <c r="A433" t="s">
        <v>1000</v>
      </c>
      <c r="B433">
        <v>2021</v>
      </c>
      <c r="C433">
        <v>21</v>
      </c>
      <c r="D433">
        <v>21</v>
      </c>
      <c r="E433">
        <v>21</v>
      </c>
      <c r="F433">
        <v>21</v>
      </c>
      <c r="G433">
        <v>1.45841119534232E-4</v>
      </c>
      <c r="H433">
        <v>2.91682239068464E-4</v>
      </c>
      <c r="I433">
        <v>4.3752335860269598E-4</v>
      </c>
      <c r="J433">
        <v>5.8336447813692801E-4</v>
      </c>
    </row>
    <row r="434" spans="1:10" x14ac:dyDescent="0.2">
      <c r="A434" t="s">
        <v>1002</v>
      </c>
      <c r="B434">
        <v>2021</v>
      </c>
      <c r="C434">
        <v>100</v>
      </c>
      <c r="D434">
        <v>100</v>
      </c>
      <c r="E434">
        <v>100</v>
      </c>
      <c r="F434">
        <v>100</v>
      </c>
      <c r="G434">
        <v>1.0847316050698301E-4</v>
      </c>
      <c r="H434">
        <v>2.1694632101396699E-4</v>
      </c>
      <c r="I434">
        <v>3.2541948152094998E-4</v>
      </c>
      <c r="J434">
        <v>4.33892642027933E-4</v>
      </c>
    </row>
    <row r="435" spans="1:10" x14ac:dyDescent="0.2">
      <c r="A435" t="s">
        <v>1004</v>
      </c>
      <c r="B435">
        <v>2021</v>
      </c>
      <c r="C435">
        <v>0</v>
      </c>
      <c r="D435">
        <v>50</v>
      </c>
      <c r="E435">
        <v>85</v>
      </c>
      <c r="F435">
        <v>100</v>
      </c>
      <c r="G435">
        <v>0</v>
      </c>
      <c r="H435">
        <v>2.0076438535613299E-4</v>
      </c>
      <c r="I435">
        <v>3.4129945510542501E-4</v>
      </c>
      <c r="J435">
        <v>4.0152877071226501E-4</v>
      </c>
    </row>
    <row r="436" spans="1:10" x14ac:dyDescent="0.2">
      <c r="A436" t="s">
        <v>1006</v>
      </c>
      <c r="B436">
        <v>2021</v>
      </c>
      <c r="C436">
        <v>0</v>
      </c>
      <c r="D436">
        <v>40</v>
      </c>
      <c r="E436">
        <v>75</v>
      </c>
      <c r="F436">
        <v>100</v>
      </c>
      <c r="G436">
        <v>0</v>
      </c>
      <c r="H436">
        <v>1.6061150828490601E-4</v>
      </c>
      <c r="I436">
        <v>3.0114657803419898E-4</v>
      </c>
      <c r="J436">
        <v>4.0152877071226501E-4</v>
      </c>
    </row>
    <row r="437" spans="1:10" x14ac:dyDescent="0.2">
      <c r="A437" t="s">
        <v>1008</v>
      </c>
      <c r="B437">
        <v>2021</v>
      </c>
      <c r="C437">
        <v>100</v>
      </c>
      <c r="D437">
        <v>100</v>
      </c>
      <c r="E437">
        <v>100</v>
      </c>
      <c r="F437">
        <v>100</v>
      </c>
      <c r="G437">
        <v>1.02141098727831E-4</v>
      </c>
      <c r="H437">
        <v>2.02239375481105E-4</v>
      </c>
      <c r="I437">
        <v>3.0438047420893599E-4</v>
      </c>
      <c r="J437">
        <v>4.0652157293676701E-4</v>
      </c>
    </row>
    <row r="438" spans="1:10" x14ac:dyDescent="0.2">
      <c r="A438" t="s">
        <v>1033</v>
      </c>
      <c r="B438">
        <v>2021</v>
      </c>
      <c r="C438">
        <v>10</v>
      </c>
      <c r="D438">
        <v>40</v>
      </c>
      <c r="E438">
        <v>70</v>
      </c>
      <c r="F438">
        <v>100</v>
      </c>
      <c r="G438">
        <v>4.3658837100588501E-5</v>
      </c>
      <c r="H438">
        <v>1.74635348402354E-4</v>
      </c>
      <c r="I438">
        <v>3.0561185970412003E-4</v>
      </c>
      <c r="J438">
        <v>4.3658837100588499E-4</v>
      </c>
    </row>
    <row r="439" spans="1:10" x14ac:dyDescent="0.2">
      <c r="A439" t="s">
        <v>1012</v>
      </c>
      <c r="B439">
        <v>2021</v>
      </c>
      <c r="C439">
        <v>100</v>
      </c>
      <c r="D439">
        <v>100</v>
      </c>
      <c r="E439">
        <v>100</v>
      </c>
      <c r="F439">
        <v>100</v>
      </c>
      <c r="G439">
        <v>1.04193346360993E-4</v>
      </c>
      <c r="H439">
        <v>2.0838669272198499E-4</v>
      </c>
      <c r="I439">
        <v>3.1258003908297798E-4</v>
      </c>
      <c r="J439">
        <v>4.1677338544397101E-4</v>
      </c>
    </row>
    <row r="440" spans="1:10" x14ac:dyDescent="0.2">
      <c r="A440" t="s">
        <v>1014</v>
      </c>
      <c r="B440">
        <v>2021</v>
      </c>
      <c r="C440">
        <v>100</v>
      </c>
      <c r="D440">
        <v>100</v>
      </c>
      <c r="E440">
        <v>100</v>
      </c>
      <c r="F440">
        <v>100</v>
      </c>
      <c r="G440">
        <v>1.04193323978349E-4</v>
      </c>
      <c r="H440">
        <v>2.08386647956698E-4</v>
      </c>
      <c r="I440">
        <v>3.1257997193504699E-4</v>
      </c>
      <c r="J440">
        <v>4.16773295913396E-4</v>
      </c>
    </row>
    <row r="441" spans="1:10" x14ac:dyDescent="0.2">
      <c r="A441" t="s">
        <v>969</v>
      </c>
      <c r="B441">
        <v>2021</v>
      </c>
      <c r="C441">
        <v>-1</v>
      </c>
      <c r="D441">
        <v>100</v>
      </c>
      <c r="E441">
        <v>200</v>
      </c>
      <c r="F441">
        <v>300</v>
      </c>
      <c r="G441">
        <v>0</v>
      </c>
      <c r="H441">
        <v>0</v>
      </c>
      <c r="I441">
        <v>0</v>
      </c>
      <c r="J441">
        <v>0</v>
      </c>
    </row>
    <row r="442" spans="1:10" x14ac:dyDescent="0.2">
      <c r="A442" t="s">
        <v>955</v>
      </c>
      <c r="B442">
        <v>2021</v>
      </c>
      <c r="C442">
        <v>20697</v>
      </c>
      <c r="D442">
        <v>32883</v>
      </c>
      <c r="E442">
        <v>44647</v>
      </c>
      <c r="F442">
        <v>55100</v>
      </c>
      <c r="G442">
        <v>0</v>
      </c>
      <c r="H442">
        <v>0</v>
      </c>
      <c r="I442">
        <v>0</v>
      </c>
      <c r="J442">
        <v>0</v>
      </c>
    </row>
    <row r="443" spans="1:10" x14ac:dyDescent="0.2">
      <c r="A443" t="s">
        <v>973</v>
      </c>
      <c r="B443">
        <v>2021</v>
      </c>
      <c r="C443">
        <v>3000</v>
      </c>
      <c r="D443">
        <v>8000</v>
      </c>
      <c r="E443">
        <v>8000</v>
      </c>
      <c r="F443">
        <v>5000</v>
      </c>
      <c r="G443">
        <v>0</v>
      </c>
      <c r="H443">
        <v>0</v>
      </c>
      <c r="I443">
        <v>0</v>
      </c>
      <c r="J443">
        <v>0</v>
      </c>
    </row>
    <row r="444" spans="1:10" x14ac:dyDescent="0.2">
      <c r="A444" t="s">
        <v>975</v>
      </c>
      <c r="B444">
        <v>2021</v>
      </c>
      <c r="C444">
        <v>3500</v>
      </c>
      <c r="D444">
        <v>8000</v>
      </c>
      <c r="E444">
        <v>9750</v>
      </c>
      <c r="F444">
        <v>9750</v>
      </c>
      <c r="G444">
        <v>0</v>
      </c>
      <c r="H444">
        <v>0</v>
      </c>
      <c r="I444">
        <v>0</v>
      </c>
      <c r="J444">
        <v>0</v>
      </c>
    </row>
    <row r="445" spans="1:10" x14ac:dyDescent="0.2">
      <c r="A445" t="s">
        <v>1140</v>
      </c>
      <c r="B445">
        <v>2021</v>
      </c>
      <c r="C445">
        <v>3952.1076923076898</v>
      </c>
      <c r="D445">
        <v>3952.1076923076898</v>
      </c>
      <c r="E445">
        <v>5384.0307692307697</v>
      </c>
      <c r="F445">
        <v>7446</v>
      </c>
      <c r="G445">
        <v>0</v>
      </c>
      <c r="H445">
        <v>0</v>
      </c>
      <c r="I445">
        <v>0</v>
      </c>
      <c r="J445">
        <v>0</v>
      </c>
    </row>
    <row r="446" spans="1:10" x14ac:dyDescent="0.2">
      <c r="A446" t="s">
        <v>1147</v>
      </c>
      <c r="B446">
        <v>2021</v>
      </c>
      <c r="C446">
        <v>5</v>
      </c>
      <c r="D446">
        <v>30</v>
      </c>
      <c r="E446">
        <v>40</v>
      </c>
      <c r="F446">
        <v>80</v>
      </c>
      <c r="G446">
        <v>6.5159513921131298E-4</v>
      </c>
      <c r="H446">
        <v>3.9095708352678803E-3</v>
      </c>
      <c r="I446">
        <v>5.2127611136905099E-3</v>
      </c>
      <c r="J446">
        <v>1.0425522227381001E-2</v>
      </c>
    </row>
    <row r="447" spans="1:10" x14ac:dyDescent="0.2">
      <c r="A447" t="s">
        <v>1156</v>
      </c>
      <c r="B447">
        <v>2021</v>
      </c>
      <c r="C447">
        <v>69</v>
      </c>
      <c r="D447">
        <v>69</v>
      </c>
      <c r="E447">
        <v>94</v>
      </c>
      <c r="F447">
        <v>130</v>
      </c>
      <c r="G447">
        <v>1.7517013653264701E-3</v>
      </c>
      <c r="H447">
        <v>1.7517013653264701E-3</v>
      </c>
      <c r="I447">
        <v>2.3863757730534499E-3</v>
      </c>
      <c r="J447">
        <v>3.3003069201803098E-3</v>
      </c>
    </row>
    <row r="448" spans="1:10" x14ac:dyDescent="0.2">
      <c r="A448" t="s">
        <v>1158</v>
      </c>
      <c r="B448">
        <v>2021</v>
      </c>
      <c r="C448">
        <v>-1</v>
      </c>
      <c r="D448">
        <v>-1</v>
      </c>
      <c r="E448">
        <v>-1</v>
      </c>
      <c r="F448">
        <v>1</v>
      </c>
      <c r="G448">
        <v>0</v>
      </c>
      <c r="H448">
        <v>0</v>
      </c>
      <c r="I448">
        <v>0</v>
      </c>
      <c r="J448">
        <v>5.3851410488002004E-3</v>
      </c>
    </row>
    <row r="449" spans="1:10" x14ac:dyDescent="0.2">
      <c r="A449" t="s">
        <v>1166</v>
      </c>
      <c r="B449">
        <v>2021</v>
      </c>
      <c r="C449">
        <v>6000</v>
      </c>
      <c r="D449">
        <v>6000</v>
      </c>
      <c r="E449">
        <v>6000</v>
      </c>
      <c r="F449">
        <v>26000</v>
      </c>
      <c r="G449">
        <v>5.0610375812855499E-4</v>
      </c>
      <c r="H449">
        <v>5.0610375812855499E-4</v>
      </c>
      <c r="I449">
        <v>5.0610375812855499E-4</v>
      </c>
      <c r="J449">
        <v>2.1931162852237402E-3</v>
      </c>
    </row>
    <row r="450" spans="1:10" x14ac:dyDescent="0.2">
      <c r="A450" t="s">
        <v>1179</v>
      </c>
      <c r="B450">
        <v>2021</v>
      </c>
      <c r="C450">
        <v>-1</v>
      </c>
      <c r="D450">
        <v>-1</v>
      </c>
      <c r="E450">
        <v>1</v>
      </c>
      <c r="F450">
        <v>-1</v>
      </c>
      <c r="G450">
        <v>0</v>
      </c>
      <c r="H450">
        <v>0</v>
      </c>
      <c r="I450">
        <v>1.19247974668255E-3</v>
      </c>
      <c r="J450">
        <v>1.19247974668255E-3</v>
      </c>
    </row>
    <row r="451" spans="1:10" x14ac:dyDescent="0.2">
      <c r="A451" t="s">
        <v>1177</v>
      </c>
      <c r="B451">
        <v>2021</v>
      </c>
      <c r="C451">
        <v>-1</v>
      </c>
      <c r="D451">
        <v>-1</v>
      </c>
      <c r="E451">
        <v>1</v>
      </c>
      <c r="F451">
        <v>-1</v>
      </c>
      <c r="G451">
        <v>0</v>
      </c>
      <c r="H451">
        <v>0</v>
      </c>
      <c r="I451">
        <v>2.3362165778187398E-3</v>
      </c>
      <c r="J451">
        <v>2.3362165778187398E-3</v>
      </c>
    </row>
    <row r="452" spans="1:10" x14ac:dyDescent="0.2">
      <c r="A452" t="s">
        <v>1175</v>
      </c>
      <c r="B452">
        <v>2021</v>
      </c>
      <c r="C452">
        <v>-1</v>
      </c>
      <c r="D452">
        <v>1</v>
      </c>
      <c r="E452">
        <v>-1</v>
      </c>
      <c r="F452">
        <v>-1</v>
      </c>
      <c r="G452">
        <v>0</v>
      </c>
      <c r="H452">
        <v>7.99402695687525E-4</v>
      </c>
      <c r="I452">
        <v>7.99402695687525E-4</v>
      </c>
      <c r="J452">
        <v>7.99402695687525E-4</v>
      </c>
    </row>
    <row r="453" spans="1:10" x14ac:dyDescent="0.2">
      <c r="A453" t="s">
        <v>1181</v>
      </c>
      <c r="B453">
        <v>2021</v>
      </c>
      <c r="C453">
        <v>-1</v>
      </c>
      <c r="D453">
        <v>-1</v>
      </c>
      <c r="E453">
        <v>1</v>
      </c>
      <c r="F453">
        <v>-1</v>
      </c>
      <c r="G453">
        <v>0</v>
      </c>
      <c r="H453">
        <v>0</v>
      </c>
      <c r="I453">
        <v>1.23222157146294E-3</v>
      </c>
      <c r="J453">
        <v>1.23222157146294E-3</v>
      </c>
    </row>
    <row r="454" spans="1:10" x14ac:dyDescent="0.2">
      <c r="A454" t="s">
        <v>1085</v>
      </c>
      <c r="B454">
        <v>2021</v>
      </c>
      <c r="C454">
        <v>9.4E-2</v>
      </c>
      <c r="D454">
        <v>9.4E-2</v>
      </c>
      <c r="E454">
        <v>0.129</v>
      </c>
      <c r="F454">
        <v>0.17899999999999999</v>
      </c>
      <c r="G454">
        <v>0</v>
      </c>
      <c r="H454">
        <v>0</v>
      </c>
      <c r="I454">
        <v>0</v>
      </c>
      <c r="J454">
        <v>0</v>
      </c>
    </row>
    <row r="455" spans="1:10" x14ac:dyDescent="0.2">
      <c r="A455" t="s">
        <v>1173</v>
      </c>
      <c r="B455">
        <v>2021</v>
      </c>
      <c r="C455">
        <v>110</v>
      </c>
      <c r="D455">
        <v>130</v>
      </c>
      <c r="E455">
        <v>145.4</v>
      </c>
      <c r="F455">
        <v>145.4</v>
      </c>
      <c r="G455">
        <v>3.9255267941239198E-3</v>
      </c>
      <c r="H455">
        <v>4.6392589385100902E-3</v>
      </c>
      <c r="I455">
        <v>5.18883268968744E-3</v>
      </c>
      <c r="J455">
        <v>5.18883268968744E-3</v>
      </c>
    </row>
    <row r="456" spans="1:10" x14ac:dyDescent="0.2">
      <c r="A456" t="s">
        <v>1108</v>
      </c>
      <c r="B456">
        <v>2021</v>
      </c>
      <c r="C456">
        <v>-1</v>
      </c>
      <c r="D456">
        <v>-1</v>
      </c>
      <c r="E456">
        <v>1</v>
      </c>
      <c r="F456">
        <v>-1</v>
      </c>
      <c r="G456">
        <v>0</v>
      </c>
      <c r="H456">
        <v>0</v>
      </c>
      <c r="I456">
        <v>5.18883268968744E-3</v>
      </c>
      <c r="J456">
        <v>5.18883268968744E-3</v>
      </c>
    </row>
    <row r="457" spans="1:10" x14ac:dyDescent="0.2">
      <c r="A457" t="s">
        <v>1093</v>
      </c>
      <c r="B457">
        <v>2021</v>
      </c>
      <c r="C457">
        <v>500</v>
      </c>
      <c r="D457">
        <v>600</v>
      </c>
      <c r="E457">
        <v>780</v>
      </c>
      <c r="F457">
        <v>964</v>
      </c>
      <c r="G457">
        <v>5.8857813051524301E-4</v>
      </c>
      <c r="H457">
        <v>7.0629375661829101E-4</v>
      </c>
      <c r="I457">
        <v>9.1818188360377902E-4</v>
      </c>
      <c r="J457">
        <v>1.13477863563339E-3</v>
      </c>
    </row>
    <row r="458" spans="1:10" x14ac:dyDescent="0.2">
      <c r="A458" t="s">
        <v>1095</v>
      </c>
      <c r="B458">
        <v>2021</v>
      </c>
      <c r="C458">
        <v>-1</v>
      </c>
      <c r="D458">
        <v>-1</v>
      </c>
      <c r="E458">
        <v>1</v>
      </c>
      <c r="F458">
        <v>-1</v>
      </c>
      <c r="G458">
        <v>0</v>
      </c>
      <c r="H458">
        <v>0</v>
      </c>
      <c r="I458">
        <v>8.1494921132635196E-4</v>
      </c>
      <c r="J458">
        <v>8.1494921132635196E-4</v>
      </c>
    </row>
    <row r="459" spans="1:10" x14ac:dyDescent="0.2">
      <c r="A459" t="s">
        <v>1097</v>
      </c>
      <c r="B459">
        <v>2021</v>
      </c>
      <c r="C459">
        <v>-1</v>
      </c>
      <c r="D459">
        <v>-1</v>
      </c>
      <c r="E459">
        <v>1</v>
      </c>
      <c r="F459">
        <v>-1</v>
      </c>
      <c r="G459">
        <v>0</v>
      </c>
      <c r="H459">
        <v>0</v>
      </c>
      <c r="I459">
        <v>1.13477863563339E-3</v>
      </c>
      <c r="J459">
        <v>1.13477863563339E-3</v>
      </c>
    </row>
    <row r="460" spans="1:10" x14ac:dyDescent="0.2">
      <c r="A460" t="s">
        <v>1171</v>
      </c>
      <c r="B460">
        <v>2021</v>
      </c>
      <c r="C460">
        <v>-1</v>
      </c>
      <c r="D460">
        <v>-1</v>
      </c>
      <c r="E460">
        <v>-1</v>
      </c>
      <c r="F460">
        <v>1</v>
      </c>
      <c r="G460">
        <v>0</v>
      </c>
      <c r="H460">
        <v>0</v>
      </c>
      <c r="I460">
        <v>0</v>
      </c>
      <c r="J460">
        <v>5.18883268968744E-3</v>
      </c>
    </row>
    <row r="461" spans="1:10" x14ac:dyDescent="0.2">
      <c r="A461" t="s">
        <v>1169</v>
      </c>
      <c r="B461">
        <v>2021</v>
      </c>
      <c r="C461">
        <v>3</v>
      </c>
      <c r="D461">
        <v>4</v>
      </c>
      <c r="E461">
        <v>5</v>
      </c>
      <c r="F461">
        <v>5</v>
      </c>
      <c r="G461">
        <v>3.11329961381246E-3</v>
      </c>
      <c r="H461">
        <v>4.1510661517499504E-3</v>
      </c>
      <c r="I461">
        <v>5.18883268968744E-3</v>
      </c>
      <c r="J461">
        <v>5.18883268968744E-3</v>
      </c>
    </row>
    <row r="462" spans="1:10" x14ac:dyDescent="0.2">
      <c r="A462" t="s">
        <v>1160</v>
      </c>
      <c r="B462">
        <v>2021</v>
      </c>
      <c r="C462">
        <v>-1</v>
      </c>
      <c r="D462">
        <v>1</v>
      </c>
      <c r="E462">
        <v>1</v>
      </c>
      <c r="F462">
        <v>-1</v>
      </c>
      <c r="G462">
        <v>0</v>
      </c>
      <c r="H462">
        <v>2.59441634484372E-3</v>
      </c>
      <c r="I462">
        <v>5.18883268968744E-3</v>
      </c>
      <c r="J462">
        <v>5.18883268968744E-3</v>
      </c>
    </row>
    <row r="463" spans="1:10" x14ac:dyDescent="0.2">
      <c r="A463" t="s">
        <v>1164</v>
      </c>
      <c r="B463">
        <v>2021</v>
      </c>
      <c r="C463">
        <v>6</v>
      </c>
      <c r="D463">
        <v>6</v>
      </c>
      <c r="E463">
        <v>20</v>
      </c>
      <c r="F463">
        <v>20</v>
      </c>
      <c r="G463">
        <v>1.6267062609496899E-3</v>
      </c>
      <c r="H463">
        <v>1.6267062609496899E-3</v>
      </c>
      <c r="I463">
        <v>5.42235420316565E-3</v>
      </c>
      <c r="J463">
        <v>5.42235420316565E-3</v>
      </c>
    </row>
    <row r="464" spans="1:10"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x14ac:dyDescent="0.2">
      <c r="A465" t="s">
        <v>1132</v>
      </c>
      <c r="B465">
        <v>2021</v>
      </c>
      <c r="C465">
        <v>105.4</v>
      </c>
      <c r="D465">
        <v>105.4</v>
      </c>
      <c r="E465">
        <v>105.4</v>
      </c>
      <c r="F465">
        <v>105.4</v>
      </c>
      <c r="G465">
        <v>1.3628348752353801E-3</v>
      </c>
      <c r="H465">
        <v>2.7256697504707602E-3</v>
      </c>
      <c r="I465">
        <v>4.0885046257061403E-3</v>
      </c>
      <c r="J465">
        <v>5.4513395009415204E-3</v>
      </c>
    </row>
    <row r="466" spans="1:10" x14ac:dyDescent="0.2">
      <c r="A466" t="s">
        <v>1087</v>
      </c>
      <c r="B466">
        <v>2021</v>
      </c>
      <c r="C466">
        <v>105.4</v>
      </c>
      <c r="D466">
        <v>115.4</v>
      </c>
      <c r="E466">
        <v>135.4</v>
      </c>
      <c r="F466">
        <v>145</v>
      </c>
      <c r="G466">
        <v>4.4483171348024602E-3</v>
      </c>
      <c r="H466">
        <v>4.8703586086926397E-3</v>
      </c>
      <c r="I466">
        <v>5.7144415564729899E-3</v>
      </c>
      <c r="J466">
        <v>6.1196013714075598E-3</v>
      </c>
    </row>
    <row r="467" spans="1:10" x14ac:dyDescent="0.2">
      <c r="A467" t="s">
        <v>1090</v>
      </c>
      <c r="B467">
        <v>2021</v>
      </c>
      <c r="C467">
        <v>-1</v>
      </c>
      <c r="D467">
        <v>-1</v>
      </c>
      <c r="E467">
        <v>-1</v>
      </c>
      <c r="F467">
        <v>1820</v>
      </c>
      <c r="G467">
        <v>0</v>
      </c>
      <c r="H467">
        <v>0</v>
      </c>
      <c r="I467">
        <v>0</v>
      </c>
      <c r="J467">
        <v>5.18883268968744E-3</v>
      </c>
    </row>
    <row r="468" spans="1:10" x14ac:dyDescent="0.2">
      <c r="A468" t="s">
        <v>1080</v>
      </c>
      <c r="B468">
        <v>2021</v>
      </c>
      <c r="C468">
        <v>1</v>
      </c>
      <c r="D468">
        <v>1</v>
      </c>
      <c r="E468">
        <v>1</v>
      </c>
      <c r="F468">
        <v>4</v>
      </c>
      <c r="G468">
        <v>0</v>
      </c>
      <c r="H468">
        <v>0</v>
      </c>
      <c r="I468">
        <v>0</v>
      </c>
      <c r="J468">
        <v>0</v>
      </c>
    </row>
    <row r="469" spans="1:10" x14ac:dyDescent="0.2">
      <c r="A469" t="s">
        <v>1099</v>
      </c>
      <c r="B469">
        <v>2021</v>
      </c>
      <c r="C469">
        <v>25</v>
      </c>
      <c r="D469">
        <v>35</v>
      </c>
      <c r="E469">
        <v>50</v>
      </c>
      <c r="F469">
        <v>65</v>
      </c>
      <c r="G469">
        <v>4.4757443237179799E-4</v>
      </c>
      <c r="H469">
        <v>6.2660420532051797E-4</v>
      </c>
      <c r="I469">
        <v>8.9514886474359695E-4</v>
      </c>
      <c r="J469">
        <v>1.16369352416668E-3</v>
      </c>
    </row>
    <row r="470" spans="1:10" x14ac:dyDescent="0.2">
      <c r="A470" t="s">
        <v>1101</v>
      </c>
      <c r="B470">
        <v>2021</v>
      </c>
      <c r="C470">
        <v>150</v>
      </c>
      <c r="D470">
        <v>315.86</v>
      </c>
      <c r="E470">
        <v>567</v>
      </c>
      <c r="F470">
        <v>804</v>
      </c>
      <c r="G470">
        <v>1.4077490395973099E-4</v>
      </c>
      <c r="H470">
        <v>4.49541193311407E-4</v>
      </c>
      <c r="I470">
        <v>9.8167033027918901E-4</v>
      </c>
      <c r="J470">
        <v>1.73622381550335E-3</v>
      </c>
    </row>
    <row r="471" spans="1:10" x14ac:dyDescent="0.2">
      <c r="A471" t="s">
        <v>1103</v>
      </c>
      <c r="B471">
        <v>2021</v>
      </c>
      <c r="C471">
        <v>523</v>
      </c>
      <c r="D471">
        <v>553</v>
      </c>
      <c r="E471">
        <v>583</v>
      </c>
      <c r="F471">
        <v>613</v>
      </c>
      <c r="G471">
        <v>1.63251031180364E-3</v>
      </c>
      <c r="H471">
        <v>1.7261533507216299E-3</v>
      </c>
      <c r="I471">
        <v>1.8197963896396301E-3</v>
      </c>
      <c r="J471">
        <v>1.91343942855762E-3</v>
      </c>
    </row>
    <row r="472" spans="1:10" x14ac:dyDescent="0.2">
      <c r="A472" t="s">
        <v>1105</v>
      </c>
      <c r="B472">
        <v>2021</v>
      </c>
      <c r="C472">
        <v>-1</v>
      </c>
      <c r="D472">
        <v>-1</v>
      </c>
      <c r="E472">
        <v>1</v>
      </c>
      <c r="F472">
        <v>-1</v>
      </c>
      <c r="G472">
        <v>0</v>
      </c>
      <c r="H472">
        <v>0</v>
      </c>
      <c r="I472">
        <v>2.50666551308099E-3</v>
      </c>
      <c r="J472">
        <v>2.50666551308099E-3</v>
      </c>
    </row>
    <row r="473" spans="1:10" x14ac:dyDescent="0.2">
      <c r="A473" t="s">
        <v>1082</v>
      </c>
      <c r="B473">
        <v>2021</v>
      </c>
      <c r="C473">
        <v>11.5</v>
      </c>
      <c r="D473">
        <v>11.5</v>
      </c>
      <c r="E473">
        <v>16.399999999999999</v>
      </c>
      <c r="F473">
        <v>27.4</v>
      </c>
      <c r="G473">
        <v>4.76417327814078E-4</v>
      </c>
      <c r="H473">
        <v>4.76417327814078E-4</v>
      </c>
      <c r="I473">
        <v>6.7941253705659798E-4</v>
      </c>
      <c r="J473">
        <v>1.1351160680091899E-3</v>
      </c>
    </row>
    <row r="474" spans="1:10" x14ac:dyDescent="0.2">
      <c r="A474" t="s">
        <v>1110</v>
      </c>
      <c r="B474">
        <v>2021</v>
      </c>
      <c r="C474">
        <v>0</v>
      </c>
      <c r="D474">
        <v>20</v>
      </c>
      <c r="E474">
        <v>50</v>
      </c>
      <c r="F474">
        <v>100</v>
      </c>
      <c r="G474">
        <v>0</v>
      </c>
      <c r="H474">
        <v>2.23846423998912E-4</v>
      </c>
      <c r="I474">
        <v>5.5961605999728099E-4</v>
      </c>
      <c r="J474">
        <v>1.11923211999456E-3</v>
      </c>
    </row>
    <row r="475" spans="1:10" x14ac:dyDescent="0.2">
      <c r="A475" t="s">
        <v>1112</v>
      </c>
      <c r="B475">
        <v>2021</v>
      </c>
      <c r="C475">
        <v>26.5</v>
      </c>
      <c r="D475">
        <v>26.5</v>
      </c>
      <c r="E475">
        <v>26.5</v>
      </c>
      <c r="F475">
        <v>26.5</v>
      </c>
      <c r="G475">
        <v>0</v>
      </c>
      <c r="H475">
        <v>0</v>
      </c>
      <c r="I475">
        <v>0</v>
      </c>
      <c r="J475">
        <v>0</v>
      </c>
    </row>
    <row r="476" spans="1:10"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x14ac:dyDescent="0.2">
      <c r="A477" t="s">
        <v>1116</v>
      </c>
      <c r="B477">
        <v>2021</v>
      </c>
      <c r="C477">
        <v>1834.99</v>
      </c>
      <c r="D477">
        <v>1834.99</v>
      </c>
      <c r="E477">
        <v>1834.99</v>
      </c>
      <c r="F477">
        <v>1834.99</v>
      </c>
      <c r="G477">
        <v>2.4111240425246198E-3</v>
      </c>
      <c r="H477">
        <v>4.8222480850492397E-3</v>
      </c>
      <c r="I477">
        <v>7.23337212757385E-3</v>
      </c>
      <c r="J477">
        <v>9.6444961700984707E-3</v>
      </c>
    </row>
    <row r="478" spans="1:10" x14ac:dyDescent="0.2">
      <c r="A478" t="s">
        <v>1118</v>
      </c>
      <c r="B478">
        <v>2021</v>
      </c>
      <c r="C478">
        <v>322.61</v>
      </c>
      <c r="D478">
        <v>322.61</v>
      </c>
      <c r="E478">
        <v>322.61</v>
      </c>
      <c r="F478">
        <v>322.61</v>
      </c>
      <c r="G478">
        <v>5.1873972682694503E-4</v>
      </c>
      <c r="H478">
        <v>1.0374794536538901E-3</v>
      </c>
      <c r="I478">
        <v>1.5562191804808299E-3</v>
      </c>
      <c r="J478">
        <v>2.0749589073077801E-3</v>
      </c>
    </row>
    <row r="479" spans="1:10" x14ac:dyDescent="0.2">
      <c r="A479" t="s">
        <v>1120</v>
      </c>
      <c r="B479">
        <v>2021</v>
      </c>
      <c r="C479">
        <v>1785</v>
      </c>
      <c r="D479">
        <v>1787</v>
      </c>
      <c r="E479">
        <v>1787</v>
      </c>
      <c r="F479">
        <v>1788</v>
      </c>
      <c r="G479">
        <v>1.4944862115424901E-3</v>
      </c>
      <c r="H479">
        <v>1.49616070589716E-3</v>
      </c>
      <c r="I479">
        <v>1.49616070589716E-3</v>
      </c>
      <c r="J479">
        <v>1.4969979530745001E-3</v>
      </c>
    </row>
    <row r="480" spans="1:10" x14ac:dyDescent="0.2">
      <c r="A480" t="s">
        <v>1122</v>
      </c>
      <c r="B480">
        <v>2021</v>
      </c>
      <c r="C480">
        <v>70</v>
      </c>
      <c r="D480">
        <v>220</v>
      </c>
      <c r="E480">
        <v>220</v>
      </c>
      <c r="F480">
        <v>220</v>
      </c>
      <c r="G480">
        <v>3.5611931090735998E-4</v>
      </c>
      <c r="H480">
        <v>1.11923211999456E-3</v>
      </c>
      <c r="I480">
        <v>1.11923211999456E-3</v>
      </c>
      <c r="J480">
        <v>1.11923211999456E-3</v>
      </c>
    </row>
    <row r="481" spans="1:10" x14ac:dyDescent="0.2">
      <c r="A481" t="s">
        <v>1124</v>
      </c>
      <c r="B481">
        <v>2021</v>
      </c>
      <c r="C481">
        <v>20</v>
      </c>
      <c r="D481">
        <v>12</v>
      </c>
      <c r="E481">
        <v>33</v>
      </c>
      <c r="F481">
        <v>16</v>
      </c>
      <c r="G481">
        <v>2.43062871339423E-4</v>
      </c>
      <c r="H481">
        <v>8.6287319325495295E-4</v>
      </c>
      <c r="I481">
        <v>1.263926930965E-3</v>
      </c>
      <c r="J481">
        <v>1.45837722803654E-3</v>
      </c>
    </row>
    <row r="482" spans="1:10" x14ac:dyDescent="0.2">
      <c r="A482" t="s">
        <v>1126</v>
      </c>
      <c r="B482">
        <v>2021</v>
      </c>
      <c r="C482">
        <v>0</v>
      </c>
      <c r="D482">
        <v>1</v>
      </c>
      <c r="E482">
        <v>1</v>
      </c>
      <c r="F482">
        <v>1</v>
      </c>
      <c r="G482">
        <v>0</v>
      </c>
      <c r="H482">
        <v>3.4123073643271499E-3</v>
      </c>
      <c r="I482">
        <v>6.8246147286543102E-3</v>
      </c>
      <c r="J482">
        <v>1.02369220929815E-2</v>
      </c>
    </row>
    <row r="483" spans="1:10" x14ac:dyDescent="0.2">
      <c r="A483" t="s">
        <v>1128</v>
      </c>
      <c r="B483">
        <v>2021</v>
      </c>
      <c r="C483">
        <v>4197.79</v>
      </c>
      <c r="D483">
        <v>4219.6099999999997</v>
      </c>
      <c r="E483">
        <v>4230.22</v>
      </c>
      <c r="F483">
        <v>4271.78</v>
      </c>
      <c r="G483">
        <v>0</v>
      </c>
      <c r="H483">
        <v>0</v>
      </c>
      <c r="I483">
        <v>0</v>
      </c>
      <c r="J483">
        <v>0</v>
      </c>
    </row>
    <row r="484" spans="1:10" x14ac:dyDescent="0.2">
      <c r="A484" t="s">
        <v>1136</v>
      </c>
      <c r="B484">
        <v>2021</v>
      </c>
      <c r="C484">
        <v>25000</v>
      </c>
      <c r="D484">
        <v>225000</v>
      </c>
      <c r="E484">
        <v>225000</v>
      </c>
      <c r="F484">
        <v>225000</v>
      </c>
      <c r="G484">
        <v>4.8302133888046103E-5</v>
      </c>
      <c r="H484">
        <v>4.8616290966853901E-4</v>
      </c>
      <c r="I484">
        <v>9.2088211466095395E-4</v>
      </c>
      <c r="J484">
        <v>1.35245974886529E-3</v>
      </c>
    </row>
    <row r="485" spans="1:10" x14ac:dyDescent="0.2">
      <c r="A485" t="s">
        <v>1130</v>
      </c>
      <c r="B485">
        <v>2021</v>
      </c>
      <c r="C485">
        <v>0</v>
      </c>
      <c r="D485">
        <v>1</v>
      </c>
      <c r="E485">
        <v>1</v>
      </c>
      <c r="F485">
        <v>1</v>
      </c>
      <c r="G485">
        <v>0</v>
      </c>
      <c r="H485">
        <v>4.5081991628842999E-4</v>
      </c>
      <c r="I485">
        <v>9.0163983257685997E-4</v>
      </c>
      <c r="J485">
        <v>1.35245974886529E-3</v>
      </c>
    </row>
    <row r="486" spans="1:10" x14ac:dyDescent="0.2">
      <c r="A486" t="s">
        <v>1149</v>
      </c>
      <c r="B486">
        <v>2021</v>
      </c>
      <c r="C486">
        <v>9</v>
      </c>
      <c r="D486">
        <v>8</v>
      </c>
      <c r="E486">
        <v>6.5</v>
      </c>
      <c r="F486">
        <v>5</v>
      </c>
      <c r="G486">
        <v>0</v>
      </c>
      <c r="H486">
        <v>0</v>
      </c>
      <c r="I486">
        <v>0</v>
      </c>
      <c r="J486">
        <v>0</v>
      </c>
    </row>
    <row r="487" spans="1:10" x14ac:dyDescent="0.2">
      <c r="A487" t="s">
        <v>1138</v>
      </c>
      <c r="B487">
        <v>2021</v>
      </c>
      <c r="C487">
        <v>12.3</v>
      </c>
      <c r="D487">
        <v>12.3</v>
      </c>
      <c r="E487">
        <v>15</v>
      </c>
      <c r="F487">
        <v>20</v>
      </c>
      <c r="G487">
        <v>0</v>
      </c>
      <c r="H487">
        <v>0</v>
      </c>
      <c r="I487">
        <v>0</v>
      </c>
      <c r="J487">
        <v>0</v>
      </c>
    </row>
    <row r="488" spans="1:10" x14ac:dyDescent="0.2">
      <c r="A488" t="s">
        <v>1134</v>
      </c>
      <c r="B488">
        <v>2021</v>
      </c>
      <c r="C488">
        <v>22.58</v>
      </c>
      <c r="D488">
        <v>22.58</v>
      </c>
      <c r="E488">
        <v>22.58</v>
      </c>
      <c r="F488">
        <v>22.58</v>
      </c>
      <c r="G488">
        <v>0</v>
      </c>
      <c r="H488">
        <v>0</v>
      </c>
      <c r="I488">
        <v>0</v>
      </c>
      <c r="J488">
        <v>0</v>
      </c>
    </row>
    <row r="489" spans="1:10" x14ac:dyDescent="0.2">
      <c r="A489" t="s">
        <v>1153</v>
      </c>
      <c r="B489">
        <v>2021</v>
      </c>
      <c r="C489">
        <v>23.5</v>
      </c>
      <c r="D489">
        <v>23</v>
      </c>
      <c r="E489">
        <v>22.5</v>
      </c>
      <c r="F489">
        <v>22</v>
      </c>
      <c r="G489">
        <v>0</v>
      </c>
      <c r="H489">
        <v>0</v>
      </c>
      <c r="I489">
        <v>0</v>
      </c>
      <c r="J489">
        <v>0</v>
      </c>
    </row>
    <row r="490" spans="1:10" x14ac:dyDescent="0.2">
      <c r="A490" t="s">
        <v>1190</v>
      </c>
      <c r="B490">
        <v>2021</v>
      </c>
      <c r="C490">
        <v>92.05</v>
      </c>
      <c r="D490">
        <v>90</v>
      </c>
      <c r="E490">
        <v>92</v>
      </c>
      <c r="F490">
        <v>95</v>
      </c>
      <c r="G490">
        <v>0</v>
      </c>
      <c r="H490">
        <v>0</v>
      </c>
      <c r="I490">
        <v>0</v>
      </c>
      <c r="J490">
        <v>0</v>
      </c>
    </row>
    <row r="491" spans="1:10" x14ac:dyDescent="0.2">
      <c r="A491" t="s">
        <v>1238</v>
      </c>
      <c r="B491">
        <v>2021</v>
      </c>
      <c r="C491">
        <v>18818</v>
      </c>
      <c r="D491">
        <v>23587</v>
      </c>
      <c r="E491">
        <v>24567</v>
      </c>
      <c r="F491">
        <v>23158</v>
      </c>
      <c r="G491">
        <v>1.4153029855076699E-4</v>
      </c>
      <c r="H491">
        <v>3.1795054581962301E-4</v>
      </c>
      <c r="I491">
        <v>5.0271911019929597E-4</v>
      </c>
      <c r="J491">
        <v>6.7689057655271603E-4</v>
      </c>
    </row>
    <row r="492" spans="1:10" x14ac:dyDescent="0.2">
      <c r="A492" t="s">
        <v>1195</v>
      </c>
      <c r="B492">
        <v>2021</v>
      </c>
      <c r="C492">
        <v>0</v>
      </c>
      <c r="D492">
        <v>0</v>
      </c>
      <c r="E492">
        <v>1</v>
      </c>
      <c r="F492">
        <v>2</v>
      </c>
      <c r="G492">
        <v>0</v>
      </c>
      <c r="H492">
        <v>0</v>
      </c>
      <c r="I492">
        <v>1.5163233175221E-4</v>
      </c>
      <c r="J492">
        <v>4.54896995256629E-4</v>
      </c>
    </row>
    <row r="493" spans="1:10" x14ac:dyDescent="0.2">
      <c r="A493" t="s">
        <v>1197</v>
      </c>
      <c r="B493">
        <v>2021</v>
      </c>
      <c r="C493">
        <v>0</v>
      </c>
      <c r="D493">
        <v>0</v>
      </c>
      <c r="E493">
        <v>0</v>
      </c>
      <c r="F493">
        <v>1</v>
      </c>
      <c r="G493">
        <v>0</v>
      </c>
      <c r="H493">
        <v>0</v>
      </c>
      <c r="I493">
        <v>0</v>
      </c>
      <c r="J493">
        <v>4.1013986819546399E-4</v>
      </c>
    </row>
    <row r="494" spans="1:10" x14ac:dyDescent="0.2">
      <c r="A494" t="s">
        <v>1199</v>
      </c>
      <c r="B494">
        <v>2021</v>
      </c>
      <c r="C494">
        <v>14</v>
      </c>
      <c r="D494">
        <v>8</v>
      </c>
      <c r="E494">
        <v>8</v>
      </c>
      <c r="F494">
        <v>552</v>
      </c>
      <c r="G494">
        <v>9.7593798437008901E-6</v>
      </c>
      <c r="H494">
        <v>1.11535769642296E-5</v>
      </c>
      <c r="I494">
        <v>1.67303654463444E-5</v>
      </c>
      <c r="J494">
        <v>4.0152877071226501E-4</v>
      </c>
    </row>
    <row r="495" spans="1:10" x14ac:dyDescent="0.2">
      <c r="A495" t="s">
        <v>1229</v>
      </c>
      <c r="B495">
        <v>2021</v>
      </c>
      <c r="C495">
        <v>600</v>
      </c>
      <c r="D495">
        <v>80</v>
      </c>
      <c r="E495">
        <v>720</v>
      </c>
      <c r="F495">
        <v>1076</v>
      </c>
      <c r="G495">
        <v>1.96497383527933E-4</v>
      </c>
      <c r="H495">
        <v>2.3055693000610799E-4</v>
      </c>
      <c r="I495">
        <v>4.6635379023962702E-4</v>
      </c>
      <c r="J495">
        <v>8.1873909803305397E-4</v>
      </c>
    </row>
    <row r="496" spans="1:10" x14ac:dyDescent="0.2">
      <c r="A496" t="s">
        <v>1231</v>
      </c>
      <c r="B496">
        <v>2021</v>
      </c>
      <c r="C496">
        <v>600</v>
      </c>
      <c r="D496">
        <v>660</v>
      </c>
      <c r="E496">
        <v>600</v>
      </c>
      <c r="F496">
        <v>1066</v>
      </c>
      <c r="G496">
        <v>1.96497383527933E-4</v>
      </c>
      <c r="H496">
        <v>2.7313136310382698E-4</v>
      </c>
      <c r="I496">
        <v>4.6962874663175998E-4</v>
      </c>
      <c r="J496">
        <v>8.1873909803305397E-4</v>
      </c>
    </row>
    <row r="497" spans="1:10"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x14ac:dyDescent="0.2">
      <c r="A498" t="s">
        <v>1217</v>
      </c>
      <c r="B498">
        <v>2021</v>
      </c>
      <c r="C498">
        <v>8000</v>
      </c>
      <c r="D498">
        <v>32692</v>
      </c>
      <c r="E498">
        <v>108000</v>
      </c>
      <c r="F498">
        <v>140000</v>
      </c>
      <c r="G498">
        <v>3.2485617146310402E-4</v>
      </c>
      <c r="H498">
        <v>1.3275247446839699E-3</v>
      </c>
      <c r="I498">
        <v>4.3855583147519002E-3</v>
      </c>
      <c r="J498">
        <v>5.6849830006043198E-3</v>
      </c>
    </row>
    <row r="499" spans="1:10"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x14ac:dyDescent="0.2">
      <c r="A501" t="s">
        <v>1192</v>
      </c>
      <c r="B501">
        <v>2021</v>
      </c>
      <c r="C501">
        <v>614154</v>
      </c>
      <c r="D501">
        <v>657151</v>
      </c>
      <c r="E501">
        <v>657151</v>
      </c>
      <c r="F501">
        <v>657151</v>
      </c>
      <c r="G501">
        <v>3.45573017993748E-3</v>
      </c>
      <c r="H501">
        <v>3.6976662913147098E-3</v>
      </c>
      <c r="I501">
        <v>3.6976662913147098E-3</v>
      </c>
      <c r="J501">
        <v>3.6976662913147098E-3</v>
      </c>
    </row>
    <row r="502" spans="1:10" x14ac:dyDescent="0.2">
      <c r="A502" t="s">
        <v>1236</v>
      </c>
      <c r="B502">
        <v>2021</v>
      </c>
      <c r="C502">
        <v>16</v>
      </c>
      <c r="D502">
        <v>17</v>
      </c>
      <c r="E502">
        <v>18</v>
      </c>
      <c r="F502">
        <v>20</v>
      </c>
      <c r="G502">
        <v>9.67421435073985E-5</v>
      </c>
      <c r="H502">
        <v>1.0278852747661101E-4</v>
      </c>
      <c r="I502">
        <v>1.08834911445823E-4</v>
      </c>
      <c r="J502">
        <v>1.20927679384248E-4</v>
      </c>
    </row>
    <row r="503" spans="1:10" x14ac:dyDescent="0.2">
      <c r="A503" t="s">
        <v>1185</v>
      </c>
      <c r="B503">
        <v>2021</v>
      </c>
      <c r="C503">
        <v>84.8</v>
      </c>
      <c r="D503">
        <v>83</v>
      </c>
      <c r="E503">
        <v>85</v>
      </c>
      <c r="F503">
        <v>90</v>
      </c>
      <c r="G503">
        <v>0</v>
      </c>
      <c r="H503">
        <v>0</v>
      </c>
      <c r="I503">
        <v>0</v>
      </c>
      <c r="J503">
        <v>0</v>
      </c>
    </row>
    <row r="504" spans="1:10" x14ac:dyDescent="0.2">
      <c r="A504" t="s">
        <v>1202</v>
      </c>
      <c r="B504">
        <v>2021</v>
      </c>
      <c r="C504">
        <v>0</v>
      </c>
      <c r="D504">
        <v>7000</v>
      </c>
      <c r="E504">
        <v>9000</v>
      </c>
      <c r="F504">
        <v>9000</v>
      </c>
      <c r="G504">
        <v>0</v>
      </c>
      <c r="H504">
        <v>3.2762387270889802E-4</v>
      </c>
      <c r="I504">
        <v>7.4885456619176597E-4</v>
      </c>
      <c r="J504">
        <v>1.1700852596746301E-3</v>
      </c>
    </row>
    <row r="505" spans="1:10" x14ac:dyDescent="0.2">
      <c r="A505" t="s">
        <v>1214</v>
      </c>
      <c r="B505">
        <v>2021</v>
      </c>
      <c r="C505">
        <v>1</v>
      </c>
      <c r="D505">
        <v>1</v>
      </c>
      <c r="E505">
        <v>1</v>
      </c>
      <c r="F505">
        <v>1</v>
      </c>
      <c r="G505">
        <v>2.8167686767651502E-4</v>
      </c>
      <c r="H505">
        <v>5.6335373535303004E-4</v>
      </c>
      <c r="I505">
        <v>8.4503060302954598E-4</v>
      </c>
      <c r="J505">
        <v>1.1267074707060601E-3</v>
      </c>
    </row>
    <row r="506" spans="1:10" x14ac:dyDescent="0.2">
      <c r="A506" t="s">
        <v>1206</v>
      </c>
      <c r="B506">
        <v>2021</v>
      </c>
      <c r="C506">
        <v>500</v>
      </c>
      <c r="D506">
        <v>852</v>
      </c>
      <c r="E506">
        <v>852</v>
      </c>
      <c r="F506">
        <v>852</v>
      </c>
      <c r="G506">
        <v>1.8290705693280201E-4</v>
      </c>
      <c r="H506">
        <v>5.0336022067907105E-4</v>
      </c>
      <c r="I506">
        <v>8.1503384569256605E-4</v>
      </c>
      <c r="J506">
        <v>1.1267074707060601E-3</v>
      </c>
    </row>
    <row r="507" spans="1:10" x14ac:dyDescent="0.2">
      <c r="A507" t="s">
        <v>1187</v>
      </c>
      <c r="B507">
        <v>2021</v>
      </c>
      <c r="C507">
        <v>95</v>
      </c>
      <c r="D507">
        <v>85</v>
      </c>
      <c r="E507">
        <v>75</v>
      </c>
      <c r="F507">
        <v>65</v>
      </c>
      <c r="G507">
        <v>2.8130310014093997E-4</v>
      </c>
      <c r="H507">
        <v>5.6260620028188103E-4</v>
      </c>
      <c r="I507">
        <v>8.4390930042282095E-4</v>
      </c>
      <c r="J507">
        <v>1.1252124005637599E-3</v>
      </c>
    </row>
    <row r="508" spans="1:10" x14ac:dyDescent="0.2">
      <c r="A508" t="s">
        <v>1208</v>
      </c>
      <c r="B508">
        <v>2021</v>
      </c>
      <c r="C508">
        <v>-1</v>
      </c>
      <c r="D508">
        <v>-1</v>
      </c>
      <c r="E508">
        <v>-1</v>
      </c>
      <c r="F508">
        <v>1</v>
      </c>
      <c r="G508">
        <v>0</v>
      </c>
      <c r="H508">
        <v>0</v>
      </c>
      <c r="I508">
        <v>0</v>
      </c>
      <c r="J508">
        <v>1.46943735012689E-3</v>
      </c>
    </row>
    <row r="509" spans="1:10" x14ac:dyDescent="0.2">
      <c r="A509" t="s">
        <v>1204</v>
      </c>
      <c r="B509">
        <v>2021</v>
      </c>
      <c r="C509">
        <v>-1</v>
      </c>
      <c r="D509">
        <v>-1</v>
      </c>
      <c r="E509">
        <v>-1</v>
      </c>
      <c r="F509">
        <v>1</v>
      </c>
      <c r="G509">
        <v>0</v>
      </c>
      <c r="H509">
        <v>0</v>
      </c>
      <c r="I509">
        <v>0</v>
      </c>
      <c r="J509">
        <v>1.12820254084836E-3</v>
      </c>
    </row>
    <row r="510" spans="1:10" x14ac:dyDescent="0.2">
      <c r="A510" t="s">
        <v>1219</v>
      </c>
      <c r="B510">
        <v>2021</v>
      </c>
      <c r="C510">
        <v>91.6</v>
      </c>
      <c r="D510">
        <v>92.8</v>
      </c>
      <c r="E510">
        <v>94</v>
      </c>
      <c r="F510">
        <v>95</v>
      </c>
      <c r="G510">
        <v>0</v>
      </c>
      <c r="H510">
        <v>0</v>
      </c>
      <c r="I510">
        <v>0</v>
      </c>
      <c r="J510">
        <v>0</v>
      </c>
    </row>
    <row r="511" spans="1:10" x14ac:dyDescent="0.2">
      <c r="A511" t="s">
        <v>1221</v>
      </c>
      <c r="B511">
        <v>2021</v>
      </c>
      <c r="C511">
        <v>318</v>
      </c>
      <c r="D511">
        <v>900</v>
      </c>
      <c r="E511">
        <v>1200</v>
      </c>
      <c r="F511">
        <v>1200</v>
      </c>
      <c r="G511">
        <v>0</v>
      </c>
      <c r="H511">
        <v>0</v>
      </c>
      <c r="I511">
        <v>0</v>
      </c>
      <c r="J511">
        <v>0</v>
      </c>
    </row>
    <row r="512" spans="1:10" x14ac:dyDescent="0.2">
      <c r="A512" t="s">
        <v>1223</v>
      </c>
      <c r="B512">
        <v>2021</v>
      </c>
      <c r="C512">
        <v>30</v>
      </c>
      <c r="D512">
        <v>10</v>
      </c>
      <c r="E512">
        <v>50</v>
      </c>
      <c r="F512">
        <v>100</v>
      </c>
      <c r="G512">
        <v>0</v>
      </c>
      <c r="H512">
        <v>0</v>
      </c>
      <c r="I512">
        <v>0</v>
      </c>
      <c r="J512">
        <v>0</v>
      </c>
    </row>
    <row r="513" spans="1:10" x14ac:dyDescent="0.2">
      <c r="A513" t="s">
        <v>1225</v>
      </c>
      <c r="B513">
        <v>2021</v>
      </c>
      <c r="C513">
        <v>1800</v>
      </c>
      <c r="D513">
        <v>3700</v>
      </c>
      <c r="E513">
        <v>4800</v>
      </c>
      <c r="F513">
        <v>3900</v>
      </c>
      <c r="G513">
        <v>0</v>
      </c>
      <c r="H513">
        <v>0</v>
      </c>
      <c r="I513">
        <v>0</v>
      </c>
      <c r="J513">
        <v>0</v>
      </c>
    </row>
    <row r="514" spans="1:10" x14ac:dyDescent="0.2">
      <c r="A514" t="s">
        <v>1227</v>
      </c>
      <c r="B514">
        <v>2021</v>
      </c>
      <c r="C514">
        <v>26</v>
      </c>
      <c r="D514">
        <v>29.16</v>
      </c>
      <c r="E514">
        <v>32</v>
      </c>
      <c r="F514">
        <v>35</v>
      </c>
      <c r="G514">
        <v>0</v>
      </c>
      <c r="H514">
        <v>0</v>
      </c>
      <c r="I514">
        <v>0</v>
      </c>
      <c r="J514">
        <v>0</v>
      </c>
    </row>
    <row r="515" spans="1:10" x14ac:dyDescent="0.2">
      <c r="A515" t="s">
        <v>1273</v>
      </c>
      <c r="B515">
        <v>2021</v>
      </c>
      <c r="C515">
        <v>-1</v>
      </c>
      <c r="D515">
        <v>10</v>
      </c>
      <c r="E515">
        <v>40</v>
      </c>
      <c r="F515">
        <v>60</v>
      </c>
      <c r="G515">
        <v>0</v>
      </c>
      <c r="H515">
        <v>0</v>
      </c>
      <c r="I515">
        <v>0</v>
      </c>
      <c r="J515">
        <v>0</v>
      </c>
    </row>
    <row r="516" spans="1:10" x14ac:dyDescent="0.2">
      <c r="A516" t="s">
        <v>1302</v>
      </c>
      <c r="B516">
        <v>2021</v>
      </c>
      <c r="C516">
        <v>8</v>
      </c>
      <c r="D516">
        <v>9</v>
      </c>
      <c r="E516">
        <v>10</v>
      </c>
      <c r="F516">
        <v>10</v>
      </c>
      <c r="G516">
        <v>3.2959540936669198E-4</v>
      </c>
      <c r="H516">
        <v>3.7079483553752797E-4</v>
      </c>
      <c r="I516">
        <v>4.1199426170836402E-4</v>
      </c>
      <c r="J516">
        <v>4.1199426170836402E-4</v>
      </c>
    </row>
    <row r="517" spans="1:10" x14ac:dyDescent="0.2">
      <c r="A517" t="s">
        <v>1275</v>
      </c>
      <c r="B517">
        <v>2021</v>
      </c>
      <c r="C517">
        <v>0</v>
      </c>
      <c r="D517">
        <v>0.2</v>
      </c>
      <c r="E517">
        <v>-1</v>
      </c>
      <c r="F517">
        <v>-1</v>
      </c>
      <c r="G517">
        <v>0</v>
      </c>
      <c r="H517">
        <v>4.3450614845809101E-4</v>
      </c>
      <c r="I517">
        <v>4.3450614845809101E-4</v>
      </c>
      <c r="J517">
        <v>4.3450614845809101E-4</v>
      </c>
    </row>
    <row r="518" spans="1:10" x14ac:dyDescent="0.2">
      <c r="A518" t="s">
        <v>1289</v>
      </c>
      <c r="B518">
        <v>2021</v>
      </c>
      <c r="C518">
        <v>-1</v>
      </c>
      <c r="D518">
        <v>-1</v>
      </c>
      <c r="E518">
        <v>78</v>
      </c>
      <c r="F518">
        <v>78</v>
      </c>
      <c r="G518">
        <v>0</v>
      </c>
      <c r="H518">
        <v>0</v>
      </c>
      <c r="I518">
        <v>4.6188993621742204E-3</v>
      </c>
      <c r="J518">
        <v>4.6188993621742204E-3</v>
      </c>
    </row>
    <row r="519" spans="1:10" x14ac:dyDescent="0.2">
      <c r="A519" t="s">
        <v>1285</v>
      </c>
      <c r="B519">
        <v>2021</v>
      </c>
      <c r="C519">
        <v>-1</v>
      </c>
      <c r="D519">
        <v>10</v>
      </c>
      <c r="E519">
        <v>40</v>
      </c>
      <c r="F519">
        <v>60</v>
      </c>
      <c r="G519">
        <v>0</v>
      </c>
      <c r="H519">
        <v>8.5899109896816204E-4</v>
      </c>
      <c r="I519">
        <v>3.4359643958726499E-3</v>
      </c>
      <c r="J519">
        <v>5.1539465938089703E-3</v>
      </c>
    </row>
    <row r="520" spans="1:10" x14ac:dyDescent="0.2">
      <c r="A520" t="s">
        <v>1287</v>
      </c>
      <c r="B520">
        <v>2021</v>
      </c>
      <c r="C520">
        <v>33</v>
      </c>
      <c r="D520">
        <v>33</v>
      </c>
      <c r="E520">
        <v>34</v>
      </c>
      <c r="F520">
        <v>35</v>
      </c>
      <c r="G520">
        <v>0</v>
      </c>
      <c r="H520">
        <v>0</v>
      </c>
      <c r="I520">
        <v>0</v>
      </c>
      <c r="J520">
        <v>0</v>
      </c>
    </row>
    <row r="521" spans="1:10" x14ac:dyDescent="0.2">
      <c r="A521" t="s">
        <v>1292</v>
      </c>
      <c r="B521">
        <v>2021</v>
      </c>
      <c r="C521">
        <v>1000</v>
      </c>
      <c r="D521">
        <v>994</v>
      </c>
      <c r="E521">
        <v>1209</v>
      </c>
      <c r="F521">
        <v>1209</v>
      </c>
      <c r="G521">
        <v>1.4639602408526701E-4</v>
      </c>
      <c r="H521">
        <v>3.0479652214552698E-4</v>
      </c>
      <c r="I521">
        <v>4.8178931526461502E-4</v>
      </c>
      <c r="J521">
        <v>6.5878210838370404E-4</v>
      </c>
    </row>
    <row r="522" spans="1:10" x14ac:dyDescent="0.2">
      <c r="A522" t="s">
        <v>1294</v>
      </c>
      <c r="B522">
        <v>2021</v>
      </c>
      <c r="C522">
        <v>3095</v>
      </c>
      <c r="D522">
        <v>14233</v>
      </c>
      <c r="E522">
        <v>15279</v>
      </c>
      <c r="F522">
        <v>15279</v>
      </c>
      <c r="G522">
        <v>3.44090198682064E-5</v>
      </c>
      <c r="H522">
        <v>2.1614867989585399E-4</v>
      </c>
      <c r="I522">
        <v>3.8601472660549101E-4</v>
      </c>
      <c r="J522">
        <v>5.5588077331512799E-4</v>
      </c>
    </row>
    <row r="523" spans="1:10" x14ac:dyDescent="0.2">
      <c r="A523" t="s">
        <v>1296</v>
      </c>
      <c r="B523">
        <v>2021</v>
      </c>
      <c r="C523">
        <v>1</v>
      </c>
      <c r="D523">
        <v>1</v>
      </c>
      <c r="E523">
        <v>1</v>
      </c>
      <c r="F523">
        <v>1</v>
      </c>
      <c r="G523">
        <v>1.0284905841286101E-4</v>
      </c>
      <c r="H523">
        <v>2.0569811682572201E-4</v>
      </c>
      <c r="I523">
        <v>3.0854717523858297E-4</v>
      </c>
      <c r="J523">
        <v>4.1139623365144402E-4</v>
      </c>
    </row>
    <row r="524" spans="1:10" x14ac:dyDescent="0.2">
      <c r="A524" t="s">
        <v>1298</v>
      </c>
      <c r="B524">
        <v>2021</v>
      </c>
      <c r="C524">
        <v>2000</v>
      </c>
      <c r="D524">
        <v>16520</v>
      </c>
      <c r="E524">
        <v>17492</v>
      </c>
      <c r="F524">
        <v>17492</v>
      </c>
      <c r="G524">
        <v>1.8342912937485102E-5</v>
      </c>
      <c r="H524">
        <v>1.83575872678351E-4</v>
      </c>
      <c r="I524">
        <v>3.4400298922959601E-4</v>
      </c>
      <c r="J524">
        <v>5.0443010578083997E-4</v>
      </c>
    </row>
    <row r="525" spans="1:10" x14ac:dyDescent="0.2">
      <c r="A525" t="s">
        <v>1246</v>
      </c>
      <c r="B525">
        <v>2021</v>
      </c>
      <c r="C525">
        <v>9</v>
      </c>
      <c r="D525">
        <v>6</v>
      </c>
      <c r="E525">
        <v>9</v>
      </c>
      <c r="F525">
        <v>12</v>
      </c>
      <c r="G525">
        <v>0</v>
      </c>
      <c r="H525">
        <v>0</v>
      </c>
      <c r="I525">
        <v>0</v>
      </c>
      <c r="J525">
        <v>0</v>
      </c>
    </row>
    <row r="526" spans="1:10" x14ac:dyDescent="0.2">
      <c r="A526" t="s">
        <v>1300</v>
      </c>
      <c r="B526">
        <v>2021</v>
      </c>
      <c r="C526">
        <v>13</v>
      </c>
      <c r="D526">
        <v>13</v>
      </c>
      <c r="E526">
        <v>13</v>
      </c>
      <c r="F526">
        <v>13</v>
      </c>
      <c r="G526">
        <v>1.25237733793802E-4</v>
      </c>
      <c r="H526">
        <v>2.4084179575731201E-4</v>
      </c>
      <c r="I526">
        <v>3.6607952955111401E-4</v>
      </c>
      <c r="J526">
        <v>4.9131726334491598E-4</v>
      </c>
    </row>
    <row r="527" spans="1:10" x14ac:dyDescent="0.2">
      <c r="A527" t="s">
        <v>1268</v>
      </c>
      <c r="B527">
        <v>2021</v>
      </c>
      <c r="C527">
        <v>-1</v>
      </c>
      <c r="D527">
        <v>1</v>
      </c>
      <c r="E527">
        <v>-1</v>
      </c>
      <c r="F527">
        <v>-1</v>
      </c>
      <c r="G527">
        <v>0</v>
      </c>
      <c r="H527">
        <v>8.2686092699146699E-5</v>
      </c>
      <c r="I527">
        <v>8.2686092699146699E-5</v>
      </c>
      <c r="J527">
        <v>8.2686092699146699E-5</v>
      </c>
    </row>
    <row r="528" spans="1:10" x14ac:dyDescent="0.2">
      <c r="A528" t="s">
        <v>1260</v>
      </c>
      <c r="B528">
        <v>2021</v>
      </c>
      <c r="C528">
        <v>-1</v>
      </c>
      <c r="D528">
        <v>25</v>
      </c>
      <c r="E528">
        <v>75</v>
      </c>
      <c r="F528">
        <v>100</v>
      </c>
      <c r="G528">
        <v>0</v>
      </c>
      <c r="H528">
        <v>1.0099890911176501E-4</v>
      </c>
      <c r="I528">
        <v>3.02996727335295E-4</v>
      </c>
      <c r="J528">
        <v>4.0399563644706002E-4</v>
      </c>
    </row>
    <row r="529" spans="1:10" x14ac:dyDescent="0.2">
      <c r="A529" t="s">
        <v>1283</v>
      </c>
      <c r="B529">
        <v>2021</v>
      </c>
      <c r="C529">
        <v>50</v>
      </c>
      <c r="D529">
        <v>75</v>
      </c>
      <c r="E529">
        <v>90</v>
      </c>
      <c r="F529">
        <v>100</v>
      </c>
      <c r="G529">
        <v>4.3466045951639202E-5</v>
      </c>
      <c r="H529">
        <v>6.5199068927458803E-5</v>
      </c>
      <c r="I529">
        <v>7.8238882712950605E-5</v>
      </c>
      <c r="J529">
        <v>8.6932091903278404E-5</v>
      </c>
    </row>
    <row r="530" spans="1:10" x14ac:dyDescent="0.2">
      <c r="A530" t="s">
        <v>1266</v>
      </c>
      <c r="B530">
        <v>2021</v>
      </c>
      <c r="C530">
        <v>1000</v>
      </c>
      <c r="D530">
        <v>900</v>
      </c>
      <c r="E530">
        <v>627</v>
      </c>
      <c r="F530">
        <v>628</v>
      </c>
      <c r="G530">
        <v>8.3265993024206805E-5</v>
      </c>
      <c r="H530">
        <v>3.11831143875654E-4</v>
      </c>
      <c r="I530">
        <v>3.6403892150183199E-4</v>
      </c>
      <c r="J530">
        <v>4.1632996512103399E-4</v>
      </c>
    </row>
    <row r="531" spans="1:10" x14ac:dyDescent="0.2">
      <c r="A531" t="s">
        <v>1248</v>
      </c>
      <c r="B531">
        <v>2021</v>
      </c>
      <c r="C531">
        <v>175</v>
      </c>
      <c r="D531">
        <v>175</v>
      </c>
      <c r="E531">
        <v>225</v>
      </c>
      <c r="F531">
        <v>275</v>
      </c>
      <c r="G531">
        <v>2.5865795593390801E-4</v>
      </c>
      <c r="H531">
        <v>2.5865795593390801E-4</v>
      </c>
      <c r="I531">
        <v>3.3256022905788098E-4</v>
      </c>
      <c r="J531">
        <v>4.0646250218185498E-4</v>
      </c>
    </row>
    <row r="532" spans="1:10" x14ac:dyDescent="0.2">
      <c r="A532" t="s">
        <v>1250</v>
      </c>
      <c r="B532">
        <v>2021</v>
      </c>
      <c r="C532">
        <v>50</v>
      </c>
      <c r="D532">
        <v>250</v>
      </c>
      <c r="E532">
        <v>450</v>
      </c>
      <c r="F532">
        <v>500</v>
      </c>
      <c r="G532">
        <v>4.1040948735752598E-5</v>
      </c>
      <c r="H532">
        <v>2.05204743678763E-4</v>
      </c>
      <c r="I532">
        <v>3.6936853862177399E-4</v>
      </c>
      <c r="J532">
        <v>4.1040948735752601E-4</v>
      </c>
    </row>
    <row r="533" spans="1:10" x14ac:dyDescent="0.2">
      <c r="A533" t="s">
        <v>1252</v>
      </c>
      <c r="B533">
        <v>2021</v>
      </c>
      <c r="C533">
        <v>1</v>
      </c>
      <c r="D533">
        <v>1</v>
      </c>
      <c r="E533">
        <v>1</v>
      </c>
      <c r="F533">
        <v>1</v>
      </c>
      <c r="G533">
        <v>1.01615625545464E-4</v>
      </c>
      <c r="H533">
        <v>2.03231251090927E-4</v>
      </c>
      <c r="I533">
        <v>3.0484687663639098E-4</v>
      </c>
      <c r="J533">
        <v>4.0646250218185498E-4</v>
      </c>
    </row>
    <row r="534" spans="1:10" x14ac:dyDescent="0.2">
      <c r="A534" t="s">
        <v>1254</v>
      </c>
      <c r="B534">
        <v>2021</v>
      </c>
      <c r="C534">
        <v>20</v>
      </c>
      <c r="D534">
        <v>90</v>
      </c>
      <c r="E534">
        <v>55</v>
      </c>
      <c r="F534">
        <v>55</v>
      </c>
      <c r="G534">
        <v>4.0892936791665E-5</v>
      </c>
      <c r="H534">
        <v>1.84018215562492E-4</v>
      </c>
      <c r="I534">
        <v>2.9647379173957099E-4</v>
      </c>
      <c r="J534">
        <v>4.0892936791664999E-4</v>
      </c>
    </row>
    <row r="535" spans="1:10" x14ac:dyDescent="0.2">
      <c r="A535" t="s">
        <v>1256</v>
      </c>
      <c r="B535">
        <v>2021</v>
      </c>
      <c r="C535">
        <v>10</v>
      </c>
      <c r="D535">
        <v>60</v>
      </c>
      <c r="E535">
        <v>80</v>
      </c>
      <c r="F535">
        <v>100</v>
      </c>
      <c r="G535">
        <v>4.0646250218185503E-5</v>
      </c>
      <c r="H535">
        <v>2.4387750130911299E-4</v>
      </c>
      <c r="I535">
        <v>3.2517000174548403E-4</v>
      </c>
      <c r="J535">
        <v>4.0646250218185498E-4</v>
      </c>
    </row>
    <row r="536" spans="1:10" x14ac:dyDescent="0.2">
      <c r="A536" t="s">
        <v>1258</v>
      </c>
      <c r="B536">
        <v>2021</v>
      </c>
      <c r="C536">
        <v>2</v>
      </c>
      <c r="D536">
        <v>3</v>
      </c>
      <c r="E536">
        <v>3</v>
      </c>
      <c r="F536">
        <v>2</v>
      </c>
      <c r="G536">
        <v>8.0305754142453005E-5</v>
      </c>
      <c r="H536">
        <v>2.0076438535613299E-4</v>
      </c>
      <c r="I536">
        <v>3.2122301656981202E-4</v>
      </c>
      <c r="J536">
        <v>4.0152877071226501E-4</v>
      </c>
    </row>
    <row r="537" spans="1:10" x14ac:dyDescent="0.2">
      <c r="A537" t="s">
        <v>1242</v>
      </c>
      <c r="B537">
        <v>2021</v>
      </c>
      <c r="C537">
        <v>5</v>
      </c>
      <c r="D537">
        <v>10</v>
      </c>
      <c r="E537">
        <v>15</v>
      </c>
      <c r="F537">
        <v>20</v>
      </c>
      <c r="G537">
        <v>0</v>
      </c>
      <c r="H537">
        <v>0</v>
      </c>
      <c r="I537">
        <v>0</v>
      </c>
      <c r="J537">
        <v>0</v>
      </c>
    </row>
    <row r="538" spans="1:10" x14ac:dyDescent="0.2">
      <c r="A538" t="s">
        <v>1277</v>
      </c>
      <c r="B538">
        <v>2021</v>
      </c>
      <c r="C538">
        <v>8</v>
      </c>
      <c r="D538">
        <v>6</v>
      </c>
      <c r="E538">
        <v>3</v>
      </c>
      <c r="F538">
        <v>0.01</v>
      </c>
      <c r="G538">
        <v>0</v>
      </c>
      <c r="H538">
        <v>0</v>
      </c>
      <c r="I538">
        <v>0</v>
      </c>
      <c r="J538">
        <v>4.0152877071226501E-4</v>
      </c>
    </row>
    <row r="539" spans="1:10" x14ac:dyDescent="0.2">
      <c r="A539" t="s">
        <v>1270</v>
      </c>
      <c r="B539">
        <v>2021</v>
      </c>
      <c r="C539">
        <v>3473</v>
      </c>
      <c r="D539">
        <v>3508</v>
      </c>
      <c r="E539">
        <v>3543</v>
      </c>
      <c r="F539">
        <v>3574</v>
      </c>
      <c r="G539">
        <v>1.56193515965728E-3</v>
      </c>
      <c r="H539">
        <v>1.5776759401318001E-3</v>
      </c>
      <c r="I539">
        <v>1.5934167206063199E-3</v>
      </c>
      <c r="J539">
        <v>1.6073585547408901E-3</v>
      </c>
    </row>
    <row r="540" spans="1:10" x14ac:dyDescent="0.2">
      <c r="A540" t="s">
        <v>1264</v>
      </c>
      <c r="B540">
        <v>2021</v>
      </c>
      <c r="C540">
        <v>0</v>
      </c>
      <c r="D540">
        <v>1</v>
      </c>
      <c r="E540">
        <v>0</v>
      </c>
      <c r="F540">
        <v>1</v>
      </c>
      <c r="G540">
        <v>0</v>
      </c>
      <c r="H540">
        <v>4.2092795582795599E-4</v>
      </c>
      <c r="I540">
        <v>4.2092795582795599E-4</v>
      </c>
      <c r="J540">
        <v>4.6129091049638998E-4</v>
      </c>
    </row>
    <row r="541" spans="1:10" x14ac:dyDescent="0.2">
      <c r="A541" t="s">
        <v>1244</v>
      </c>
      <c r="B541">
        <v>2021</v>
      </c>
      <c r="C541">
        <v>800</v>
      </c>
      <c r="D541">
        <v>1200</v>
      </c>
      <c r="E541">
        <v>2000</v>
      </c>
      <c r="F541">
        <v>2000</v>
      </c>
      <c r="G541">
        <v>1.18781233067527E-4</v>
      </c>
      <c r="H541">
        <v>4.4439028821388599E-4</v>
      </c>
      <c r="I541">
        <v>7.4134337088270399E-4</v>
      </c>
      <c r="J541">
        <v>8.9085924800645405E-4</v>
      </c>
    </row>
    <row r="542" spans="1:10" x14ac:dyDescent="0.2">
      <c r="A542" t="s">
        <v>1262</v>
      </c>
      <c r="B542">
        <v>2021</v>
      </c>
      <c r="C542">
        <v>100</v>
      </c>
      <c r="D542">
        <v>100</v>
      </c>
      <c r="E542">
        <v>100</v>
      </c>
      <c r="F542">
        <v>100</v>
      </c>
      <c r="G542">
        <v>1.00382192678066E-4</v>
      </c>
      <c r="H542">
        <v>1.00382192678066E-4</v>
      </c>
      <c r="I542">
        <v>2.0076438535613299E-4</v>
      </c>
      <c r="J542">
        <v>3.0114657803419898E-4</v>
      </c>
    </row>
    <row r="543" spans="1:10" x14ac:dyDescent="0.2">
      <c r="A543" t="s">
        <v>1372</v>
      </c>
      <c r="B543">
        <v>2021</v>
      </c>
      <c r="C543">
        <v>64</v>
      </c>
      <c r="D543">
        <v>70</v>
      </c>
      <c r="E543">
        <v>86</v>
      </c>
      <c r="F543">
        <v>100</v>
      </c>
      <c r="G543">
        <v>0</v>
      </c>
      <c r="H543">
        <v>0</v>
      </c>
      <c r="I543">
        <v>0</v>
      </c>
      <c r="J543">
        <v>0</v>
      </c>
    </row>
    <row r="544" spans="1:10" x14ac:dyDescent="0.2">
      <c r="A544" t="s">
        <v>1408</v>
      </c>
      <c r="B544">
        <v>2021</v>
      </c>
      <c r="C544">
        <v>30</v>
      </c>
      <c r="D544">
        <v>50</v>
      </c>
      <c r="E544">
        <v>70</v>
      </c>
      <c r="F544">
        <v>100</v>
      </c>
      <c r="G544">
        <v>3.45870238598376E-4</v>
      </c>
      <c r="H544">
        <v>5.7645039766395997E-4</v>
      </c>
      <c r="I544">
        <v>8.0703055672954401E-4</v>
      </c>
      <c r="J544">
        <v>1.1529007953279199E-3</v>
      </c>
    </row>
    <row r="545" spans="1:10" x14ac:dyDescent="0.2">
      <c r="A545" t="s">
        <v>1374</v>
      </c>
      <c r="B545">
        <v>2021</v>
      </c>
      <c r="C545">
        <v>83</v>
      </c>
      <c r="D545">
        <v>86</v>
      </c>
      <c r="E545">
        <v>93</v>
      </c>
      <c r="F545">
        <v>100</v>
      </c>
      <c r="G545">
        <v>9.6499896805897804E-4</v>
      </c>
      <c r="H545">
        <v>9.998784488321939E-4</v>
      </c>
      <c r="I545">
        <v>1.0812639039696999E-3</v>
      </c>
      <c r="J545">
        <v>1.1626493591071999E-3</v>
      </c>
    </row>
    <row r="546" spans="1:10" x14ac:dyDescent="0.2">
      <c r="A546" t="s">
        <v>1395</v>
      </c>
      <c r="B546">
        <v>2021</v>
      </c>
      <c r="C546">
        <v>100</v>
      </c>
      <c r="D546">
        <v>100</v>
      </c>
      <c r="E546">
        <v>100</v>
      </c>
      <c r="F546">
        <v>100</v>
      </c>
      <c r="G546">
        <v>2.21698119061071E-4</v>
      </c>
      <c r="H546">
        <v>4.4339623812214302E-4</v>
      </c>
      <c r="I546">
        <v>6.6509435718321397E-4</v>
      </c>
      <c r="J546">
        <v>8.8679247624428605E-4</v>
      </c>
    </row>
    <row r="547" spans="1:10" x14ac:dyDescent="0.2">
      <c r="A547" t="s">
        <v>1393</v>
      </c>
      <c r="B547">
        <v>2021</v>
      </c>
      <c r="C547">
        <v>0</v>
      </c>
      <c r="D547">
        <v>2</v>
      </c>
      <c r="E547">
        <v>1</v>
      </c>
      <c r="F547">
        <v>1</v>
      </c>
      <c r="G547">
        <v>0</v>
      </c>
      <c r="H547">
        <v>4.9962668480470305E-4</v>
      </c>
      <c r="I547">
        <v>6.99477358726585E-4</v>
      </c>
      <c r="J547">
        <v>7.99402695687525E-4</v>
      </c>
    </row>
    <row r="548" spans="1:10" x14ac:dyDescent="0.2">
      <c r="A548" t="s">
        <v>1378</v>
      </c>
      <c r="B548">
        <v>2021</v>
      </c>
      <c r="C548">
        <v>21</v>
      </c>
      <c r="D548">
        <v>21</v>
      </c>
      <c r="E548">
        <v>22</v>
      </c>
      <c r="F548">
        <v>23</v>
      </c>
      <c r="G548">
        <v>8.0206849485889601E-4</v>
      </c>
      <c r="H548">
        <v>8.0206849485889601E-4</v>
      </c>
      <c r="I548">
        <v>8.4026223270931898E-4</v>
      </c>
      <c r="J548">
        <v>8.7845597055974303E-4</v>
      </c>
    </row>
    <row r="549" spans="1:10" x14ac:dyDescent="0.2">
      <c r="A549" t="s">
        <v>1399</v>
      </c>
      <c r="B549">
        <v>2021</v>
      </c>
      <c r="C549">
        <v>10</v>
      </c>
      <c r="D549">
        <v>15</v>
      </c>
      <c r="E549">
        <v>25</v>
      </c>
      <c r="F549">
        <v>50</v>
      </c>
      <c r="G549">
        <v>7.9940269568752503E-5</v>
      </c>
      <c r="H549">
        <v>1.9985067392188101E-4</v>
      </c>
      <c r="I549">
        <v>3.9970134784376299E-4</v>
      </c>
      <c r="J549">
        <v>7.99402695687525E-4</v>
      </c>
    </row>
    <row r="550" spans="1:10" x14ac:dyDescent="0.2">
      <c r="A550" t="s">
        <v>1361</v>
      </c>
      <c r="B550">
        <v>2021</v>
      </c>
      <c r="C550">
        <v>7900</v>
      </c>
      <c r="D550">
        <v>7900</v>
      </c>
      <c r="E550">
        <v>7900</v>
      </c>
      <c r="F550">
        <v>7900</v>
      </c>
      <c r="G550">
        <v>0</v>
      </c>
      <c r="H550">
        <v>0</v>
      </c>
      <c r="I550">
        <v>0</v>
      </c>
      <c r="J550">
        <v>0</v>
      </c>
    </row>
    <row r="551" spans="1:10" x14ac:dyDescent="0.2">
      <c r="A551" t="s">
        <v>1412</v>
      </c>
      <c r="B551">
        <v>2021</v>
      </c>
      <c r="C551">
        <v>0</v>
      </c>
      <c r="D551">
        <v>0</v>
      </c>
      <c r="E551">
        <v>10000</v>
      </c>
      <c r="F551">
        <v>16000</v>
      </c>
      <c r="G551">
        <v>0</v>
      </c>
      <c r="H551">
        <v>0</v>
      </c>
      <c r="I551">
        <v>6.1414327365469997E-4</v>
      </c>
      <c r="J551">
        <v>1.5967725115022199E-3</v>
      </c>
    </row>
    <row r="552" spans="1:10" x14ac:dyDescent="0.2">
      <c r="A552" t="s">
        <v>1410</v>
      </c>
      <c r="B552">
        <v>2021</v>
      </c>
      <c r="C552">
        <v>600</v>
      </c>
      <c r="D552">
        <v>4500</v>
      </c>
      <c r="E552">
        <v>4500</v>
      </c>
      <c r="F552">
        <v>2400</v>
      </c>
      <c r="G552">
        <v>6.8998276437028696E-5</v>
      </c>
      <c r="H552">
        <v>5.8648534971474401E-4</v>
      </c>
      <c r="I552">
        <v>1.10397242299246E-3</v>
      </c>
      <c r="J552">
        <v>1.3799655287405699E-3</v>
      </c>
    </row>
    <row r="553" spans="1:10" x14ac:dyDescent="0.2">
      <c r="A553" t="s">
        <v>1427</v>
      </c>
      <c r="B553">
        <v>2021</v>
      </c>
      <c r="C553">
        <v>4500</v>
      </c>
      <c r="D553">
        <v>5000</v>
      </c>
      <c r="E553">
        <v>4800</v>
      </c>
      <c r="F553">
        <v>0</v>
      </c>
      <c r="G553">
        <v>3.0617418102540001E-4</v>
      </c>
      <c r="H553">
        <v>5.8193506006894299E-4</v>
      </c>
      <c r="I553">
        <v>9.0852085316270195E-4</v>
      </c>
      <c r="J553">
        <v>9.0852085316270195E-4</v>
      </c>
    </row>
    <row r="554" spans="1:10" x14ac:dyDescent="0.2">
      <c r="A554" t="s">
        <v>1405</v>
      </c>
      <c r="B554">
        <v>2021</v>
      </c>
      <c r="C554">
        <v>1</v>
      </c>
      <c r="D554">
        <v>2</v>
      </c>
      <c r="E554">
        <v>2</v>
      </c>
      <c r="F554">
        <v>1</v>
      </c>
      <c r="G554">
        <v>1.9172357914654301E-4</v>
      </c>
      <c r="H554">
        <v>5.7517073743962896E-4</v>
      </c>
      <c r="I554">
        <v>9.5861789573271504E-4</v>
      </c>
      <c r="J554">
        <v>1.1503414748792601E-3</v>
      </c>
    </row>
    <row r="555" spans="1:10" x14ac:dyDescent="0.2">
      <c r="A555" t="s">
        <v>1363</v>
      </c>
      <c r="B555">
        <v>2021</v>
      </c>
      <c r="C555">
        <v>0</v>
      </c>
      <c r="D555">
        <v>0</v>
      </c>
      <c r="E555">
        <v>56815</v>
      </c>
      <c r="F555">
        <v>243185</v>
      </c>
      <c r="G555">
        <v>0</v>
      </c>
      <c r="H555">
        <v>0</v>
      </c>
      <c r="I555">
        <v>1.3095105957459099E-3</v>
      </c>
      <c r="J555">
        <v>6.9146031633155599E-3</v>
      </c>
    </row>
    <row r="556" spans="1:10" x14ac:dyDescent="0.2">
      <c r="A556" t="s">
        <v>1366</v>
      </c>
      <c r="B556">
        <v>2021</v>
      </c>
      <c r="C556">
        <v>5</v>
      </c>
      <c r="D556">
        <v>20</v>
      </c>
      <c r="E556">
        <v>50</v>
      </c>
      <c r="F556">
        <v>100</v>
      </c>
      <c r="G556">
        <v>3.5540414143948298E-4</v>
      </c>
      <c r="H556">
        <v>1.42161656575793E-3</v>
      </c>
      <c r="I556">
        <v>3.5540414143948301E-3</v>
      </c>
      <c r="J556">
        <v>7.1080828287896696E-3</v>
      </c>
    </row>
    <row r="557" spans="1:10" x14ac:dyDescent="0.2">
      <c r="A557" t="s">
        <v>1425</v>
      </c>
      <c r="B557">
        <v>2021</v>
      </c>
      <c r="C557">
        <v>15</v>
      </c>
      <c r="D557">
        <v>15</v>
      </c>
      <c r="E557">
        <v>15</v>
      </c>
      <c r="F557">
        <v>15</v>
      </c>
      <c r="G557">
        <v>3.6036577750670298E-4</v>
      </c>
      <c r="H557">
        <v>7.2073155501340596E-4</v>
      </c>
      <c r="I557">
        <v>1.08109733252011E-3</v>
      </c>
      <c r="J557">
        <v>1.44146311002681E-3</v>
      </c>
    </row>
    <row r="558" spans="1:10" x14ac:dyDescent="0.2">
      <c r="A558" t="s">
        <v>1423</v>
      </c>
      <c r="B558">
        <v>2021</v>
      </c>
      <c r="C558">
        <v>1</v>
      </c>
      <c r="D558">
        <v>3</v>
      </c>
      <c r="E558">
        <v>5</v>
      </c>
      <c r="F558">
        <v>7</v>
      </c>
      <c r="G558">
        <v>1.87730016539747E-4</v>
      </c>
      <c r="H558">
        <v>5.6319004961924099E-4</v>
      </c>
      <c r="I558">
        <v>9.3865008269873498E-4</v>
      </c>
      <c r="J558">
        <v>1.3141101157782299E-3</v>
      </c>
    </row>
    <row r="559" spans="1:10" x14ac:dyDescent="0.2">
      <c r="A559" t="s">
        <v>1421</v>
      </c>
      <c r="B559">
        <v>2021</v>
      </c>
      <c r="C559">
        <v>25</v>
      </c>
      <c r="D559">
        <v>38</v>
      </c>
      <c r="E559">
        <v>42</v>
      </c>
      <c r="F559">
        <v>45</v>
      </c>
      <c r="G559">
        <v>5.9312110664444799E-4</v>
      </c>
      <c r="H559">
        <v>9.0154408209956196E-4</v>
      </c>
      <c r="I559">
        <v>1.89798754126223E-3</v>
      </c>
      <c r="J559">
        <v>2.9656055332222399E-3</v>
      </c>
    </row>
    <row r="560" spans="1:10" x14ac:dyDescent="0.2">
      <c r="A560" t="s">
        <v>1419</v>
      </c>
      <c r="B560">
        <v>2021</v>
      </c>
      <c r="C560">
        <v>3902367</v>
      </c>
      <c r="D560">
        <v>3902367</v>
      </c>
      <c r="E560">
        <v>3902367</v>
      </c>
      <c r="F560">
        <v>3902367</v>
      </c>
      <c r="G560">
        <v>5.4762581783004798E-4</v>
      </c>
      <c r="H560">
        <v>1.0952516356601001E-3</v>
      </c>
      <c r="I560">
        <v>1.64287745349014E-3</v>
      </c>
      <c r="J560">
        <v>2.1905032713201902E-3</v>
      </c>
    </row>
    <row r="561" spans="1:10" x14ac:dyDescent="0.2">
      <c r="A561" t="s">
        <v>1418</v>
      </c>
      <c r="B561">
        <v>2021</v>
      </c>
      <c r="C561">
        <v>5642993</v>
      </c>
      <c r="D561">
        <v>5654303</v>
      </c>
      <c r="E561">
        <v>5711625</v>
      </c>
      <c r="F561">
        <v>5954810</v>
      </c>
      <c r="G561">
        <v>2.2929055763636899E-3</v>
      </c>
      <c r="H561">
        <v>2.2975011450749499E-3</v>
      </c>
      <c r="I561">
        <v>2.3207926737811402E-3</v>
      </c>
      <c r="J561">
        <v>2.41960552763157E-3</v>
      </c>
    </row>
    <row r="562" spans="1:10" x14ac:dyDescent="0.2">
      <c r="A562" t="s">
        <v>1416</v>
      </c>
      <c r="B562">
        <v>2021</v>
      </c>
      <c r="C562">
        <v>300</v>
      </c>
      <c r="D562">
        <v>800</v>
      </c>
      <c r="E562">
        <v>800</v>
      </c>
      <c r="F562">
        <v>600</v>
      </c>
      <c r="G562">
        <v>1.6559586344886901E-4</v>
      </c>
      <c r="H562">
        <v>6.0718483264585296E-4</v>
      </c>
      <c r="I562">
        <v>1.04877380184284E-3</v>
      </c>
      <c r="J562">
        <v>1.3799655287405699E-3</v>
      </c>
    </row>
    <row r="563" spans="1:10" x14ac:dyDescent="0.2">
      <c r="A563" t="s">
        <v>1414</v>
      </c>
      <c r="B563">
        <v>2021</v>
      </c>
      <c r="C563">
        <v>10</v>
      </c>
      <c r="D563">
        <v>25</v>
      </c>
      <c r="E563">
        <v>35</v>
      </c>
      <c r="F563">
        <v>50</v>
      </c>
      <c r="G563">
        <v>2.75993105748115E-4</v>
      </c>
      <c r="H563">
        <v>6.8998276437028702E-4</v>
      </c>
      <c r="I563">
        <v>9.6597587011840202E-4</v>
      </c>
      <c r="J563">
        <v>1.3799655287405699E-3</v>
      </c>
    </row>
    <row r="564" spans="1:10" x14ac:dyDescent="0.2">
      <c r="A564" t="s">
        <v>1401</v>
      </c>
      <c r="B564">
        <v>2021</v>
      </c>
      <c r="C564">
        <v>20</v>
      </c>
      <c r="D564">
        <v>35</v>
      </c>
      <c r="E564">
        <v>70</v>
      </c>
      <c r="F564">
        <v>100</v>
      </c>
      <c r="G564">
        <v>2.1202722088670801E-4</v>
      </c>
      <c r="H564">
        <v>3.7104763655173802E-4</v>
      </c>
      <c r="I564">
        <v>7.4209527310347605E-4</v>
      </c>
      <c r="J564">
        <v>1.0601361044335401E-3</v>
      </c>
    </row>
    <row r="565" spans="1:10" x14ac:dyDescent="0.2">
      <c r="A565" t="s">
        <v>1368</v>
      </c>
      <c r="B565">
        <v>2021</v>
      </c>
      <c r="C565">
        <v>74771.25</v>
      </c>
      <c r="D565">
        <v>14019.51</v>
      </c>
      <c r="E565">
        <v>97086.11</v>
      </c>
      <c r="F565">
        <v>149725.4</v>
      </c>
      <c r="G565">
        <v>0</v>
      </c>
      <c r="H565">
        <v>0</v>
      </c>
      <c r="I565">
        <v>0</v>
      </c>
      <c r="J565">
        <v>0</v>
      </c>
    </row>
    <row r="566" spans="1:10" x14ac:dyDescent="0.2">
      <c r="A566" t="s">
        <v>1403</v>
      </c>
      <c r="B566">
        <v>2021</v>
      </c>
      <c r="C566">
        <v>55396.08</v>
      </c>
      <c r="D566">
        <v>62274.21</v>
      </c>
      <c r="E566">
        <v>79294.240000000005</v>
      </c>
      <c r="F566">
        <v>104766</v>
      </c>
      <c r="G566">
        <v>9.6382101212116205E-4</v>
      </c>
      <c r="H566">
        <v>1.0834916858962901E-3</v>
      </c>
      <c r="I566">
        <v>1.3796184613095099E-3</v>
      </c>
      <c r="J566">
        <v>1.8227945399004E-3</v>
      </c>
    </row>
    <row r="567" spans="1:10" x14ac:dyDescent="0.2">
      <c r="A567" t="s">
        <v>1397</v>
      </c>
      <c r="B567">
        <v>2021</v>
      </c>
      <c r="C567">
        <v>2.77</v>
      </c>
      <c r="D567">
        <v>3.11</v>
      </c>
      <c r="E567">
        <v>4.26</v>
      </c>
      <c r="F567">
        <v>7.34</v>
      </c>
      <c r="G567">
        <v>6.8789385225124003E-4</v>
      </c>
      <c r="H567">
        <v>7.7232847671529102E-4</v>
      </c>
      <c r="I567">
        <v>1.0579161771084101E-3</v>
      </c>
      <c r="J567">
        <v>1.8227945399004E-3</v>
      </c>
    </row>
    <row r="568" spans="1:10" x14ac:dyDescent="0.2">
      <c r="A568" t="s">
        <v>1370</v>
      </c>
      <c r="B568">
        <v>2021</v>
      </c>
      <c r="C568">
        <v>1</v>
      </c>
      <c r="D568">
        <v>1</v>
      </c>
      <c r="E568">
        <v>1</v>
      </c>
      <c r="F568">
        <v>1</v>
      </c>
      <c r="G568">
        <v>2.2592065171967701E-4</v>
      </c>
      <c r="H568">
        <v>4.5184130343935402E-4</v>
      </c>
      <c r="I568">
        <v>6.7776195515903198E-4</v>
      </c>
      <c r="J568">
        <v>9.0368260687870901E-4</v>
      </c>
    </row>
    <row r="569" spans="1:10" x14ac:dyDescent="0.2">
      <c r="A569" t="s">
        <v>1320</v>
      </c>
      <c r="B569">
        <v>2021</v>
      </c>
      <c r="C569">
        <v>5642993</v>
      </c>
      <c r="D569">
        <v>5654303</v>
      </c>
      <c r="E569">
        <v>5711625</v>
      </c>
      <c r="F569">
        <v>5954810</v>
      </c>
      <c r="G569">
        <v>0</v>
      </c>
      <c r="H569">
        <v>0</v>
      </c>
      <c r="I569">
        <v>0</v>
      </c>
      <c r="J569">
        <v>0</v>
      </c>
    </row>
    <row r="570" spans="1:10" x14ac:dyDescent="0.2">
      <c r="A570" t="s">
        <v>1338</v>
      </c>
      <c r="B570">
        <v>2021</v>
      </c>
      <c r="C570">
        <v>40</v>
      </c>
      <c r="D570">
        <v>55</v>
      </c>
      <c r="E570">
        <v>70</v>
      </c>
      <c r="F570">
        <v>80</v>
      </c>
      <c r="G570">
        <v>6.1941886568927704E-4</v>
      </c>
      <c r="H570">
        <v>8.5170094032275601E-4</v>
      </c>
      <c r="I570">
        <v>1.08398301495623E-3</v>
      </c>
      <c r="J570">
        <v>1.23883773137855E-3</v>
      </c>
    </row>
    <row r="571" spans="1:10" x14ac:dyDescent="0.2">
      <c r="A571" t="s">
        <v>1336</v>
      </c>
      <c r="B571">
        <v>2021</v>
      </c>
      <c r="C571">
        <v>15</v>
      </c>
      <c r="D571">
        <v>18</v>
      </c>
      <c r="E571">
        <v>20</v>
      </c>
      <c r="F571">
        <v>22</v>
      </c>
      <c r="G571">
        <v>1.09073540727072E-3</v>
      </c>
      <c r="H571">
        <v>1.30888248872487E-3</v>
      </c>
      <c r="I571">
        <v>1.45431387636097E-3</v>
      </c>
      <c r="J571">
        <v>1.59974526399706E-3</v>
      </c>
    </row>
    <row r="572" spans="1:10" x14ac:dyDescent="0.2">
      <c r="A572" t="s">
        <v>1328</v>
      </c>
      <c r="B572">
        <v>2021</v>
      </c>
      <c r="C572">
        <v>40</v>
      </c>
      <c r="D572">
        <v>45</v>
      </c>
      <c r="E572">
        <v>55</v>
      </c>
      <c r="F572">
        <v>60</v>
      </c>
      <c r="G572">
        <v>7.3956677315096002E-4</v>
      </c>
      <c r="H572">
        <v>8.3201261979482996E-4</v>
      </c>
      <c r="I572">
        <v>1.01690431308257E-3</v>
      </c>
      <c r="J572">
        <v>1.10935015972644E-3</v>
      </c>
    </row>
    <row r="573" spans="1:10" x14ac:dyDescent="0.2">
      <c r="A573" t="s">
        <v>1340</v>
      </c>
      <c r="B573">
        <v>2021</v>
      </c>
      <c r="C573">
        <v>45</v>
      </c>
      <c r="D573">
        <v>55</v>
      </c>
      <c r="E573">
        <v>65</v>
      </c>
      <c r="F573">
        <v>70</v>
      </c>
      <c r="G573">
        <v>7.1315367410985399E-4</v>
      </c>
      <c r="H573">
        <v>8.7163226835648797E-4</v>
      </c>
      <c r="I573">
        <v>1.0301108626031201E-3</v>
      </c>
      <c r="J573">
        <v>1.10935015972644E-3</v>
      </c>
    </row>
    <row r="574" spans="1:10" x14ac:dyDescent="0.2">
      <c r="A574" t="s">
        <v>1324</v>
      </c>
      <c r="B574">
        <v>2021</v>
      </c>
      <c r="C574">
        <v>0</v>
      </c>
      <c r="D574">
        <v>1</v>
      </c>
      <c r="E574">
        <v>0</v>
      </c>
      <c r="F574">
        <v>1</v>
      </c>
      <c r="G574">
        <v>0</v>
      </c>
      <c r="H574">
        <v>5.5961605999728099E-4</v>
      </c>
      <c r="I574">
        <v>5.5961605999728099E-4</v>
      </c>
      <c r="J574">
        <v>1.11923211999456E-3</v>
      </c>
    </row>
    <row r="575" spans="1:10" x14ac:dyDescent="0.2">
      <c r="A575" t="s">
        <v>1322</v>
      </c>
      <c r="B575">
        <v>2021</v>
      </c>
      <c r="C575">
        <v>1</v>
      </c>
      <c r="D575">
        <v>3</v>
      </c>
      <c r="E575">
        <v>3</v>
      </c>
      <c r="F575">
        <v>3</v>
      </c>
      <c r="G575">
        <v>1.12933257466472E-4</v>
      </c>
      <c r="H575">
        <v>4.5173302986588701E-4</v>
      </c>
      <c r="I575">
        <v>7.9053280226530197E-4</v>
      </c>
      <c r="J575">
        <v>1.1293325746647199E-3</v>
      </c>
    </row>
    <row r="576" spans="1:10" x14ac:dyDescent="0.2">
      <c r="A576" t="s">
        <v>1306</v>
      </c>
      <c r="B576">
        <v>2021</v>
      </c>
      <c r="C576">
        <v>38</v>
      </c>
      <c r="D576">
        <v>50</v>
      </c>
      <c r="E576">
        <v>60</v>
      </c>
      <c r="F576">
        <v>65</v>
      </c>
      <c r="G576">
        <v>0</v>
      </c>
      <c r="H576">
        <v>0</v>
      </c>
      <c r="I576">
        <v>0</v>
      </c>
      <c r="J576">
        <v>0</v>
      </c>
    </row>
    <row r="577" spans="1:10" x14ac:dyDescent="0.2">
      <c r="A577" t="s">
        <v>1318</v>
      </c>
      <c r="B577">
        <v>2021</v>
      </c>
      <c r="C577">
        <v>0</v>
      </c>
      <c r="D577">
        <v>30</v>
      </c>
      <c r="E577">
        <v>75</v>
      </c>
      <c r="F577">
        <v>100</v>
      </c>
      <c r="G577">
        <v>0</v>
      </c>
      <c r="H577">
        <v>3.4566787226668501E-4</v>
      </c>
      <c r="I577">
        <v>8.6416968066671399E-4</v>
      </c>
      <c r="J577">
        <v>1.15222624088895E-3</v>
      </c>
    </row>
    <row r="578" spans="1:10" x14ac:dyDescent="0.2">
      <c r="A578" t="s">
        <v>1347</v>
      </c>
      <c r="B578">
        <v>2021</v>
      </c>
      <c r="C578">
        <v>0</v>
      </c>
      <c r="D578">
        <v>150</v>
      </c>
      <c r="E578">
        <v>675</v>
      </c>
      <c r="F578">
        <v>675</v>
      </c>
      <c r="G578">
        <v>0</v>
      </c>
      <c r="H578">
        <v>1.4404766189002799E-4</v>
      </c>
      <c r="I578">
        <v>7.9226214039515401E-4</v>
      </c>
      <c r="J578">
        <v>1.44047661890028E-3</v>
      </c>
    </row>
    <row r="579" spans="1:10" x14ac:dyDescent="0.2">
      <c r="A579" t="s">
        <v>1349</v>
      </c>
      <c r="B579">
        <v>2021</v>
      </c>
      <c r="C579">
        <v>357</v>
      </c>
      <c r="D579">
        <v>120</v>
      </c>
      <c r="E579">
        <v>277</v>
      </c>
      <c r="F579">
        <v>414</v>
      </c>
      <c r="G579">
        <v>3.0453370531721198E-4</v>
      </c>
      <c r="H579">
        <v>2.89179064712983E-4</v>
      </c>
      <c r="I579">
        <v>5.2546992290028796E-4</v>
      </c>
      <c r="J579">
        <v>8.7862665679756E-4</v>
      </c>
    </row>
    <row r="580" spans="1:10" x14ac:dyDescent="0.2">
      <c r="A580" t="s">
        <v>1376</v>
      </c>
      <c r="B580">
        <v>2021</v>
      </c>
      <c r="C580">
        <v>300</v>
      </c>
      <c r="D580">
        <v>1034</v>
      </c>
      <c r="E580">
        <v>2534</v>
      </c>
      <c r="F580">
        <v>2497</v>
      </c>
      <c r="G580">
        <v>4.1031647046757097E-5</v>
      </c>
      <c r="H580">
        <v>1.8724108269003499E-4</v>
      </c>
      <c r="I580">
        <v>5.3382172807830898E-4</v>
      </c>
      <c r="J580">
        <v>8.7534180366414995E-4</v>
      </c>
    </row>
    <row r="581" spans="1:10" x14ac:dyDescent="0.2">
      <c r="A581" t="s">
        <v>1351</v>
      </c>
      <c r="B581">
        <v>2021</v>
      </c>
      <c r="C581">
        <v>18</v>
      </c>
      <c r="D581">
        <v>35</v>
      </c>
      <c r="E581">
        <v>63</v>
      </c>
      <c r="F581">
        <v>100</v>
      </c>
      <c r="G581">
        <v>1.6774215316146999E-4</v>
      </c>
      <c r="H581">
        <v>3.2616529781396799E-4</v>
      </c>
      <c r="I581">
        <v>5.8709753606514298E-4</v>
      </c>
      <c r="J581">
        <v>9.3190085089705295E-4</v>
      </c>
    </row>
    <row r="582" spans="1:10" x14ac:dyDescent="0.2">
      <c r="A582" t="s">
        <v>1316</v>
      </c>
      <c r="B582">
        <v>2021</v>
      </c>
      <c r="C582">
        <v>0</v>
      </c>
      <c r="D582">
        <v>1</v>
      </c>
      <c r="E582">
        <v>1</v>
      </c>
      <c r="F582">
        <v>1</v>
      </c>
      <c r="G582">
        <v>0</v>
      </c>
      <c r="H582">
        <v>3.7315468849371202E-4</v>
      </c>
      <c r="I582">
        <v>7.4630937698742404E-4</v>
      </c>
      <c r="J582">
        <v>1.11946406548114E-3</v>
      </c>
    </row>
    <row r="583" spans="1:10" x14ac:dyDescent="0.2">
      <c r="A583" t="s">
        <v>1314</v>
      </c>
      <c r="B583">
        <v>2021</v>
      </c>
      <c r="C583">
        <v>1327</v>
      </c>
      <c r="D583">
        <v>800</v>
      </c>
      <c r="E583">
        <v>2700</v>
      </c>
      <c r="F583">
        <v>2303</v>
      </c>
      <c r="G583">
        <v>4.8159806673451702E-4</v>
      </c>
      <c r="H583">
        <v>9.1601621736090496E-4</v>
      </c>
      <c r="I583">
        <v>1.89590678268358E-3</v>
      </c>
      <c r="J583">
        <v>2.73171714266067E-3</v>
      </c>
    </row>
    <row r="584" spans="1:10" x14ac:dyDescent="0.2">
      <c r="A584" t="s">
        <v>1312</v>
      </c>
      <c r="B584">
        <v>2021</v>
      </c>
      <c r="C584">
        <v>940</v>
      </c>
      <c r="D584">
        <v>379</v>
      </c>
      <c r="E584">
        <v>2480</v>
      </c>
      <c r="F584">
        <v>1601</v>
      </c>
      <c r="G584">
        <v>9.9423208298192694E-4</v>
      </c>
      <c r="H584">
        <v>6.7586627768665005E-4</v>
      </c>
      <c r="I584">
        <v>3.2989466668304599E-3</v>
      </c>
      <c r="J584">
        <v>4.9923142890156303E-3</v>
      </c>
    </row>
    <row r="585" spans="1:10" x14ac:dyDescent="0.2">
      <c r="A585" t="s">
        <v>1310</v>
      </c>
      <c r="B585">
        <v>2021</v>
      </c>
      <c r="C585">
        <v>0</v>
      </c>
      <c r="D585">
        <v>0</v>
      </c>
      <c r="E585">
        <v>100</v>
      </c>
      <c r="F585">
        <v>100</v>
      </c>
      <c r="G585">
        <v>0</v>
      </c>
      <c r="H585">
        <v>0</v>
      </c>
      <c r="I585">
        <v>5.8000070299212795E-4</v>
      </c>
      <c r="J585">
        <v>1.16000140598426E-3</v>
      </c>
    </row>
    <row r="586" spans="1:10" x14ac:dyDescent="0.2">
      <c r="A586" t="s">
        <v>1308</v>
      </c>
      <c r="B586">
        <v>2021</v>
      </c>
      <c r="C586">
        <v>0</v>
      </c>
      <c r="D586">
        <v>0</v>
      </c>
      <c r="E586">
        <v>150</v>
      </c>
      <c r="F586">
        <v>150</v>
      </c>
      <c r="G586">
        <v>0</v>
      </c>
      <c r="H586">
        <v>0</v>
      </c>
      <c r="I586">
        <v>5.9174050988785296E-4</v>
      </c>
      <c r="J586">
        <v>1.18348101977571E-3</v>
      </c>
    </row>
    <row r="587" spans="1:10" x14ac:dyDescent="0.2">
      <c r="A587" t="s">
        <v>1326</v>
      </c>
      <c r="B587">
        <v>2021</v>
      </c>
      <c r="C587">
        <v>0</v>
      </c>
      <c r="D587">
        <v>1000</v>
      </c>
      <c r="E587">
        <v>3500</v>
      </c>
      <c r="F587">
        <v>3500</v>
      </c>
      <c r="G587">
        <v>0</v>
      </c>
      <c r="H587">
        <v>1.6028865799416799E-4</v>
      </c>
      <c r="I587">
        <v>7.2129896097375597E-4</v>
      </c>
      <c r="J587">
        <v>1.28230926395334E-3</v>
      </c>
    </row>
    <row r="588" spans="1:10" x14ac:dyDescent="0.2">
      <c r="A588" t="s">
        <v>1343</v>
      </c>
      <c r="B588">
        <v>2021</v>
      </c>
      <c r="C588">
        <v>0</v>
      </c>
      <c r="D588">
        <v>162</v>
      </c>
      <c r="E588">
        <v>500</v>
      </c>
      <c r="F588">
        <v>338</v>
      </c>
      <c r="G588">
        <v>0</v>
      </c>
      <c r="H588">
        <v>2.4685846647601301E-4</v>
      </c>
      <c r="I588">
        <v>1.0087673136242E-3</v>
      </c>
      <c r="J588">
        <v>1.5238176942963799E-3</v>
      </c>
    </row>
    <row r="589" spans="1:10" x14ac:dyDescent="0.2">
      <c r="A589" t="s">
        <v>1345</v>
      </c>
      <c r="B589">
        <v>2021</v>
      </c>
      <c r="C589">
        <v>0</v>
      </c>
      <c r="D589">
        <v>150</v>
      </c>
      <c r="E589">
        <v>675</v>
      </c>
      <c r="F589">
        <v>675</v>
      </c>
      <c r="G589">
        <v>0</v>
      </c>
      <c r="H589">
        <v>1.4404766189002799E-4</v>
      </c>
      <c r="I589">
        <v>7.9226214039515401E-4</v>
      </c>
      <c r="J589">
        <v>1.44047661890028E-3</v>
      </c>
    </row>
    <row r="590" spans="1:10" x14ac:dyDescent="0.2">
      <c r="A590" t="s">
        <v>1332</v>
      </c>
      <c r="B590">
        <v>2021</v>
      </c>
      <c r="C590">
        <v>18</v>
      </c>
      <c r="D590">
        <v>28</v>
      </c>
      <c r="E590">
        <v>35</v>
      </c>
      <c r="F590">
        <v>40</v>
      </c>
      <c r="G590">
        <v>0</v>
      </c>
      <c r="H590">
        <v>0</v>
      </c>
      <c r="I590">
        <v>0</v>
      </c>
      <c r="J590">
        <v>0</v>
      </c>
    </row>
    <row r="591" spans="1:10" x14ac:dyDescent="0.2">
      <c r="A591" t="s">
        <v>1334</v>
      </c>
      <c r="B591">
        <v>2021</v>
      </c>
      <c r="C591">
        <v>300000</v>
      </c>
      <c r="D591">
        <v>450000</v>
      </c>
      <c r="E591">
        <v>550000</v>
      </c>
      <c r="F591">
        <v>600000</v>
      </c>
      <c r="G591">
        <v>1.0655904235214501E-3</v>
      </c>
      <c r="H591">
        <v>1.5983856352821801E-3</v>
      </c>
      <c r="I591">
        <v>1.9535824431226598E-3</v>
      </c>
      <c r="J591">
        <v>2.1311808470429001E-3</v>
      </c>
    </row>
    <row r="592" spans="1:10" x14ac:dyDescent="0.2">
      <c r="A592" t="s">
        <v>1353</v>
      </c>
      <c r="B592">
        <v>2021</v>
      </c>
      <c r="C592">
        <v>1500</v>
      </c>
      <c r="D592">
        <v>0</v>
      </c>
      <c r="E592">
        <v>1806.88</v>
      </c>
      <c r="F592">
        <v>3500</v>
      </c>
      <c r="G592">
        <v>2.0548280359359E-4</v>
      </c>
      <c r="H592">
        <v>6.4290363680076696E-4</v>
      </c>
      <c r="I592">
        <v>8.9042548223889099E-4</v>
      </c>
      <c r="J592">
        <v>1.3698853572906E-3</v>
      </c>
    </row>
    <row r="593" spans="1:10" x14ac:dyDescent="0.2">
      <c r="A593" t="s">
        <v>1355</v>
      </c>
      <c r="B593">
        <v>2021</v>
      </c>
      <c r="C593">
        <v>46250</v>
      </c>
      <c r="D593">
        <v>46500</v>
      </c>
      <c r="E593">
        <v>46750</v>
      </c>
      <c r="F593">
        <v>47000</v>
      </c>
      <c r="G593">
        <v>1.57233662329951E-3</v>
      </c>
      <c r="H593">
        <v>1.5808357401822101E-3</v>
      </c>
      <c r="I593">
        <v>1.5893348570649099E-3</v>
      </c>
      <c r="J593">
        <v>1.59783397394761E-3</v>
      </c>
    </row>
    <row r="594" spans="1:10" x14ac:dyDescent="0.2">
      <c r="A594" t="s">
        <v>1357</v>
      </c>
      <c r="B594">
        <v>2021</v>
      </c>
      <c r="C594">
        <v>2000000</v>
      </c>
      <c r="D594">
        <v>3000000</v>
      </c>
      <c r="E594">
        <v>3600000</v>
      </c>
      <c r="F594">
        <v>4000000</v>
      </c>
      <c r="G594">
        <v>5.6622564549077699E-4</v>
      </c>
      <c r="H594">
        <v>8.4933846823616603E-4</v>
      </c>
      <c r="I594">
        <v>1.0192061618834001E-3</v>
      </c>
      <c r="J594">
        <v>1.1324512909815501E-3</v>
      </c>
    </row>
    <row r="595" spans="1:10" x14ac:dyDescent="0.2">
      <c r="A595" t="s">
        <v>1359</v>
      </c>
      <c r="B595">
        <v>2021</v>
      </c>
      <c r="C595">
        <v>105000</v>
      </c>
      <c r="D595">
        <v>160000</v>
      </c>
      <c r="E595">
        <v>220000</v>
      </c>
      <c r="F595">
        <v>275000</v>
      </c>
      <c r="G595">
        <v>4.3070805297643099E-4</v>
      </c>
      <c r="H595">
        <v>6.56317033106942E-4</v>
      </c>
      <c r="I595">
        <v>9.0243592052204503E-4</v>
      </c>
      <c r="J595">
        <v>1.12804490065256E-3</v>
      </c>
    </row>
    <row r="596" spans="1:10" x14ac:dyDescent="0.2">
      <c r="A596" t="s">
        <v>1387</v>
      </c>
      <c r="B596">
        <v>2021</v>
      </c>
      <c r="C596">
        <v>940</v>
      </c>
      <c r="D596">
        <v>1430</v>
      </c>
      <c r="E596">
        <v>2300</v>
      </c>
      <c r="F596">
        <v>1523</v>
      </c>
      <c r="G596">
        <v>0</v>
      </c>
      <c r="H596">
        <v>0</v>
      </c>
      <c r="I596">
        <v>0</v>
      </c>
      <c r="J596">
        <v>0</v>
      </c>
    </row>
    <row r="597" spans="1:10" x14ac:dyDescent="0.2">
      <c r="A597" t="s">
        <v>1389</v>
      </c>
      <c r="B597">
        <v>2021</v>
      </c>
      <c r="C597">
        <v>2430</v>
      </c>
      <c r="D597">
        <v>3064</v>
      </c>
      <c r="E597">
        <v>6629</v>
      </c>
      <c r="F597">
        <v>4881</v>
      </c>
      <c r="G597">
        <v>0</v>
      </c>
      <c r="H597">
        <v>0</v>
      </c>
      <c r="I597">
        <v>0</v>
      </c>
      <c r="J597">
        <v>0</v>
      </c>
    </row>
    <row r="598" spans="1:10" x14ac:dyDescent="0.2">
      <c r="A598" t="s">
        <v>1391</v>
      </c>
      <c r="B598">
        <v>2021</v>
      </c>
      <c r="C598">
        <v>0</v>
      </c>
      <c r="D598">
        <v>60</v>
      </c>
      <c r="E598">
        <v>80</v>
      </c>
      <c r="F598">
        <v>100</v>
      </c>
      <c r="G598">
        <v>0</v>
      </c>
      <c r="H598">
        <v>0</v>
      </c>
      <c r="I598">
        <v>0</v>
      </c>
      <c r="J598">
        <v>0</v>
      </c>
    </row>
    <row r="599" spans="1:10" x14ac:dyDescent="0.2">
      <c r="A599" t="s">
        <v>1443</v>
      </c>
      <c r="B599">
        <v>2021</v>
      </c>
      <c r="C599">
        <v>11.8</v>
      </c>
      <c r="D599">
        <v>11.77</v>
      </c>
      <c r="E599">
        <v>11.74</v>
      </c>
      <c r="F599">
        <v>11.71</v>
      </c>
      <c r="G599">
        <v>0</v>
      </c>
      <c r="H599">
        <v>0</v>
      </c>
      <c r="I599">
        <v>0</v>
      </c>
      <c r="J599">
        <v>0</v>
      </c>
    </row>
    <row r="600" spans="1:10" x14ac:dyDescent="0.2">
      <c r="A600" t="s">
        <v>1452</v>
      </c>
      <c r="B600">
        <v>2021</v>
      </c>
      <c r="C600">
        <v>0</v>
      </c>
      <c r="D600">
        <v>20</v>
      </c>
      <c r="E600">
        <v>60</v>
      </c>
      <c r="F600">
        <v>100</v>
      </c>
      <c r="G600">
        <v>0</v>
      </c>
      <c r="H600">
        <v>9.4099453643073201E-5</v>
      </c>
      <c r="I600">
        <v>2.8229836092922E-4</v>
      </c>
      <c r="J600">
        <v>4.7049726821536599E-4</v>
      </c>
    </row>
    <row r="601" spans="1:10" x14ac:dyDescent="0.2">
      <c r="A601" t="s">
        <v>1454</v>
      </c>
      <c r="B601">
        <v>2021</v>
      </c>
      <c r="C601">
        <v>0</v>
      </c>
      <c r="D601">
        <v>100</v>
      </c>
      <c r="E601">
        <v>100</v>
      </c>
      <c r="F601">
        <v>100</v>
      </c>
      <c r="G601">
        <v>0</v>
      </c>
      <c r="H601">
        <v>1.2549306777581999E-4</v>
      </c>
      <c r="I601">
        <v>1.2549306777581999E-4</v>
      </c>
      <c r="J601">
        <v>1.2549306777581999E-4</v>
      </c>
    </row>
    <row r="602" spans="1:10" x14ac:dyDescent="0.2">
      <c r="A602" t="s">
        <v>1456</v>
      </c>
      <c r="B602">
        <v>2021</v>
      </c>
      <c r="C602">
        <v>0</v>
      </c>
      <c r="D602">
        <v>40</v>
      </c>
      <c r="E602">
        <v>60</v>
      </c>
      <c r="F602">
        <v>100</v>
      </c>
      <c r="G602">
        <v>0</v>
      </c>
      <c r="H602">
        <v>3.7478062887541897E-5</v>
      </c>
      <c r="I602">
        <v>5.6217094331312802E-5</v>
      </c>
      <c r="J602">
        <v>9.3695157218854597E-5</v>
      </c>
    </row>
    <row r="603" spans="1:10" x14ac:dyDescent="0.2">
      <c r="A603" t="s">
        <v>1458</v>
      </c>
      <c r="B603">
        <v>2021</v>
      </c>
      <c r="C603">
        <v>0</v>
      </c>
      <c r="D603">
        <v>0</v>
      </c>
      <c r="E603">
        <v>1</v>
      </c>
      <c r="F603">
        <v>0</v>
      </c>
      <c r="G603">
        <v>0</v>
      </c>
      <c r="H603">
        <v>0</v>
      </c>
      <c r="I603">
        <v>1.23214621403739E-4</v>
      </c>
      <c r="J603">
        <v>1.23214621403739E-4</v>
      </c>
    </row>
    <row r="604" spans="1:10" x14ac:dyDescent="0.2">
      <c r="A604" t="s">
        <v>1460</v>
      </c>
      <c r="B604">
        <v>2021</v>
      </c>
      <c r="C604">
        <v>-1</v>
      </c>
      <c r="D604">
        <v>-1</v>
      </c>
      <c r="E604">
        <v>-1</v>
      </c>
      <c r="F604">
        <v>1</v>
      </c>
      <c r="G604">
        <v>0</v>
      </c>
      <c r="H604">
        <v>0</v>
      </c>
      <c r="I604">
        <v>0</v>
      </c>
      <c r="J604">
        <v>8.1699346405228807E-5</v>
      </c>
    </row>
    <row r="605" spans="1:10" x14ac:dyDescent="0.2">
      <c r="A605" t="s">
        <v>1431</v>
      </c>
      <c r="B605">
        <v>2021</v>
      </c>
      <c r="C605">
        <v>531716</v>
      </c>
      <c r="D605">
        <v>569912</v>
      </c>
      <c r="E605">
        <v>608108</v>
      </c>
      <c r="F605">
        <v>646304</v>
      </c>
      <c r="G605">
        <v>0</v>
      </c>
      <c r="H605">
        <v>0</v>
      </c>
      <c r="I605">
        <v>0</v>
      </c>
      <c r="J605">
        <v>0</v>
      </c>
    </row>
    <row r="606" spans="1:10" x14ac:dyDescent="0.2">
      <c r="A606" t="s">
        <v>1445</v>
      </c>
      <c r="B606">
        <v>2021</v>
      </c>
      <c r="C606">
        <v>100</v>
      </c>
      <c r="D606">
        <v>75</v>
      </c>
      <c r="E606">
        <v>75</v>
      </c>
      <c r="F606">
        <v>47</v>
      </c>
      <c r="G606">
        <v>3.9113383655827301E-4</v>
      </c>
      <c r="H606">
        <v>6.9621822907372599E-4</v>
      </c>
      <c r="I606">
        <v>9.8956860649243106E-4</v>
      </c>
      <c r="J606">
        <v>1.1734015096748201E-3</v>
      </c>
    </row>
    <row r="607" spans="1:10" x14ac:dyDescent="0.2">
      <c r="A607" t="s">
        <v>1435</v>
      </c>
      <c r="B607">
        <v>2021</v>
      </c>
      <c r="C607">
        <v>3</v>
      </c>
      <c r="D607">
        <v>4</v>
      </c>
      <c r="E607">
        <v>5</v>
      </c>
      <c r="F607">
        <v>5</v>
      </c>
      <c r="G607">
        <v>8.3153776855993502E-4</v>
      </c>
      <c r="H607">
        <v>1.10871702474658E-3</v>
      </c>
      <c r="I607">
        <v>1.38589628093322E-3</v>
      </c>
      <c r="J607">
        <v>1.38589628093322E-3</v>
      </c>
    </row>
    <row r="608" spans="1:10" x14ac:dyDescent="0.2">
      <c r="A608" t="s">
        <v>1441</v>
      </c>
      <c r="B608">
        <v>2021</v>
      </c>
      <c r="C608">
        <v>1400</v>
      </c>
      <c r="D608">
        <v>500</v>
      </c>
      <c r="E608">
        <v>500</v>
      </c>
      <c r="F608">
        <v>425</v>
      </c>
      <c r="G608">
        <v>6.8445505974189496E-4</v>
      </c>
      <c r="H608">
        <v>9.1668088358289501E-4</v>
      </c>
      <c r="I608">
        <v>1.1611291192049999E-3</v>
      </c>
      <c r="J608">
        <v>1.3689101194837899E-3</v>
      </c>
    </row>
    <row r="609" spans="1:10" x14ac:dyDescent="0.2">
      <c r="A609" t="s">
        <v>1439</v>
      </c>
      <c r="B609">
        <v>2021</v>
      </c>
      <c r="C609">
        <v>0</v>
      </c>
      <c r="D609">
        <v>0</v>
      </c>
      <c r="E609">
        <v>0</v>
      </c>
      <c r="F609">
        <v>3</v>
      </c>
      <c r="G609">
        <v>0</v>
      </c>
      <c r="H609">
        <v>0</v>
      </c>
      <c r="I609">
        <v>0</v>
      </c>
      <c r="J609">
        <v>1.1969951477464899E-3</v>
      </c>
    </row>
    <row r="610" spans="1:10" x14ac:dyDescent="0.2">
      <c r="A610" t="s">
        <v>1437</v>
      </c>
      <c r="B610">
        <v>2021</v>
      </c>
      <c r="C610">
        <v>0</v>
      </c>
      <c r="D610">
        <v>40</v>
      </c>
      <c r="E610">
        <v>90</v>
      </c>
      <c r="F610">
        <v>100</v>
      </c>
      <c r="G610">
        <v>0</v>
      </c>
      <c r="H610">
        <v>4.6584085284665801E-4</v>
      </c>
      <c r="I610">
        <v>1.0481419189049799E-3</v>
      </c>
      <c r="J610">
        <v>1.1646021321166399E-3</v>
      </c>
    </row>
    <row r="611" spans="1:10" x14ac:dyDescent="0.2">
      <c r="A611" t="s">
        <v>1462</v>
      </c>
      <c r="B611">
        <v>2021</v>
      </c>
      <c r="C611">
        <v>400</v>
      </c>
      <c r="D611">
        <v>700</v>
      </c>
      <c r="E611">
        <v>700</v>
      </c>
      <c r="F611">
        <v>700</v>
      </c>
      <c r="G611">
        <v>8.3661624642788698E-4</v>
      </c>
      <c r="H611">
        <v>2.2525892435070901E-3</v>
      </c>
      <c r="I611">
        <v>3.7166676747558899E-3</v>
      </c>
      <c r="J611">
        <v>5.1807461060046902E-3</v>
      </c>
    </row>
    <row r="612" spans="1:10" x14ac:dyDescent="0.2">
      <c r="A612" t="s">
        <v>1433</v>
      </c>
      <c r="B612">
        <v>2021</v>
      </c>
      <c r="C612">
        <v>0</v>
      </c>
      <c r="D612">
        <v>1</v>
      </c>
      <c r="E612">
        <v>1</v>
      </c>
      <c r="F612">
        <v>1</v>
      </c>
      <c r="G612">
        <v>0</v>
      </c>
      <c r="H612">
        <v>1.72905917186001E-3</v>
      </c>
      <c r="I612">
        <v>3.4581183437200199E-3</v>
      </c>
      <c r="J612">
        <v>5.1871775155800399E-3</v>
      </c>
    </row>
    <row r="613" spans="1:10" x14ac:dyDescent="0.2">
      <c r="A613" t="s">
        <v>1449</v>
      </c>
      <c r="B613">
        <v>2021</v>
      </c>
      <c r="C613">
        <v>45.9</v>
      </c>
      <c r="D613">
        <v>45.4</v>
      </c>
      <c r="E613">
        <v>44.9</v>
      </c>
      <c r="F613">
        <v>44.39</v>
      </c>
      <c r="G613">
        <v>0</v>
      </c>
      <c r="H613">
        <v>0</v>
      </c>
      <c r="I613">
        <v>0</v>
      </c>
      <c r="J613">
        <v>0</v>
      </c>
    </row>
    <row r="614" spans="1:10" x14ac:dyDescent="0.2">
      <c r="A614" t="s">
        <v>1510</v>
      </c>
      <c r="B614">
        <v>2021</v>
      </c>
      <c r="C614">
        <v>91.72</v>
      </c>
      <c r="D614">
        <v>91.82</v>
      </c>
      <c r="E614">
        <v>91.91</v>
      </c>
      <c r="F614">
        <v>92</v>
      </c>
      <c r="G614">
        <v>0</v>
      </c>
      <c r="H614">
        <v>0</v>
      </c>
      <c r="I614">
        <v>0</v>
      </c>
      <c r="J614">
        <v>0</v>
      </c>
    </row>
    <row r="615" spans="1:10" x14ac:dyDescent="0.2">
      <c r="A615" t="s">
        <v>1521</v>
      </c>
      <c r="B615">
        <v>2021</v>
      </c>
      <c r="C615">
        <v>302</v>
      </c>
      <c r="D615">
        <v>302</v>
      </c>
      <c r="E615">
        <v>302</v>
      </c>
      <c r="F615">
        <v>302</v>
      </c>
      <c r="G615">
        <v>6.46354622576345E-4</v>
      </c>
      <c r="H615">
        <v>1.2049591142731201E-3</v>
      </c>
      <c r="I615">
        <v>1.8513137368494699E-3</v>
      </c>
      <c r="J615">
        <v>2.4976683594258101E-3</v>
      </c>
    </row>
    <row r="616" spans="1:10" x14ac:dyDescent="0.2">
      <c r="A616" t="s">
        <v>1523</v>
      </c>
      <c r="B616">
        <v>2021</v>
      </c>
      <c r="C616">
        <v>5633</v>
      </c>
      <c r="D616">
        <v>8484</v>
      </c>
      <c r="E616">
        <v>16899</v>
      </c>
      <c r="F616">
        <v>22532</v>
      </c>
      <c r="G616">
        <v>8.3619956236871803E-5</v>
      </c>
      <c r="H616">
        <v>1.2594207504236101E-4</v>
      </c>
      <c r="I616">
        <v>2.5085986871061498E-4</v>
      </c>
      <c r="J616">
        <v>3.34479824947487E-4</v>
      </c>
    </row>
    <row r="617" spans="1:10" x14ac:dyDescent="0.2">
      <c r="A617" t="s">
        <v>1525</v>
      </c>
      <c r="B617">
        <v>2021</v>
      </c>
      <c r="C617">
        <v>4381</v>
      </c>
      <c r="D617">
        <v>5842</v>
      </c>
      <c r="E617">
        <v>11684</v>
      </c>
      <c r="F617">
        <v>17525</v>
      </c>
      <c r="G617">
        <v>2.7898595290706099E-5</v>
      </c>
      <c r="H617">
        <v>3.7202372446543001E-5</v>
      </c>
      <c r="I617">
        <v>7.4404744893086098E-5</v>
      </c>
      <c r="J617">
        <v>1.11600749251227E-4</v>
      </c>
    </row>
    <row r="618" spans="1:10" x14ac:dyDescent="0.2">
      <c r="A618" t="s">
        <v>1527</v>
      </c>
      <c r="B618">
        <v>2021</v>
      </c>
      <c r="C618">
        <v>90</v>
      </c>
      <c r="D618">
        <v>90</v>
      </c>
      <c r="E618">
        <v>90</v>
      </c>
      <c r="F618">
        <v>90</v>
      </c>
      <c r="G618">
        <v>0</v>
      </c>
      <c r="H618">
        <v>0</v>
      </c>
      <c r="I618">
        <v>0</v>
      </c>
      <c r="J618">
        <v>0</v>
      </c>
    </row>
    <row r="619" spans="1:10" x14ac:dyDescent="0.2">
      <c r="A619" t="s">
        <v>1542</v>
      </c>
      <c r="B619">
        <v>2021</v>
      </c>
      <c r="C619">
        <v>3</v>
      </c>
      <c r="D619">
        <v>3</v>
      </c>
      <c r="E619">
        <v>4</v>
      </c>
      <c r="F619">
        <v>5</v>
      </c>
      <c r="G619">
        <v>1.2678916981801399E-4</v>
      </c>
      <c r="H619">
        <v>1.2678916981801399E-4</v>
      </c>
      <c r="I619">
        <v>1.6905222642401901E-4</v>
      </c>
      <c r="J619">
        <v>2.1131528303002401E-4</v>
      </c>
    </row>
    <row r="620" spans="1:10" x14ac:dyDescent="0.2">
      <c r="A620" t="s">
        <v>1529</v>
      </c>
      <c r="B620">
        <v>2021</v>
      </c>
      <c r="C620">
        <v>10</v>
      </c>
      <c r="D620">
        <v>15</v>
      </c>
      <c r="E620">
        <v>20</v>
      </c>
      <c r="F620">
        <v>30</v>
      </c>
      <c r="G620">
        <v>7.0438427676674706E-5</v>
      </c>
      <c r="H620">
        <v>1.0565764151501201E-4</v>
      </c>
      <c r="I620">
        <v>1.4087685535334901E-4</v>
      </c>
      <c r="J620">
        <v>2.1131528303002401E-4</v>
      </c>
    </row>
    <row r="621" spans="1:10" x14ac:dyDescent="0.2">
      <c r="A621" t="s">
        <v>1531</v>
      </c>
      <c r="B621">
        <v>2021</v>
      </c>
      <c r="C621">
        <v>0</v>
      </c>
      <c r="D621">
        <v>1</v>
      </c>
      <c r="E621">
        <v>0</v>
      </c>
      <c r="F621">
        <v>0</v>
      </c>
      <c r="G621">
        <v>0</v>
      </c>
      <c r="H621">
        <v>4.22231899885393E-4</v>
      </c>
      <c r="I621">
        <v>4.22231899885393E-4</v>
      </c>
      <c r="J621">
        <v>4.22231899885393E-4</v>
      </c>
    </row>
    <row r="622" spans="1:10" x14ac:dyDescent="0.2">
      <c r="A622" t="s">
        <v>1534</v>
      </c>
      <c r="B622">
        <v>2021</v>
      </c>
      <c r="C622">
        <v>0</v>
      </c>
      <c r="D622">
        <v>7</v>
      </c>
      <c r="E622">
        <v>14</v>
      </c>
      <c r="F622">
        <v>21</v>
      </c>
      <c r="G622">
        <v>0</v>
      </c>
      <c r="H622">
        <v>1.4994535737207699E-4</v>
      </c>
      <c r="I622">
        <v>2.9989071474415398E-4</v>
      </c>
      <c r="J622">
        <v>4.4983607211623102E-4</v>
      </c>
    </row>
    <row r="623" spans="1:10" x14ac:dyDescent="0.2">
      <c r="A623" t="s">
        <v>1536</v>
      </c>
      <c r="B623">
        <v>2021</v>
      </c>
      <c r="C623">
        <v>25</v>
      </c>
      <c r="D623">
        <v>50</v>
      </c>
      <c r="E623">
        <v>70</v>
      </c>
      <c r="F623">
        <v>75</v>
      </c>
      <c r="G623">
        <v>1.35392461767641E-5</v>
      </c>
      <c r="H623">
        <v>4.4950297306856903E-5</v>
      </c>
      <c r="I623">
        <v>8.2860186601796396E-5</v>
      </c>
      <c r="J623">
        <v>1.19145366355524E-4</v>
      </c>
    </row>
    <row r="624" spans="1:10" x14ac:dyDescent="0.2">
      <c r="A624" t="s">
        <v>1538</v>
      </c>
      <c r="B624">
        <v>2021</v>
      </c>
      <c r="C624">
        <v>30</v>
      </c>
      <c r="D624">
        <v>45</v>
      </c>
      <c r="E624">
        <v>60</v>
      </c>
      <c r="F624">
        <v>70</v>
      </c>
      <c r="G624">
        <v>1.73440629257932E-4</v>
      </c>
      <c r="H624">
        <v>2.6016094388689801E-4</v>
      </c>
      <c r="I624">
        <v>3.4688125851586399E-4</v>
      </c>
      <c r="J624">
        <v>4.0469480160184099E-4</v>
      </c>
    </row>
    <row r="625" spans="1:10" x14ac:dyDescent="0.2">
      <c r="A625" t="s">
        <v>1497</v>
      </c>
      <c r="B625">
        <v>2021</v>
      </c>
      <c r="C625">
        <v>80</v>
      </c>
      <c r="D625">
        <v>80</v>
      </c>
      <c r="E625">
        <v>80</v>
      </c>
      <c r="F625">
        <v>80</v>
      </c>
      <c r="G625">
        <v>0</v>
      </c>
      <c r="H625">
        <v>0</v>
      </c>
      <c r="I625">
        <v>0</v>
      </c>
      <c r="J625">
        <v>0</v>
      </c>
    </row>
    <row r="626" spans="1:10" x14ac:dyDescent="0.2">
      <c r="A626" t="s">
        <v>1540</v>
      </c>
      <c r="B626">
        <v>2021</v>
      </c>
      <c r="C626">
        <v>100</v>
      </c>
      <c r="D626">
        <v>-1</v>
      </c>
      <c r="E626">
        <v>-1</v>
      </c>
      <c r="F626">
        <v>-1</v>
      </c>
      <c r="G626">
        <v>8.1699346405228807E-5</v>
      </c>
      <c r="H626">
        <v>8.1699346405228807E-5</v>
      </c>
      <c r="I626">
        <v>8.1699346405228807E-5</v>
      </c>
      <c r="J626">
        <v>8.1699346405228807E-5</v>
      </c>
    </row>
    <row r="627" spans="1:10" x14ac:dyDescent="0.2">
      <c r="A627" t="s">
        <v>1516</v>
      </c>
      <c r="B627">
        <v>2021</v>
      </c>
      <c r="C627">
        <v>100</v>
      </c>
      <c r="D627">
        <v>100</v>
      </c>
      <c r="E627">
        <v>100</v>
      </c>
      <c r="F627">
        <v>100</v>
      </c>
      <c r="G627">
        <v>3.1397697478218598E-5</v>
      </c>
      <c r="H627">
        <v>6.2795394956437304E-5</v>
      </c>
      <c r="I627">
        <v>9.4193092434655901E-5</v>
      </c>
      <c r="J627">
        <v>1.2559078991287499E-4</v>
      </c>
    </row>
    <row r="628" spans="1:10" x14ac:dyDescent="0.2">
      <c r="A628" t="s">
        <v>1499</v>
      </c>
      <c r="B628">
        <v>2021</v>
      </c>
      <c r="C628">
        <v>100</v>
      </c>
      <c r="D628">
        <v>100</v>
      </c>
      <c r="E628">
        <v>100</v>
      </c>
      <c r="F628">
        <v>100</v>
      </c>
      <c r="G628">
        <v>2.66669947318482E-5</v>
      </c>
      <c r="H628">
        <v>5.3333989463696401E-5</v>
      </c>
      <c r="I628">
        <v>8.0000984195544595E-5</v>
      </c>
      <c r="J628">
        <v>1.0666797892739301E-4</v>
      </c>
    </row>
    <row r="629" spans="1:10" x14ac:dyDescent="0.2">
      <c r="A629" t="s">
        <v>1477</v>
      </c>
      <c r="B629">
        <v>2021</v>
      </c>
      <c r="C629">
        <v>78</v>
      </c>
      <c r="D629">
        <v>78</v>
      </c>
      <c r="E629">
        <v>79</v>
      </c>
      <c r="F629">
        <v>80</v>
      </c>
      <c r="G629">
        <v>0</v>
      </c>
      <c r="H629">
        <v>0</v>
      </c>
      <c r="I629">
        <v>0</v>
      </c>
      <c r="J629">
        <v>0</v>
      </c>
    </row>
    <row r="630" spans="1:10" x14ac:dyDescent="0.2">
      <c r="A630" t="s">
        <v>1479</v>
      </c>
      <c r="B630">
        <v>2021</v>
      </c>
      <c r="C630">
        <v>92.92</v>
      </c>
      <c r="D630">
        <v>92.94</v>
      </c>
      <c r="E630">
        <v>92.96</v>
      </c>
      <c r="F630">
        <v>93</v>
      </c>
      <c r="G630">
        <v>7.6168835392024104E-4</v>
      </c>
      <c r="H630">
        <v>7.6185229889525602E-4</v>
      </c>
      <c r="I630">
        <v>7.62016243870271E-4</v>
      </c>
      <c r="J630">
        <v>7.6234413382030095E-4</v>
      </c>
    </row>
    <row r="631" spans="1:10" x14ac:dyDescent="0.2">
      <c r="A631" t="s">
        <v>1481</v>
      </c>
      <c r="B631">
        <v>2021</v>
      </c>
      <c r="C631">
        <v>0.7</v>
      </c>
      <c r="D631">
        <v>0.7</v>
      </c>
      <c r="E631">
        <v>0.7</v>
      </c>
      <c r="F631">
        <v>0.7</v>
      </c>
      <c r="G631">
        <v>1.9418764632322599E-4</v>
      </c>
      <c r="H631">
        <v>6.9352730829723398E-4</v>
      </c>
      <c r="I631">
        <v>7.7675058529290202E-4</v>
      </c>
      <c r="J631">
        <v>7.7675058529290202E-4</v>
      </c>
    </row>
    <row r="632" spans="1:10" x14ac:dyDescent="0.2">
      <c r="A632" t="s">
        <v>1504</v>
      </c>
      <c r="B632">
        <v>2021</v>
      </c>
      <c r="C632">
        <v>1</v>
      </c>
      <c r="D632">
        <v>1</v>
      </c>
      <c r="E632">
        <v>1</v>
      </c>
      <c r="F632">
        <v>1</v>
      </c>
      <c r="G632">
        <v>3.4667607858116698E-5</v>
      </c>
      <c r="H632">
        <v>6.9335215716233504E-5</v>
      </c>
      <c r="I632">
        <v>1.0400282357435E-4</v>
      </c>
      <c r="J632">
        <v>1.3867043143246701E-4</v>
      </c>
    </row>
    <row r="633" spans="1:10" x14ac:dyDescent="0.2">
      <c r="A633" t="s">
        <v>1484</v>
      </c>
      <c r="B633">
        <v>2021</v>
      </c>
      <c r="C633">
        <v>5</v>
      </c>
      <c r="D633">
        <v>20</v>
      </c>
      <c r="E633">
        <v>30</v>
      </c>
      <c r="F633">
        <v>40</v>
      </c>
      <c r="G633">
        <v>2.10195612948614E-4</v>
      </c>
      <c r="H633">
        <v>8.4078245179445503E-4</v>
      </c>
      <c r="I633">
        <v>1.2611736776916801E-3</v>
      </c>
      <c r="J633">
        <v>1.6815649035889101E-3</v>
      </c>
    </row>
    <row r="634" spans="1:10" x14ac:dyDescent="0.2">
      <c r="A634" t="s">
        <v>1512</v>
      </c>
      <c r="B634">
        <v>2021</v>
      </c>
      <c r="C634">
        <v>15</v>
      </c>
      <c r="D634">
        <v>50</v>
      </c>
      <c r="E634">
        <v>85</v>
      </c>
      <c r="F634">
        <v>100</v>
      </c>
      <c r="G634">
        <v>1.70329071438786E-4</v>
      </c>
      <c r="H634">
        <v>5.6776357146261897E-4</v>
      </c>
      <c r="I634">
        <v>9.6519807148645197E-4</v>
      </c>
      <c r="J634">
        <v>1.1355271429252399E-3</v>
      </c>
    </row>
    <row r="635" spans="1:10" x14ac:dyDescent="0.2">
      <c r="A635" t="s">
        <v>1486</v>
      </c>
      <c r="B635">
        <v>2021</v>
      </c>
      <c r="C635">
        <v>24</v>
      </c>
      <c r="D635">
        <v>26</v>
      </c>
      <c r="E635">
        <v>28</v>
      </c>
      <c r="F635">
        <v>30</v>
      </c>
      <c r="G635">
        <v>1.76147228384759E-4</v>
      </c>
      <c r="H635">
        <v>1.9082616408348899E-4</v>
      </c>
      <c r="I635">
        <v>2.0550509978221901E-4</v>
      </c>
      <c r="J635">
        <v>2.2018403548094899E-4</v>
      </c>
    </row>
    <row r="636" spans="1:10" x14ac:dyDescent="0.2">
      <c r="A636" t="s">
        <v>1472</v>
      </c>
      <c r="B636">
        <v>2021</v>
      </c>
      <c r="C636">
        <v>68</v>
      </c>
      <c r="D636">
        <v>78</v>
      </c>
      <c r="E636">
        <v>90</v>
      </c>
      <c r="F636">
        <v>100</v>
      </c>
      <c r="G636">
        <v>0</v>
      </c>
      <c r="H636">
        <v>0</v>
      </c>
      <c r="I636">
        <v>0</v>
      </c>
      <c r="J636">
        <v>0</v>
      </c>
    </row>
    <row r="637" spans="1:10" x14ac:dyDescent="0.2">
      <c r="A637" t="s">
        <v>1488</v>
      </c>
      <c r="B637">
        <v>2021</v>
      </c>
      <c r="C637">
        <v>0</v>
      </c>
      <c r="D637">
        <v>2</v>
      </c>
      <c r="E637">
        <v>2</v>
      </c>
      <c r="F637">
        <v>1</v>
      </c>
      <c r="G637">
        <v>0</v>
      </c>
      <c r="H637">
        <v>3.81220010695219E-4</v>
      </c>
      <c r="I637">
        <v>7.62440021390438E-4</v>
      </c>
      <c r="J637">
        <v>9.5305002673804699E-4</v>
      </c>
    </row>
    <row r="638" spans="1:10" x14ac:dyDescent="0.2">
      <c r="A638" t="s">
        <v>1474</v>
      </c>
      <c r="B638">
        <v>2021</v>
      </c>
      <c r="C638">
        <v>3061653</v>
      </c>
      <c r="D638">
        <v>3328246</v>
      </c>
      <c r="E638">
        <v>3471430</v>
      </c>
      <c r="F638">
        <v>3582135</v>
      </c>
      <c r="G638">
        <v>2.25090363000494E-3</v>
      </c>
      <c r="H638">
        <v>4.86243083328075E-3</v>
      </c>
      <c r="I638">
        <v>7.4145993475794097E-3</v>
      </c>
      <c r="J638">
        <v>9.8835308630470797E-3</v>
      </c>
    </row>
    <row r="639" spans="1:10" x14ac:dyDescent="0.2">
      <c r="A639" t="s">
        <v>1490</v>
      </c>
      <c r="B639">
        <v>2021</v>
      </c>
      <c r="C639">
        <v>108662</v>
      </c>
      <c r="D639">
        <v>113010</v>
      </c>
      <c r="E639">
        <v>126570</v>
      </c>
      <c r="F639">
        <v>152358</v>
      </c>
      <c r="G639">
        <v>2.7389138517977697E-4</v>
      </c>
      <c r="H639">
        <v>1.0659260273811501E-3</v>
      </c>
      <c r="I639">
        <v>1.2618029064529999E-3</v>
      </c>
      <c r="J639">
        <v>1.2618029064529999E-3</v>
      </c>
    </row>
    <row r="640" spans="1:10" x14ac:dyDescent="0.2">
      <c r="A640" t="s">
        <v>1492</v>
      </c>
      <c r="B640">
        <v>2021</v>
      </c>
      <c r="C640">
        <v>80000</v>
      </c>
      <c r="D640">
        <v>80000</v>
      </c>
      <c r="E640">
        <v>80000</v>
      </c>
      <c r="F640">
        <v>80000</v>
      </c>
      <c r="G640">
        <v>3.07075425814574E-4</v>
      </c>
      <c r="H640">
        <v>6.2888663362542399E-4</v>
      </c>
      <c r="I640">
        <v>9.3596205943999799E-4</v>
      </c>
      <c r="J640">
        <v>1.2283017032582899E-3</v>
      </c>
    </row>
    <row r="641" spans="1:10" x14ac:dyDescent="0.2">
      <c r="A641" t="s">
        <v>1495</v>
      </c>
      <c r="B641">
        <v>2021</v>
      </c>
      <c r="C641">
        <v>11</v>
      </c>
      <c r="D641">
        <v>11</v>
      </c>
      <c r="E641">
        <v>11</v>
      </c>
      <c r="F641">
        <v>11</v>
      </c>
      <c r="G641">
        <v>2.02601610949608E-4</v>
      </c>
      <c r="H641">
        <v>4.0520322189921702E-4</v>
      </c>
      <c r="I641">
        <v>6.0780483284882504E-4</v>
      </c>
      <c r="J641">
        <v>8.1040644379843404E-4</v>
      </c>
    </row>
    <row r="642" spans="1:10" x14ac:dyDescent="0.2">
      <c r="A642" t="s">
        <v>1507</v>
      </c>
      <c r="B642">
        <v>2021</v>
      </c>
      <c r="C642">
        <v>1</v>
      </c>
      <c r="D642">
        <v>2</v>
      </c>
      <c r="E642">
        <v>2</v>
      </c>
      <c r="F642">
        <v>2</v>
      </c>
      <c r="G642">
        <v>1.3067378266885999E-4</v>
      </c>
      <c r="H642">
        <v>3.9202134800658101E-4</v>
      </c>
      <c r="I642">
        <v>6.5336891334430197E-4</v>
      </c>
      <c r="J642">
        <v>9.1471647868202304E-4</v>
      </c>
    </row>
    <row r="643" spans="1:10" x14ac:dyDescent="0.2">
      <c r="A643" t="s">
        <v>1467</v>
      </c>
      <c r="B643">
        <v>2021</v>
      </c>
      <c r="C643">
        <v>68</v>
      </c>
      <c r="D643">
        <v>78</v>
      </c>
      <c r="E643">
        <v>90</v>
      </c>
      <c r="F643">
        <v>100</v>
      </c>
      <c r="G643">
        <v>0</v>
      </c>
      <c r="H643">
        <v>0</v>
      </c>
      <c r="I643">
        <v>0</v>
      </c>
      <c r="J643">
        <v>0</v>
      </c>
    </row>
    <row r="644" spans="1:10" x14ac:dyDescent="0.2">
      <c r="A644" t="s">
        <v>1502</v>
      </c>
      <c r="B644">
        <v>2021</v>
      </c>
      <c r="C644">
        <v>133</v>
      </c>
      <c r="D644">
        <v>155</v>
      </c>
      <c r="E644">
        <v>177</v>
      </c>
      <c r="F644">
        <v>200</v>
      </c>
      <c r="G644">
        <v>3.1820840026155502E-4</v>
      </c>
      <c r="H644">
        <v>3.7084437624467002E-4</v>
      </c>
      <c r="I644">
        <v>4.23480352227784E-4</v>
      </c>
      <c r="J644">
        <v>4.7850887257376698E-4</v>
      </c>
    </row>
    <row r="645" spans="1:10" x14ac:dyDescent="0.2">
      <c r="A645" t="s">
        <v>1469</v>
      </c>
      <c r="B645">
        <v>2021</v>
      </c>
      <c r="C645">
        <v>3</v>
      </c>
      <c r="D645">
        <v>3</v>
      </c>
      <c r="E645">
        <v>4</v>
      </c>
      <c r="F645">
        <v>5</v>
      </c>
      <c r="G645">
        <v>6.66193615872469E-5</v>
      </c>
      <c r="H645">
        <v>6.66193615872469E-5</v>
      </c>
      <c r="I645">
        <v>8.8825815449662606E-5</v>
      </c>
      <c r="J645">
        <v>1.11032269312078E-4</v>
      </c>
    </row>
    <row r="646" spans="1:10" x14ac:dyDescent="0.2">
      <c r="A646" t="s">
        <v>1578</v>
      </c>
      <c r="B646">
        <v>2021</v>
      </c>
      <c r="C646">
        <v>72</v>
      </c>
      <c r="D646">
        <v>73</v>
      </c>
      <c r="E646">
        <v>74</v>
      </c>
      <c r="F646">
        <v>75</v>
      </c>
      <c r="G646">
        <v>0</v>
      </c>
      <c r="H646">
        <v>0</v>
      </c>
      <c r="I646">
        <v>0</v>
      </c>
      <c r="J646">
        <v>0</v>
      </c>
    </row>
    <row r="647" spans="1:10" x14ac:dyDescent="0.2">
      <c r="A647" t="s">
        <v>1586</v>
      </c>
      <c r="B647">
        <v>2021</v>
      </c>
      <c r="C647">
        <v>20000</v>
      </c>
      <c r="D647">
        <v>15000</v>
      </c>
      <c r="E647">
        <v>15000</v>
      </c>
      <c r="F647">
        <v>37592</v>
      </c>
      <c r="G647">
        <v>1.41693854233174E-4</v>
      </c>
      <c r="H647">
        <v>2.0834664326445899E-4</v>
      </c>
      <c r="I647">
        <v>3.1461703393934E-4</v>
      </c>
      <c r="J647">
        <v>5.80944802356014E-4</v>
      </c>
    </row>
    <row r="648" spans="1:10" x14ac:dyDescent="0.2">
      <c r="A648" t="s">
        <v>1580</v>
      </c>
      <c r="B648">
        <v>2021</v>
      </c>
      <c r="C648">
        <v>23</v>
      </c>
      <c r="D648">
        <v>23</v>
      </c>
      <c r="E648">
        <v>25</v>
      </c>
      <c r="F648">
        <v>25</v>
      </c>
      <c r="G648">
        <v>5.3446921816753296E-4</v>
      </c>
      <c r="H648">
        <v>5.3446921816753296E-4</v>
      </c>
      <c r="I648">
        <v>5.80944802356014E-4</v>
      </c>
      <c r="J648">
        <v>5.80944802356014E-4</v>
      </c>
    </row>
    <row r="649" spans="1:10" x14ac:dyDescent="0.2">
      <c r="A649" t="s">
        <v>1598</v>
      </c>
      <c r="B649">
        <v>2021</v>
      </c>
      <c r="C649">
        <v>55000</v>
      </c>
      <c r="D649">
        <v>40000</v>
      </c>
      <c r="E649">
        <v>32500</v>
      </c>
      <c r="F649">
        <v>32500</v>
      </c>
      <c r="G649">
        <v>3.8869643166570303E-4</v>
      </c>
      <c r="H649">
        <v>1.13075325575477E-3</v>
      </c>
      <c r="I649">
        <v>1.13075325575477E-3</v>
      </c>
      <c r="J649">
        <v>1.13075325575477E-3</v>
      </c>
    </row>
    <row r="650" spans="1:10" x14ac:dyDescent="0.2">
      <c r="A650" t="s">
        <v>1589</v>
      </c>
      <c r="B650">
        <v>2021</v>
      </c>
      <c r="C650">
        <v>70000</v>
      </c>
      <c r="D650">
        <v>140563</v>
      </c>
      <c r="E650">
        <v>231000</v>
      </c>
      <c r="F650">
        <v>520000</v>
      </c>
      <c r="G650">
        <v>6.5882119456781195E-5</v>
      </c>
      <c r="H650">
        <v>1.3229411938862201E-4</v>
      </c>
      <c r="I650">
        <v>2.1741099420737801E-4</v>
      </c>
      <c r="J650">
        <v>4.8941003025037503E-4</v>
      </c>
    </row>
    <row r="651" spans="1:10" x14ac:dyDescent="0.2">
      <c r="A651" t="s">
        <v>1616</v>
      </c>
      <c r="B651">
        <v>2021</v>
      </c>
      <c r="C651">
        <v>200</v>
      </c>
      <c r="D651">
        <v>350</v>
      </c>
      <c r="E651">
        <v>500</v>
      </c>
      <c r="F651">
        <v>600</v>
      </c>
      <c r="G651">
        <v>2.00947961126768E-4</v>
      </c>
      <c r="H651">
        <v>3.5165893197184402E-4</v>
      </c>
      <c r="I651">
        <v>5.0236990281692095E-4</v>
      </c>
      <c r="J651">
        <v>6.0284388338030504E-4</v>
      </c>
    </row>
    <row r="652" spans="1:10" x14ac:dyDescent="0.2">
      <c r="A652" t="s">
        <v>1614</v>
      </c>
      <c r="B652">
        <v>2021</v>
      </c>
      <c r="C652">
        <v>150</v>
      </c>
      <c r="D652">
        <v>640</v>
      </c>
      <c r="E652">
        <v>1130</v>
      </c>
      <c r="F652">
        <v>2100</v>
      </c>
      <c r="G652">
        <v>3.4957859303598198E-5</v>
      </c>
      <c r="H652">
        <v>1.4915353302868601E-4</v>
      </c>
      <c r="I652">
        <v>2.6334920675377303E-4</v>
      </c>
      <c r="J652">
        <v>4.8941003025037503E-4</v>
      </c>
    </row>
    <row r="653" spans="1:10" x14ac:dyDescent="0.2">
      <c r="A653" t="s">
        <v>1612</v>
      </c>
      <c r="B653">
        <v>2021</v>
      </c>
      <c r="C653">
        <v>0</v>
      </c>
      <c r="D653">
        <v>30</v>
      </c>
      <c r="E653">
        <v>80</v>
      </c>
      <c r="F653">
        <v>100</v>
      </c>
      <c r="G653">
        <v>0</v>
      </c>
      <c r="H653">
        <v>1.2045863121368E-4</v>
      </c>
      <c r="I653">
        <v>3.2122301656981202E-4</v>
      </c>
      <c r="J653">
        <v>4.0152877071226501E-4</v>
      </c>
    </row>
    <row r="654" spans="1:10" x14ac:dyDescent="0.2">
      <c r="A654" t="s">
        <v>1610</v>
      </c>
      <c r="B654">
        <v>2021</v>
      </c>
      <c r="C654">
        <v>82</v>
      </c>
      <c r="D654">
        <v>55</v>
      </c>
      <c r="E654">
        <v>55</v>
      </c>
      <c r="F654">
        <v>90</v>
      </c>
      <c r="G654">
        <v>4.3966004749306702E-4</v>
      </c>
      <c r="H654">
        <v>2.9489393429412997E-4</v>
      </c>
      <c r="I654">
        <v>2.9489393429412997E-4</v>
      </c>
      <c r="J654">
        <v>4.8255371066312198E-4</v>
      </c>
    </row>
    <row r="655" spans="1:10" x14ac:dyDescent="0.2">
      <c r="A655" t="s">
        <v>1608</v>
      </c>
      <c r="B655">
        <v>2021</v>
      </c>
      <c r="C655">
        <v>0</v>
      </c>
      <c r="D655">
        <v>0</v>
      </c>
      <c r="E655">
        <v>2</v>
      </c>
      <c r="F655">
        <v>2</v>
      </c>
      <c r="G655">
        <v>0</v>
      </c>
      <c r="H655">
        <v>0</v>
      </c>
      <c r="I655">
        <v>4.9123678653413896E-4</v>
      </c>
      <c r="J655">
        <v>4.9123678653413896E-4</v>
      </c>
    </row>
    <row r="656" spans="1:10" x14ac:dyDescent="0.2">
      <c r="A656" t="s">
        <v>1551</v>
      </c>
      <c r="B656">
        <v>2021</v>
      </c>
      <c r="C656">
        <v>3500</v>
      </c>
      <c r="D656">
        <v>4000</v>
      </c>
      <c r="E656">
        <v>4000</v>
      </c>
      <c r="F656">
        <v>3500</v>
      </c>
      <c r="G656">
        <v>0</v>
      </c>
      <c r="H656">
        <v>0</v>
      </c>
      <c r="I656">
        <v>0</v>
      </c>
      <c r="J656">
        <v>0</v>
      </c>
    </row>
    <row r="657" spans="1:10" x14ac:dyDescent="0.2">
      <c r="A657" t="s">
        <v>1600</v>
      </c>
      <c r="B657">
        <v>2021</v>
      </c>
      <c r="C657">
        <v>100</v>
      </c>
      <c r="D657">
        <v>100</v>
      </c>
      <c r="E657">
        <v>100</v>
      </c>
      <c r="F657">
        <v>100</v>
      </c>
      <c r="G657">
        <v>1.48721159780737E-4</v>
      </c>
      <c r="H657">
        <v>2.9744231956147399E-4</v>
      </c>
      <c r="I657">
        <v>4.4616347934221102E-4</v>
      </c>
      <c r="J657">
        <v>5.9488463912294798E-4</v>
      </c>
    </row>
    <row r="658" spans="1:10" x14ac:dyDescent="0.2">
      <c r="A658" t="s">
        <v>1606</v>
      </c>
      <c r="B658">
        <v>2021</v>
      </c>
      <c r="C658">
        <v>100</v>
      </c>
      <c r="D658">
        <v>100</v>
      </c>
      <c r="E658">
        <v>100</v>
      </c>
      <c r="F658">
        <v>100</v>
      </c>
      <c r="G658">
        <v>1.0260481990953401E-4</v>
      </c>
      <c r="H658">
        <v>2.0520963981906899E-4</v>
      </c>
      <c r="I658">
        <v>3.0781445972860301E-4</v>
      </c>
      <c r="J658">
        <v>4.10419279638137E-4</v>
      </c>
    </row>
    <row r="659" spans="1:10" x14ac:dyDescent="0.2">
      <c r="A659" t="s">
        <v>1602</v>
      </c>
      <c r="B659">
        <v>2021</v>
      </c>
      <c r="C659">
        <v>1000</v>
      </c>
      <c r="D659">
        <v>1500</v>
      </c>
      <c r="E659">
        <v>1500</v>
      </c>
      <c r="F659">
        <v>1500</v>
      </c>
      <c r="G659">
        <v>8.0228480887977596E-5</v>
      </c>
      <c r="H659">
        <v>2.2576294521876899E-4</v>
      </c>
      <c r="I659">
        <v>3.46105666550735E-4</v>
      </c>
      <c r="J659">
        <v>4.4125664488387699E-4</v>
      </c>
    </row>
    <row r="660" spans="1:10" x14ac:dyDescent="0.2">
      <c r="A660" t="s">
        <v>1591</v>
      </c>
      <c r="B660">
        <v>2021</v>
      </c>
      <c r="C660">
        <v>100</v>
      </c>
      <c r="D660">
        <v>100</v>
      </c>
      <c r="E660">
        <v>100</v>
      </c>
      <c r="F660">
        <v>100</v>
      </c>
      <c r="G660">
        <v>1.07418395456542E-4</v>
      </c>
      <c r="H660">
        <v>2.1483679091308401E-4</v>
      </c>
      <c r="I660">
        <v>3.22255186369627E-4</v>
      </c>
      <c r="J660">
        <v>4.2967358182616899E-4</v>
      </c>
    </row>
    <row r="661" spans="1:10" x14ac:dyDescent="0.2">
      <c r="A661" t="s">
        <v>1582</v>
      </c>
      <c r="B661">
        <v>2021</v>
      </c>
      <c r="C661">
        <v>400</v>
      </c>
      <c r="D661">
        <v>500</v>
      </c>
      <c r="E661">
        <v>500</v>
      </c>
      <c r="F661">
        <v>500</v>
      </c>
      <c r="G661">
        <v>1.32661443658432E-4</v>
      </c>
      <c r="H661">
        <v>2.6532288731686302E-4</v>
      </c>
      <c r="I661">
        <v>4.3114969188990298E-4</v>
      </c>
      <c r="J661">
        <v>5.9697649646294198E-4</v>
      </c>
    </row>
    <row r="662" spans="1:10" x14ac:dyDescent="0.2">
      <c r="A662" t="s">
        <v>1553</v>
      </c>
      <c r="B662">
        <v>2021</v>
      </c>
      <c r="C662">
        <v>2</v>
      </c>
      <c r="D662">
        <v>5</v>
      </c>
      <c r="E662">
        <v>5</v>
      </c>
      <c r="F662">
        <v>3</v>
      </c>
      <c r="G662">
        <v>5.4769986666022902E-5</v>
      </c>
      <c r="H662">
        <v>2.1907994666409201E-4</v>
      </c>
      <c r="I662">
        <v>3.5600491332914901E-4</v>
      </c>
      <c r="J662">
        <v>4.1077489999517201E-4</v>
      </c>
    </row>
    <row r="663" spans="1:10" x14ac:dyDescent="0.2">
      <c r="A663" t="s">
        <v>1555</v>
      </c>
      <c r="B663">
        <v>2021</v>
      </c>
      <c r="C663">
        <v>100</v>
      </c>
      <c r="D663">
        <v>-1</v>
      </c>
      <c r="E663">
        <v>-1</v>
      </c>
      <c r="F663">
        <v>-1</v>
      </c>
      <c r="G663">
        <v>4.0157957362041299E-4</v>
      </c>
      <c r="H663">
        <v>4.0157957362041299E-4</v>
      </c>
      <c r="I663">
        <v>4.0157957362041299E-4</v>
      </c>
      <c r="J663">
        <v>4.0157957362041299E-4</v>
      </c>
    </row>
    <row r="664" spans="1:10" x14ac:dyDescent="0.2">
      <c r="A664" t="s">
        <v>1557</v>
      </c>
      <c r="B664">
        <v>2021</v>
      </c>
      <c r="C664">
        <v>45</v>
      </c>
      <c r="D664">
        <v>48</v>
      </c>
      <c r="E664">
        <v>54</v>
      </c>
      <c r="F664">
        <v>60</v>
      </c>
      <c r="G664">
        <v>0</v>
      </c>
      <c r="H664">
        <v>0</v>
      </c>
      <c r="I664">
        <v>0</v>
      </c>
      <c r="J664">
        <v>0</v>
      </c>
    </row>
    <row r="665" spans="1:10" x14ac:dyDescent="0.2">
      <c r="A665" t="s">
        <v>1559</v>
      </c>
      <c r="B665">
        <v>2021</v>
      </c>
      <c r="C665">
        <v>21776</v>
      </c>
      <c r="D665">
        <v>23000</v>
      </c>
      <c r="E665">
        <v>24407</v>
      </c>
      <c r="F665">
        <v>25649</v>
      </c>
      <c r="G665">
        <v>1.4159852636389799E-4</v>
      </c>
      <c r="H665">
        <v>2.6900208656999001E-4</v>
      </c>
      <c r="I665">
        <v>4.2770870086846798E-4</v>
      </c>
      <c r="J665">
        <v>5.9449142509273396E-4</v>
      </c>
    </row>
    <row r="666" spans="1:10" x14ac:dyDescent="0.2">
      <c r="A666" t="s">
        <v>1562</v>
      </c>
      <c r="B666">
        <v>2021</v>
      </c>
      <c r="C666">
        <v>2250</v>
      </c>
      <c r="D666">
        <v>8700</v>
      </c>
      <c r="E666">
        <v>8700</v>
      </c>
      <c r="F666">
        <v>8594</v>
      </c>
      <c r="G666">
        <v>3.7914851022349802E-5</v>
      </c>
      <c r="H666">
        <v>1.8799025689125999E-4</v>
      </c>
      <c r="I666">
        <v>3.3459434751101201E-4</v>
      </c>
      <c r="J666">
        <v>4.7941222737148901E-4</v>
      </c>
    </row>
    <row r="667" spans="1:10" x14ac:dyDescent="0.2">
      <c r="A667" t="s">
        <v>1564</v>
      </c>
      <c r="B667">
        <v>2021</v>
      </c>
      <c r="C667">
        <v>10</v>
      </c>
      <c r="D667">
        <v>55</v>
      </c>
      <c r="E667">
        <v>74</v>
      </c>
      <c r="F667">
        <v>61</v>
      </c>
      <c r="G667">
        <v>2.2498452166139099E-5</v>
      </c>
      <c r="H667">
        <v>1.46239939079904E-4</v>
      </c>
      <c r="I667">
        <v>3.1272848510933298E-4</v>
      </c>
      <c r="J667">
        <v>4.4996904332278198E-4</v>
      </c>
    </row>
    <row r="668" spans="1:10" x14ac:dyDescent="0.2">
      <c r="A668" t="s">
        <v>1566</v>
      </c>
      <c r="B668">
        <v>2021</v>
      </c>
      <c r="C668">
        <v>49</v>
      </c>
      <c r="D668">
        <v>49</v>
      </c>
      <c r="E668">
        <v>50</v>
      </c>
      <c r="F668">
        <v>60</v>
      </c>
      <c r="G668">
        <v>6.5236700458036901E-4</v>
      </c>
      <c r="H668">
        <v>6.5236700458036901E-4</v>
      </c>
      <c r="I668">
        <v>6.6568061691874405E-4</v>
      </c>
      <c r="J668">
        <v>7.9881674030249296E-4</v>
      </c>
    </row>
    <row r="669" spans="1:10" x14ac:dyDescent="0.2">
      <c r="A669" t="s">
        <v>1568</v>
      </c>
      <c r="B669">
        <v>2021</v>
      </c>
      <c r="C669">
        <v>3500</v>
      </c>
      <c r="D669">
        <v>4833</v>
      </c>
      <c r="E669">
        <v>4833</v>
      </c>
      <c r="F669">
        <v>4834</v>
      </c>
      <c r="G669">
        <v>9.2197200892710194E-5</v>
      </c>
      <c r="H669">
        <v>2.15609739801952E-4</v>
      </c>
      <c r="I669">
        <v>3.4292090320608602E-4</v>
      </c>
      <c r="J669">
        <v>4.7025840866761801E-4</v>
      </c>
    </row>
    <row r="670" spans="1:10" x14ac:dyDescent="0.2">
      <c r="A670" t="s">
        <v>1570</v>
      </c>
      <c r="B670">
        <v>2021</v>
      </c>
      <c r="C670">
        <v>1350</v>
      </c>
      <c r="D670">
        <v>1936</v>
      </c>
      <c r="E670">
        <v>1936</v>
      </c>
      <c r="F670">
        <v>1937</v>
      </c>
      <c r="G670">
        <v>9.8544130601286198E-5</v>
      </c>
      <c r="H670">
        <v>2.1577514819066799E-4</v>
      </c>
      <c r="I670">
        <v>3.5709473103814199E-4</v>
      </c>
      <c r="J670">
        <v>4.98487309537914E-4</v>
      </c>
    </row>
    <row r="671" spans="1:10" x14ac:dyDescent="0.2">
      <c r="A671" t="s">
        <v>1572</v>
      </c>
      <c r="B671">
        <v>2021</v>
      </c>
      <c r="C671">
        <v>80</v>
      </c>
      <c r="D671">
        <v>240</v>
      </c>
      <c r="E671">
        <v>240</v>
      </c>
      <c r="F671">
        <v>240</v>
      </c>
      <c r="G671">
        <v>4.4994761234576103E-5</v>
      </c>
      <c r="H671">
        <v>2.3116058584263501E-4</v>
      </c>
      <c r="I671">
        <v>3.6614486954636302E-4</v>
      </c>
      <c r="J671">
        <v>4.4994761234576098E-4</v>
      </c>
    </row>
    <row r="672" spans="1:10" x14ac:dyDescent="0.2">
      <c r="A672" t="s">
        <v>1584</v>
      </c>
      <c r="B672">
        <v>2021</v>
      </c>
      <c r="C672">
        <v>5</v>
      </c>
      <c r="D672">
        <v>25</v>
      </c>
      <c r="E672">
        <v>60</v>
      </c>
      <c r="F672">
        <v>100</v>
      </c>
      <c r="G672">
        <v>2.1691114289297101E-5</v>
      </c>
      <c r="H672">
        <v>1.08455571446486E-4</v>
      </c>
      <c r="I672">
        <v>2.60293371471566E-4</v>
      </c>
      <c r="J672">
        <v>4.3382228578594297E-4</v>
      </c>
    </row>
    <row r="673" spans="1:10" x14ac:dyDescent="0.2">
      <c r="A673" t="s">
        <v>1547</v>
      </c>
      <c r="B673">
        <v>2021</v>
      </c>
      <c r="C673">
        <v>100</v>
      </c>
      <c r="D673">
        <v>100</v>
      </c>
      <c r="E673">
        <v>100</v>
      </c>
      <c r="F673">
        <v>100</v>
      </c>
      <c r="G673">
        <v>0</v>
      </c>
      <c r="H673">
        <v>0</v>
      </c>
      <c r="I673">
        <v>0</v>
      </c>
      <c r="J673">
        <v>0</v>
      </c>
    </row>
    <row r="674" spans="1:10" x14ac:dyDescent="0.2">
      <c r="A674" t="s">
        <v>1574</v>
      </c>
      <c r="B674">
        <v>2021</v>
      </c>
      <c r="C674">
        <v>100</v>
      </c>
      <c r="D674">
        <v>100</v>
      </c>
      <c r="E674">
        <v>100</v>
      </c>
      <c r="F674">
        <v>100</v>
      </c>
      <c r="G674">
        <v>1.3995757879777001E-4</v>
      </c>
      <c r="H674">
        <v>2.7991515759553899E-4</v>
      </c>
      <c r="I674">
        <v>4.1987273639330902E-4</v>
      </c>
      <c r="J674">
        <v>5.5983031519107797E-4</v>
      </c>
    </row>
    <row r="675" spans="1:10" x14ac:dyDescent="0.2">
      <c r="A675" t="s">
        <v>1549</v>
      </c>
      <c r="B675">
        <v>2021</v>
      </c>
      <c r="C675">
        <v>100</v>
      </c>
      <c r="D675">
        <v>100</v>
      </c>
      <c r="E675">
        <v>100</v>
      </c>
      <c r="F675">
        <v>100</v>
      </c>
      <c r="G675">
        <v>1.3995757879777001E-4</v>
      </c>
      <c r="H675">
        <v>2.7991515759553899E-4</v>
      </c>
      <c r="I675">
        <v>4.1987273639330902E-4</v>
      </c>
      <c r="J675">
        <v>5.5983031519107797E-4</v>
      </c>
    </row>
    <row r="676" spans="1:10" x14ac:dyDescent="0.2">
      <c r="A676" t="s">
        <v>1576</v>
      </c>
      <c r="B676">
        <v>2021</v>
      </c>
      <c r="C676">
        <v>100</v>
      </c>
      <c r="D676">
        <v>100</v>
      </c>
      <c r="E676">
        <v>100</v>
      </c>
      <c r="F676">
        <v>100</v>
      </c>
      <c r="G676">
        <v>1.26765783424535E-4</v>
      </c>
      <c r="H676">
        <v>1.26765783424535E-4</v>
      </c>
      <c r="I676">
        <v>2.5353156684907E-4</v>
      </c>
      <c r="J676">
        <v>3.8029735027360502E-4</v>
      </c>
    </row>
    <row r="677" spans="1:10" x14ac:dyDescent="0.2">
      <c r="A677" t="s">
        <v>1604</v>
      </c>
      <c r="B677">
        <v>2021</v>
      </c>
      <c r="C677">
        <v>67.5</v>
      </c>
      <c r="D677">
        <v>54</v>
      </c>
      <c r="E677">
        <v>54</v>
      </c>
      <c r="F677">
        <v>70</v>
      </c>
      <c r="G677">
        <v>0</v>
      </c>
      <c r="H677">
        <v>0</v>
      </c>
      <c r="I677">
        <v>0</v>
      </c>
      <c r="J677">
        <v>0</v>
      </c>
    </row>
    <row r="678" spans="1:10" x14ac:dyDescent="0.2">
      <c r="A678" t="s">
        <v>1596</v>
      </c>
      <c r="B678">
        <v>2021</v>
      </c>
      <c r="C678">
        <v>100</v>
      </c>
      <c r="D678">
        <v>100</v>
      </c>
      <c r="E678">
        <v>100</v>
      </c>
      <c r="F678">
        <v>100</v>
      </c>
      <c r="G678">
        <v>0</v>
      </c>
      <c r="H678">
        <v>0</v>
      </c>
      <c r="I678">
        <v>0</v>
      </c>
      <c r="J678">
        <v>0</v>
      </c>
    </row>
    <row r="679" spans="1:10" x14ac:dyDescent="0.2">
      <c r="A679" t="s">
        <v>1660</v>
      </c>
      <c r="B679">
        <v>2021</v>
      </c>
      <c r="C679">
        <v>32.799999999999997</v>
      </c>
      <c r="D679">
        <v>33.6</v>
      </c>
      <c r="E679">
        <v>34.4</v>
      </c>
      <c r="F679">
        <v>35.200000000000003</v>
      </c>
      <c r="G679">
        <v>0</v>
      </c>
      <c r="H679">
        <v>0</v>
      </c>
      <c r="I679">
        <v>0</v>
      </c>
      <c r="J679">
        <v>0</v>
      </c>
    </row>
    <row r="680" spans="1:10" x14ac:dyDescent="0.2">
      <c r="A680" t="s">
        <v>1695</v>
      </c>
      <c r="B680">
        <v>2021</v>
      </c>
      <c r="C680">
        <v>40</v>
      </c>
      <c r="D680">
        <v>60</v>
      </c>
      <c r="E680">
        <v>80</v>
      </c>
      <c r="F680">
        <v>100</v>
      </c>
      <c r="G680">
        <v>3.6274460321535703E-4</v>
      </c>
      <c r="H680">
        <v>5.4411690482303603E-4</v>
      </c>
      <c r="I680">
        <v>7.2548920643071405E-4</v>
      </c>
      <c r="J680">
        <v>9.0686150803839295E-4</v>
      </c>
    </row>
    <row r="681" spans="1:10" x14ac:dyDescent="0.2">
      <c r="A681" t="s">
        <v>1693</v>
      </c>
      <c r="B681">
        <v>2021</v>
      </c>
      <c r="C681">
        <v>40</v>
      </c>
      <c r="D681">
        <v>60</v>
      </c>
      <c r="E681">
        <v>80</v>
      </c>
      <c r="F681">
        <v>100</v>
      </c>
      <c r="G681">
        <v>2.2798920659505601E-4</v>
      </c>
      <c r="H681">
        <v>3.4198380989258498E-4</v>
      </c>
      <c r="I681">
        <v>4.5597841319011299E-4</v>
      </c>
      <c r="J681">
        <v>5.6997301648764099E-4</v>
      </c>
    </row>
    <row r="682" spans="1:10" x14ac:dyDescent="0.2">
      <c r="A682" t="s">
        <v>1668</v>
      </c>
      <c r="B682">
        <v>2021</v>
      </c>
      <c r="C682">
        <v>9</v>
      </c>
      <c r="D682">
        <v>9</v>
      </c>
      <c r="E682">
        <v>9</v>
      </c>
      <c r="F682">
        <v>9</v>
      </c>
      <c r="G682">
        <v>1.82657152865001E-3</v>
      </c>
      <c r="H682">
        <v>3.65314305730002E-3</v>
      </c>
      <c r="I682">
        <v>5.4797145859500299E-3</v>
      </c>
      <c r="J682">
        <v>7.3062861146000399E-3</v>
      </c>
    </row>
    <row r="683" spans="1:10" x14ac:dyDescent="0.2">
      <c r="A683" t="s">
        <v>1662</v>
      </c>
      <c r="B683">
        <v>2021</v>
      </c>
      <c r="C683">
        <v>15</v>
      </c>
      <c r="D683">
        <v>50</v>
      </c>
      <c r="E683">
        <v>75</v>
      </c>
      <c r="F683">
        <v>100</v>
      </c>
      <c r="G683">
        <v>8.5495952473146097E-5</v>
      </c>
      <c r="H683">
        <v>2.8498650824382001E-4</v>
      </c>
      <c r="I683">
        <v>4.2747976236573101E-4</v>
      </c>
      <c r="J683">
        <v>5.6997301648764099E-4</v>
      </c>
    </row>
    <row r="684" spans="1:10" x14ac:dyDescent="0.2">
      <c r="A684" t="s">
        <v>1682</v>
      </c>
      <c r="B684">
        <v>2021</v>
      </c>
      <c r="C684">
        <v>2.93</v>
      </c>
      <c r="D684">
        <v>2.85</v>
      </c>
      <c r="E684">
        <v>2.78</v>
      </c>
      <c r="F684">
        <v>2.7</v>
      </c>
      <c r="G684">
        <v>0</v>
      </c>
      <c r="H684">
        <v>0</v>
      </c>
      <c r="I684">
        <v>0</v>
      </c>
      <c r="J684">
        <v>0</v>
      </c>
    </row>
    <row r="685" spans="1:10" x14ac:dyDescent="0.2">
      <c r="A685" t="s">
        <v>1684</v>
      </c>
      <c r="B685">
        <v>2021</v>
      </c>
      <c r="C685">
        <v>2.33</v>
      </c>
      <c r="D685">
        <v>2.27</v>
      </c>
      <c r="E685">
        <v>2.21</v>
      </c>
      <c r="F685">
        <v>2.15</v>
      </c>
      <c r="G685">
        <v>0</v>
      </c>
      <c r="H685">
        <v>0</v>
      </c>
      <c r="I685">
        <v>0</v>
      </c>
      <c r="J685">
        <v>0</v>
      </c>
    </row>
    <row r="686" spans="1:10" x14ac:dyDescent="0.2">
      <c r="A686" t="s">
        <v>1691</v>
      </c>
      <c r="B686">
        <v>2021</v>
      </c>
      <c r="C686">
        <v>29</v>
      </c>
      <c r="D686">
        <v>29</v>
      </c>
      <c r="E686">
        <v>28</v>
      </c>
      <c r="F686">
        <v>27</v>
      </c>
      <c r="G686">
        <v>0</v>
      </c>
      <c r="H686">
        <v>0</v>
      </c>
      <c r="I686">
        <v>0</v>
      </c>
      <c r="J686">
        <v>0</v>
      </c>
    </row>
    <row r="687" spans="1:10" x14ac:dyDescent="0.2">
      <c r="A687" t="s">
        <v>1709</v>
      </c>
      <c r="B687">
        <v>2021</v>
      </c>
      <c r="C687">
        <v>8023</v>
      </c>
      <c r="D687">
        <v>7818</v>
      </c>
      <c r="E687">
        <v>7612</v>
      </c>
      <c r="F687">
        <v>7406</v>
      </c>
      <c r="G687">
        <v>0</v>
      </c>
      <c r="H687">
        <v>0</v>
      </c>
      <c r="I687">
        <v>0</v>
      </c>
      <c r="J687">
        <v>0</v>
      </c>
    </row>
    <row r="688" spans="1:10" x14ac:dyDescent="0.2">
      <c r="A688" t="s">
        <v>1707</v>
      </c>
      <c r="B688">
        <v>2021</v>
      </c>
      <c r="C688">
        <v>63775</v>
      </c>
      <c r="D688">
        <v>62140</v>
      </c>
      <c r="E688">
        <v>60505</v>
      </c>
      <c r="F688">
        <v>58869</v>
      </c>
      <c r="G688">
        <v>0</v>
      </c>
      <c r="H688">
        <v>0</v>
      </c>
      <c r="I688">
        <v>0</v>
      </c>
      <c r="J688">
        <v>0</v>
      </c>
    </row>
    <row r="689" spans="1:10" x14ac:dyDescent="0.2">
      <c r="A689" t="s">
        <v>1705</v>
      </c>
      <c r="B689">
        <v>2021</v>
      </c>
      <c r="C689">
        <v>215.53</v>
      </c>
      <c r="D689">
        <v>210</v>
      </c>
      <c r="E689">
        <v>204.48</v>
      </c>
      <c r="F689">
        <v>198.95</v>
      </c>
      <c r="G689">
        <v>0</v>
      </c>
      <c r="H689">
        <v>0</v>
      </c>
      <c r="I689">
        <v>0</v>
      </c>
      <c r="J689">
        <v>0</v>
      </c>
    </row>
    <row r="690" spans="1:10" x14ac:dyDescent="0.2">
      <c r="A690" t="s">
        <v>1703</v>
      </c>
      <c r="B690">
        <v>2021</v>
      </c>
      <c r="C690">
        <v>9431</v>
      </c>
      <c r="D690">
        <v>9189</v>
      </c>
      <c r="E690">
        <v>8948</v>
      </c>
      <c r="F690">
        <v>8706</v>
      </c>
      <c r="G690">
        <v>0</v>
      </c>
      <c r="H690">
        <v>0</v>
      </c>
      <c r="I690">
        <v>0</v>
      </c>
      <c r="J690">
        <v>0</v>
      </c>
    </row>
    <row r="691" spans="1:10" x14ac:dyDescent="0.2">
      <c r="A691" t="s">
        <v>1701</v>
      </c>
      <c r="B691">
        <v>2021</v>
      </c>
      <c r="C691">
        <v>44.71</v>
      </c>
      <c r="D691">
        <v>43.56</v>
      </c>
      <c r="E691">
        <v>42.42</v>
      </c>
      <c r="F691">
        <v>41.27</v>
      </c>
      <c r="G691">
        <v>0</v>
      </c>
      <c r="H691">
        <v>0</v>
      </c>
      <c r="I691">
        <v>0</v>
      </c>
      <c r="J691">
        <v>0</v>
      </c>
    </row>
    <row r="692" spans="1:10" x14ac:dyDescent="0.2">
      <c r="A692" t="s">
        <v>1699</v>
      </c>
      <c r="B692">
        <v>2021</v>
      </c>
      <c r="C692">
        <v>2.93</v>
      </c>
      <c r="D692">
        <v>2.85</v>
      </c>
      <c r="E692">
        <v>2.78</v>
      </c>
      <c r="F692">
        <v>2.7</v>
      </c>
      <c r="G692">
        <v>0</v>
      </c>
      <c r="H692">
        <v>0</v>
      </c>
      <c r="I692">
        <v>0</v>
      </c>
      <c r="J692">
        <v>0</v>
      </c>
    </row>
    <row r="693" spans="1:10" x14ac:dyDescent="0.2">
      <c r="A693" t="s">
        <v>1697</v>
      </c>
      <c r="B693">
        <v>2021</v>
      </c>
      <c r="C693">
        <v>69</v>
      </c>
      <c r="D693">
        <v>69</v>
      </c>
      <c r="E693">
        <v>69</v>
      </c>
      <c r="F693">
        <v>69</v>
      </c>
      <c r="G693">
        <v>0</v>
      </c>
      <c r="H693">
        <v>0</v>
      </c>
      <c r="I693">
        <v>0</v>
      </c>
      <c r="J693">
        <v>0</v>
      </c>
    </row>
    <row r="694" spans="1:10" x14ac:dyDescent="0.2">
      <c r="A694" t="s">
        <v>1620</v>
      </c>
      <c r="B694">
        <v>2021</v>
      </c>
      <c r="C694">
        <v>22.91</v>
      </c>
      <c r="D694">
        <v>22.32</v>
      </c>
      <c r="E694">
        <v>21.74</v>
      </c>
      <c r="F694">
        <v>21.15</v>
      </c>
      <c r="G694">
        <v>0</v>
      </c>
      <c r="H694">
        <v>0</v>
      </c>
      <c r="I694">
        <v>0</v>
      </c>
      <c r="J694">
        <v>0</v>
      </c>
    </row>
    <row r="695" spans="1:10" x14ac:dyDescent="0.2">
      <c r="A695" t="s">
        <v>1622</v>
      </c>
      <c r="B695">
        <v>2021</v>
      </c>
      <c r="C695">
        <v>264</v>
      </c>
      <c r="D695">
        <v>264</v>
      </c>
      <c r="E695">
        <v>264</v>
      </c>
      <c r="F695">
        <v>264</v>
      </c>
      <c r="G695">
        <v>1.2811551324218699E-4</v>
      </c>
      <c r="H695">
        <v>2.6156917286946599E-4</v>
      </c>
      <c r="I695">
        <v>3.8968468611165301E-4</v>
      </c>
      <c r="J695">
        <v>5.1246205296874895E-4</v>
      </c>
    </row>
    <row r="696" spans="1:10" x14ac:dyDescent="0.2">
      <c r="A696" t="s">
        <v>1628</v>
      </c>
      <c r="B696">
        <v>2021</v>
      </c>
      <c r="C696">
        <v>252</v>
      </c>
      <c r="D696">
        <v>252</v>
      </c>
      <c r="E696">
        <v>252</v>
      </c>
      <c r="F696">
        <v>252</v>
      </c>
      <c r="G696">
        <v>1.2811551324218699E-4</v>
      </c>
      <c r="H696">
        <v>2.65382134573102E-4</v>
      </c>
      <c r="I696">
        <v>3.9349764781528902E-4</v>
      </c>
      <c r="J696">
        <v>5.1246205296874895E-4</v>
      </c>
    </row>
    <row r="697" spans="1:10" x14ac:dyDescent="0.2">
      <c r="A697" t="s">
        <v>1642</v>
      </c>
      <c r="B697">
        <v>2021</v>
      </c>
      <c r="C697">
        <v>4</v>
      </c>
      <c r="D697">
        <v>4</v>
      </c>
      <c r="E697">
        <v>4</v>
      </c>
      <c r="F697">
        <v>4</v>
      </c>
      <c r="G697">
        <v>2.3873040493235399E-5</v>
      </c>
      <c r="H697">
        <v>4.7746080986470697E-5</v>
      </c>
      <c r="I697">
        <v>7.1619121479706103E-5</v>
      </c>
      <c r="J697">
        <v>9.5492161972941502E-5</v>
      </c>
    </row>
    <row r="698" spans="1:10" x14ac:dyDescent="0.2">
      <c r="A698" t="s">
        <v>1630</v>
      </c>
      <c r="B698">
        <v>2021</v>
      </c>
      <c r="C698">
        <v>30</v>
      </c>
      <c r="D698">
        <v>35</v>
      </c>
      <c r="E698">
        <v>35</v>
      </c>
      <c r="F698">
        <v>40</v>
      </c>
      <c r="G698">
        <v>9.9625546653422204E-5</v>
      </c>
      <c r="H698">
        <v>2.15855351082415E-4</v>
      </c>
      <c r="I698">
        <v>3.32085155511407E-4</v>
      </c>
      <c r="J698">
        <v>4.6491921771596998E-4</v>
      </c>
    </row>
    <row r="699" spans="1:10" x14ac:dyDescent="0.2">
      <c r="A699" t="s">
        <v>1632</v>
      </c>
      <c r="B699">
        <v>2021</v>
      </c>
      <c r="C699">
        <v>25</v>
      </c>
      <c r="D699">
        <v>30</v>
      </c>
      <c r="E699">
        <v>40</v>
      </c>
      <c r="F699">
        <v>60</v>
      </c>
      <c r="G699">
        <v>1.7305066094999101E-4</v>
      </c>
      <c r="H699">
        <v>2.0766079313998899E-4</v>
      </c>
      <c r="I699">
        <v>2.7688105751998501E-4</v>
      </c>
      <c r="J699">
        <v>4.1532158627997798E-4</v>
      </c>
    </row>
    <row r="700" spans="1:10" x14ac:dyDescent="0.2">
      <c r="A700" t="s">
        <v>1634</v>
      </c>
      <c r="B700">
        <v>2021</v>
      </c>
      <c r="C700">
        <v>22.5</v>
      </c>
      <c r="D700">
        <v>45</v>
      </c>
      <c r="E700">
        <v>77.5</v>
      </c>
      <c r="F700">
        <v>100</v>
      </c>
      <c r="G700">
        <v>9.7475398698176495E-5</v>
      </c>
      <c r="H700">
        <v>1.9495079739635299E-4</v>
      </c>
      <c r="I700">
        <v>3.35748595515941E-4</v>
      </c>
      <c r="J700">
        <v>4.3322399421411798E-4</v>
      </c>
    </row>
    <row r="701" spans="1:10" x14ac:dyDescent="0.2">
      <c r="A701" t="s">
        <v>1687</v>
      </c>
      <c r="B701">
        <v>2021</v>
      </c>
      <c r="C701">
        <v>435</v>
      </c>
      <c r="D701">
        <v>424</v>
      </c>
      <c r="E701">
        <v>413</v>
      </c>
      <c r="F701">
        <v>400</v>
      </c>
      <c r="G701">
        <v>0</v>
      </c>
      <c r="H701">
        <v>0</v>
      </c>
      <c r="I701">
        <v>0</v>
      </c>
      <c r="J701">
        <v>0</v>
      </c>
    </row>
    <row r="702" spans="1:10" x14ac:dyDescent="0.2">
      <c r="A702" t="s">
        <v>1636</v>
      </c>
      <c r="B702">
        <v>2021</v>
      </c>
      <c r="C702">
        <v>782.25</v>
      </c>
      <c r="D702">
        <v>762.19</v>
      </c>
      <c r="E702">
        <v>742.13</v>
      </c>
      <c r="F702">
        <v>722.08</v>
      </c>
      <c r="G702">
        <v>0</v>
      </c>
      <c r="H702">
        <v>0</v>
      </c>
      <c r="I702">
        <v>0</v>
      </c>
      <c r="J702">
        <v>0</v>
      </c>
    </row>
    <row r="703" spans="1:10" x14ac:dyDescent="0.2">
      <c r="A703" t="s">
        <v>1638</v>
      </c>
      <c r="B703">
        <v>2021</v>
      </c>
      <c r="C703">
        <v>126</v>
      </c>
      <c r="D703">
        <v>145</v>
      </c>
      <c r="E703">
        <v>160</v>
      </c>
      <c r="F703">
        <v>182</v>
      </c>
      <c r="G703">
        <v>9.6553624311788595E-5</v>
      </c>
      <c r="H703">
        <v>2.13031012370454E-4</v>
      </c>
      <c r="I703">
        <v>3.3563878927431298E-4</v>
      </c>
      <c r="J703">
        <v>4.75105135502452E-4</v>
      </c>
    </row>
    <row r="704" spans="1:10" x14ac:dyDescent="0.2">
      <c r="A704" t="s">
        <v>1658</v>
      </c>
      <c r="B704">
        <v>2021</v>
      </c>
      <c r="C704">
        <v>0</v>
      </c>
      <c r="D704">
        <v>2</v>
      </c>
      <c r="E704">
        <v>4</v>
      </c>
      <c r="F704">
        <v>6</v>
      </c>
      <c r="G704">
        <v>0</v>
      </c>
      <c r="H704">
        <v>2.3194474329100401E-4</v>
      </c>
      <c r="I704">
        <v>4.6388948658200802E-4</v>
      </c>
      <c r="J704">
        <v>6.9583422987301298E-4</v>
      </c>
    </row>
    <row r="705" spans="1:10" x14ac:dyDescent="0.2">
      <c r="A705" t="s">
        <v>1640</v>
      </c>
      <c r="B705">
        <v>2021</v>
      </c>
      <c r="C705">
        <v>40</v>
      </c>
      <c r="D705">
        <v>55.5</v>
      </c>
      <c r="E705">
        <v>84</v>
      </c>
      <c r="F705">
        <v>100</v>
      </c>
      <c r="G705">
        <v>1.9004205420098099E-4</v>
      </c>
      <c r="H705">
        <v>2.6368335020386099E-4</v>
      </c>
      <c r="I705">
        <v>3.9908831382206E-4</v>
      </c>
      <c r="J705">
        <v>4.75105135502452E-4</v>
      </c>
    </row>
    <row r="706" spans="1:10" x14ac:dyDescent="0.2">
      <c r="A706" t="s">
        <v>1689</v>
      </c>
      <c r="B706">
        <v>2021</v>
      </c>
      <c r="C706">
        <v>77</v>
      </c>
      <c r="D706">
        <v>78</v>
      </c>
      <c r="E706">
        <v>79</v>
      </c>
      <c r="F706">
        <v>80</v>
      </c>
      <c r="G706">
        <v>1.88782461879724E-3</v>
      </c>
      <c r="H706">
        <v>1.91234182163877E-3</v>
      </c>
      <c r="I706">
        <v>1.93685902448029E-3</v>
      </c>
      <c r="J706">
        <v>1.9613762273218102E-3</v>
      </c>
    </row>
    <row r="707" spans="1:10" x14ac:dyDescent="0.2">
      <c r="A707" t="s">
        <v>1644</v>
      </c>
      <c r="B707">
        <v>2021</v>
      </c>
      <c r="C707">
        <v>9</v>
      </c>
      <c r="D707">
        <v>9</v>
      </c>
      <c r="E707">
        <v>9</v>
      </c>
      <c r="F707">
        <v>9</v>
      </c>
      <c r="G707">
        <v>1.5556446627070601E-4</v>
      </c>
      <c r="H707">
        <v>3.1112893254141299E-4</v>
      </c>
      <c r="I707">
        <v>4.6669339881211898E-4</v>
      </c>
      <c r="J707">
        <v>6.2225786508282599E-4</v>
      </c>
    </row>
    <row r="708" spans="1:10" x14ac:dyDescent="0.2">
      <c r="A708" t="s">
        <v>1646</v>
      </c>
      <c r="B708">
        <v>2021</v>
      </c>
      <c r="C708">
        <v>40</v>
      </c>
      <c r="D708">
        <v>56</v>
      </c>
      <c r="E708">
        <v>85</v>
      </c>
      <c r="F708">
        <v>100</v>
      </c>
      <c r="G708">
        <v>1.9004205420098099E-4</v>
      </c>
      <c r="H708">
        <v>2.6605887588137302E-4</v>
      </c>
      <c r="I708">
        <v>4.0383936517708401E-4</v>
      </c>
      <c r="J708">
        <v>4.75105135502452E-4</v>
      </c>
    </row>
    <row r="709" spans="1:10" x14ac:dyDescent="0.2">
      <c r="A709" t="s">
        <v>1624</v>
      </c>
      <c r="B709">
        <v>2021</v>
      </c>
      <c r="C709">
        <v>912</v>
      </c>
      <c r="D709">
        <v>896</v>
      </c>
      <c r="E709">
        <v>880</v>
      </c>
      <c r="F709">
        <v>864</v>
      </c>
      <c r="G709">
        <v>0</v>
      </c>
      <c r="H709">
        <v>0</v>
      </c>
      <c r="I709">
        <v>0</v>
      </c>
      <c r="J709">
        <v>0</v>
      </c>
    </row>
    <row r="710" spans="1:10" x14ac:dyDescent="0.2">
      <c r="A710" t="s">
        <v>1648</v>
      </c>
      <c r="B710">
        <v>2021</v>
      </c>
      <c r="C710">
        <v>20</v>
      </c>
      <c r="D710">
        <v>60</v>
      </c>
      <c r="E710">
        <v>80</v>
      </c>
      <c r="F710">
        <v>100</v>
      </c>
      <c r="G710">
        <v>1.3251874052799099E-3</v>
      </c>
      <c r="H710">
        <v>3.97556221583973E-3</v>
      </c>
      <c r="I710">
        <v>5.3007496211196397E-3</v>
      </c>
      <c r="J710">
        <v>6.6259370263995502E-3</v>
      </c>
    </row>
    <row r="711" spans="1:10" x14ac:dyDescent="0.2">
      <c r="A711" t="s">
        <v>1650</v>
      </c>
      <c r="B711">
        <v>2021</v>
      </c>
      <c r="C711">
        <v>1</v>
      </c>
      <c r="D711">
        <v>1.52</v>
      </c>
      <c r="E711">
        <v>1</v>
      </c>
      <c r="F711">
        <v>1</v>
      </c>
      <c r="G711">
        <v>5.6608858011546399E-5</v>
      </c>
      <c r="H711">
        <v>1.13217716023093E-4</v>
      </c>
      <c r="I711">
        <v>1.6982657403463901E-4</v>
      </c>
      <c r="J711">
        <v>2.26435432046186E-4</v>
      </c>
    </row>
    <row r="712" spans="1:10" x14ac:dyDescent="0.2">
      <c r="A712" t="s">
        <v>1652</v>
      </c>
      <c r="B712">
        <v>2021</v>
      </c>
      <c r="C712">
        <v>0</v>
      </c>
      <c r="D712">
        <v>1.4</v>
      </c>
      <c r="E712">
        <v>1.8</v>
      </c>
      <c r="F712">
        <v>0.8</v>
      </c>
      <c r="G712">
        <v>0</v>
      </c>
      <c r="H712">
        <v>3.2003312981852399E-4</v>
      </c>
      <c r="I712">
        <v>7.3150429672805403E-4</v>
      </c>
      <c r="J712">
        <v>9.1438037091006797E-4</v>
      </c>
    </row>
    <row r="713" spans="1:10" x14ac:dyDescent="0.2">
      <c r="A713" t="s">
        <v>1654</v>
      </c>
      <c r="B713">
        <v>2021</v>
      </c>
      <c r="C713">
        <v>0</v>
      </c>
      <c r="D713">
        <v>20</v>
      </c>
      <c r="E713">
        <v>30</v>
      </c>
      <c r="F713">
        <v>58</v>
      </c>
      <c r="G713">
        <v>0</v>
      </c>
      <c r="H713">
        <v>1.6341269432163601E-4</v>
      </c>
      <c r="I713">
        <v>2.45119041482454E-4</v>
      </c>
      <c r="J713">
        <v>4.7389681353274298E-4</v>
      </c>
    </row>
    <row r="714" spans="1:10" x14ac:dyDescent="0.2">
      <c r="A714" t="s">
        <v>1664</v>
      </c>
      <c r="B714">
        <v>2021</v>
      </c>
      <c r="C714">
        <v>1727</v>
      </c>
      <c r="D714">
        <v>1727</v>
      </c>
      <c r="E714">
        <v>1727</v>
      </c>
      <c r="F714">
        <v>1727</v>
      </c>
      <c r="G714">
        <v>4.6751619958941497E-5</v>
      </c>
      <c r="H714">
        <v>1.2847897413152101E-4</v>
      </c>
      <c r="I714">
        <v>1.7523059409046201E-4</v>
      </c>
      <c r="J714">
        <v>1.8703355083747901E-4</v>
      </c>
    </row>
    <row r="715" spans="1:10" x14ac:dyDescent="0.2">
      <c r="A715" t="s">
        <v>1656</v>
      </c>
      <c r="B715">
        <v>2021</v>
      </c>
      <c r="C715">
        <v>1</v>
      </c>
      <c r="D715">
        <v>2</v>
      </c>
      <c r="E715">
        <v>2</v>
      </c>
      <c r="F715">
        <v>2</v>
      </c>
      <c r="G715">
        <v>6.1660608241844006E-5</v>
      </c>
      <c r="H715">
        <v>1.84981824725532E-4</v>
      </c>
      <c r="I715">
        <v>3.0830304120922002E-4</v>
      </c>
      <c r="J715">
        <v>4.31624257692908E-4</v>
      </c>
    </row>
    <row r="716" spans="1:10" x14ac:dyDescent="0.2">
      <c r="A716" t="s">
        <v>1626</v>
      </c>
      <c r="B716">
        <v>2021</v>
      </c>
      <c r="C716">
        <v>3</v>
      </c>
      <c r="D716">
        <v>6</v>
      </c>
      <c r="E716">
        <v>9</v>
      </c>
      <c r="F716">
        <v>12</v>
      </c>
      <c r="G716">
        <v>2.4186772473887599E-5</v>
      </c>
      <c r="H716">
        <v>4.8373544947775103E-5</v>
      </c>
      <c r="I716">
        <v>7.2560317421662695E-5</v>
      </c>
      <c r="J716">
        <v>9.6747089895550301E-5</v>
      </c>
    </row>
    <row r="717" spans="1:10" x14ac:dyDescent="0.2">
      <c r="A717" t="s">
        <v>1672</v>
      </c>
      <c r="B717">
        <v>2021</v>
      </c>
      <c r="C717">
        <v>4665</v>
      </c>
      <c r="D717">
        <v>4546</v>
      </c>
      <c r="E717">
        <v>4426</v>
      </c>
      <c r="F717">
        <v>4307</v>
      </c>
      <c r="G717">
        <v>0</v>
      </c>
      <c r="H717">
        <v>0</v>
      </c>
      <c r="I717">
        <v>0</v>
      </c>
      <c r="J717">
        <v>0</v>
      </c>
    </row>
    <row r="718" spans="1:10" x14ac:dyDescent="0.2">
      <c r="A718" t="s">
        <v>1674</v>
      </c>
      <c r="B718">
        <v>2021</v>
      </c>
      <c r="C718">
        <v>4224</v>
      </c>
      <c r="D718">
        <v>4116</v>
      </c>
      <c r="E718">
        <v>4008</v>
      </c>
      <c r="F718">
        <v>3899</v>
      </c>
      <c r="G718">
        <v>0</v>
      </c>
      <c r="H718">
        <v>0</v>
      </c>
      <c r="I718">
        <v>0</v>
      </c>
      <c r="J718">
        <v>0</v>
      </c>
    </row>
    <row r="719" spans="1:10" x14ac:dyDescent="0.2">
      <c r="A719" t="s">
        <v>1676</v>
      </c>
      <c r="B719">
        <v>2021</v>
      </c>
      <c r="C719">
        <v>1836</v>
      </c>
      <c r="D719">
        <v>1789</v>
      </c>
      <c r="E719">
        <v>1742</v>
      </c>
      <c r="F719">
        <v>1696</v>
      </c>
      <c r="G719">
        <v>0</v>
      </c>
      <c r="H719">
        <v>0</v>
      </c>
      <c r="I719">
        <v>0</v>
      </c>
      <c r="J719">
        <v>0</v>
      </c>
    </row>
    <row r="720" spans="1:10" x14ac:dyDescent="0.2">
      <c r="A720" t="s">
        <v>1678</v>
      </c>
      <c r="B720">
        <v>2021</v>
      </c>
      <c r="C720">
        <v>85.03</v>
      </c>
      <c r="D720">
        <v>82.85</v>
      </c>
      <c r="E720">
        <v>80.67</v>
      </c>
      <c r="F720">
        <v>78.489999999999995</v>
      </c>
      <c r="G720">
        <v>0</v>
      </c>
      <c r="H720">
        <v>0</v>
      </c>
      <c r="I720">
        <v>0</v>
      </c>
      <c r="J720">
        <v>0</v>
      </c>
    </row>
    <row r="721" spans="1:10" x14ac:dyDescent="0.2">
      <c r="A721" t="s">
        <v>1680</v>
      </c>
      <c r="B721">
        <v>2021</v>
      </c>
      <c r="C721">
        <v>14.63</v>
      </c>
      <c r="D721">
        <v>14.25</v>
      </c>
      <c r="E721">
        <v>13.88</v>
      </c>
      <c r="F721">
        <v>13.5</v>
      </c>
      <c r="G721">
        <v>0</v>
      </c>
      <c r="H721">
        <v>0</v>
      </c>
      <c r="I721">
        <v>0</v>
      </c>
      <c r="J721">
        <v>0</v>
      </c>
    </row>
    <row r="722" spans="1:10" x14ac:dyDescent="0.2">
      <c r="A722" t="s">
        <v>1754</v>
      </c>
      <c r="B722">
        <v>2021</v>
      </c>
      <c r="C722">
        <v>200</v>
      </c>
      <c r="D722">
        <v>426</v>
      </c>
      <c r="E722">
        <v>607</v>
      </c>
      <c r="F722">
        <v>937</v>
      </c>
      <c r="G722">
        <v>0</v>
      </c>
      <c r="H722">
        <v>0</v>
      </c>
      <c r="I722">
        <v>0</v>
      </c>
      <c r="J722">
        <v>0</v>
      </c>
    </row>
    <row r="723" spans="1:10" x14ac:dyDescent="0.2">
      <c r="A723" t="s">
        <v>1761</v>
      </c>
      <c r="B723">
        <v>2021</v>
      </c>
      <c r="C723">
        <v>840</v>
      </c>
      <c r="D723">
        <v>1150</v>
      </c>
      <c r="E723">
        <v>1470</v>
      </c>
      <c r="F723">
        <v>1040</v>
      </c>
      <c r="G723">
        <v>8.0293119054796605E-5</v>
      </c>
      <c r="H723">
        <v>2.1296793958819801E-4</v>
      </c>
      <c r="I723">
        <v>3.5348089793409197E-4</v>
      </c>
      <c r="J723">
        <v>4.30141709222124E-4</v>
      </c>
    </row>
    <row r="724" spans="1:10" x14ac:dyDescent="0.2">
      <c r="A724" t="s">
        <v>1763</v>
      </c>
      <c r="B724">
        <v>2021</v>
      </c>
      <c r="C724">
        <v>490</v>
      </c>
      <c r="D724">
        <v>490</v>
      </c>
      <c r="E724">
        <v>490</v>
      </c>
      <c r="F724">
        <v>490</v>
      </c>
      <c r="G724">
        <v>4.7249466454300303E-5</v>
      </c>
      <c r="H724">
        <v>9.4498932908600701E-5</v>
      </c>
      <c r="I724">
        <v>1.4174839936290101E-4</v>
      </c>
      <c r="J724">
        <v>1.88997865817201E-4</v>
      </c>
    </row>
    <row r="725" spans="1:10" x14ac:dyDescent="0.2">
      <c r="A725" t="s">
        <v>1765</v>
      </c>
      <c r="B725">
        <v>2021</v>
      </c>
      <c r="C725">
        <v>120</v>
      </c>
      <c r="D725">
        <v>405</v>
      </c>
      <c r="E725">
        <v>626</v>
      </c>
      <c r="F725">
        <v>800</v>
      </c>
      <c r="G725">
        <v>2.3018699333194001E-4</v>
      </c>
      <c r="H725">
        <v>7.7688110249529805E-4</v>
      </c>
      <c r="I725">
        <v>1.2008088152149501E-3</v>
      </c>
      <c r="J725">
        <v>1.53457995554627E-3</v>
      </c>
    </row>
    <row r="726" spans="1:10" x14ac:dyDescent="0.2">
      <c r="A726" t="s">
        <v>1767</v>
      </c>
      <c r="B726">
        <v>2021</v>
      </c>
      <c r="C726">
        <v>0</v>
      </c>
      <c r="D726">
        <v>2</v>
      </c>
      <c r="E726">
        <v>4</v>
      </c>
      <c r="F726">
        <v>6</v>
      </c>
      <c r="G726">
        <v>0</v>
      </c>
      <c r="H726">
        <v>5.0032088766376897E-5</v>
      </c>
      <c r="I726">
        <v>1.00064177532754E-4</v>
      </c>
      <c r="J726">
        <v>1.50096266299131E-4</v>
      </c>
    </row>
    <row r="727" spans="1:10" x14ac:dyDescent="0.2">
      <c r="A727" t="s">
        <v>1783</v>
      </c>
      <c r="B727">
        <v>2021</v>
      </c>
      <c r="C727">
        <v>214</v>
      </c>
      <c r="D727">
        <v>214</v>
      </c>
      <c r="E727">
        <v>214</v>
      </c>
      <c r="F727">
        <v>214</v>
      </c>
      <c r="G727">
        <v>6.9413962331417605E-5</v>
      </c>
      <c r="H727">
        <v>1.3882792466283499E-4</v>
      </c>
      <c r="I727">
        <v>2.0824188699425299E-4</v>
      </c>
      <c r="J727">
        <v>2.7765584932566999E-4</v>
      </c>
    </row>
    <row r="728" spans="1:10" x14ac:dyDescent="0.2">
      <c r="A728" t="s">
        <v>1771</v>
      </c>
      <c r="B728">
        <v>2021</v>
      </c>
      <c r="C728">
        <v>5</v>
      </c>
      <c r="D728">
        <v>45</v>
      </c>
      <c r="E728">
        <v>70</v>
      </c>
      <c r="F728">
        <v>100</v>
      </c>
      <c r="G728">
        <v>4.6511456423973199E-6</v>
      </c>
      <c r="H728">
        <v>4.1860310781575898E-5</v>
      </c>
      <c r="I728">
        <v>6.5116038993562493E-5</v>
      </c>
      <c r="J728">
        <v>9.3022912847946394E-5</v>
      </c>
    </row>
    <row r="729" spans="1:10" x14ac:dyDescent="0.2">
      <c r="A729" t="s">
        <v>1773</v>
      </c>
      <c r="B729">
        <v>2021</v>
      </c>
      <c r="C729">
        <v>0.2</v>
      </c>
      <c r="D729">
        <v>0.5</v>
      </c>
      <c r="E729">
        <v>0.7</v>
      </c>
      <c r="F729">
        <v>1</v>
      </c>
      <c r="G729">
        <v>1.7076472064120501E-5</v>
      </c>
      <c r="H729">
        <v>4.2691180160301203E-5</v>
      </c>
      <c r="I729">
        <v>5.97676522244217E-5</v>
      </c>
      <c r="J729">
        <v>8.5382360320602406E-5</v>
      </c>
    </row>
    <row r="730" spans="1:10" x14ac:dyDescent="0.2">
      <c r="A730" t="s">
        <v>1775</v>
      </c>
      <c r="B730">
        <v>2021</v>
      </c>
      <c r="C730">
        <v>10</v>
      </c>
      <c r="D730">
        <v>45</v>
      </c>
      <c r="E730">
        <v>65</v>
      </c>
      <c r="F730">
        <v>100</v>
      </c>
      <c r="G730">
        <v>8.5382360320602402E-6</v>
      </c>
      <c r="H730">
        <v>3.8422062144271099E-5</v>
      </c>
      <c r="I730">
        <v>5.5498534208391603E-5</v>
      </c>
      <c r="J730">
        <v>8.5382360320602406E-5</v>
      </c>
    </row>
    <row r="731" spans="1:10" x14ac:dyDescent="0.2">
      <c r="A731" t="s">
        <v>1777</v>
      </c>
      <c r="B731">
        <v>2021</v>
      </c>
      <c r="C731">
        <v>374</v>
      </c>
      <c r="D731">
        <v>414</v>
      </c>
      <c r="E731">
        <v>418</v>
      </c>
      <c r="F731">
        <v>344</v>
      </c>
      <c r="G731">
        <v>2.07692908163921E-5</v>
      </c>
      <c r="H731">
        <v>4.6536539315873301E-5</v>
      </c>
      <c r="I731">
        <v>6.9749276110664496E-5</v>
      </c>
      <c r="J731">
        <v>8.8852581032693607E-5</v>
      </c>
    </row>
    <row r="732" spans="1:10" x14ac:dyDescent="0.2">
      <c r="A732" t="s">
        <v>1713</v>
      </c>
      <c r="B732">
        <v>2021</v>
      </c>
      <c r="C732">
        <v>25</v>
      </c>
      <c r="D732">
        <v>50</v>
      </c>
      <c r="E732">
        <v>75</v>
      </c>
      <c r="F732">
        <v>100</v>
      </c>
      <c r="G732">
        <v>0</v>
      </c>
      <c r="H732">
        <v>0</v>
      </c>
      <c r="I732">
        <v>0</v>
      </c>
      <c r="J732">
        <v>0</v>
      </c>
    </row>
    <row r="733" spans="1:10" x14ac:dyDescent="0.2">
      <c r="A733" t="s">
        <v>1779</v>
      </c>
      <c r="B733">
        <v>2021</v>
      </c>
      <c r="C733">
        <v>21</v>
      </c>
      <c r="D733">
        <v>21</v>
      </c>
      <c r="E733">
        <v>21</v>
      </c>
      <c r="F733">
        <v>21</v>
      </c>
      <c r="G733">
        <v>5.4490555801053498E-5</v>
      </c>
      <c r="H733">
        <v>1.08981111602107E-4</v>
      </c>
      <c r="I733">
        <v>1.63471667403161E-4</v>
      </c>
      <c r="J733">
        <v>2.1796222320421399E-4</v>
      </c>
    </row>
    <row r="734" spans="1:10" x14ac:dyDescent="0.2">
      <c r="A734" t="s">
        <v>1727</v>
      </c>
      <c r="B734">
        <v>2021</v>
      </c>
      <c r="C734">
        <v>0</v>
      </c>
      <c r="D734">
        <v>100</v>
      </c>
      <c r="E734">
        <v>100</v>
      </c>
      <c r="F734">
        <v>100</v>
      </c>
      <c r="G734">
        <v>0</v>
      </c>
      <c r="H734">
        <v>2.86093661603707E-4</v>
      </c>
      <c r="I734">
        <v>2.86093661603707E-4</v>
      </c>
      <c r="J734">
        <v>2.86093661603707E-4</v>
      </c>
    </row>
    <row r="735" spans="1:10" x14ac:dyDescent="0.2">
      <c r="A735" t="s">
        <v>1729</v>
      </c>
      <c r="B735">
        <v>2021</v>
      </c>
      <c r="C735">
        <v>10</v>
      </c>
      <c r="D735">
        <v>30</v>
      </c>
      <c r="E735">
        <v>70</v>
      </c>
      <c r="F735">
        <v>100</v>
      </c>
      <c r="G735">
        <v>4.0396615455342002E-5</v>
      </c>
      <c r="H735">
        <v>1.2118984636602601E-4</v>
      </c>
      <c r="I735">
        <v>2.82776308187394E-4</v>
      </c>
      <c r="J735">
        <v>4.0396615455341999E-4</v>
      </c>
    </row>
    <row r="736" spans="1:10" x14ac:dyDescent="0.2">
      <c r="A736" t="s">
        <v>1781</v>
      </c>
      <c r="B736">
        <v>2021</v>
      </c>
      <c r="C736">
        <v>2</v>
      </c>
      <c r="D736">
        <v>20</v>
      </c>
      <c r="E736">
        <v>11</v>
      </c>
      <c r="F736">
        <v>11</v>
      </c>
      <c r="G736">
        <v>7.4704772488694797E-6</v>
      </c>
      <c r="H736">
        <v>8.2175249737564306E-5</v>
      </c>
      <c r="I736">
        <v>1.2326287460634599E-4</v>
      </c>
      <c r="J736">
        <v>1.6435049947512899E-4</v>
      </c>
    </row>
    <row r="737" spans="1:10" x14ac:dyDescent="0.2">
      <c r="A737" t="s">
        <v>1747</v>
      </c>
      <c r="B737">
        <v>2021</v>
      </c>
      <c r="C737">
        <v>20</v>
      </c>
      <c r="D737">
        <v>50</v>
      </c>
      <c r="E737">
        <v>75</v>
      </c>
      <c r="F737">
        <v>100</v>
      </c>
      <c r="G737">
        <v>8.2275728918189406E-5</v>
      </c>
      <c r="H737">
        <v>2.05689322295473E-4</v>
      </c>
      <c r="I737">
        <v>3.0853398344321E-4</v>
      </c>
      <c r="J737">
        <v>4.1137864459094697E-4</v>
      </c>
    </row>
    <row r="738" spans="1:10" x14ac:dyDescent="0.2">
      <c r="A738" t="s">
        <v>1769</v>
      </c>
      <c r="B738">
        <v>2021</v>
      </c>
      <c r="C738">
        <v>20</v>
      </c>
      <c r="D738">
        <v>50</v>
      </c>
      <c r="E738">
        <v>75</v>
      </c>
      <c r="F738">
        <v>100</v>
      </c>
      <c r="G738">
        <v>8.1093744052747506E-5</v>
      </c>
      <c r="H738">
        <v>2.02734360131869E-4</v>
      </c>
      <c r="I738">
        <v>3.0410154019780297E-4</v>
      </c>
      <c r="J738">
        <v>4.05468720263738E-4</v>
      </c>
    </row>
    <row r="739" spans="1:10" x14ac:dyDescent="0.2">
      <c r="A739" t="s">
        <v>1752</v>
      </c>
      <c r="B739">
        <v>2021</v>
      </c>
      <c r="C739">
        <v>297</v>
      </c>
      <c r="D739">
        <v>378</v>
      </c>
      <c r="E739">
        <v>378</v>
      </c>
      <c r="F739">
        <v>207</v>
      </c>
      <c r="G739">
        <v>9.8040388998101895E-5</v>
      </c>
      <c r="H739">
        <v>2.52528274692081E-4</v>
      </c>
      <c r="I739">
        <v>3.7730695159875601E-4</v>
      </c>
      <c r="J739">
        <v>4.4563813180955399E-4</v>
      </c>
    </row>
    <row r="740" spans="1:10" x14ac:dyDescent="0.2">
      <c r="A740" t="s">
        <v>1745</v>
      </c>
      <c r="B740">
        <v>2021</v>
      </c>
      <c r="C740">
        <v>100</v>
      </c>
      <c r="D740">
        <v>100</v>
      </c>
      <c r="E740">
        <v>100</v>
      </c>
      <c r="F740">
        <v>100</v>
      </c>
      <c r="G740">
        <v>8.3543301984665799E-5</v>
      </c>
      <c r="H740">
        <v>1.46200778473165E-4</v>
      </c>
      <c r="I740">
        <v>2.29744080457831E-4</v>
      </c>
      <c r="J740">
        <v>3.1328738244249698E-4</v>
      </c>
    </row>
    <row r="741" spans="1:10" x14ac:dyDescent="0.2">
      <c r="A741" t="s">
        <v>1715</v>
      </c>
      <c r="B741">
        <v>2021</v>
      </c>
      <c r="C741">
        <v>40</v>
      </c>
      <c r="D741">
        <v>55</v>
      </c>
      <c r="E741">
        <v>75</v>
      </c>
      <c r="F741">
        <v>100</v>
      </c>
      <c r="G741">
        <v>4.3900799074688603E-5</v>
      </c>
      <c r="H741">
        <v>6.03635987276968E-5</v>
      </c>
      <c r="I741">
        <v>8.2313998265041101E-5</v>
      </c>
      <c r="J741">
        <v>1.09751997686722E-4</v>
      </c>
    </row>
    <row r="742" spans="1:10" x14ac:dyDescent="0.2">
      <c r="A742" t="s">
        <v>1733</v>
      </c>
      <c r="B742">
        <v>2021</v>
      </c>
      <c r="C742">
        <v>21</v>
      </c>
      <c r="D742">
        <v>75</v>
      </c>
      <c r="E742">
        <v>52</v>
      </c>
      <c r="F742">
        <v>52</v>
      </c>
      <c r="G742">
        <v>9.1989734269059698E-6</v>
      </c>
      <c r="H742">
        <v>4.2052449951570099E-5</v>
      </c>
      <c r="I742">
        <v>6.4830860342004006E-5</v>
      </c>
      <c r="J742">
        <v>8.7609270732437805E-5</v>
      </c>
    </row>
    <row r="743" spans="1:10" x14ac:dyDescent="0.2">
      <c r="A743" t="s">
        <v>1725</v>
      </c>
      <c r="B743">
        <v>2021</v>
      </c>
      <c r="C743">
        <v>35</v>
      </c>
      <c r="D743">
        <v>55</v>
      </c>
      <c r="E743">
        <v>85</v>
      </c>
      <c r="F743">
        <v>100</v>
      </c>
      <c r="G743">
        <v>3.62725303414696E-5</v>
      </c>
      <c r="H743">
        <v>5.6999690536595198E-5</v>
      </c>
      <c r="I743">
        <v>8.80904308292834E-5</v>
      </c>
      <c r="J743">
        <v>1.0363580097562801E-4</v>
      </c>
    </row>
    <row r="744" spans="1:10" x14ac:dyDescent="0.2">
      <c r="A744" t="s">
        <v>1721</v>
      </c>
      <c r="B744">
        <v>2021</v>
      </c>
      <c r="C744">
        <v>80000</v>
      </c>
      <c r="D744">
        <v>286604</v>
      </c>
      <c r="E744">
        <v>198250</v>
      </c>
      <c r="F744">
        <v>175750</v>
      </c>
      <c r="G744">
        <v>0</v>
      </c>
      <c r="H744">
        <v>0</v>
      </c>
      <c r="I744">
        <v>0</v>
      </c>
      <c r="J744">
        <v>0</v>
      </c>
    </row>
    <row r="745" spans="1:10" x14ac:dyDescent="0.2">
      <c r="A745" t="s">
        <v>1731</v>
      </c>
      <c r="B745">
        <v>2021</v>
      </c>
      <c r="C745">
        <v>6</v>
      </c>
      <c r="D745">
        <v>14</v>
      </c>
      <c r="E745">
        <v>12</v>
      </c>
      <c r="F745">
        <v>8</v>
      </c>
      <c r="G745">
        <v>6.1120374987992302E-5</v>
      </c>
      <c r="H745">
        <v>2.0373458329330801E-4</v>
      </c>
      <c r="I745">
        <v>3.2597533326929199E-4</v>
      </c>
      <c r="J745">
        <v>4.0746916658661498E-4</v>
      </c>
    </row>
    <row r="746" spans="1:10" x14ac:dyDescent="0.2">
      <c r="A746" t="s">
        <v>1723</v>
      </c>
      <c r="B746">
        <v>2021</v>
      </c>
      <c r="C746">
        <v>40</v>
      </c>
      <c r="D746">
        <v>55</v>
      </c>
      <c r="E746">
        <v>75</v>
      </c>
      <c r="F746">
        <v>100</v>
      </c>
      <c r="G746">
        <v>1.70116141683866E-4</v>
      </c>
      <c r="H746">
        <v>2.3390969481531601E-4</v>
      </c>
      <c r="I746">
        <v>3.18967765657249E-4</v>
      </c>
      <c r="J746">
        <v>4.2529035420966598E-4</v>
      </c>
    </row>
    <row r="747" spans="1:10" x14ac:dyDescent="0.2">
      <c r="A747" t="s">
        <v>1735</v>
      </c>
      <c r="B747">
        <v>2021</v>
      </c>
      <c r="C747">
        <v>20</v>
      </c>
      <c r="D747">
        <v>50</v>
      </c>
      <c r="E747">
        <v>80</v>
      </c>
      <c r="F747">
        <v>100</v>
      </c>
      <c r="G747">
        <v>1.06349771687091E-4</v>
      </c>
      <c r="H747">
        <v>2.6587442921772802E-4</v>
      </c>
      <c r="I747">
        <v>4.25399086748364E-4</v>
      </c>
      <c r="J747">
        <v>5.3174885843545495E-4</v>
      </c>
    </row>
    <row r="748" spans="1:10" x14ac:dyDescent="0.2">
      <c r="A748" t="s">
        <v>1737</v>
      </c>
      <c r="B748">
        <v>2021</v>
      </c>
      <c r="C748">
        <v>15</v>
      </c>
      <c r="D748">
        <v>45</v>
      </c>
      <c r="E748">
        <v>75</v>
      </c>
      <c r="F748">
        <v>100</v>
      </c>
      <c r="G748">
        <v>6.6955823703735296E-4</v>
      </c>
      <c r="H748">
        <v>2.0086747111120601E-3</v>
      </c>
      <c r="I748">
        <v>3.3477911851867602E-3</v>
      </c>
      <c r="J748">
        <v>4.4637215802490202E-3</v>
      </c>
    </row>
    <row r="749" spans="1:10" x14ac:dyDescent="0.2">
      <c r="A749" t="s">
        <v>1739</v>
      </c>
      <c r="B749">
        <v>2021</v>
      </c>
      <c r="C749">
        <v>5</v>
      </c>
      <c r="D749">
        <v>45</v>
      </c>
      <c r="E749">
        <v>75</v>
      </c>
      <c r="F749">
        <v>100</v>
      </c>
      <c r="G749">
        <v>2.2318607901245099E-4</v>
      </c>
      <c r="H749">
        <v>2.0086747111120601E-3</v>
      </c>
      <c r="I749">
        <v>3.3477911851867602E-3</v>
      </c>
      <c r="J749">
        <v>4.4637215802490202E-3</v>
      </c>
    </row>
    <row r="750" spans="1:10" x14ac:dyDescent="0.2">
      <c r="A750" t="s">
        <v>1741</v>
      </c>
      <c r="B750">
        <v>2021</v>
      </c>
      <c r="C750">
        <v>0</v>
      </c>
      <c r="D750">
        <v>30</v>
      </c>
      <c r="E750">
        <v>40</v>
      </c>
      <c r="F750">
        <v>30</v>
      </c>
      <c r="G750">
        <v>0</v>
      </c>
      <c r="H750">
        <v>3.0976072655976399E-5</v>
      </c>
      <c r="I750">
        <v>7.2277502863944901E-5</v>
      </c>
      <c r="J750">
        <v>1.03253575519921E-4</v>
      </c>
    </row>
    <row r="751" spans="1:10" x14ac:dyDescent="0.2">
      <c r="A751" t="s">
        <v>1717</v>
      </c>
      <c r="B751">
        <v>2021</v>
      </c>
      <c r="C751">
        <v>0.51100000000000001</v>
      </c>
      <c r="D751">
        <v>0.54400000000000004</v>
      </c>
      <c r="E751">
        <v>0.54400000000000004</v>
      </c>
      <c r="F751">
        <v>0.61</v>
      </c>
      <c r="G751">
        <v>0</v>
      </c>
      <c r="H751">
        <v>0</v>
      </c>
      <c r="I751">
        <v>0</v>
      </c>
      <c r="J751">
        <v>0</v>
      </c>
    </row>
    <row r="752" spans="1:10" x14ac:dyDescent="0.2">
      <c r="A752" t="s">
        <v>1749</v>
      </c>
      <c r="B752">
        <v>2021</v>
      </c>
      <c r="C752">
        <v>180</v>
      </c>
      <c r="D752">
        <v>360</v>
      </c>
      <c r="E752">
        <v>340</v>
      </c>
      <c r="F752">
        <v>320</v>
      </c>
      <c r="G752">
        <v>7.6037723688452105E-5</v>
      </c>
      <c r="H752">
        <v>2.28113171065356E-4</v>
      </c>
      <c r="I752">
        <v>3.7173998247687698E-4</v>
      </c>
      <c r="J752">
        <v>5.0691815792301405E-4</v>
      </c>
    </row>
    <row r="753" spans="1:10" x14ac:dyDescent="0.2">
      <c r="A753" t="s">
        <v>1743</v>
      </c>
      <c r="B753">
        <v>2021</v>
      </c>
      <c r="C753">
        <v>4</v>
      </c>
      <c r="D753">
        <v>8</v>
      </c>
      <c r="E753">
        <v>6</v>
      </c>
      <c r="F753">
        <v>6</v>
      </c>
      <c r="G753">
        <v>2.7987837808397899E-5</v>
      </c>
      <c r="H753">
        <v>8.3963513425193605E-5</v>
      </c>
      <c r="I753">
        <v>1.2594527013778999E-4</v>
      </c>
      <c r="J753">
        <v>1.6792702685038699E-4</v>
      </c>
    </row>
    <row r="754" spans="1:10" x14ac:dyDescent="0.2">
      <c r="A754" t="s">
        <v>1719</v>
      </c>
      <c r="B754">
        <v>2021</v>
      </c>
      <c r="C754">
        <v>10</v>
      </c>
      <c r="D754">
        <v>45</v>
      </c>
      <c r="E754">
        <v>35</v>
      </c>
      <c r="F754">
        <v>30</v>
      </c>
      <c r="G754">
        <v>8.8323330298270307E-6</v>
      </c>
      <c r="H754">
        <v>4.8577831664048703E-5</v>
      </c>
      <c r="I754">
        <v>7.9490997268443295E-5</v>
      </c>
      <c r="J754">
        <v>1.05987996357924E-4</v>
      </c>
    </row>
    <row r="755" spans="1:10" x14ac:dyDescent="0.2">
      <c r="A755" t="s">
        <v>1758</v>
      </c>
      <c r="B755">
        <v>2021</v>
      </c>
      <c r="C755">
        <v>21</v>
      </c>
      <c r="D755">
        <v>21</v>
      </c>
      <c r="E755">
        <v>21</v>
      </c>
      <c r="F755">
        <v>21</v>
      </c>
      <c r="G755">
        <v>0</v>
      </c>
      <c r="H755">
        <v>0</v>
      </c>
      <c r="I755">
        <v>0</v>
      </c>
      <c r="J755">
        <v>0</v>
      </c>
    </row>
    <row r="756" spans="1:10" x14ac:dyDescent="0.2">
      <c r="A756" t="s">
        <v>1836</v>
      </c>
      <c r="B756">
        <v>2021</v>
      </c>
      <c r="C756">
        <v>37.61</v>
      </c>
      <c r="D756">
        <v>47.61</v>
      </c>
      <c r="E756">
        <v>62.61</v>
      </c>
      <c r="F756">
        <v>82.99</v>
      </c>
      <c r="G756">
        <v>0</v>
      </c>
      <c r="H756">
        <v>0</v>
      </c>
      <c r="I756">
        <v>0</v>
      </c>
      <c r="J756">
        <v>0</v>
      </c>
    </row>
    <row r="757" spans="1:10" x14ac:dyDescent="0.2">
      <c r="A757" t="s">
        <v>1860</v>
      </c>
      <c r="B757">
        <v>2021</v>
      </c>
      <c r="C757">
        <v>39.299999999999997</v>
      </c>
      <c r="D757">
        <v>49.3</v>
      </c>
      <c r="E757">
        <v>64.3</v>
      </c>
      <c r="F757">
        <v>80</v>
      </c>
      <c r="G757">
        <v>2.1509573524534201E-4</v>
      </c>
      <c r="H757">
        <v>2.6982747449352102E-4</v>
      </c>
      <c r="I757">
        <v>3.5192508336578899E-4</v>
      </c>
      <c r="J757">
        <v>4.3785391398543002E-4</v>
      </c>
    </row>
    <row r="758" spans="1:10" x14ac:dyDescent="0.2">
      <c r="A758" t="s">
        <v>1872</v>
      </c>
      <c r="B758">
        <v>2021</v>
      </c>
      <c r="C758">
        <v>28.6</v>
      </c>
      <c r="D758">
        <v>30.8</v>
      </c>
      <c r="E758">
        <v>34.1</v>
      </c>
      <c r="F758">
        <v>37</v>
      </c>
      <c r="G758">
        <v>4.8415418806539598E-4</v>
      </c>
      <c r="H758">
        <v>5.2139681791657998E-4</v>
      </c>
      <c r="I758">
        <v>5.7726076269335705E-4</v>
      </c>
      <c r="J758">
        <v>6.2635332022446301E-4</v>
      </c>
    </row>
    <row r="759" spans="1:10" x14ac:dyDescent="0.2">
      <c r="A759" t="s">
        <v>1870</v>
      </c>
      <c r="B759">
        <v>2021</v>
      </c>
      <c r="C759">
        <v>-1</v>
      </c>
      <c r="D759">
        <v>1</v>
      </c>
      <c r="E759">
        <v>-1</v>
      </c>
      <c r="F759">
        <v>1</v>
      </c>
      <c r="G759">
        <v>0</v>
      </c>
      <c r="H759">
        <v>4.0849673202614403E-5</v>
      </c>
      <c r="I759">
        <v>4.0849673202614403E-5</v>
      </c>
      <c r="J759">
        <v>8.1699346405228807E-5</v>
      </c>
    </row>
    <row r="760" spans="1:10" x14ac:dyDescent="0.2">
      <c r="A760" t="s">
        <v>1868</v>
      </c>
      <c r="B760">
        <v>2021</v>
      </c>
      <c r="C760">
        <v>0</v>
      </c>
      <c r="D760">
        <v>0</v>
      </c>
      <c r="E760">
        <v>10000</v>
      </c>
      <c r="F760">
        <v>16000</v>
      </c>
      <c r="G760">
        <v>0</v>
      </c>
      <c r="H760">
        <v>0</v>
      </c>
      <c r="I760">
        <v>2.3086709324730099E-4</v>
      </c>
      <c r="J760">
        <v>6.0025444244298095E-4</v>
      </c>
    </row>
    <row r="761" spans="1:10" x14ac:dyDescent="0.2">
      <c r="A761" t="s">
        <v>1866</v>
      </c>
      <c r="B761">
        <v>2021</v>
      </c>
      <c r="C761">
        <v>10</v>
      </c>
      <c r="D761">
        <v>15</v>
      </c>
      <c r="E761">
        <v>10</v>
      </c>
      <c r="F761">
        <v>15</v>
      </c>
      <c r="G761">
        <v>1.1796492071749E-4</v>
      </c>
      <c r="H761">
        <v>2.94912301793724E-4</v>
      </c>
      <c r="I761">
        <v>4.1287722251121401E-4</v>
      </c>
      <c r="J761">
        <v>5.8982460358744898E-4</v>
      </c>
    </row>
    <row r="762" spans="1:10" x14ac:dyDescent="0.2">
      <c r="A762" t="s">
        <v>1864</v>
      </c>
      <c r="B762">
        <v>2021</v>
      </c>
      <c r="C762">
        <v>45</v>
      </c>
      <c r="D762">
        <v>55</v>
      </c>
      <c r="E762">
        <v>65</v>
      </c>
      <c r="F762">
        <v>80</v>
      </c>
      <c r="G762">
        <v>2.40867000767276E-4</v>
      </c>
      <c r="H762">
        <v>2.9439300093778099E-4</v>
      </c>
      <c r="I762">
        <v>3.4791900110828699E-4</v>
      </c>
      <c r="J762">
        <v>4.2820800136404502E-4</v>
      </c>
    </row>
    <row r="763" spans="1:10" x14ac:dyDescent="0.2">
      <c r="A763" t="s">
        <v>1834</v>
      </c>
      <c r="B763">
        <v>2021</v>
      </c>
      <c r="C763">
        <v>0</v>
      </c>
      <c r="D763">
        <v>2</v>
      </c>
      <c r="E763">
        <v>2</v>
      </c>
      <c r="F763">
        <v>0</v>
      </c>
      <c r="G763">
        <v>0</v>
      </c>
      <c r="H763">
        <v>0</v>
      </c>
      <c r="I763">
        <v>0</v>
      </c>
      <c r="J763">
        <v>0</v>
      </c>
    </row>
    <row r="764" spans="1:10" x14ac:dyDescent="0.2">
      <c r="A764" t="s">
        <v>1848</v>
      </c>
      <c r="B764">
        <v>2021</v>
      </c>
      <c r="C764">
        <v>30</v>
      </c>
      <c r="D764">
        <v>40</v>
      </c>
      <c r="E764">
        <v>50</v>
      </c>
      <c r="F764">
        <v>100</v>
      </c>
      <c r="G764">
        <v>0</v>
      </c>
      <c r="H764">
        <v>0</v>
      </c>
      <c r="I764">
        <v>0</v>
      </c>
      <c r="J764">
        <v>0</v>
      </c>
    </row>
    <row r="765" spans="1:10" x14ac:dyDescent="0.2">
      <c r="A765" t="s">
        <v>1826</v>
      </c>
      <c r="B765">
        <v>2021</v>
      </c>
      <c r="C765">
        <v>10</v>
      </c>
      <c r="D765">
        <v>15</v>
      </c>
      <c r="E765">
        <v>10</v>
      </c>
      <c r="F765">
        <v>15</v>
      </c>
      <c r="G765">
        <v>0</v>
      </c>
      <c r="H765">
        <v>0</v>
      </c>
      <c r="I765">
        <v>0</v>
      </c>
      <c r="J765">
        <v>0</v>
      </c>
    </row>
    <row r="766" spans="1:10" x14ac:dyDescent="0.2">
      <c r="A766" t="s">
        <v>1862</v>
      </c>
      <c r="B766">
        <v>2021</v>
      </c>
      <c r="C766">
        <v>2</v>
      </c>
      <c r="D766">
        <v>2</v>
      </c>
      <c r="E766">
        <v>3</v>
      </c>
      <c r="F766">
        <v>3</v>
      </c>
      <c r="G766">
        <v>2.07236912992735E-5</v>
      </c>
      <c r="H766">
        <v>4.1447382598546999E-5</v>
      </c>
      <c r="I766">
        <v>7.2532919547457197E-5</v>
      </c>
      <c r="J766">
        <v>1.03618456496367E-4</v>
      </c>
    </row>
    <row r="767" spans="1:10" x14ac:dyDescent="0.2">
      <c r="A767" t="s">
        <v>1851</v>
      </c>
      <c r="B767">
        <v>2021</v>
      </c>
      <c r="C767">
        <v>11000</v>
      </c>
      <c r="D767">
        <v>20000</v>
      </c>
      <c r="E767">
        <v>20000</v>
      </c>
      <c r="F767">
        <v>15493</v>
      </c>
      <c r="G767">
        <v>7.5846817552062499E-5</v>
      </c>
      <c r="H767">
        <v>2.3793146666081999E-4</v>
      </c>
      <c r="I767">
        <v>3.75834771300934E-4</v>
      </c>
      <c r="J767">
        <v>4.82661566240398E-4</v>
      </c>
    </row>
    <row r="768" spans="1:10" x14ac:dyDescent="0.2">
      <c r="A768" t="s">
        <v>1828</v>
      </c>
      <c r="B768">
        <v>2021</v>
      </c>
      <c r="C768">
        <v>300</v>
      </c>
      <c r="D768">
        <v>700</v>
      </c>
      <c r="E768">
        <v>1950</v>
      </c>
      <c r="F768">
        <v>1950</v>
      </c>
      <c r="G768">
        <v>0</v>
      </c>
      <c r="H768">
        <v>0</v>
      </c>
      <c r="I768">
        <v>0</v>
      </c>
      <c r="J768">
        <v>0</v>
      </c>
    </row>
    <row r="769" spans="1:10" x14ac:dyDescent="0.2">
      <c r="A769" t="s">
        <v>1857</v>
      </c>
      <c r="B769">
        <v>2021</v>
      </c>
      <c r="C769">
        <v>2</v>
      </c>
      <c r="D769">
        <v>1</v>
      </c>
      <c r="E769">
        <v>2</v>
      </c>
      <c r="F769">
        <v>1</v>
      </c>
      <c r="G769">
        <v>6.2750322938267199E-5</v>
      </c>
      <c r="H769">
        <v>9.4125484407400704E-5</v>
      </c>
      <c r="I769">
        <v>1.56875807345668E-4</v>
      </c>
      <c r="J769">
        <v>1.88250968814801E-4</v>
      </c>
    </row>
    <row r="770" spans="1:10" x14ac:dyDescent="0.2">
      <c r="A770" t="s">
        <v>1853</v>
      </c>
      <c r="B770">
        <v>2021</v>
      </c>
      <c r="C770">
        <v>-1</v>
      </c>
      <c r="D770">
        <v>100</v>
      </c>
      <c r="E770">
        <v>-1</v>
      </c>
      <c r="F770">
        <v>-1</v>
      </c>
      <c r="G770">
        <v>0</v>
      </c>
      <c r="H770">
        <v>4.1265944437509202E-4</v>
      </c>
      <c r="I770">
        <v>4.1265944437509202E-4</v>
      </c>
      <c r="J770">
        <v>4.1265944437509202E-4</v>
      </c>
    </row>
    <row r="771" spans="1:10" x14ac:dyDescent="0.2">
      <c r="A771" t="s">
        <v>1839</v>
      </c>
      <c r="B771">
        <v>2021</v>
      </c>
      <c r="C771">
        <v>5</v>
      </c>
      <c r="D771">
        <v>10</v>
      </c>
      <c r="E771">
        <v>20</v>
      </c>
      <c r="F771">
        <v>30</v>
      </c>
      <c r="G771">
        <v>2.1740551111963901E-5</v>
      </c>
      <c r="H771">
        <v>4.3481102223927801E-5</v>
      </c>
      <c r="I771">
        <v>8.6962204447855698E-5</v>
      </c>
      <c r="J771">
        <v>1.3044330667178399E-4</v>
      </c>
    </row>
    <row r="772" spans="1:10" x14ac:dyDescent="0.2">
      <c r="A772" t="s">
        <v>1830</v>
      </c>
      <c r="B772">
        <v>2021</v>
      </c>
      <c r="C772">
        <v>1</v>
      </c>
      <c r="D772">
        <v>1</v>
      </c>
      <c r="E772">
        <v>1</v>
      </c>
      <c r="F772">
        <v>1</v>
      </c>
      <c r="G772">
        <v>9.5341317872007505E-5</v>
      </c>
      <c r="H772">
        <v>1.9068263574401501E-4</v>
      </c>
      <c r="I772">
        <v>2.86023953616023E-4</v>
      </c>
      <c r="J772">
        <v>3.8136527148803002E-4</v>
      </c>
    </row>
    <row r="773" spans="1:10" x14ac:dyDescent="0.2">
      <c r="A773" t="s">
        <v>1793</v>
      </c>
      <c r="B773">
        <v>2021</v>
      </c>
      <c r="C773">
        <v>16</v>
      </c>
      <c r="D773">
        <v>8</v>
      </c>
      <c r="E773">
        <v>6</v>
      </c>
      <c r="F773">
        <v>2</v>
      </c>
      <c r="G773">
        <v>0</v>
      </c>
      <c r="H773">
        <v>0</v>
      </c>
      <c r="I773">
        <v>0</v>
      </c>
      <c r="J773">
        <v>0</v>
      </c>
    </row>
    <row r="774" spans="1:10" x14ac:dyDescent="0.2">
      <c r="A774" t="s">
        <v>1806</v>
      </c>
      <c r="B774">
        <v>2021</v>
      </c>
      <c r="C774">
        <v>3</v>
      </c>
      <c r="D774">
        <v>8</v>
      </c>
      <c r="E774">
        <v>11</v>
      </c>
      <c r="F774">
        <v>12</v>
      </c>
      <c r="G774">
        <v>2.8148998390872798E-4</v>
      </c>
      <c r="H774">
        <v>7.5063995708994104E-4</v>
      </c>
      <c r="I774">
        <v>1.0321299409986699E-3</v>
      </c>
      <c r="J774">
        <v>1.12595993563491E-3</v>
      </c>
    </row>
    <row r="775" spans="1:10" x14ac:dyDescent="0.2">
      <c r="A775" t="s">
        <v>1810</v>
      </c>
      <c r="B775">
        <v>2021</v>
      </c>
      <c r="C775">
        <v>20</v>
      </c>
      <c r="D775">
        <v>40</v>
      </c>
      <c r="E775">
        <v>90</v>
      </c>
      <c r="F775">
        <v>100</v>
      </c>
      <c r="G775">
        <v>2.2747178213986601E-4</v>
      </c>
      <c r="H775">
        <v>4.5494356427973098E-4</v>
      </c>
      <c r="I775">
        <v>1.0236230196294001E-3</v>
      </c>
      <c r="J775">
        <v>1.13735891069933E-3</v>
      </c>
    </row>
    <row r="776" spans="1:10" x14ac:dyDescent="0.2">
      <c r="A776" t="s">
        <v>1800</v>
      </c>
      <c r="B776">
        <v>2021</v>
      </c>
      <c r="C776">
        <v>100</v>
      </c>
      <c r="D776">
        <v>-1</v>
      </c>
      <c r="E776">
        <v>-1</v>
      </c>
      <c r="F776">
        <v>100</v>
      </c>
      <c r="G776">
        <v>8.6975893767810898E-4</v>
      </c>
      <c r="H776">
        <v>0</v>
      </c>
      <c r="I776">
        <v>0</v>
      </c>
      <c r="J776">
        <v>8.6975893767810898E-4</v>
      </c>
    </row>
    <row r="777" spans="1:10" x14ac:dyDescent="0.2">
      <c r="A777" t="s">
        <v>1797</v>
      </c>
      <c r="B777">
        <v>2021</v>
      </c>
      <c r="C777">
        <v>115676</v>
      </c>
      <c r="D777">
        <v>98370.758333333302</v>
      </c>
      <c r="E777">
        <v>78696.606666666703</v>
      </c>
      <c r="F777">
        <v>59022.455000000002</v>
      </c>
      <c r="G777">
        <v>2.40268469820255E-3</v>
      </c>
      <c r="H777">
        <v>4.4459254378380903E-3</v>
      </c>
      <c r="I777">
        <v>6.0805180295465302E-3</v>
      </c>
      <c r="J777">
        <v>7.3064624733278601E-3</v>
      </c>
    </row>
    <row r="778" spans="1:10" x14ac:dyDescent="0.2">
      <c r="A778" t="s">
        <v>1795</v>
      </c>
      <c r="B778">
        <v>2021</v>
      </c>
      <c r="C778">
        <v>25</v>
      </c>
      <c r="D778">
        <v>50</v>
      </c>
      <c r="E778">
        <v>75</v>
      </c>
      <c r="F778">
        <v>100</v>
      </c>
      <c r="G778">
        <v>2.0284081420648099E-4</v>
      </c>
      <c r="H778">
        <v>4.0568162841296199E-4</v>
      </c>
      <c r="I778">
        <v>6.0852244261944404E-4</v>
      </c>
      <c r="J778">
        <v>8.1136325682592495E-4</v>
      </c>
    </row>
    <row r="779" spans="1:10" x14ac:dyDescent="0.2">
      <c r="A779" t="s">
        <v>1787</v>
      </c>
      <c r="B779">
        <v>2021</v>
      </c>
      <c r="C779">
        <v>5</v>
      </c>
      <c r="D779">
        <v>25</v>
      </c>
      <c r="E779">
        <v>50</v>
      </c>
      <c r="F779">
        <v>100</v>
      </c>
      <c r="G779">
        <v>0</v>
      </c>
      <c r="H779">
        <v>0</v>
      </c>
      <c r="I779">
        <v>0</v>
      </c>
      <c r="J779">
        <v>0</v>
      </c>
    </row>
    <row r="780" spans="1:10" x14ac:dyDescent="0.2">
      <c r="A780" t="s">
        <v>1791</v>
      </c>
      <c r="B780">
        <v>2021</v>
      </c>
      <c r="C780">
        <v>-1</v>
      </c>
      <c r="D780">
        <v>100</v>
      </c>
      <c r="E780">
        <v>-1</v>
      </c>
      <c r="F780">
        <v>-1</v>
      </c>
      <c r="G780">
        <v>0</v>
      </c>
      <c r="H780">
        <v>8.6096611529640197E-5</v>
      </c>
      <c r="I780">
        <v>8.6096611529640197E-5</v>
      </c>
      <c r="J780">
        <v>8.6096611529640197E-5</v>
      </c>
    </row>
    <row r="781" spans="1:10" x14ac:dyDescent="0.2">
      <c r="A781" t="s">
        <v>1789</v>
      </c>
      <c r="B781">
        <v>2021</v>
      </c>
      <c r="C781">
        <v>100</v>
      </c>
      <c r="D781">
        <v>100</v>
      </c>
      <c r="E781">
        <v>100</v>
      </c>
      <c r="F781">
        <v>100</v>
      </c>
      <c r="G781">
        <v>1.0368014152137501E-4</v>
      </c>
      <c r="H781">
        <v>2.0736028304275001E-4</v>
      </c>
      <c r="I781">
        <v>3.1104042456412502E-4</v>
      </c>
      <c r="J781">
        <v>4.1472056608549899E-4</v>
      </c>
    </row>
    <row r="782" spans="1:10" x14ac:dyDescent="0.2">
      <c r="A782" t="s">
        <v>1802</v>
      </c>
      <c r="B782">
        <v>2021</v>
      </c>
      <c r="C782">
        <v>100</v>
      </c>
      <c r="D782">
        <v>100</v>
      </c>
      <c r="E782">
        <v>100</v>
      </c>
      <c r="F782">
        <v>100</v>
      </c>
      <c r="G782">
        <v>0</v>
      </c>
      <c r="H782">
        <v>0</v>
      </c>
      <c r="I782">
        <v>0</v>
      </c>
      <c r="J782">
        <v>0</v>
      </c>
    </row>
    <row r="783" spans="1:10" x14ac:dyDescent="0.2">
      <c r="A783" t="s">
        <v>1804</v>
      </c>
      <c r="B783">
        <v>2021</v>
      </c>
      <c r="C783">
        <v>2000</v>
      </c>
      <c r="D783">
        <v>2000</v>
      </c>
      <c r="E783">
        <v>2000</v>
      </c>
      <c r="F783">
        <v>2000</v>
      </c>
      <c r="G783">
        <v>7.0124464795824504E-5</v>
      </c>
      <c r="H783">
        <v>1.19141465688106E-4</v>
      </c>
      <c r="I783">
        <v>1.8926593048392999E-4</v>
      </c>
      <c r="J783">
        <v>2.5939039527975502E-4</v>
      </c>
    </row>
    <row r="784" spans="1:10" x14ac:dyDescent="0.2">
      <c r="A784" t="s">
        <v>1818</v>
      </c>
      <c r="B784">
        <v>2021</v>
      </c>
      <c r="C784">
        <v>6000</v>
      </c>
      <c r="D784">
        <v>6000</v>
      </c>
      <c r="E784">
        <v>6000</v>
      </c>
      <c r="F784">
        <v>6000</v>
      </c>
      <c r="G784">
        <v>1.3150347989115499E-4</v>
      </c>
      <c r="H784">
        <v>5.2601391956462104E-4</v>
      </c>
      <c r="I784">
        <v>5.2601391956462104E-4</v>
      </c>
      <c r="J784">
        <v>5.2601391956462104E-4</v>
      </c>
    </row>
    <row r="785" spans="1:10" x14ac:dyDescent="0.2">
      <c r="A785" t="s">
        <v>1812</v>
      </c>
      <c r="B785">
        <v>2021</v>
      </c>
      <c r="C785">
        <v>100</v>
      </c>
      <c r="D785">
        <v>100</v>
      </c>
      <c r="E785">
        <v>100</v>
      </c>
      <c r="F785">
        <v>100</v>
      </c>
      <c r="G785">
        <v>1.37871065426562E-4</v>
      </c>
      <c r="H785">
        <v>2.7574213085312401E-4</v>
      </c>
      <c r="I785">
        <v>4.1361319627968598E-4</v>
      </c>
      <c r="J785">
        <v>5.5148426170624802E-4</v>
      </c>
    </row>
    <row r="786" spans="1:10" x14ac:dyDescent="0.2">
      <c r="A786" t="s">
        <v>1814</v>
      </c>
      <c r="B786">
        <v>2021</v>
      </c>
      <c r="C786">
        <v>16525</v>
      </c>
      <c r="D786">
        <v>26385</v>
      </c>
      <c r="E786">
        <v>29177</v>
      </c>
      <c r="F786">
        <v>29613</v>
      </c>
      <c r="G786">
        <v>1.11576892429716E-4</v>
      </c>
      <c r="H786">
        <v>2.9843189521942701E-4</v>
      </c>
      <c r="I786">
        <v>4.9543516241590702E-4</v>
      </c>
      <c r="J786">
        <v>6.8667896884128002E-4</v>
      </c>
    </row>
    <row r="787" spans="1:10" x14ac:dyDescent="0.2">
      <c r="A787" t="s">
        <v>1816</v>
      </c>
      <c r="B787">
        <v>2021</v>
      </c>
      <c r="C787">
        <v>6250</v>
      </c>
      <c r="D787">
        <v>5500</v>
      </c>
      <c r="E787">
        <v>7007</v>
      </c>
      <c r="F787">
        <v>7007</v>
      </c>
      <c r="G787">
        <v>2.7242360481796598E-5</v>
      </c>
      <c r="H787">
        <v>4.7885531560482703E-5</v>
      </c>
      <c r="I787">
        <v>7.8427486743834501E-5</v>
      </c>
      <c r="J787">
        <v>1.08969441927186E-4</v>
      </c>
    </row>
    <row r="788" spans="1:10" x14ac:dyDescent="0.2">
      <c r="A788" t="s">
        <v>1832</v>
      </c>
      <c r="B788">
        <v>2021</v>
      </c>
      <c r="C788">
        <v>7471</v>
      </c>
      <c r="D788">
        <v>9880</v>
      </c>
      <c r="E788">
        <v>9880</v>
      </c>
      <c r="F788">
        <v>9869</v>
      </c>
      <c r="G788">
        <v>2.10567668265431E-5</v>
      </c>
      <c r="H788">
        <v>4.8903220614020903E-5</v>
      </c>
      <c r="I788">
        <v>7.6749674401498601E-5</v>
      </c>
      <c r="J788">
        <v>1.04565125052168E-4</v>
      </c>
    </row>
    <row r="789" spans="1:10" x14ac:dyDescent="0.2">
      <c r="A789" t="s">
        <v>1820</v>
      </c>
      <c r="B789">
        <v>2021</v>
      </c>
      <c r="C789">
        <v>27000</v>
      </c>
      <c r="D789">
        <v>15601</v>
      </c>
      <c r="E789">
        <v>20266</v>
      </c>
      <c r="F789">
        <v>20266</v>
      </c>
      <c r="G789">
        <v>3.6323147309062102E-5</v>
      </c>
      <c r="H789">
        <v>5.4441671307523102E-5</v>
      </c>
      <c r="I789">
        <v>8.1705556617354697E-5</v>
      </c>
      <c r="J789">
        <v>1.08969441927186E-4</v>
      </c>
    </row>
    <row r="790" spans="1:10" x14ac:dyDescent="0.2">
      <c r="A790" t="s">
        <v>1808</v>
      </c>
      <c r="B790">
        <v>2021</v>
      </c>
      <c r="C790">
        <v>7.5</v>
      </c>
      <c r="D790">
        <v>7.5</v>
      </c>
      <c r="E790">
        <v>7.5</v>
      </c>
      <c r="F790">
        <v>7.5</v>
      </c>
      <c r="G790">
        <v>3.8013897098953103E-5</v>
      </c>
      <c r="H790">
        <v>7.6027794197906207E-5</v>
      </c>
      <c r="I790">
        <v>1.14041691296859E-4</v>
      </c>
      <c r="J790">
        <v>1.5205558839581201E-4</v>
      </c>
    </row>
    <row r="791" spans="1:10" x14ac:dyDescent="0.2">
      <c r="A791" t="s">
        <v>1822</v>
      </c>
      <c r="B791">
        <v>2021</v>
      </c>
      <c r="C791">
        <v>2750</v>
      </c>
      <c r="D791">
        <v>2750</v>
      </c>
      <c r="E791">
        <v>2750</v>
      </c>
      <c r="F791">
        <v>2750</v>
      </c>
      <c r="G791">
        <v>9.1207289312870897E-5</v>
      </c>
      <c r="H791">
        <v>1.7296218682422601E-4</v>
      </c>
      <c r="I791">
        <v>2.6416947613709701E-4</v>
      </c>
      <c r="J791">
        <v>3.5537676544996802E-4</v>
      </c>
    </row>
    <row r="792" spans="1:10" x14ac:dyDescent="0.2">
      <c r="A792" t="s">
        <v>1824</v>
      </c>
      <c r="B792">
        <v>2021</v>
      </c>
      <c r="C792">
        <v>100</v>
      </c>
      <c r="D792">
        <v>100</v>
      </c>
      <c r="E792">
        <v>100</v>
      </c>
      <c r="F792">
        <v>100</v>
      </c>
      <c r="G792">
        <v>1.1705137817742501E-4</v>
      </c>
      <c r="H792">
        <v>2.3410275635485001E-4</v>
      </c>
      <c r="I792">
        <v>3.51154134532276E-4</v>
      </c>
      <c r="J792">
        <v>4.68205512709701E-4</v>
      </c>
    </row>
    <row r="793" spans="1:10" x14ac:dyDescent="0.2">
      <c r="A793" t="s">
        <v>1842</v>
      </c>
      <c r="B793">
        <v>2021</v>
      </c>
      <c r="C793">
        <v>25</v>
      </c>
      <c r="D793">
        <v>25</v>
      </c>
      <c r="E793">
        <v>25</v>
      </c>
      <c r="F793">
        <v>25</v>
      </c>
      <c r="G793">
        <v>0</v>
      </c>
      <c r="H793">
        <v>0</v>
      </c>
      <c r="I793">
        <v>0</v>
      </c>
      <c r="J793">
        <v>0</v>
      </c>
    </row>
    <row r="794" spans="1:10" x14ac:dyDescent="0.2">
      <c r="A794" t="s">
        <v>1855</v>
      </c>
      <c r="B794">
        <v>2021</v>
      </c>
      <c r="C794">
        <v>25</v>
      </c>
      <c r="D794">
        <v>50</v>
      </c>
      <c r="E794">
        <v>75</v>
      </c>
      <c r="F794">
        <v>100</v>
      </c>
      <c r="G794">
        <v>0</v>
      </c>
      <c r="H794">
        <v>0</v>
      </c>
      <c r="I794">
        <v>0</v>
      </c>
      <c r="J794">
        <v>0</v>
      </c>
    </row>
    <row r="795" spans="1:10" x14ac:dyDescent="0.2">
      <c r="A795" t="s">
        <v>1845</v>
      </c>
      <c r="B795">
        <v>2021</v>
      </c>
      <c r="C795">
        <v>0</v>
      </c>
      <c r="D795">
        <v>0</v>
      </c>
      <c r="E795">
        <v>0</v>
      </c>
      <c r="F795">
        <v>100</v>
      </c>
      <c r="G795">
        <v>0</v>
      </c>
      <c r="H795">
        <v>0</v>
      </c>
      <c r="I795">
        <v>0</v>
      </c>
      <c r="J795">
        <v>0</v>
      </c>
    </row>
    <row r="796" spans="1:10" x14ac:dyDescent="0.2">
      <c r="A796" t="s">
        <v>1891</v>
      </c>
      <c r="B796">
        <v>2021</v>
      </c>
      <c r="C796">
        <v>65</v>
      </c>
      <c r="D796">
        <v>65</v>
      </c>
      <c r="E796">
        <v>65</v>
      </c>
      <c r="F796">
        <v>65</v>
      </c>
      <c r="G796">
        <v>0</v>
      </c>
      <c r="H796">
        <v>0</v>
      </c>
      <c r="I796">
        <v>0</v>
      </c>
      <c r="J796">
        <v>0</v>
      </c>
    </row>
    <row r="797" spans="1:10" x14ac:dyDescent="0.2">
      <c r="A797" t="s">
        <v>1906</v>
      </c>
      <c r="B797">
        <v>2021</v>
      </c>
      <c r="C797">
        <v>1</v>
      </c>
      <c r="D797">
        <v>0</v>
      </c>
      <c r="E797">
        <v>0</v>
      </c>
      <c r="F797">
        <v>0</v>
      </c>
      <c r="G797">
        <v>2.43843716387356E-4</v>
      </c>
      <c r="H797">
        <v>2.43843716387356E-4</v>
      </c>
      <c r="I797">
        <v>2.43843716387356E-4</v>
      </c>
      <c r="J797">
        <v>2.43843716387356E-4</v>
      </c>
    </row>
    <row r="798" spans="1:10" x14ac:dyDescent="0.2">
      <c r="A798" t="s">
        <v>1897</v>
      </c>
      <c r="B798">
        <v>2021</v>
      </c>
      <c r="C798">
        <v>13</v>
      </c>
      <c r="D798">
        <v>35</v>
      </c>
      <c r="E798">
        <v>45</v>
      </c>
      <c r="F798">
        <v>50</v>
      </c>
      <c r="G798">
        <v>3.8039619756427601E-5</v>
      </c>
      <c r="H798">
        <v>1.0241436088269E-4</v>
      </c>
      <c r="I798">
        <v>1.31675606849172E-4</v>
      </c>
      <c r="J798">
        <v>1.46306229832414E-4</v>
      </c>
    </row>
    <row r="799" spans="1:10" x14ac:dyDescent="0.2">
      <c r="A799" t="s">
        <v>1910</v>
      </c>
      <c r="B799">
        <v>2021</v>
      </c>
      <c r="C799">
        <v>1</v>
      </c>
      <c r="D799">
        <v>1</v>
      </c>
      <c r="E799">
        <v>1</v>
      </c>
      <c r="F799">
        <v>1</v>
      </c>
      <c r="G799">
        <v>4.8768743277471301E-5</v>
      </c>
      <c r="H799">
        <v>9.7537486554942506E-5</v>
      </c>
      <c r="I799">
        <v>1.46306229832414E-4</v>
      </c>
      <c r="J799">
        <v>1.9507497310988501E-4</v>
      </c>
    </row>
    <row r="800" spans="1:10" x14ac:dyDescent="0.2">
      <c r="A800" t="s">
        <v>1895</v>
      </c>
      <c r="B800">
        <v>2021</v>
      </c>
      <c r="C800">
        <v>9</v>
      </c>
      <c r="D800">
        <v>25</v>
      </c>
      <c r="E800">
        <v>32</v>
      </c>
      <c r="F800">
        <v>35</v>
      </c>
      <c r="G800">
        <v>6.2702669928177301E-5</v>
      </c>
      <c r="H800">
        <v>1.74174083133826E-4</v>
      </c>
      <c r="I800">
        <v>2.2294282641129699E-4</v>
      </c>
      <c r="J800">
        <v>2.43843716387356E-4</v>
      </c>
    </row>
    <row r="801" spans="1:10" x14ac:dyDescent="0.2">
      <c r="A801" t="s">
        <v>1893</v>
      </c>
      <c r="B801">
        <v>2021</v>
      </c>
      <c r="C801">
        <v>15</v>
      </c>
      <c r="D801">
        <v>42</v>
      </c>
      <c r="E801">
        <v>54</v>
      </c>
      <c r="F801">
        <v>60</v>
      </c>
      <c r="G801">
        <v>3.6576557458103398E-5</v>
      </c>
      <c r="H801">
        <v>1.0241436088269E-4</v>
      </c>
      <c r="I801">
        <v>1.31675606849172E-4</v>
      </c>
      <c r="J801">
        <v>1.46306229832414E-4</v>
      </c>
    </row>
    <row r="802" spans="1:10" x14ac:dyDescent="0.2">
      <c r="A802" t="s">
        <v>1883</v>
      </c>
      <c r="B802">
        <v>2021</v>
      </c>
      <c r="C802">
        <v>13</v>
      </c>
      <c r="D802">
        <v>35</v>
      </c>
      <c r="E802">
        <v>45</v>
      </c>
      <c r="F802">
        <v>50</v>
      </c>
      <c r="G802">
        <v>0</v>
      </c>
      <c r="H802">
        <v>0</v>
      </c>
      <c r="I802">
        <v>0</v>
      </c>
      <c r="J802">
        <v>0</v>
      </c>
    </row>
    <row r="803" spans="1:10" x14ac:dyDescent="0.2">
      <c r="A803" t="s">
        <v>1904</v>
      </c>
      <c r="B803">
        <v>2021</v>
      </c>
      <c r="C803">
        <v>65</v>
      </c>
      <c r="D803">
        <v>65</v>
      </c>
      <c r="E803">
        <v>65</v>
      </c>
      <c r="F803">
        <v>65</v>
      </c>
      <c r="G803">
        <v>1.21921858193678E-4</v>
      </c>
      <c r="H803">
        <v>2.5134659996850598E-4</v>
      </c>
      <c r="I803">
        <v>3.7326845816218398E-4</v>
      </c>
      <c r="J803">
        <v>4.8768743277471298E-4</v>
      </c>
    </row>
    <row r="804" spans="1:10" x14ac:dyDescent="0.2">
      <c r="A804" t="s">
        <v>1885</v>
      </c>
      <c r="B804">
        <v>2021</v>
      </c>
      <c r="C804">
        <v>30000</v>
      </c>
      <c r="D804">
        <v>84000</v>
      </c>
      <c r="E804">
        <v>108000</v>
      </c>
      <c r="F804">
        <v>120000</v>
      </c>
      <c r="G804">
        <v>1.21921858193678E-4</v>
      </c>
      <c r="H804">
        <v>3.4138120294229901E-4</v>
      </c>
      <c r="I804">
        <v>4.3891868949724099E-4</v>
      </c>
      <c r="J804">
        <v>4.8768743277471298E-4</v>
      </c>
    </row>
    <row r="805" spans="1:10" x14ac:dyDescent="0.2">
      <c r="A805" t="s">
        <v>1876</v>
      </c>
      <c r="B805">
        <v>2021</v>
      </c>
      <c r="C805">
        <v>60</v>
      </c>
      <c r="D805">
        <v>60</v>
      </c>
      <c r="E805">
        <v>60</v>
      </c>
      <c r="F805">
        <v>60</v>
      </c>
      <c r="G805">
        <v>0</v>
      </c>
      <c r="H805">
        <v>0</v>
      </c>
      <c r="I805">
        <v>0</v>
      </c>
      <c r="J805">
        <v>0</v>
      </c>
    </row>
    <row r="806" spans="1:10" x14ac:dyDescent="0.2">
      <c r="A806" t="s">
        <v>1902</v>
      </c>
      <c r="B806">
        <v>2021</v>
      </c>
      <c r="C806">
        <v>1</v>
      </c>
      <c r="D806">
        <v>1</v>
      </c>
      <c r="E806">
        <v>1</v>
      </c>
      <c r="F806">
        <v>1</v>
      </c>
      <c r="G806">
        <v>4.8768743277471301E-5</v>
      </c>
      <c r="H806">
        <v>9.7537486554942506E-5</v>
      </c>
      <c r="I806">
        <v>1.46306229832414E-4</v>
      </c>
      <c r="J806">
        <v>1.9507497310988501E-4</v>
      </c>
    </row>
    <row r="807" spans="1:10" x14ac:dyDescent="0.2">
      <c r="A807" t="s">
        <v>1881</v>
      </c>
      <c r="B807">
        <v>2021</v>
      </c>
      <c r="C807">
        <v>8</v>
      </c>
      <c r="D807">
        <v>21</v>
      </c>
      <c r="E807">
        <v>27</v>
      </c>
      <c r="F807">
        <v>30</v>
      </c>
      <c r="G807">
        <v>5.2019992829302703E-5</v>
      </c>
      <c r="H807">
        <v>1.3655248117691999E-4</v>
      </c>
      <c r="I807">
        <v>1.7556747579889701E-4</v>
      </c>
      <c r="J807">
        <v>1.9507497310988501E-4</v>
      </c>
    </row>
    <row r="808" spans="1:10" x14ac:dyDescent="0.2">
      <c r="A808" t="s">
        <v>1878</v>
      </c>
      <c r="B808">
        <v>2021</v>
      </c>
      <c r="C808">
        <v>9</v>
      </c>
      <c r="D808">
        <v>25</v>
      </c>
      <c r="E808">
        <v>32</v>
      </c>
      <c r="F808">
        <v>35</v>
      </c>
      <c r="G808">
        <v>5.0162135942541897E-5</v>
      </c>
      <c r="H808">
        <v>1.3933926650706101E-4</v>
      </c>
      <c r="I808">
        <v>1.78354261129038E-4</v>
      </c>
      <c r="J808">
        <v>1.9507497310988501E-4</v>
      </c>
    </row>
    <row r="809" spans="1:10" x14ac:dyDescent="0.2">
      <c r="A809" t="s">
        <v>1889</v>
      </c>
      <c r="B809">
        <v>2021</v>
      </c>
      <c r="C809">
        <v>16</v>
      </c>
      <c r="D809">
        <v>46</v>
      </c>
      <c r="E809">
        <v>59</v>
      </c>
      <c r="F809">
        <v>65</v>
      </c>
      <c r="G809">
        <v>3.6013841189517201E-5</v>
      </c>
      <c r="H809">
        <v>1.03539793419862E-4</v>
      </c>
      <c r="I809">
        <v>1.3280103938634501E-4</v>
      </c>
      <c r="J809">
        <v>1.46306229832414E-4</v>
      </c>
    </row>
    <row r="810" spans="1:10" x14ac:dyDescent="0.2">
      <c r="A810" t="s">
        <v>1887</v>
      </c>
      <c r="B810">
        <v>2021</v>
      </c>
      <c r="C810">
        <v>13</v>
      </c>
      <c r="D810">
        <v>35</v>
      </c>
      <c r="E810">
        <v>45</v>
      </c>
      <c r="F810">
        <v>50</v>
      </c>
      <c r="G810">
        <v>6.3399366260712603E-5</v>
      </c>
      <c r="H810">
        <v>1.7069060147114899E-4</v>
      </c>
      <c r="I810">
        <v>2.1945934474862101E-4</v>
      </c>
      <c r="J810">
        <v>2.43843716387356E-4</v>
      </c>
    </row>
    <row r="811" spans="1:10" x14ac:dyDescent="0.2">
      <c r="A811" t="s">
        <v>1899</v>
      </c>
      <c r="B811">
        <v>2021</v>
      </c>
      <c r="C811">
        <v>9</v>
      </c>
      <c r="D811">
        <v>25</v>
      </c>
      <c r="E811">
        <v>32</v>
      </c>
      <c r="F811">
        <v>35</v>
      </c>
      <c r="G811">
        <v>0</v>
      </c>
      <c r="H811">
        <v>0</v>
      </c>
      <c r="I811">
        <v>0</v>
      </c>
      <c r="J811">
        <v>0</v>
      </c>
    </row>
  </sheetData>
  <autoFilter ref="A1:J811" xr:uid="{A4AE5652-66E4-3A47-8694-F1F585F400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dimension ref="A1:J811"/>
  <sheetViews>
    <sheetView workbookViewId="0">
      <selection activeCell="O18" sqref="O18"/>
    </sheetView>
  </sheetViews>
  <sheetFormatPr baseColWidth="10" defaultRowHeight="16" x14ac:dyDescent="0.2"/>
  <cols>
    <col min="2" max="2" width="14.5" customWidth="1"/>
    <col min="4" max="4" width="22.1640625" customWidth="1"/>
    <col min="5" max="5" width="20.83203125" customWidth="1"/>
    <col min="6" max="6" width="23.1640625" customWidth="1"/>
    <col min="7" max="7" width="36.5" customWidth="1"/>
    <col min="8" max="8" width="20" customWidth="1"/>
    <col min="9" max="9" width="24.5" customWidth="1"/>
  </cols>
  <sheetData>
    <row r="1" spans="1:10" x14ac:dyDescent="0.2">
      <c r="A1" s="33" t="s">
        <v>10</v>
      </c>
      <c r="B1" s="32" t="s">
        <v>1942</v>
      </c>
      <c r="C1" s="33" t="s">
        <v>2081</v>
      </c>
      <c r="D1" s="33" t="s">
        <v>2082</v>
      </c>
      <c r="E1" s="33" t="s">
        <v>2083</v>
      </c>
      <c r="F1" s="33" t="s">
        <v>2084</v>
      </c>
      <c r="G1" s="33" t="s">
        <v>2085</v>
      </c>
      <c r="H1" s="33" t="s">
        <v>2086</v>
      </c>
      <c r="I1" s="33" t="s">
        <v>2087</v>
      </c>
      <c r="J1" s="33" t="s">
        <v>2088</v>
      </c>
    </row>
    <row r="2" spans="1:10" x14ac:dyDescent="0.2">
      <c r="A2" s="46" t="s">
        <v>65</v>
      </c>
      <c r="B2" s="34">
        <v>44377</v>
      </c>
      <c r="C2" s="47">
        <v>53</v>
      </c>
      <c r="D2" s="47">
        <v>57</v>
      </c>
      <c r="E2" s="47">
        <v>8.8385796247480199E-3</v>
      </c>
      <c r="F2" s="47">
        <v>4.4166666666666701E-2</v>
      </c>
      <c r="G2" s="46" t="s">
        <v>2089</v>
      </c>
      <c r="H2" s="46">
        <v>0</v>
      </c>
      <c r="I2" s="48">
        <v>0</v>
      </c>
      <c r="J2" s="46">
        <v>1</v>
      </c>
    </row>
    <row r="3" spans="1:10" x14ac:dyDescent="0.2">
      <c r="A3" t="s">
        <v>90</v>
      </c>
      <c r="B3" s="34">
        <v>44377</v>
      </c>
      <c r="C3" s="25">
        <v>8906</v>
      </c>
      <c r="D3" s="25">
        <v>11331</v>
      </c>
      <c r="E3" s="25">
        <v>0.45323999999999998</v>
      </c>
      <c r="F3" s="25">
        <v>0.71672300016095303</v>
      </c>
      <c r="G3" t="s">
        <v>2090</v>
      </c>
      <c r="H3">
        <v>6.6401574024709496E-3</v>
      </c>
      <c r="I3" s="31">
        <v>3.0095849410959339E-3</v>
      </c>
      <c r="J3">
        <v>3</v>
      </c>
    </row>
    <row r="4" spans="1:10" x14ac:dyDescent="0.2">
      <c r="A4" t="s">
        <v>75</v>
      </c>
      <c r="B4" s="34">
        <v>44377</v>
      </c>
      <c r="C4" s="25">
        <v>0</v>
      </c>
      <c r="D4" s="25">
        <v>316</v>
      </c>
      <c r="E4" s="25">
        <v>1.80571428571429E-2</v>
      </c>
      <c r="F4" s="25">
        <v>0</v>
      </c>
      <c r="G4" t="s">
        <v>2091</v>
      </c>
      <c r="H4">
        <v>4.7506352467505102E-3</v>
      </c>
      <c r="I4" s="31">
        <v>8.5782899312752291E-5</v>
      </c>
      <c r="J4">
        <v>1</v>
      </c>
    </row>
    <row r="5" spans="1:10" x14ac:dyDescent="0.2">
      <c r="A5" t="s">
        <v>73</v>
      </c>
      <c r="B5" s="34">
        <v>44377</v>
      </c>
      <c r="C5" s="25">
        <v>0</v>
      </c>
      <c r="D5" s="25">
        <v>462</v>
      </c>
      <c r="E5" s="25">
        <v>6.1600000000000002E-2</v>
      </c>
      <c r="F5" s="25">
        <v>0</v>
      </c>
      <c r="G5" t="s">
        <v>2091</v>
      </c>
      <c r="H5">
        <v>4.5820338627595401E-3</v>
      </c>
      <c r="I5" s="31">
        <v>2.8225328594598791E-4</v>
      </c>
      <c r="J5">
        <v>1</v>
      </c>
    </row>
    <row r="6" spans="1:10" x14ac:dyDescent="0.2">
      <c r="A6" t="s">
        <v>71</v>
      </c>
      <c r="B6" s="34">
        <v>44377</v>
      </c>
      <c r="C6" s="25">
        <v>0</v>
      </c>
      <c r="D6" s="25">
        <v>1.31</v>
      </c>
      <c r="E6" s="25">
        <v>3.7428571428571401E-2</v>
      </c>
      <c r="F6" s="25">
        <v>0</v>
      </c>
      <c r="G6" t="s">
        <v>2091</v>
      </c>
      <c r="H6">
        <v>4.6825462262926202E-3</v>
      </c>
      <c r="I6" s="31">
        <v>1.752610158983808E-4</v>
      </c>
      <c r="J6">
        <v>1</v>
      </c>
    </row>
    <row r="7" spans="1:10" x14ac:dyDescent="0.2">
      <c r="A7" t="s">
        <v>67</v>
      </c>
      <c r="B7" s="34">
        <v>44377</v>
      </c>
      <c r="C7" s="25">
        <v>50</v>
      </c>
      <c r="D7" s="25">
        <v>50</v>
      </c>
      <c r="E7" s="25">
        <v>0.3125</v>
      </c>
      <c r="F7" s="25">
        <v>0.25</v>
      </c>
      <c r="G7" t="s">
        <v>2092</v>
      </c>
      <c r="H7">
        <v>3.2442985503907702E-4</v>
      </c>
      <c r="I7" s="31">
        <v>1.0138432969971148E-4</v>
      </c>
      <c r="J7">
        <v>2</v>
      </c>
    </row>
    <row r="8" spans="1:10" x14ac:dyDescent="0.2">
      <c r="A8" t="s">
        <v>40</v>
      </c>
      <c r="B8" s="34">
        <v>44377</v>
      </c>
      <c r="C8" s="25">
        <v>0</v>
      </c>
      <c r="D8" s="25">
        <v>2.2999999999999998</v>
      </c>
      <c r="E8" s="25">
        <v>3.1506849315068503E-2</v>
      </c>
      <c r="F8" s="25">
        <v>0</v>
      </c>
      <c r="G8" t="s">
        <v>2091</v>
      </c>
      <c r="H8">
        <v>0</v>
      </c>
      <c r="I8" s="31">
        <v>0</v>
      </c>
      <c r="J8">
        <v>1</v>
      </c>
    </row>
    <row r="9" spans="1:10" x14ac:dyDescent="0.2">
      <c r="A9" t="s">
        <v>63</v>
      </c>
      <c r="B9" s="34">
        <v>44377</v>
      </c>
      <c r="C9" s="25">
        <v>359</v>
      </c>
      <c r="D9" s="25">
        <v>751</v>
      </c>
      <c r="E9" s="25">
        <v>0.118081761006289</v>
      </c>
      <c r="F9" s="25">
        <v>0.180402010050251</v>
      </c>
      <c r="G9" t="s">
        <v>2093</v>
      </c>
      <c r="H9">
        <v>1.11923211999456E-3</v>
      </c>
      <c r="I9" s="31">
        <v>1.3216089970375999E-4</v>
      </c>
      <c r="J9">
        <v>1</v>
      </c>
    </row>
    <row r="10" spans="1:10" x14ac:dyDescent="0.2">
      <c r="A10" t="s">
        <v>42</v>
      </c>
      <c r="B10" s="34">
        <v>44377</v>
      </c>
      <c r="C10" s="25">
        <v>0</v>
      </c>
      <c r="D10" s="25">
        <v>598</v>
      </c>
      <c r="E10" s="25">
        <v>9.4920634920634905E-2</v>
      </c>
      <c r="F10" s="25">
        <v>0</v>
      </c>
      <c r="G10" t="s">
        <v>2094</v>
      </c>
      <c r="H10">
        <v>1.1858374632357099E-3</v>
      </c>
      <c r="I10" s="31">
        <v>1.1256044492300909E-4</v>
      </c>
      <c r="J10">
        <v>1</v>
      </c>
    </row>
    <row r="11" spans="1:10" x14ac:dyDescent="0.2">
      <c r="A11" t="s">
        <v>61</v>
      </c>
      <c r="B11" s="34">
        <v>44377</v>
      </c>
      <c r="C11" s="25">
        <v>0</v>
      </c>
      <c r="D11" s="25">
        <v>0</v>
      </c>
      <c r="E11" s="25">
        <v>0</v>
      </c>
      <c r="F11" s="25">
        <v>0</v>
      </c>
      <c r="G11" t="s">
        <v>2095</v>
      </c>
      <c r="H11">
        <v>1.19471817566787E-3</v>
      </c>
      <c r="I11" s="31">
        <v>0</v>
      </c>
      <c r="J11">
        <v>1</v>
      </c>
    </row>
    <row r="12" spans="1:10" x14ac:dyDescent="0.2">
      <c r="A12" t="s">
        <v>88</v>
      </c>
      <c r="B12" s="34">
        <v>44377</v>
      </c>
      <c r="C12" s="25">
        <v>0</v>
      </c>
      <c r="D12" s="25">
        <v>317</v>
      </c>
      <c r="E12" s="25">
        <v>0.117407407407407</v>
      </c>
      <c r="F12" s="25">
        <v>0</v>
      </c>
      <c r="G12" t="s">
        <v>2094</v>
      </c>
      <c r="H12">
        <v>1.1503146135071001E-3</v>
      </c>
      <c r="I12" s="31">
        <v>1.3505545647472198E-4</v>
      </c>
      <c r="J12">
        <v>1</v>
      </c>
    </row>
    <row r="13" spans="1:10" x14ac:dyDescent="0.2">
      <c r="A13" t="s">
        <v>59</v>
      </c>
      <c r="B13" s="34">
        <v>44377</v>
      </c>
      <c r="C13" s="25">
        <v>0</v>
      </c>
      <c r="D13" s="25">
        <v>8.6</v>
      </c>
      <c r="E13" s="25">
        <v>0.116216216216216</v>
      </c>
      <c r="F13" s="25">
        <v>0</v>
      </c>
      <c r="G13" t="s">
        <v>2094</v>
      </c>
      <c r="H13">
        <v>1.3900938491752501E-3</v>
      </c>
      <c r="I13" s="31">
        <v>1.6155144733658291E-4</v>
      </c>
      <c r="J13">
        <v>1</v>
      </c>
    </row>
    <row r="14" spans="1:10" x14ac:dyDescent="0.2">
      <c r="A14" t="s">
        <v>57</v>
      </c>
      <c r="B14" s="34">
        <v>44377</v>
      </c>
      <c r="C14" s="25">
        <v>827</v>
      </c>
      <c r="D14" s="25">
        <v>1500</v>
      </c>
      <c r="E14" s="25">
        <v>0.26595744680851102</v>
      </c>
      <c r="F14" s="25">
        <v>0.49909474954737498</v>
      </c>
      <c r="G14" t="s">
        <v>2096</v>
      </c>
      <c r="H14">
        <v>1.11923211999456E-3</v>
      </c>
      <c r="I14" s="31">
        <v>2.9766811701983063E-4</v>
      </c>
      <c r="J14">
        <v>2</v>
      </c>
    </row>
    <row r="15" spans="1:10" x14ac:dyDescent="0.2">
      <c r="A15" t="s">
        <v>55</v>
      </c>
      <c r="B15" s="34">
        <v>44377</v>
      </c>
      <c r="C15" s="25">
        <v>29.62</v>
      </c>
      <c r="D15" s="25">
        <v>29.62</v>
      </c>
      <c r="E15" s="25">
        <v>0.64391304347826095</v>
      </c>
      <c r="F15" s="25">
        <v>0.66561797752809004</v>
      </c>
      <c r="G15" t="s">
        <v>2097</v>
      </c>
      <c r="H15">
        <v>1.11923211999456E-3</v>
      </c>
      <c r="I15" s="31">
        <v>7.2068816074432425E-4</v>
      </c>
      <c r="J15">
        <v>3</v>
      </c>
    </row>
    <row r="16" spans="1:10" x14ac:dyDescent="0.2">
      <c r="A16" t="s">
        <v>52</v>
      </c>
      <c r="B16" s="34">
        <v>44377</v>
      </c>
      <c r="C16" s="25">
        <v>330</v>
      </c>
      <c r="D16" s="25">
        <v>330</v>
      </c>
      <c r="E16" s="25">
        <v>0.33</v>
      </c>
      <c r="F16" s="25">
        <v>0.6875</v>
      </c>
      <c r="G16" t="s">
        <v>2098</v>
      </c>
      <c r="H16">
        <v>1.2208968896709499E-3</v>
      </c>
      <c r="I16" s="31">
        <v>4.0289597359141513E-4</v>
      </c>
      <c r="J16">
        <v>2</v>
      </c>
    </row>
    <row r="17" spans="1:10" x14ac:dyDescent="0.2">
      <c r="A17" t="s">
        <v>48</v>
      </c>
      <c r="B17" s="34">
        <v>44377</v>
      </c>
      <c r="C17" s="25">
        <v>14.27</v>
      </c>
      <c r="D17" s="25">
        <v>14.27</v>
      </c>
      <c r="E17" s="25">
        <v>1.29727272727273</v>
      </c>
      <c r="F17" s="25">
        <v>3.5674999999999999</v>
      </c>
      <c r="G17" t="s">
        <v>2099</v>
      </c>
      <c r="H17">
        <v>1.11923211999456E-3</v>
      </c>
      <c r="I17" s="31">
        <v>4.0699349817984056E-4</v>
      </c>
      <c r="J17">
        <v>3</v>
      </c>
    </row>
    <row r="18" spans="1:10" x14ac:dyDescent="0.2">
      <c r="A18" t="s">
        <v>84</v>
      </c>
      <c r="B18" s="34">
        <v>44377</v>
      </c>
      <c r="C18" s="25">
        <v>1133</v>
      </c>
      <c r="D18" s="25">
        <v>3212</v>
      </c>
      <c r="E18" s="25">
        <v>0.26523534269199001</v>
      </c>
      <c r="F18" s="25">
        <v>0.33891714029315001</v>
      </c>
      <c r="G18" t="s">
        <v>1995</v>
      </c>
      <c r="H18">
        <v>0</v>
      </c>
      <c r="I18" s="31">
        <v>0</v>
      </c>
      <c r="J18">
        <v>2</v>
      </c>
    </row>
    <row r="19" spans="1:10" x14ac:dyDescent="0.2">
      <c r="A19" t="s">
        <v>81</v>
      </c>
      <c r="B19" s="34">
        <v>44377</v>
      </c>
      <c r="C19" s="25">
        <v>2050</v>
      </c>
      <c r="D19" s="25">
        <v>3564</v>
      </c>
      <c r="E19" s="25">
        <v>0.1782</v>
      </c>
      <c r="F19" s="25">
        <v>0.51249999999999996</v>
      </c>
      <c r="G19" t="s">
        <v>2100</v>
      </c>
      <c r="H19">
        <v>0</v>
      </c>
      <c r="I19" s="31">
        <v>0</v>
      </c>
      <c r="J19">
        <v>1</v>
      </c>
    </row>
    <row r="20" spans="1:10" x14ac:dyDescent="0.2">
      <c r="A20" t="s">
        <v>79</v>
      </c>
      <c r="B20" s="34">
        <v>44377</v>
      </c>
      <c r="C20" s="25">
        <v>58.1</v>
      </c>
      <c r="D20" s="25">
        <v>58.1</v>
      </c>
      <c r="E20" s="25">
        <v>0.96351575456053096</v>
      </c>
      <c r="F20" s="25">
        <v>0.989778534923339</v>
      </c>
      <c r="G20" t="s">
        <v>2101</v>
      </c>
      <c r="H20">
        <v>0</v>
      </c>
      <c r="I20" s="31">
        <v>0</v>
      </c>
      <c r="J20">
        <v>3</v>
      </c>
    </row>
    <row r="21" spans="1:10" x14ac:dyDescent="0.2">
      <c r="A21" t="s">
        <v>77</v>
      </c>
      <c r="B21" s="34">
        <v>44377</v>
      </c>
      <c r="C21" s="25">
        <v>44.4</v>
      </c>
      <c r="D21" s="25">
        <v>44.4</v>
      </c>
      <c r="E21" s="25">
        <v>0.88446215139442197</v>
      </c>
      <c r="F21" s="25">
        <v>0.95483870967741902</v>
      </c>
      <c r="G21" t="s">
        <v>2101</v>
      </c>
      <c r="H21">
        <v>0</v>
      </c>
      <c r="I21" s="31">
        <v>0</v>
      </c>
      <c r="J21">
        <v>3</v>
      </c>
    </row>
    <row r="22" spans="1:10" x14ac:dyDescent="0.2">
      <c r="A22" t="s">
        <v>134</v>
      </c>
      <c r="B22" s="34">
        <v>44377</v>
      </c>
      <c r="C22" s="25">
        <v>35935</v>
      </c>
      <c r="D22" s="25">
        <v>35935</v>
      </c>
      <c r="E22" s="25">
        <v>0.179675</v>
      </c>
      <c r="F22" s="25">
        <v>0.81670454545454496</v>
      </c>
      <c r="G22" t="s">
        <v>2102</v>
      </c>
      <c r="H22">
        <v>0</v>
      </c>
      <c r="I22" s="31">
        <v>0</v>
      </c>
      <c r="J22">
        <v>1</v>
      </c>
    </row>
    <row r="23" spans="1:10" x14ac:dyDescent="0.2">
      <c r="A23" t="s">
        <v>158</v>
      </c>
      <c r="B23" s="34">
        <v>44377</v>
      </c>
      <c r="C23" s="25">
        <v>1</v>
      </c>
      <c r="D23" s="25">
        <v>1</v>
      </c>
      <c r="E23" s="25">
        <v>4.7619047619047603E-2</v>
      </c>
      <c r="F23" s="25">
        <v>9.0909090909090898E-2</v>
      </c>
      <c r="G23" t="s">
        <v>2103</v>
      </c>
      <c r="H23">
        <v>4.77660538701125E-3</v>
      </c>
      <c r="I23" s="31">
        <v>2.2745739938148792E-4</v>
      </c>
      <c r="J23">
        <v>1</v>
      </c>
    </row>
    <row r="24" spans="1:10" x14ac:dyDescent="0.2">
      <c r="A24" t="s">
        <v>160</v>
      </c>
      <c r="B24" s="34">
        <v>44377</v>
      </c>
      <c r="C24" s="25">
        <v>20</v>
      </c>
      <c r="D24" s="25">
        <v>20</v>
      </c>
      <c r="E24" s="25">
        <v>0.2</v>
      </c>
      <c r="F24" s="25">
        <v>0.28571428571428598</v>
      </c>
      <c r="G24" t="s">
        <v>1969</v>
      </c>
      <c r="H24">
        <v>4.15733308864695E-4</v>
      </c>
      <c r="I24" s="31">
        <v>8.3146661772939107E-5</v>
      </c>
      <c r="J24">
        <v>1</v>
      </c>
    </row>
    <row r="25" spans="1:10" x14ac:dyDescent="0.2">
      <c r="A25" t="s">
        <v>162</v>
      </c>
      <c r="B25" s="34">
        <v>44377</v>
      </c>
      <c r="C25" s="25">
        <v>100</v>
      </c>
      <c r="D25" s="25">
        <v>209</v>
      </c>
      <c r="E25" s="25">
        <v>6.6349206349206394E-2</v>
      </c>
      <c r="F25" s="25">
        <v>0.14556040756914099</v>
      </c>
      <c r="G25" t="s">
        <v>2104</v>
      </c>
      <c r="H25">
        <v>8.6840282074535508E-3</v>
      </c>
      <c r="I25" s="31">
        <v>5.7617837947866474E-4</v>
      </c>
      <c r="J25">
        <v>1</v>
      </c>
    </row>
    <row r="26" spans="1:10" x14ac:dyDescent="0.2">
      <c r="A26" t="s">
        <v>164</v>
      </c>
      <c r="B26" s="34">
        <v>44377</v>
      </c>
      <c r="C26" s="25">
        <v>0</v>
      </c>
      <c r="D26" s="25">
        <v>0</v>
      </c>
      <c r="E26" s="25">
        <v>0</v>
      </c>
      <c r="F26" s="25">
        <v>-1</v>
      </c>
      <c r="G26" t="s">
        <v>2105</v>
      </c>
      <c r="H26">
        <v>5.6433522394942098E-4</v>
      </c>
      <c r="I26" s="31">
        <v>0</v>
      </c>
      <c r="J26">
        <v>0</v>
      </c>
    </row>
    <row r="27" spans="1:10" x14ac:dyDescent="0.2">
      <c r="A27" t="s">
        <v>140</v>
      </c>
      <c r="B27" s="34">
        <v>44377</v>
      </c>
      <c r="C27" s="25">
        <v>0</v>
      </c>
      <c r="D27" s="25">
        <v>0</v>
      </c>
      <c r="E27" s="25">
        <v>0</v>
      </c>
      <c r="F27" s="25">
        <v>-1</v>
      </c>
      <c r="G27" t="s">
        <v>2106</v>
      </c>
      <c r="H27">
        <v>4.5867324676518101E-3</v>
      </c>
      <c r="I27" s="31">
        <v>0</v>
      </c>
      <c r="J27">
        <v>0</v>
      </c>
    </row>
    <row r="28" spans="1:10" x14ac:dyDescent="0.2">
      <c r="A28" t="s">
        <v>274</v>
      </c>
      <c r="B28" s="34">
        <v>44377</v>
      </c>
      <c r="C28" s="25">
        <v>39.4</v>
      </c>
      <c r="D28" s="25">
        <v>39.4</v>
      </c>
      <c r="E28" s="25">
        <v>0.62539682539682495</v>
      </c>
      <c r="F28" s="25">
        <v>1.1257142857142901</v>
      </c>
      <c r="G28" t="s">
        <v>2132</v>
      </c>
      <c r="H28">
        <v>0</v>
      </c>
      <c r="I28" s="31">
        <v>0</v>
      </c>
      <c r="J28">
        <v>3</v>
      </c>
    </row>
    <row r="29" spans="1:10" x14ac:dyDescent="0.2">
      <c r="A29" t="s">
        <v>272</v>
      </c>
      <c r="B29" s="34">
        <v>44377</v>
      </c>
      <c r="C29" s="25">
        <v>161.69999999999999</v>
      </c>
      <c r="D29" s="25">
        <v>161.69999999999999</v>
      </c>
      <c r="E29" s="25">
        <v>0.40694588969823098</v>
      </c>
      <c r="F29" s="25">
        <v>0.28043704474505698</v>
      </c>
      <c r="G29" t="s">
        <v>2133</v>
      </c>
      <c r="H29">
        <v>0</v>
      </c>
      <c r="I29" s="31">
        <v>0</v>
      </c>
      <c r="J29">
        <v>3</v>
      </c>
    </row>
    <row r="30" spans="1:10" x14ac:dyDescent="0.2">
      <c r="A30" t="s">
        <v>270</v>
      </c>
      <c r="B30" s="34">
        <v>44377</v>
      </c>
      <c r="C30" s="25">
        <v>0</v>
      </c>
      <c r="D30" s="25">
        <v>0</v>
      </c>
      <c r="E30" s="25">
        <v>0.25</v>
      </c>
      <c r="F30" s="25">
        <v>0</v>
      </c>
      <c r="G30" t="s">
        <v>2128</v>
      </c>
      <c r="H30">
        <v>0</v>
      </c>
      <c r="I30" s="31">
        <v>0</v>
      </c>
      <c r="J30">
        <v>2</v>
      </c>
    </row>
    <row r="31" spans="1:10" x14ac:dyDescent="0.2">
      <c r="A31" t="s">
        <v>239</v>
      </c>
      <c r="B31" s="34">
        <v>44377</v>
      </c>
      <c r="C31" s="25">
        <v>-1</v>
      </c>
      <c r="D31" s="25">
        <v>-1</v>
      </c>
      <c r="E31" s="25">
        <v>-1</v>
      </c>
      <c r="F31" s="25">
        <v>-1</v>
      </c>
      <c r="G31" t="s">
        <v>2134</v>
      </c>
      <c r="H31">
        <v>0</v>
      </c>
      <c r="I31" s="31">
        <v>0</v>
      </c>
      <c r="J31">
        <v>0</v>
      </c>
    </row>
    <row r="32" spans="1:10" x14ac:dyDescent="0.2">
      <c r="A32" t="s">
        <v>242</v>
      </c>
      <c r="B32" s="34">
        <v>44377</v>
      </c>
      <c r="C32" s="25">
        <v>0</v>
      </c>
      <c r="D32" s="25">
        <v>14</v>
      </c>
      <c r="E32" s="25">
        <v>9.3333333333333296E-2</v>
      </c>
      <c r="F32" s="25">
        <v>0</v>
      </c>
      <c r="G32" t="s">
        <v>2135</v>
      </c>
      <c r="H32">
        <v>0</v>
      </c>
      <c r="I32" s="31">
        <v>0</v>
      </c>
      <c r="J32">
        <v>1</v>
      </c>
    </row>
    <row r="33" spans="1:10" x14ac:dyDescent="0.2">
      <c r="A33" t="s">
        <v>278</v>
      </c>
      <c r="B33" s="34">
        <v>44377</v>
      </c>
      <c r="C33" s="25">
        <v>0</v>
      </c>
      <c r="D33" s="25">
        <v>50</v>
      </c>
      <c r="E33" s="25">
        <v>0.1</v>
      </c>
      <c r="F33" s="25">
        <v>0</v>
      </c>
      <c r="G33" t="s">
        <v>2136</v>
      </c>
      <c r="H33">
        <v>5.1538773630691005E-4</v>
      </c>
      <c r="I33" s="31">
        <v>5.1538773630690976E-5</v>
      </c>
      <c r="J33">
        <v>1</v>
      </c>
    </row>
    <row r="34" spans="1:10" x14ac:dyDescent="0.2">
      <c r="A34" t="s">
        <v>260</v>
      </c>
      <c r="B34" s="34">
        <v>44377</v>
      </c>
      <c r="C34" s="25">
        <v>0</v>
      </c>
      <c r="D34" s="25">
        <v>0</v>
      </c>
      <c r="E34" s="25">
        <v>7.4999999999999997E-2</v>
      </c>
      <c r="F34" s="25">
        <v>0</v>
      </c>
      <c r="G34" t="s">
        <v>2135</v>
      </c>
      <c r="H34">
        <v>4.2999351211092603E-4</v>
      </c>
      <c r="I34" s="31">
        <v>3.2249513408319462E-5</v>
      </c>
      <c r="J34">
        <v>1</v>
      </c>
    </row>
    <row r="35" spans="1:10" x14ac:dyDescent="0.2">
      <c r="A35" t="s">
        <v>244</v>
      </c>
      <c r="B35" s="34">
        <v>44377</v>
      </c>
      <c r="C35" s="25">
        <v>18</v>
      </c>
      <c r="D35" s="25">
        <v>28</v>
      </c>
      <c r="E35" s="25">
        <v>0.28000000000000003</v>
      </c>
      <c r="F35" s="25">
        <v>0.51428571428571401</v>
      </c>
      <c r="G35" t="s">
        <v>2137</v>
      </c>
      <c r="H35">
        <v>4.2606551010648098E-4</v>
      </c>
      <c r="I35" s="31">
        <v>1.192983428298147E-4</v>
      </c>
      <c r="J35">
        <v>2</v>
      </c>
    </row>
    <row r="36" spans="1:10" x14ac:dyDescent="0.2">
      <c r="A36" t="s">
        <v>171</v>
      </c>
      <c r="B36" s="34">
        <v>44377</v>
      </c>
      <c r="C36" s="25">
        <v>158.49</v>
      </c>
      <c r="D36" s="25">
        <v>542.14</v>
      </c>
      <c r="E36" s="25">
        <v>0.63781176470588197</v>
      </c>
      <c r="F36" s="25">
        <v>1.1320714285714299</v>
      </c>
      <c r="G36" t="s">
        <v>2138</v>
      </c>
      <c r="H36">
        <v>0</v>
      </c>
      <c r="I36" s="31">
        <v>0</v>
      </c>
      <c r="J36">
        <v>3</v>
      </c>
    </row>
    <row r="37" spans="1:10" x14ac:dyDescent="0.2">
      <c r="A37" t="s">
        <v>233</v>
      </c>
      <c r="B37" s="34">
        <v>44377</v>
      </c>
      <c r="C37" s="25">
        <v>12</v>
      </c>
      <c r="D37" s="25">
        <v>31</v>
      </c>
      <c r="E37" s="25">
        <v>0.344444444444444</v>
      </c>
      <c r="F37" s="25">
        <v>0.66666666666666696</v>
      </c>
      <c r="G37" t="s">
        <v>2137</v>
      </c>
      <c r="H37">
        <v>1.21737907757143E-3</v>
      </c>
      <c r="I37" s="31">
        <v>4.1931946005237941E-4</v>
      </c>
      <c r="J37">
        <v>3</v>
      </c>
    </row>
    <row r="38" spans="1:10" x14ac:dyDescent="0.2">
      <c r="A38" t="s">
        <v>189</v>
      </c>
      <c r="B38" s="34">
        <v>44377</v>
      </c>
      <c r="C38" s="25">
        <v>2</v>
      </c>
      <c r="D38" s="25">
        <v>5</v>
      </c>
      <c r="E38" s="25">
        <v>0.25</v>
      </c>
      <c r="F38" s="25">
        <v>0.4</v>
      </c>
      <c r="G38" t="s">
        <v>2137</v>
      </c>
      <c r="H38">
        <v>1.21737907757143E-3</v>
      </c>
      <c r="I38" s="31">
        <v>3.043447693928564E-4</v>
      </c>
      <c r="J38">
        <v>2</v>
      </c>
    </row>
    <row r="39" spans="1:10" x14ac:dyDescent="0.2">
      <c r="A39" t="s">
        <v>193</v>
      </c>
      <c r="B39" s="34">
        <v>44377</v>
      </c>
      <c r="C39" s="25">
        <v>4</v>
      </c>
      <c r="D39" s="25">
        <v>10</v>
      </c>
      <c r="E39" s="25">
        <v>0.25</v>
      </c>
      <c r="F39" s="25">
        <v>0.36363636363636398</v>
      </c>
      <c r="G39" t="s">
        <v>2137</v>
      </c>
      <c r="H39">
        <v>8.25693790410125E-4</v>
      </c>
      <c r="I39" s="31">
        <v>2.0642344760253133E-4</v>
      </c>
      <c r="J39">
        <v>2</v>
      </c>
    </row>
    <row r="40" spans="1:10" x14ac:dyDescent="0.2">
      <c r="A40" t="s">
        <v>197</v>
      </c>
      <c r="B40" s="34">
        <v>44377</v>
      </c>
      <c r="C40" s="25">
        <v>3</v>
      </c>
      <c r="D40" s="25">
        <v>7</v>
      </c>
      <c r="E40" s="25">
        <v>0.269230769230769</v>
      </c>
      <c r="F40" s="25">
        <v>0.42857142857142899</v>
      </c>
      <c r="G40" t="s">
        <v>2137</v>
      </c>
      <c r="H40">
        <v>8.8353419879984502E-4</v>
      </c>
      <c r="I40" s="31">
        <v>2.3787459198457346E-4</v>
      </c>
      <c r="J40">
        <v>2</v>
      </c>
    </row>
    <row r="41" spans="1:10" x14ac:dyDescent="0.2">
      <c r="A41" t="s">
        <v>173</v>
      </c>
      <c r="B41" s="34">
        <v>44377</v>
      </c>
      <c r="C41" s="25">
        <v>22</v>
      </c>
      <c r="D41" s="25">
        <v>39</v>
      </c>
      <c r="E41" s="25">
        <v>0.52</v>
      </c>
      <c r="F41" s="25">
        <v>1.15789473684211</v>
      </c>
      <c r="G41" t="s">
        <v>2139</v>
      </c>
      <c r="H41">
        <v>1.27172046938564E-3</v>
      </c>
      <c r="I41" s="31">
        <v>6.1042582530510762E-4</v>
      </c>
      <c r="J41">
        <v>3</v>
      </c>
    </row>
    <row r="42" spans="1:10" x14ac:dyDescent="0.2">
      <c r="A42" t="s">
        <v>180</v>
      </c>
      <c r="B42" s="34">
        <v>44377</v>
      </c>
      <c r="C42" s="25">
        <v>3.2069999999999999</v>
      </c>
      <c r="D42" s="25">
        <v>8.1969999999999992</v>
      </c>
      <c r="E42" s="25">
        <v>0.27323333333333299</v>
      </c>
      <c r="F42" s="25">
        <v>0.49338461538461498</v>
      </c>
      <c r="G42" t="s">
        <v>2137</v>
      </c>
      <c r="H42">
        <v>0</v>
      </c>
      <c r="I42" s="31">
        <v>0</v>
      </c>
      <c r="J42">
        <v>2</v>
      </c>
    </row>
    <row r="43" spans="1:10" x14ac:dyDescent="0.2">
      <c r="A43" t="s">
        <v>195</v>
      </c>
      <c r="B43" s="34">
        <v>44377</v>
      </c>
      <c r="C43" s="25">
        <v>0</v>
      </c>
      <c r="D43" s="25">
        <v>20</v>
      </c>
      <c r="E43" s="25">
        <v>0.2</v>
      </c>
      <c r="F43" s="25">
        <v>0</v>
      </c>
      <c r="G43" t="s">
        <v>2140</v>
      </c>
      <c r="H43">
        <v>3.1605006060033601E-4</v>
      </c>
      <c r="I43" s="31">
        <v>6.3210012120067157E-5</v>
      </c>
      <c r="J43">
        <v>1</v>
      </c>
    </row>
    <row r="44" spans="1:10" x14ac:dyDescent="0.2">
      <c r="A44" t="s">
        <v>206</v>
      </c>
      <c r="B44" s="34">
        <v>44377</v>
      </c>
      <c r="C44" s="25">
        <v>46</v>
      </c>
      <c r="D44" s="25">
        <v>193</v>
      </c>
      <c r="E44" s="25">
        <v>0.193</v>
      </c>
      <c r="F44" s="25">
        <v>0.23</v>
      </c>
      <c r="G44" t="s">
        <v>2141</v>
      </c>
      <c r="H44">
        <v>5.5776258017567004E-4</v>
      </c>
      <c r="I44" s="31">
        <v>1.0764817797390426E-4</v>
      </c>
      <c r="J44">
        <v>1</v>
      </c>
    </row>
    <row r="45" spans="1:10" x14ac:dyDescent="0.2">
      <c r="A45" t="s">
        <v>191</v>
      </c>
      <c r="B45" s="34">
        <v>44377</v>
      </c>
      <c r="C45" s="25">
        <v>-1</v>
      </c>
      <c r="D45" s="25">
        <v>1</v>
      </c>
      <c r="E45" s="25">
        <v>1</v>
      </c>
      <c r="F45" s="25">
        <v>-1</v>
      </c>
      <c r="G45" t="s">
        <v>2142</v>
      </c>
      <c r="H45">
        <v>2.69814348427552E-4</v>
      </c>
      <c r="I45" s="31">
        <v>2.6981434842755168E-4</v>
      </c>
      <c r="J45">
        <v>0</v>
      </c>
    </row>
    <row r="46" spans="1:10" x14ac:dyDescent="0.2">
      <c r="A46" t="s">
        <v>186</v>
      </c>
      <c r="B46" s="34">
        <v>44377</v>
      </c>
      <c r="C46" s="25">
        <v>0</v>
      </c>
      <c r="D46" s="25">
        <v>0</v>
      </c>
      <c r="E46" s="25">
        <v>0</v>
      </c>
      <c r="F46" s="25">
        <v>0</v>
      </c>
      <c r="G46" t="s">
        <v>2143</v>
      </c>
      <c r="H46">
        <v>8.1699346405228807E-5</v>
      </c>
      <c r="I46" s="31">
        <v>0</v>
      </c>
      <c r="J46">
        <v>1</v>
      </c>
    </row>
    <row r="47" spans="1:10" x14ac:dyDescent="0.2">
      <c r="A47" t="s">
        <v>184</v>
      </c>
      <c r="B47" s="34">
        <v>44377</v>
      </c>
      <c r="C47" s="25">
        <v>0</v>
      </c>
      <c r="D47" s="25">
        <v>662</v>
      </c>
      <c r="E47" s="25">
        <v>0.135267674703719</v>
      </c>
      <c r="F47" s="25">
        <v>0</v>
      </c>
      <c r="G47" t="s">
        <v>2144</v>
      </c>
      <c r="H47">
        <v>4.9558627172342599E-4</v>
      </c>
      <c r="I47" s="31">
        <v>6.7036802591113347E-5</v>
      </c>
      <c r="J47">
        <v>1</v>
      </c>
    </row>
    <row r="48" spans="1:10" x14ac:dyDescent="0.2">
      <c r="A48" t="s">
        <v>182</v>
      </c>
      <c r="B48" s="34">
        <v>44377</v>
      </c>
      <c r="C48" s="25">
        <v>0</v>
      </c>
      <c r="D48" s="25">
        <v>14</v>
      </c>
      <c r="E48" s="25">
        <v>0.155555555555556</v>
      </c>
      <c r="F48" s="25">
        <v>0</v>
      </c>
      <c r="G48" t="s">
        <v>2144</v>
      </c>
      <c r="H48">
        <v>1.7575684741638999E-4</v>
      </c>
      <c r="I48" s="31">
        <v>2.7339954042549667E-5</v>
      </c>
      <c r="J48">
        <v>1</v>
      </c>
    </row>
    <row r="49" spans="1:10" x14ac:dyDescent="0.2">
      <c r="A49" t="s">
        <v>176</v>
      </c>
      <c r="B49" s="34">
        <v>44377</v>
      </c>
      <c r="C49" s="25">
        <v>0</v>
      </c>
      <c r="D49" s="25">
        <v>0</v>
      </c>
      <c r="E49" s="25">
        <v>0.25</v>
      </c>
      <c r="F49" s="25">
        <v>0</v>
      </c>
      <c r="G49" t="s">
        <v>2135</v>
      </c>
      <c r="H49">
        <v>0</v>
      </c>
      <c r="I49" s="31">
        <v>0</v>
      </c>
      <c r="J49">
        <v>2</v>
      </c>
    </row>
    <row r="50" spans="1:10" x14ac:dyDescent="0.2">
      <c r="A50" t="s">
        <v>178</v>
      </c>
      <c r="B50" s="34">
        <v>44377</v>
      </c>
      <c r="C50" s="25">
        <v>0</v>
      </c>
      <c r="D50" s="25">
        <v>0</v>
      </c>
      <c r="E50" s="25">
        <v>0</v>
      </c>
      <c r="F50" s="25">
        <v>0</v>
      </c>
      <c r="G50" t="s">
        <v>2145</v>
      </c>
      <c r="H50">
        <v>5.01626399070969E-4</v>
      </c>
      <c r="I50" s="31">
        <v>0</v>
      </c>
      <c r="J50">
        <v>1</v>
      </c>
    </row>
    <row r="51" spans="1:10" x14ac:dyDescent="0.2">
      <c r="A51" t="s">
        <v>248</v>
      </c>
      <c r="B51" s="34">
        <v>44377</v>
      </c>
      <c r="C51" s="25">
        <v>0</v>
      </c>
      <c r="D51" s="25">
        <v>0</v>
      </c>
      <c r="E51" s="25">
        <v>0</v>
      </c>
      <c r="F51" s="25">
        <v>-1</v>
      </c>
      <c r="G51" t="s">
        <v>2146</v>
      </c>
      <c r="H51">
        <v>8.1699346405228807E-5</v>
      </c>
      <c r="I51" s="31">
        <v>0</v>
      </c>
      <c r="J51">
        <v>0</v>
      </c>
    </row>
    <row r="52" spans="1:10" x14ac:dyDescent="0.2">
      <c r="A52" t="s">
        <v>199</v>
      </c>
      <c r="B52" s="34">
        <v>44377</v>
      </c>
      <c r="C52" s="25">
        <v>769</v>
      </c>
      <c r="D52" s="25">
        <v>1391</v>
      </c>
      <c r="E52" s="25">
        <v>0.34775</v>
      </c>
      <c r="F52" s="25">
        <v>0.54928571428571404</v>
      </c>
      <c r="G52" t="s">
        <v>2147</v>
      </c>
      <c r="H52">
        <v>6.1080279707086398E-4</v>
      </c>
      <c r="I52" s="31">
        <v>2.1240667268139306E-4</v>
      </c>
      <c r="J52">
        <v>3</v>
      </c>
    </row>
    <row r="53" spans="1:10" x14ac:dyDescent="0.2">
      <c r="A53" t="s">
        <v>208</v>
      </c>
      <c r="B53" s="34">
        <v>44377</v>
      </c>
      <c r="C53" s="25">
        <v>1</v>
      </c>
      <c r="D53" s="25">
        <v>5</v>
      </c>
      <c r="E53" s="25">
        <v>0.25</v>
      </c>
      <c r="F53" s="25">
        <v>0.2</v>
      </c>
      <c r="G53" t="s">
        <v>2148</v>
      </c>
      <c r="H53">
        <v>2.14418249494827E-4</v>
      </c>
      <c r="I53" s="31">
        <v>5.3604562373706702E-5</v>
      </c>
      <c r="J53">
        <v>2</v>
      </c>
    </row>
    <row r="54" spans="1:10" x14ac:dyDescent="0.2">
      <c r="A54" t="s">
        <v>210</v>
      </c>
      <c r="B54" s="34">
        <v>44377</v>
      </c>
      <c r="C54" s="25">
        <v>90</v>
      </c>
      <c r="D54" s="25">
        <v>148</v>
      </c>
      <c r="E54" s="25">
        <v>0.74</v>
      </c>
      <c r="F54" s="25">
        <v>1.8</v>
      </c>
      <c r="G54" t="s">
        <v>2149</v>
      </c>
      <c r="H54">
        <v>1.70178615131627E-4</v>
      </c>
      <c r="I54" s="31">
        <v>9.1896452171078835E-5</v>
      </c>
      <c r="J54">
        <v>3</v>
      </c>
    </row>
    <row r="55" spans="1:10" x14ac:dyDescent="0.2">
      <c r="A55" t="s">
        <v>212</v>
      </c>
      <c r="B55" s="34">
        <v>44377</v>
      </c>
      <c r="C55" s="25">
        <v>0</v>
      </c>
      <c r="D55" s="25">
        <v>0</v>
      </c>
      <c r="E55" s="25">
        <v>0</v>
      </c>
      <c r="F55" s="25">
        <v>0</v>
      </c>
      <c r="G55" t="s">
        <v>2150</v>
      </c>
      <c r="H55">
        <v>4.3356001178705E-4</v>
      </c>
      <c r="I55" s="31">
        <v>0</v>
      </c>
      <c r="J55">
        <v>1</v>
      </c>
    </row>
    <row r="56" spans="1:10" x14ac:dyDescent="0.2">
      <c r="A56" t="s">
        <v>217</v>
      </c>
      <c r="B56" s="34">
        <v>44377</v>
      </c>
      <c r="C56" s="25">
        <v>236</v>
      </c>
      <c r="D56" s="25">
        <v>236</v>
      </c>
      <c r="E56" s="25">
        <v>9.4399999999999998E-2</v>
      </c>
      <c r="F56" s="25">
        <v>0.27764705882352902</v>
      </c>
      <c r="G56" t="s">
        <v>2151</v>
      </c>
      <c r="H56">
        <v>4.0152877071226501E-4</v>
      </c>
      <c r="I56" s="31">
        <v>3.7904315955237818E-5</v>
      </c>
      <c r="J56">
        <v>1</v>
      </c>
    </row>
    <row r="57" spans="1:10" x14ac:dyDescent="0.2">
      <c r="A57" t="s">
        <v>235</v>
      </c>
      <c r="B57" s="34">
        <v>44377</v>
      </c>
      <c r="C57" s="25">
        <v>30</v>
      </c>
      <c r="D57" s="25">
        <v>30</v>
      </c>
      <c r="E57" s="25">
        <v>0.3</v>
      </c>
      <c r="F57" s="25">
        <v>0.6</v>
      </c>
      <c r="G57" t="s">
        <v>2152</v>
      </c>
      <c r="H57">
        <v>9.1336973435886498E-4</v>
      </c>
      <c r="I57" s="31">
        <v>2.740109203076596E-4</v>
      </c>
      <c r="J57">
        <v>2</v>
      </c>
    </row>
    <row r="58" spans="1:10" x14ac:dyDescent="0.2">
      <c r="A58" t="s">
        <v>231</v>
      </c>
      <c r="B58" s="34">
        <v>44377</v>
      </c>
      <c r="C58" s="25">
        <v>0</v>
      </c>
      <c r="D58" s="25">
        <v>0</v>
      </c>
      <c r="E58" s="25">
        <v>0</v>
      </c>
      <c r="F58" s="25">
        <v>0</v>
      </c>
      <c r="G58" t="s">
        <v>2153</v>
      </c>
      <c r="H58">
        <v>4.0286340575704802E-4</v>
      </c>
      <c r="I58" s="31">
        <v>0</v>
      </c>
      <c r="J58">
        <v>1</v>
      </c>
    </row>
    <row r="59" spans="1:10" x14ac:dyDescent="0.2">
      <c r="A59" t="s">
        <v>219</v>
      </c>
      <c r="B59" s="34">
        <v>44377</v>
      </c>
      <c r="C59" s="25">
        <v>0</v>
      </c>
      <c r="D59" s="25">
        <v>0</v>
      </c>
      <c r="E59" s="25">
        <v>0</v>
      </c>
      <c r="F59" s="25">
        <v>-1</v>
      </c>
      <c r="G59" t="s">
        <v>1976</v>
      </c>
      <c r="H59">
        <v>8.1699346405228807E-5</v>
      </c>
      <c r="I59" s="31">
        <v>0</v>
      </c>
      <c r="J59">
        <v>0</v>
      </c>
    </row>
    <row r="60" spans="1:10" x14ac:dyDescent="0.2">
      <c r="A60" t="s">
        <v>201</v>
      </c>
      <c r="B60" s="34">
        <v>44377</v>
      </c>
      <c r="C60" s="25">
        <v>38.5</v>
      </c>
      <c r="D60" s="25">
        <v>38.5</v>
      </c>
      <c r="E60" s="25">
        <v>0.819148936170213</v>
      </c>
      <c r="F60" s="25">
        <v>0.974683544303797</v>
      </c>
      <c r="G60" t="s">
        <v>1997</v>
      </c>
      <c r="H60">
        <v>0</v>
      </c>
      <c r="I60" s="31">
        <v>0</v>
      </c>
      <c r="J60">
        <v>3</v>
      </c>
    </row>
    <row r="61" spans="1:10" x14ac:dyDescent="0.2">
      <c r="A61" t="s">
        <v>229</v>
      </c>
      <c r="B61" s="34">
        <v>44377</v>
      </c>
      <c r="C61" s="25">
        <v>0</v>
      </c>
      <c r="D61" s="25">
        <v>0</v>
      </c>
      <c r="E61" s="25">
        <v>0</v>
      </c>
      <c r="F61" s="25">
        <v>0</v>
      </c>
      <c r="G61" t="s">
        <v>2154</v>
      </c>
      <c r="H61">
        <v>1.1519477725201799E-3</v>
      </c>
      <c r="I61" s="31">
        <v>0</v>
      </c>
      <c r="J61">
        <v>1</v>
      </c>
    </row>
    <row r="62" spans="1:10" x14ac:dyDescent="0.2">
      <c r="A62" t="s">
        <v>227</v>
      </c>
      <c r="B62" s="34">
        <v>44377</v>
      </c>
      <c r="C62" s="25">
        <v>1</v>
      </c>
      <c r="D62" s="25">
        <v>1</v>
      </c>
      <c r="E62" s="25">
        <v>0.25</v>
      </c>
      <c r="F62" s="25">
        <v>0.5</v>
      </c>
      <c r="G62" t="s">
        <v>2155</v>
      </c>
      <c r="H62">
        <v>8.4532749657069504E-4</v>
      </c>
      <c r="I62" s="31">
        <v>2.1133187414267379E-4</v>
      </c>
      <c r="J62">
        <v>2</v>
      </c>
    </row>
    <row r="63" spans="1:10" x14ac:dyDescent="0.2">
      <c r="A63" t="s">
        <v>225</v>
      </c>
      <c r="B63" s="34">
        <v>44377</v>
      </c>
      <c r="C63" s="25">
        <v>2727</v>
      </c>
      <c r="D63" s="25">
        <v>3927</v>
      </c>
      <c r="E63" s="25">
        <v>0.32467961967755299</v>
      </c>
      <c r="F63" s="25">
        <v>0.63418604651162802</v>
      </c>
      <c r="G63" t="s">
        <v>2156</v>
      </c>
      <c r="H63">
        <v>1.36651950936548E-3</v>
      </c>
      <c r="I63" s="31">
        <v>4.4368103458273871E-4</v>
      </c>
      <c r="J63">
        <v>2</v>
      </c>
    </row>
    <row r="64" spans="1:10" x14ac:dyDescent="0.2">
      <c r="A64" t="s">
        <v>223</v>
      </c>
      <c r="B64" s="34">
        <v>44377</v>
      </c>
      <c r="C64" s="25">
        <v>258</v>
      </c>
      <c r="D64" s="25">
        <v>408</v>
      </c>
      <c r="E64" s="25">
        <v>0.27200000000000002</v>
      </c>
      <c r="F64" s="25">
        <v>0.49142857142857099</v>
      </c>
      <c r="G64" t="s">
        <v>2157</v>
      </c>
      <c r="H64">
        <v>1.13336282795861E-3</v>
      </c>
      <c r="I64" s="31">
        <v>3.0827468920474296E-4</v>
      </c>
      <c r="J64">
        <v>2</v>
      </c>
    </row>
    <row r="65" spans="1:10" x14ac:dyDescent="0.2">
      <c r="A65" t="s">
        <v>203</v>
      </c>
      <c r="B65" s="34">
        <v>44377</v>
      </c>
      <c r="C65" s="25">
        <v>-1</v>
      </c>
      <c r="D65" s="25">
        <v>-1</v>
      </c>
      <c r="E65" s="25">
        <v>0</v>
      </c>
      <c r="F65" s="25">
        <v>-1</v>
      </c>
      <c r="G65" t="s">
        <v>2158</v>
      </c>
      <c r="H65">
        <v>1.11923211999456E-3</v>
      </c>
      <c r="I65" s="31">
        <v>0</v>
      </c>
      <c r="J65">
        <v>0</v>
      </c>
    </row>
    <row r="66" spans="1:10" x14ac:dyDescent="0.2">
      <c r="A66" t="s">
        <v>214</v>
      </c>
      <c r="B66" s="34">
        <v>44377</v>
      </c>
      <c r="C66" s="25">
        <v>-1</v>
      </c>
      <c r="D66" s="25">
        <v>100</v>
      </c>
      <c r="E66" s="25">
        <v>1</v>
      </c>
      <c r="F66" s="25">
        <v>-1</v>
      </c>
      <c r="G66" t="s">
        <v>1983</v>
      </c>
      <c r="H66">
        <v>8.4532749657069504E-4</v>
      </c>
      <c r="I66" s="31">
        <v>8.4532749657069515E-4</v>
      </c>
      <c r="J66">
        <v>0</v>
      </c>
    </row>
    <row r="67" spans="1:10" x14ac:dyDescent="0.2">
      <c r="A67" t="s">
        <v>253</v>
      </c>
      <c r="B67" s="34">
        <v>44377</v>
      </c>
      <c r="C67" s="25">
        <v>255</v>
      </c>
      <c r="D67" s="25">
        <v>675</v>
      </c>
      <c r="E67" s="25">
        <v>0.375</v>
      </c>
      <c r="F67" s="25">
        <v>0.5</v>
      </c>
      <c r="G67" t="s">
        <v>2159</v>
      </c>
      <c r="H67">
        <v>0</v>
      </c>
      <c r="I67" s="31">
        <v>0</v>
      </c>
      <c r="J67">
        <v>3</v>
      </c>
    </row>
    <row r="68" spans="1:10" x14ac:dyDescent="0.2">
      <c r="A68" t="s">
        <v>255</v>
      </c>
      <c r="B68" s="34">
        <v>44377</v>
      </c>
      <c r="C68" s="25">
        <v>55</v>
      </c>
      <c r="D68" s="25">
        <v>160</v>
      </c>
      <c r="E68" s="25">
        <v>0.2</v>
      </c>
      <c r="F68" s="25">
        <v>0.195035460992908</v>
      </c>
      <c r="G68" t="s">
        <v>2160</v>
      </c>
      <c r="H68">
        <v>0</v>
      </c>
      <c r="I68" s="31">
        <v>0</v>
      </c>
      <c r="J68">
        <v>1</v>
      </c>
    </row>
    <row r="69" spans="1:10" x14ac:dyDescent="0.2">
      <c r="A69" t="s">
        <v>265</v>
      </c>
      <c r="B69" s="34">
        <v>44377</v>
      </c>
      <c r="C69" s="25">
        <v>638042</v>
      </c>
      <c r="D69" s="25">
        <v>638042</v>
      </c>
      <c r="E69" s="25">
        <v>0.70356345768752404</v>
      </c>
      <c r="F69" s="25">
        <v>1.0304678629858699</v>
      </c>
      <c r="G69" t="s">
        <v>2161</v>
      </c>
      <c r="H69">
        <v>0</v>
      </c>
      <c r="I69" s="31">
        <v>0</v>
      </c>
      <c r="J69">
        <v>3</v>
      </c>
    </row>
    <row r="70" spans="1:10" x14ac:dyDescent="0.2">
      <c r="A70" t="s">
        <v>284</v>
      </c>
      <c r="B70" s="34">
        <v>44377</v>
      </c>
      <c r="C70" s="25">
        <v>72.58</v>
      </c>
      <c r="D70" s="25">
        <v>72.58</v>
      </c>
      <c r="E70" s="25">
        <v>0.90725</v>
      </c>
      <c r="F70" s="25">
        <v>0.99424657534246597</v>
      </c>
      <c r="G70" t="s">
        <v>2162</v>
      </c>
      <c r="H70">
        <v>0</v>
      </c>
      <c r="I70" s="31">
        <v>0</v>
      </c>
      <c r="J70">
        <v>3</v>
      </c>
    </row>
    <row r="71" spans="1:10" x14ac:dyDescent="0.2">
      <c r="A71" t="s">
        <v>303</v>
      </c>
      <c r="B71" s="34">
        <v>44377</v>
      </c>
      <c r="C71" s="25">
        <v>15.33</v>
      </c>
      <c r="D71" s="25">
        <v>15.33</v>
      </c>
      <c r="E71" s="25">
        <v>0.30659999999999998</v>
      </c>
      <c r="F71" s="25">
        <v>0.76649999999999996</v>
      </c>
      <c r="G71" t="s">
        <v>2163</v>
      </c>
      <c r="H71">
        <v>2.8687499644875201E-3</v>
      </c>
      <c r="I71" s="31">
        <v>8.795587391118749E-4</v>
      </c>
      <c r="J71">
        <v>2</v>
      </c>
    </row>
    <row r="72" spans="1:10" x14ac:dyDescent="0.2">
      <c r="A72" t="s">
        <v>286</v>
      </c>
      <c r="B72" s="34">
        <v>44377</v>
      </c>
      <c r="C72" s="25">
        <v>22.8</v>
      </c>
      <c r="D72" s="25">
        <v>22.8</v>
      </c>
      <c r="E72" s="25">
        <v>0.45600000000000002</v>
      </c>
      <c r="F72" s="25">
        <v>0.91200000000000003</v>
      </c>
      <c r="G72" t="s">
        <v>2164</v>
      </c>
      <c r="H72">
        <v>6.2100916094065001E-3</v>
      </c>
      <c r="I72" s="31">
        <v>2.8318017738893629E-3</v>
      </c>
      <c r="J72">
        <v>3</v>
      </c>
    </row>
    <row r="73" spans="1:10" x14ac:dyDescent="0.2">
      <c r="A73" t="s">
        <v>300</v>
      </c>
      <c r="B73" s="34">
        <v>44377</v>
      </c>
      <c r="C73" s="25">
        <v>4</v>
      </c>
      <c r="D73" s="25">
        <v>9</v>
      </c>
      <c r="E73" s="25">
        <v>0.128571428571429</v>
      </c>
      <c r="F73" s="25">
        <v>0.2</v>
      </c>
      <c r="G73" t="s">
        <v>2165</v>
      </c>
      <c r="H73">
        <v>5.3022038909519896E-4</v>
      </c>
      <c r="I73" s="31">
        <v>6.8171192883668654E-5</v>
      </c>
      <c r="J73">
        <v>1</v>
      </c>
    </row>
    <row r="74" spans="1:10" x14ac:dyDescent="0.2">
      <c r="A74" t="s">
        <v>294</v>
      </c>
      <c r="B74" s="34">
        <v>44377</v>
      </c>
      <c r="C74" s="25">
        <v>-1</v>
      </c>
      <c r="D74" s="25">
        <v>-1</v>
      </c>
      <c r="E74" s="25">
        <v>-1</v>
      </c>
      <c r="F74" s="25">
        <v>-1</v>
      </c>
      <c r="G74" t="s">
        <v>2166</v>
      </c>
      <c r="H74">
        <v>0</v>
      </c>
      <c r="I74" s="31">
        <v>0</v>
      </c>
      <c r="J74">
        <v>0</v>
      </c>
    </row>
    <row r="75" spans="1:10" x14ac:dyDescent="0.2">
      <c r="A75" t="s">
        <v>307</v>
      </c>
      <c r="B75" s="34">
        <v>44377</v>
      </c>
      <c r="C75" s="25">
        <v>-1</v>
      </c>
      <c r="D75" s="25">
        <v>-1</v>
      </c>
      <c r="E75" s="25">
        <v>-1</v>
      </c>
      <c r="F75" s="25">
        <v>-1</v>
      </c>
      <c r="G75" t="s">
        <v>2166</v>
      </c>
      <c r="H75">
        <v>5.3651566372023805E-4</v>
      </c>
      <c r="I75" s="31">
        <v>0</v>
      </c>
      <c r="J75">
        <v>0</v>
      </c>
    </row>
    <row r="76" spans="1:10" x14ac:dyDescent="0.2">
      <c r="A76" t="s">
        <v>298</v>
      </c>
      <c r="B76" s="34">
        <v>44377</v>
      </c>
      <c r="C76" s="25">
        <v>-1</v>
      </c>
      <c r="D76" s="25">
        <v>-1</v>
      </c>
      <c r="E76" s="25">
        <v>-1</v>
      </c>
      <c r="F76" s="25">
        <v>-1</v>
      </c>
      <c r="G76" t="s">
        <v>2166</v>
      </c>
      <c r="H76">
        <v>1.59597903560468E-3</v>
      </c>
      <c r="I76" s="31">
        <v>0</v>
      </c>
      <c r="J76">
        <v>0</v>
      </c>
    </row>
    <row r="77" spans="1:10" x14ac:dyDescent="0.2">
      <c r="A77" t="s">
        <v>296</v>
      </c>
      <c r="B77" s="34">
        <v>44377</v>
      </c>
      <c r="C77" s="25">
        <v>0</v>
      </c>
      <c r="D77" s="25">
        <v>0</v>
      </c>
      <c r="E77" s="25">
        <v>0</v>
      </c>
      <c r="F77" s="25">
        <v>0</v>
      </c>
      <c r="G77" t="s">
        <v>2167</v>
      </c>
      <c r="H77">
        <v>2.0702140245095599E-4</v>
      </c>
      <c r="I77" s="31">
        <v>0</v>
      </c>
      <c r="J77">
        <v>1</v>
      </c>
    </row>
    <row r="78" spans="1:10" x14ac:dyDescent="0.2">
      <c r="A78" t="s">
        <v>282</v>
      </c>
      <c r="B78" s="34">
        <v>44377</v>
      </c>
      <c r="C78" s="25">
        <v>18</v>
      </c>
      <c r="D78" s="25">
        <v>20</v>
      </c>
      <c r="E78" s="25">
        <v>1.3333333333333299</v>
      </c>
      <c r="F78" s="25">
        <v>4.5</v>
      </c>
      <c r="G78" t="s">
        <v>2168</v>
      </c>
      <c r="H78">
        <v>0</v>
      </c>
      <c r="I78" s="31">
        <v>0</v>
      </c>
      <c r="J78">
        <v>3</v>
      </c>
    </row>
    <row r="79" spans="1:10" x14ac:dyDescent="0.2">
      <c r="A79" t="s">
        <v>292</v>
      </c>
      <c r="B79" s="34">
        <v>44377</v>
      </c>
      <c r="C79" s="25">
        <v>5</v>
      </c>
      <c r="D79" s="25">
        <v>6</v>
      </c>
      <c r="E79" s="25">
        <v>0.54545454545454497</v>
      </c>
      <c r="F79" s="25">
        <v>1</v>
      </c>
      <c r="G79" t="s">
        <v>2169</v>
      </c>
      <c r="H79">
        <v>5.0821931049949498E-3</v>
      </c>
      <c r="I79" s="31">
        <v>2.7721053299972452E-3</v>
      </c>
      <c r="J79">
        <v>3</v>
      </c>
    </row>
    <row r="80" spans="1:10" x14ac:dyDescent="0.2">
      <c r="A80" t="s">
        <v>289</v>
      </c>
      <c r="B80" s="34">
        <v>44377</v>
      </c>
      <c r="C80" s="25">
        <v>453</v>
      </c>
      <c r="D80" s="25">
        <v>453</v>
      </c>
      <c r="E80" s="25">
        <v>0.755</v>
      </c>
      <c r="F80" s="25">
        <v>0.95771670190274805</v>
      </c>
      <c r="G80" t="s">
        <v>2170</v>
      </c>
      <c r="H80">
        <v>7.8425029204449005E-4</v>
      </c>
      <c r="I80" s="31">
        <v>5.9210897049359037E-4</v>
      </c>
      <c r="J80">
        <v>3</v>
      </c>
    </row>
    <row r="81" spans="1:10" x14ac:dyDescent="0.2">
      <c r="A81" t="s">
        <v>311</v>
      </c>
      <c r="B81" s="34">
        <v>44377</v>
      </c>
      <c r="C81" s="25">
        <v>4.5</v>
      </c>
      <c r="D81" s="25">
        <v>4.5</v>
      </c>
      <c r="E81" s="25">
        <v>0.46875</v>
      </c>
      <c r="F81" s="25">
        <v>0.57692307692307698</v>
      </c>
      <c r="G81" t="s">
        <v>2171</v>
      </c>
      <c r="H81">
        <v>0</v>
      </c>
      <c r="I81" s="31">
        <v>0</v>
      </c>
      <c r="J81">
        <v>3</v>
      </c>
    </row>
    <row r="82" spans="1:10" x14ac:dyDescent="0.2">
      <c r="A82" t="s">
        <v>323</v>
      </c>
      <c r="B82" s="34">
        <v>44377</v>
      </c>
      <c r="C82" s="25">
        <v>0</v>
      </c>
      <c r="D82" s="25">
        <v>3.21</v>
      </c>
      <c r="E82" s="25">
        <v>8.0250000000000002E-2</v>
      </c>
      <c r="F82" s="25">
        <v>0</v>
      </c>
      <c r="G82" t="s">
        <v>1980</v>
      </c>
      <c r="H82">
        <v>4.1279346589514099E-4</v>
      </c>
      <c r="I82" s="31">
        <v>3.3126675638085085E-5</v>
      </c>
      <c r="J82">
        <v>1</v>
      </c>
    </row>
    <row r="83" spans="1:10" x14ac:dyDescent="0.2">
      <c r="A83" t="s">
        <v>329</v>
      </c>
      <c r="B83" s="34">
        <v>44377</v>
      </c>
      <c r="C83" s="25">
        <v>208</v>
      </c>
      <c r="D83" s="25">
        <v>502</v>
      </c>
      <c r="E83" s="25">
        <v>0.24559686888453999</v>
      </c>
      <c r="F83" s="25">
        <v>0.83199999999999996</v>
      </c>
      <c r="G83" t="s">
        <v>2172</v>
      </c>
      <c r="H83">
        <v>4.1279346589514099E-4</v>
      </c>
      <c r="I83" s="31">
        <v>1.0138078271984382E-4</v>
      </c>
      <c r="J83">
        <v>2</v>
      </c>
    </row>
    <row r="84" spans="1:10" x14ac:dyDescent="0.2">
      <c r="A84" t="s">
        <v>321</v>
      </c>
      <c r="B84" s="34">
        <v>44377</v>
      </c>
      <c r="C84" s="25">
        <v>27</v>
      </c>
      <c r="D84" s="25">
        <v>27</v>
      </c>
      <c r="E84" s="25">
        <v>0.27</v>
      </c>
      <c r="F84" s="25">
        <v>0.9</v>
      </c>
      <c r="G84" t="s">
        <v>1962</v>
      </c>
      <c r="H84">
        <v>4.24058161078018E-4</v>
      </c>
      <c r="I84" s="31">
        <v>1.1449570349106474E-4</v>
      </c>
      <c r="J84">
        <v>2</v>
      </c>
    </row>
    <row r="85" spans="1:10" x14ac:dyDescent="0.2">
      <c r="A85" t="s">
        <v>319</v>
      </c>
      <c r="B85" s="34">
        <v>44377</v>
      </c>
      <c r="C85" s="25">
        <v>61</v>
      </c>
      <c r="D85" s="25">
        <v>190</v>
      </c>
      <c r="E85" s="25">
        <v>2.7142857142857099E-3</v>
      </c>
      <c r="F85" s="25">
        <v>5.24911797607779E-3</v>
      </c>
      <c r="G85" t="s">
        <v>2173</v>
      </c>
      <c r="H85">
        <v>4.5188264779140201E-3</v>
      </c>
      <c r="I85" s="31">
        <v>1.2265386154338024E-5</v>
      </c>
      <c r="J85">
        <v>1</v>
      </c>
    </row>
    <row r="86" spans="1:10" x14ac:dyDescent="0.2">
      <c r="A86" t="s">
        <v>317</v>
      </c>
      <c r="B86" s="34">
        <v>44377</v>
      </c>
      <c r="C86" s="25">
        <v>37</v>
      </c>
      <c r="D86" s="25">
        <v>37</v>
      </c>
      <c r="E86" s="25">
        <v>0.52857142857142903</v>
      </c>
      <c r="F86" s="25">
        <v>0.74</v>
      </c>
      <c r="G86" t="s">
        <v>1984</v>
      </c>
      <c r="H86">
        <v>4.24058161078018E-4</v>
      </c>
      <c r="I86" s="31">
        <v>2.2414502799838088E-4</v>
      </c>
      <c r="J86">
        <v>3</v>
      </c>
    </row>
    <row r="87" spans="1:10" x14ac:dyDescent="0.2">
      <c r="A87" t="s">
        <v>315</v>
      </c>
      <c r="B87" s="34">
        <v>44377</v>
      </c>
      <c r="C87" s="25">
        <v>1553</v>
      </c>
      <c r="D87" s="25">
        <v>3553</v>
      </c>
      <c r="E87" s="25">
        <v>0.3553</v>
      </c>
      <c r="F87" s="25">
        <v>0.51766666666666705</v>
      </c>
      <c r="G87" t="s">
        <v>2174</v>
      </c>
      <c r="H87">
        <v>4.24058161078018E-4</v>
      </c>
      <c r="I87" s="31">
        <v>1.5066786463101961E-4</v>
      </c>
      <c r="J87">
        <v>3</v>
      </c>
    </row>
    <row r="88" spans="1:10" x14ac:dyDescent="0.2">
      <c r="A88" t="s">
        <v>325</v>
      </c>
      <c r="B88" s="34">
        <v>44377</v>
      </c>
      <c r="C88" s="25">
        <v>27</v>
      </c>
      <c r="D88" s="25">
        <v>27</v>
      </c>
      <c r="E88" s="25">
        <v>0.67500000000000004</v>
      </c>
      <c r="F88" s="25">
        <v>0.9</v>
      </c>
      <c r="G88" t="s">
        <v>2175</v>
      </c>
      <c r="H88">
        <v>4.4781122151320704E-3</v>
      </c>
      <c r="I88" s="31">
        <v>3.0227257452141482E-3</v>
      </c>
      <c r="J88">
        <v>3</v>
      </c>
    </row>
    <row r="89" spans="1:10" x14ac:dyDescent="0.2">
      <c r="A89" t="s">
        <v>327</v>
      </c>
      <c r="B89" s="34">
        <v>44377</v>
      </c>
      <c r="C89" s="25">
        <v>3.64</v>
      </c>
      <c r="D89" s="25">
        <v>3.64</v>
      </c>
      <c r="E89" s="25">
        <v>0.121333333333333</v>
      </c>
      <c r="F89" s="25">
        <v>0.17799511002445001</v>
      </c>
      <c r="G89" t="s">
        <v>2171</v>
      </c>
      <c r="H89">
        <v>0</v>
      </c>
      <c r="I89" s="31">
        <v>0</v>
      </c>
      <c r="J89">
        <v>1</v>
      </c>
    </row>
    <row r="90" spans="1:10" x14ac:dyDescent="0.2">
      <c r="A90" t="s">
        <v>351</v>
      </c>
      <c r="B90" s="34">
        <v>44377</v>
      </c>
      <c r="C90" s="25">
        <v>24.4</v>
      </c>
      <c r="D90" s="25">
        <v>24.4</v>
      </c>
      <c r="E90" s="25">
        <v>0.50833333333333297</v>
      </c>
      <c r="F90" s="25">
        <v>0.52473118279569897</v>
      </c>
      <c r="G90" t="s">
        <v>2659</v>
      </c>
      <c r="H90">
        <v>0</v>
      </c>
      <c r="I90" s="31">
        <v>0</v>
      </c>
      <c r="J90">
        <v>3</v>
      </c>
    </row>
    <row r="91" spans="1:10" x14ac:dyDescent="0.2">
      <c r="A91" t="s">
        <v>358</v>
      </c>
      <c r="B91" s="34">
        <v>44377</v>
      </c>
      <c r="C91" s="25">
        <v>2676</v>
      </c>
      <c r="D91" s="25">
        <v>2676</v>
      </c>
      <c r="E91" s="25">
        <v>0.44600000000000001</v>
      </c>
      <c r="F91" s="25">
        <v>0.59466666666666701</v>
      </c>
      <c r="G91" t="s">
        <v>2176</v>
      </c>
      <c r="H91">
        <v>1.44225589129748E-3</v>
      </c>
      <c r="I91" s="31">
        <v>6.4324612751867399E-4</v>
      </c>
      <c r="J91">
        <v>3</v>
      </c>
    </row>
    <row r="92" spans="1:10" x14ac:dyDescent="0.2">
      <c r="A92" t="s">
        <v>353</v>
      </c>
      <c r="B92" s="34">
        <v>44377</v>
      </c>
      <c r="C92" s="25">
        <v>5670</v>
      </c>
      <c r="D92" s="25">
        <v>5670</v>
      </c>
      <c r="E92" s="25">
        <v>0.436153846153846</v>
      </c>
      <c r="F92" s="25">
        <v>0.47249999999999998</v>
      </c>
      <c r="G92" t="s">
        <v>2177</v>
      </c>
      <c r="H92">
        <v>1.44225589129748E-3</v>
      </c>
      <c r="I92" s="31">
        <v>6.29045454127437E-4</v>
      </c>
      <c r="J92">
        <v>3</v>
      </c>
    </row>
    <row r="93" spans="1:10" x14ac:dyDescent="0.2">
      <c r="A93" t="s">
        <v>334</v>
      </c>
      <c r="B93" s="34">
        <v>44377</v>
      </c>
      <c r="C93" s="25">
        <v>75.8</v>
      </c>
      <c r="D93" s="25">
        <v>75.8</v>
      </c>
      <c r="E93" s="25">
        <v>0.823913043478261</v>
      </c>
      <c r="F93" s="25">
        <v>0.97179487179487201</v>
      </c>
      <c r="G93" t="s">
        <v>2660</v>
      </c>
      <c r="H93">
        <v>0</v>
      </c>
      <c r="I93" s="31">
        <v>0</v>
      </c>
      <c r="J93">
        <v>3</v>
      </c>
    </row>
    <row r="94" spans="1:10" x14ac:dyDescent="0.2">
      <c r="A94" t="s">
        <v>345</v>
      </c>
      <c r="B94" s="34">
        <v>44377</v>
      </c>
      <c r="C94" s="25">
        <v>70000</v>
      </c>
      <c r="D94" s="25">
        <v>70000</v>
      </c>
      <c r="E94" s="25">
        <v>0.73684210526315796</v>
      </c>
      <c r="F94" s="25">
        <v>0.843373493975904</v>
      </c>
      <c r="G94" t="s">
        <v>2177</v>
      </c>
      <c r="H94">
        <v>1.0429929913624699E-2</v>
      </c>
      <c r="I94" s="31">
        <v>7.6852115153023823E-3</v>
      </c>
      <c r="J94">
        <v>3</v>
      </c>
    </row>
    <row r="95" spans="1:10" x14ac:dyDescent="0.2">
      <c r="A95" t="s">
        <v>337</v>
      </c>
      <c r="B95" s="34">
        <v>44377</v>
      </c>
      <c r="C95" s="25">
        <v>0</v>
      </c>
      <c r="D95" s="25">
        <v>0</v>
      </c>
      <c r="E95" s="25">
        <v>0.25</v>
      </c>
      <c r="F95" s="25">
        <v>0</v>
      </c>
      <c r="G95" t="s">
        <v>2178</v>
      </c>
      <c r="H95">
        <v>2.28306934419832E-3</v>
      </c>
      <c r="I95" s="31">
        <v>5.7076733604958109E-4</v>
      </c>
      <c r="J95">
        <v>2</v>
      </c>
    </row>
    <row r="96" spans="1:10" x14ac:dyDescent="0.2">
      <c r="A96" t="s">
        <v>339</v>
      </c>
      <c r="B96" s="34">
        <v>44377</v>
      </c>
      <c r="C96" s="25">
        <v>0</v>
      </c>
      <c r="D96" s="25">
        <v>0</v>
      </c>
      <c r="E96" s="25">
        <v>0.27</v>
      </c>
      <c r="F96" s="25">
        <v>0</v>
      </c>
      <c r="G96" t="s">
        <v>2179</v>
      </c>
      <c r="H96">
        <v>1.7011507320964399E-3</v>
      </c>
      <c r="I96" s="31">
        <v>4.5931069766603962E-4</v>
      </c>
      <c r="J96">
        <v>2</v>
      </c>
    </row>
    <row r="97" spans="1:10" x14ac:dyDescent="0.2">
      <c r="A97" t="s">
        <v>341</v>
      </c>
      <c r="B97" s="34">
        <v>44377</v>
      </c>
      <c r="C97" s="25">
        <v>20</v>
      </c>
      <c r="D97" s="25">
        <v>20</v>
      </c>
      <c r="E97" s="25">
        <v>0.2</v>
      </c>
      <c r="F97" s="25">
        <v>0.4</v>
      </c>
      <c r="G97" t="s">
        <v>2180</v>
      </c>
      <c r="H97">
        <v>1.7011507320964399E-3</v>
      </c>
      <c r="I97" s="31">
        <v>3.402301464192886E-4</v>
      </c>
      <c r="J97">
        <v>1</v>
      </c>
    </row>
    <row r="98" spans="1:10" x14ac:dyDescent="0.2">
      <c r="A98" t="s">
        <v>343</v>
      </c>
      <c r="B98" s="34">
        <v>44377</v>
      </c>
      <c r="C98" s="25">
        <v>0</v>
      </c>
      <c r="D98" s="25">
        <v>0</v>
      </c>
      <c r="E98" s="25">
        <v>0</v>
      </c>
      <c r="F98" s="25">
        <v>0</v>
      </c>
      <c r="G98" t="s">
        <v>2179</v>
      </c>
      <c r="H98">
        <v>1.2930045238770101E-3</v>
      </c>
      <c r="I98" s="31">
        <v>0</v>
      </c>
      <c r="J98">
        <v>1</v>
      </c>
    </row>
    <row r="99" spans="1:10" x14ac:dyDescent="0.2">
      <c r="A99" t="s">
        <v>347</v>
      </c>
      <c r="B99" s="34">
        <v>44377</v>
      </c>
      <c r="C99" s="25">
        <v>33</v>
      </c>
      <c r="D99" s="25">
        <v>33</v>
      </c>
      <c r="E99" s="25">
        <v>0</v>
      </c>
      <c r="F99" s="25">
        <v>0</v>
      </c>
      <c r="G99" t="s">
        <v>2181</v>
      </c>
      <c r="H99">
        <v>0</v>
      </c>
      <c r="I99" s="31">
        <v>0</v>
      </c>
      <c r="J99">
        <v>1</v>
      </c>
    </row>
    <row r="100" spans="1:10" x14ac:dyDescent="0.2">
      <c r="A100" t="s">
        <v>349</v>
      </c>
      <c r="B100" s="34">
        <v>44377</v>
      </c>
      <c r="C100" s="25">
        <v>8579</v>
      </c>
      <c r="D100" s="25">
        <v>8579</v>
      </c>
      <c r="E100" s="25">
        <v>0.25996969696969702</v>
      </c>
      <c r="F100" s="25">
        <v>0.57193333333333296</v>
      </c>
      <c r="G100" t="s">
        <v>2182</v>
      </c>
      <c r="H100">
        <v>6.0403621303370203E-3</v>
      </c>
      <c r="I100" s="31">
        <v>1.5703111126109494E-3</v>
      </c>
      <c r="J100">
        <v>2</v>
      </c>
    </row>
    <row r="101" spans="1:10" x14ac:dyDescent="0.2">
      <c r="A101" t="s">
        <v>360</v>
      </c>
      <c r="B101" s="34">
        <v>44377</v>
      </c>
      <c r="C101" s="25">
        <v>86.5</v>
      </c>
      <c r="D101" s="25">
        <v>86.5</v>
      </c>
      <c r="E101" s="25">
        <v>0.92021276595744705</v>
      </c>
      <c r="F101" s="25">
        <v>0.96111111111111103</v>
      </c>
      <c r="G101" t="s">
        <v>2661</v>
      </c>
      <c r="H101">
        <v>0</v>
      </c>
      <c r="I101" s="31">
        <v>0</v>
      </c>
      <c r="J101">
        <v>3</v>
      </c>
    </row>
    <row r="102" spans="1:10" x14ac:dyDescent="0.2">
      <c r="A102" t="s">
        <v>364</v>
      </c>
      <c r="B102" s="34">
        <v>44377</v>
      </c>
      <c r="C102" s="25">
        <v>84.4</v>
      </c>
      <c r="D102" s="25">
        <v>84.4</v>
      </c>
      <c r="E102" s="25">
        <v>0.84399999999999997</v>
      </c>
      <c r="F102" s="25">
        <v>0.94301675977653598</v>
      </c>
      <c r="G102" t="s">
        <v>2183</v>
      </c>
      <c r="H102">
        <v>0</v>
      </c>
      <c r="I102" s="31">
        <v>0</v>
      </c>
      <c r="J102">
        <v>3</v>
      </c>
    </row>
    <row r="103" spans="1:10" x14ac:dyDescent="0.2">
      <c r="A103" t="s">
        <v>392</v>
      </c>
      <c r="B103" s="34">
        <v>44377</v>
      </c>
      <c r="C103" s="25">
        <v>61</v>
      </c>
      <c r="D103" s="25">
        <v>61</v>
      </c>
      <c r="E103" s="25">
        <v>0.26637554585152801</v>
      </c>
      <c r="F103" s="25">
        <v>0.53043478260869603</v>
      </c>
      <c r="G103" t="s">
        <v>1970</v>
      </c>
      <c r="H103">
        <v>6.7228824038912203E-3</v>
      </c>
      <c r="I103" s="31">
        <v>1.7908114700321567E-3</v>
      </c>
      <c r="J103">
        <v>2</v>
      </c>
    </row>
    <row r="104" spans="1:10" x14ac:dyDescent="0.2">
      <c r="A104" t="s">
        <v>403</v>
      </c>
      <c r="B104" s="34">
        <v>44377</v>
      </c>
      <c r="C104" s="25">
        <v>35</v>
      </c>
      <c r="D104" s="25">
        <v>35</v>
      </c>
      <c r="E104" s="25">
        <v>0.35</v>
      </c>
      <c r="F104" s="25">
        <v>0.7</v>
      </c>
      <c r="G104" t="s">
        <v>1971</v>
      </c>
      <c r="H104">
        <v>6.3517532273908899E-3</v>
      </c>
      <c r="I104" s="31">
        <v>2.2231136295868116E-3</v>
      </c>
      <c r="J104">
        <v>3</v>
      </c>
    </row>
    <row r="105" spans="1:10" x14ac:dyDescent="0.2">
      <c r="A105" t="s">
        <v>382</v>
      </c>
      <c r="B105" s="34">
        <v>44377</v>
      </c>
      <c r="C105" s="25">
        <v>3629</v>
      </c>
      <c r="D105" s="25">
        <v>3629</v>
      </c>
      <c r="E105" s="25">
        <v>0.7258</v>
      </c>
      <c r="F105" s="25">
        <v>1.4516</v>
      </c>
      <c r="G105" t="s">
        <v>2184</v>
      </c>
      <c r="H105">
        <v>5.3315877185274299E-3</v>
      </c>
      <c r="I105" s="31">
        <v>2.6657938592637145E-3</v>
      </c>
      <c r="J105">
        <v>3</v>
      </c>
    </row>
    <row r="106" spans="1:10" x14ac:dyDescent="0.2">
      <c r="A106" t="s">
        <v>366</v>
      </c>
      <c r="B106" s="34">
        <v>44377</v>
      </c>
      <c r="C106" s="25">
        <v>32.299999999999997</v>
      </c>
      <c r="D106" s="25">
        <v>32.299999999999997</v>
      </c>
      <c r="E106" s="25">
        <v>0.35494505494505502</v>
      </c>
      <c r="F106" s="25">
        <v>0.39876543209876503</v>
      </c>
      <c r="G106" t="s">
        <v>2185</v>
      </c>
      <c r="H106">
        <v>0</v>
      </c>
      <c r="I106" s="31">
        <v>0</v>
      </c>
      <c r="J106">
        <v>3</v>
      </c>
    </row>
    <row r="107" spans="1:10" x14ac:dyDescent="0.2">
      <c r="A107" t="s">
        <v>368</v>
      </c>
      <c r="B107" s="34">
        <v>44377</v>
      </c>
      <c r="C107" s="25">
        <v>0</v>
      </c>
      <c r="D107" s="25">
        <v>0</v>
      </c>
      <c r="E107" s="25">
        <v>0</v>
      </c>
      <c r="F107" s="25">
        <v>-1</v>
      </c>
      <c r="G107" t="s">
        <v>2702</v>
      </c>
      <c r="H107">
        <v>7.8985290187365503E-4</v>
      </c>
      <c r="I107" s="31">
        <v>0</v>
      </c>
      <c r="J107">
        <v>0</v>
      </c>
    </row>
    <row r="108" spans="1:10" x14ac:dyDescent="0.2">
      <c r="A108" t="s">
        <v>377</v>
      </c>
      <c r="B108" s="34">
        <v>44377</v>
      </c>
      <c r="C108" s="25">
        <v>60</v>
      </c>
      <c r="D108" s="25">
        <v>60</v>
      </c>
      <c r="E108" s="25">
        <v>0.6</v>
      </c>
      <c r="F108" s="25">
        <v>0.8</v>
      </c>
      <c r="G108" t="s">
        <v>2186</v>
      </c>
      <c r="H108">
        <v>8.33069841883329E-5</v>
      </c>
      <c r="I108" s="31">
        <v>4.9984190512999752E-5</v>
      </c>
      <c r="J108">
        <v>3</v>
      </c>
    </row>
    <row r="109" spans="1:10" x14ac:dyDescent="0.2">
      <c r="A109" t="s">
        <v>370</v>
      </c>
      <c r="B109" s="34">
        <v>44377</v>
      </c>
      <c r="C109" s="25">
        <v>5650</v>
      </c>
      <c r="D109" s="25">
        <v>5650</v>
      </c>
      <c r="E109" s="25">
        <v>0.161428571428571</v>
      </c>
      <c r="F109" s="25">
        <v>0.17656250000000001</v>
      </c>
      <c r="G109" t="s">
        <v>2187</v>
      </c>
      <c r="H109">
        <v>4.8073640347192402E-3</v>
      </c>
      <c r="I109" s="31">
        <v>7.7604590846181765E-4</v>
      </c>
      <c r="J109">
        <v>1</v>
      </c>
    </row>
    <row r="110" spans="1:10" x14ac:dyDescent="0.2">
      <c r="A110" t="s">
        <v>372</v>
      </c>
      <c r="B110" s="34">
        <v>44377</v>
      </c>
      <c r="C110" s="25">
        <v>31</v>
      </c>
      <c r="D110" s="25">
        <v>31</v>
      </c>
      <c r="E110" s="25">
        <v>0.75609756097560998</v>
      </c>
      <c r="F110" s="25">
        <v>0.96875</v>
      </c>
      <c r="G110" t="s">
        <v>2188</v>
      </c>
      <c r="H110">
        <v>4.5389368955056099E-4</v>
      </c>
      <c r="I110" s="31">
        <v>3.4318791161139998E-4</v>
      </c>
      <c r="J110">
        <v>3</v>
      </c>
    </row>
    <row r="111" spans="1:10" x14ac:dyDescent="0.2">
      <c r="A111" t="s">
        <v>375</v>
      </c>
      <c r="B111" s="34">
        <v>44377</v>
      </c>
      <c r="C111" s="25">
        <v>481</v>
      </c>
      <c r="D111" s="25">
        <v>1565</v>
      </c>
      <c r="E111" s="25">
        <v>0.96012269938650296</v>
      </c>
      <c r="F111" s="25">
        <v>1.503125</v>
      </c>
      <c r="G111" t="s">
        <v>2189</v>
      </c>
      <c r="H111">
        <v>1.17159703883286E-3</v>
      </c>
      <c r="I111" s="31">
        <v>1.0091547500130872E-3</v>
      </c>
      <c r="J111">
        <v>3</v>
      </c>
    </row>
    <row r="112" spans="1:10" x14ac:dyDescent="0.2">
      <c r="A112" t="s">
        <v>390</v>
      </c>
      <c r="B112" s="34">
        <v>44377</v>
      </c>
      <c r="C112" s="25">
        <v>1431</v>
      </c>
      <c r="D112" s="25">
        <v>5860</v>
      </c>
      <c r="E112" s="25">
        <v>0.29299999999999998</v>
      </c>
      <c r="F112" s="25">
        <v>0.25553571428571398</v>
      </c>
      <c r="G112" t="s">
        <v>2190</v>
      </c>
      <c r="H112">
        <v>7.4677117717447596E-4</v>
      </c>
      <c r="I112" s="31">
        <v>2.1880395491212133E-4</v>
      </c>
      <c r="J112">
        <v>2</v>
      </c>
    </row>
    <row r="113" spans="1:10" x14ac:dyDescent="0.2">
      <c r="A113" t="s">
        <v>384</v>
      </c>
      <c r="B113" s="34">
        <v>44377</v>
      </c>
      <c r="C113" s="25">
        <v>8335</v>
      </c>
      <c r="D113" s="25">
        <v>35402</v>
      </c>
      <c r="E113" s="25">
        <v>0.50574285714285705</v>
      </c>
      <c r="F113" s="25">
        <v>0.59535714285714303</v>
      </c>
      <c r="G113" t="s">
        <v>2191</v>
      </c>
      <c r="H113">
        <v>1.4267735782838599E-3</v>
      </c>
      <c r="I113" s="31">
        <v>7.2158054597721752E-4</v>
      </c>
      <c r="J113">
        <v>3</v>
      </c>
    </row>
    <row r="114" spans="1:10" x14ac:dyDescent="0.2">
      <c r="A114" t="s">
        <v>386</v>
      </c>
      <c r="B114" s="34">
        <v>44377</v>
      </c>
      <c r="C114" s="25">
        <v>70</v>
      </c>
      <c r="D114" s="25">
        <v>70</v>
      </c>
      <c r="E114" s="25">
        <v>0.7</v>
      </c>
      <c r="F114" s="25">
        <v>0.7</v>
      </c>
      <c r="G114" t="s">
        <v>2192</v>
      </c>
      <c r="H114">
        <v>4.0795932184468198E-4</v>
      </c>
      <c r="I114" s="31">
        <v>2.8557152529127709E-4</v>
      </c>
      <c r="J114">
        <v>3</v>
      </c>
    </row>
    <row r="115" spans="1:10" x14ac:dyDescent="0.2">
      <c r="A115" t="s">
        <v>388</v>
      </c>
      <c r="B115" s="34">
        <v>44377</v>
      </c>
      <c r="C115" s="25">
        <v>39</v>
      </c>
      <c r="D115" s="25">
        <v>39</v>
      </c>
      <c r="E115" s="25">
        <v>0.39</v>
      </c>
      <c r="F115" s="25">
        <v>1</v>
      </c>
      <c r="G115" t="s">
        <v>2702</v>
      </c>
      <c r="H115">
        <v>6.2504725094673604E-4</v>
      </c>
      <c r="I115" s="31">
        <v>2.4376842786922697E-4</v>
      </c>
      <c r="J115">
        <v>3</v>
      </c>
    </row>
    <row r="116" spans="1:10" x14ac:dyDescent="0.2">
      <c r="A116" t="s">
        <v>379</v>
      </c>
      <c r="B116" s="34">
        <v>44377</v>
      </c>
      <c r="C116" s="25">
        <v>50</v>
      </c>
      <c r="D116" s="25">
        <v>50</v>
      </c>
      <c r="E116" s="25">
        <v>0.3125</v>
      </c>
      <c r="F116" s="25">
        <v>0.25</v>
      </c>
      <c r="G116" t="s">
        <v>2662</v>
      </c>
      <c r="H116">
        <v>4.0152877071226501E-4</v>
      </c>
      <c r="I116" s="31">
        <v>1.254777408475828E-4</v>
      </c>
      <c r="J116">
        <v>2</v>
      </c>
    </row>
    <row r="117" spans="1:10" x14ac:dyDescent="0.2">
      <c r="A117" t="s">
        <v>405</v>
      </c>
      <c r="B117" s="34">
        <v>44377</v>
      </c>
      <c r="C117" s="25">
        <v>3.88</v>
      </c>
      <c r="D117" s="25">
        <v>3.88</v>
      </c>
      <c r="E117" s="25">
        <v>0.38800000000000001</v>
      </c>
      <c r="F117" s="25">
        <v>0.89195402298850601</v>
      </c>
      <c r="G117" t="s">
        <v>2193</v>
      </c>
      <c r="H117">
        <v>0</v>
      </c>
      <c r="I117" s="31">
        <v>0</v>
      </c>
      <c r="J117">
        <v>3</v>
      </c>
    </row>
    <row r="118" spans="1:10" x14ac:dyDescent="0.2">
      <c r="A118" t="s">
        <v>400</v>
      </c>
      <c r="B118" s="34">
        <v>44377</v>
      </c>
      <c r="C118" s="25">
        <v>52.5</v>
      </c>
      <c r="D118" s="25">
        <v>52.5</v>
      </c>
      <c r="E118" s="25">
        <v>0.75</v>
      </c>
      <c r="F118" s="25">
        <v>0.84541062801932398</v>
      </c>
      <c r="G118" t="s">
        <v>2193</v>
      </c>
      <c r="H118">
        <v>0</v>
      </c>
      <c r="I118" s="31">
        <v>0</v>
      </c>
      <c r="J118">
        <v>3</v>
      </c>
    </row>
    <row r="119" spans="1:10" x14ac:dyDescent="0.2">
      <c r="A119" t="s">
        <v>398</v>
      </c>
      <c r="B119" s="34">
        <v>44377</v>
      </c>
      <c r="C119" s="25">
        <v>2.2000000000000002</v>
      </c>
      <c r="D119" s="25">
        <v>2.2000000000000002</v>
      </c>
      <c r="E119" s="25">
        <v>0</v>
      </c>
      <c r="F119" s="25">
        <v>1</v>
      </c>
      <c r="G119" t="s">
        <v>2194</v>
      </c>
      <c r="H119">
        <v>0</v>
      </c>
      <c r="I119" s="31">
        <v>0</v>
      </c>
      <c r="J119">
        <v>1</v>
      </c>
    </row>
    <row r="120" spans="1:10" x14ac:dyDescent="0.2">
      <c r="A120" t="s">
        <v>396</v>
      </c>
      <c r="B120" s="34">
        <v>44377</v>
      </c>
      <c r="C120" s="25">
        <v>68.5</v>
      </c>
      <c r="D120" s="25">
        <v>68.5</v>
      </c>
      <c r="E120" s="25">
        <v>1.4270833333333299</v>
      </c>
      <c r="F120" s="25">
        <v>1.63095238095238</v>
      </c>
      <c r="G120" t="s">
        <v>2185</v>
      </c>
      <c r="H120">
        <v>0</v>
      </c>
      <c r="I120" s="31">
        <v>0</v>
      </c>
      <c r="J120">
        <v>3</v>
      </c>
    </row>
    <row r="121" spans="1:10" x14ac:dyDescent="0.2">
      <c r="A121" t="s">
        <v>394</v>
      </c>
      <c r="B121" s="34">
        <v>44377</v>
      </c>
      <c r="C121" s="25">
        <v>44.68</v>
      </c>
      <c r="D121" s="25">
        <v>44.68</v>
      </c>
      <c r="E121" s="25">
        <v>0</v>
      </c>
      <c r="F121" s="25">
        <v>0</v>
      </c>
      <c r="G121" t="s">
        <v>2193</v>
      </c>
      <c r="H121">
        <v>0</v>
      </c>
      <c r="I121" s="31">
        <v>0</v>
      </c>
      <c r="J121">
        <v>1</v>
      </c>
    </row>
    <row r="122" spans="1:10" x14ac:dyDescent="0.2">
      <c r="A122" t="s">
        <v>413</v>
      </c>
      <c r="B122" s="34">
        <v>44377</v>
      </c>
      <c r="C122" s="25">
        <v>2.7</v>
      </c>
      <c r="D122" s="25">
        <v>2.7</v>
      </c>
      <c r="E122" s="25">
        <v>0.499999999999999</v>
      </c>
      <c r="F122" s="25">
        <v>2</v>
      </c>
      <c r="G122" t="s">
        <v>2195</v>
      </c>
      <c r="H122">
        <v>0</v>
      </c>
      <c r="I122" s="31">
        <v>0</v>
      </c>
      <c r="J122">
        <v>3</v>
      </c>
    </row>
    <row r="123" spans="1:10" x14ac:dyDescent="0.2">
      <c r="A123" t="s">
        <v>456</v>
      </c>
      <c r="B123" s="34">
        <v>44377</v>
      </c>
      <c r="C123" s="25">
        <v>76.8</v>
      </c>
      <c r="D123" s="25">
        <v>76.8</v>
      </c>
      <c r="E123" s="25">
        <v>0.88275862068965505</v>
      </c>
      <c r="F123" s="25">
        <v>1.024</v>
      </c>
      <c r="G123" t="s">
        <v>2663</v>
      </c>
      <c r="H123">
        <v>4.0558962222760498E-3</v>
      </c>
      <c r="I123" s="31">
        <v>3.4964622605828028E-3</v>
      </c>
      <c r="J123">
        <v>3</v>
      </c>
    </row>
    <row r="124" spans="1:10" x14ac:dyDescent="0.2">
      <c r="A124" t="s">
        <v>421</v>
      </c>
      <c r="B124" s="34">
        <v>44377</v>
      </c>
      <c r="C124" s="25">
        <v>23.95</v>
      </c>
      <c r="D124" s="25">
        <v>23.95</v>
      </c>
      <c r="E124" s="25">
        <v>0.38157894736842202</v>
      </c>
      <c r="F124" s="25">
        <v>0.966666666666673</v>
      </c>
      <c r="G124" t="s">
        <v>2196</v>
      </c>
      <c r="H124">
        <v>1.1482110260971599E-3</v>
      </c>
      <c r="I124" s="31">
        <v>4.3813315469497184E-4</v>
      </c>
      <c r="J124">
        <v>3</v>
      </c>
    </row>
    <row r="125" spans="1:10" x14ac:dyDescent="0.2">
      <c r="A125" t="s">
        <v>446</v>
      </c>
      <c r="B125" s="34">
        <v>44377</v>
      </c>
      <c r="C125" s="25">
        <v>0</v>
      </c>
      <c r="D125" s="25">
        <v>0</v>
      </c>
      <c r="E125" s="25">
        <v>0</v>
      </c>
      <c r="F125" s="25">
        <v>-1</v>
      </c>
      <c r="G125" t="s">
        <v>2702</v>
      </c>
      <c r="H125">
        <v>8.1099502763301093E-3</v>
      </c>
      <c r="I125" s="31">
        <v>0</v>
      </c>
      <c r="J125">
        <v>0</v>
      </c>
    </row>
    <row r="126" spans="1:10" x14ac:dyDescent="0.2">
      <c r="A126" t="s">
        <v>458</v>
      </c>
      <c r="B126" s="34">
        <v>44377</v>
      </c>
      <c r="C126" s="25">
        <v>5460</v>
      </c>
      <c r="D126" s="25">
        <v>5460</v>
      </c>
      <c r="E126" s="25">
        <v>0.78</v>
      </c>
      <c r="F126" s="25">
        <v>0.98769898697539804</v>
      </c>
      <c r="G126" t="s">
        <v>1985</v>
      </c>
      <c r="H126">
        <v>2.0952679826088901E-3</v>
      </c>
      <c r="I126" s="31">
        <v>1.6343090264349317E-3</v>
      </c>
      <c r="J126">
        <v>3</v>
      </c>
    </row>
    <row r="127" spans="1:10" x14ac:dyDescent="0.2">
      <c r="A127" t="s">
        <v>451</v>
      </c>
      <c r="B127" s="34">
        <v>44377</v>
      </c>
      <c r="C127" s="25">
        <v>614</v>
      </c>
      <c r="D127" s="25">
        <v>8793</v>
      </c>
      <c r="E127" s="25">
        <v>0.35171999999999998</v>
      </c>
      <c r="F127" s="25">
        <v>2.11724137931034E-2</v>
      </c>
      <c r="G127" t="s">
        <v>2197</v>
      </c>
      <c r="H127">
        <v>6.2674844212483897E-3</v>
      </c>
      <c r="I127" s="31">
        <v>2.2043996206414828E-3</v>
      </c>
      <c r="J127">
        <v>3</v>
      </c>
    </row>
    <row r="128" spans="1:10" x14ac:dyDescent="0.2">
      <c r="A128" t="s">
        <v>431</v>
      </c>
      <c r="B128" s="34">
        <v>44377</v>
      </c>
      <c r="C128" s="25">
        <v>40151</v>
      </c>
      <c r="D128" s="25">
        <v>40151</v>
      </c>
      <c r="E128" s="25">
        <v>0.98651105651105697</v>
      </c>
      <c r="F128" s="25">
        <v>1.1056617282590699</v>
      </c>
      <c r="G128" t="s">
        <v>2664</v>
      </c>
      <c r="H128">
        <v>6.7652284132234202E-4</v>
      </c>
      <c r="I128" s="31">
        <v>6.0361794741473009E-4</v>
      </c>
      <c r="J128">
        <v>3</v>
      </c>
    </row>
    <row r="129" spans="1:10" x14ac:dyDescent="0.2">
      <c r="A129" t="s">
        <v>435</v>
      </c>
      <c r="B129" s="34">
        <v>44377</v>
      </c>
      <c r="C129" s="25">
        <v>7</v>
      </c>
      <c r="D129" s="25">
        <v>7</v>
      </c>
      <c r="E129" s="25">
        <v>0.29166666666666702</v>
      </c>
      <c r="F129" s="25">
        <v>0.875</v>
      </c>
      <c r="G129" t="s">
        <v>2198</v>
      </c>
      <c r="H129">
        <v>4.0741199547869898E-4</v>
      </c>
      <c r="I129" s="31">
        <v>1.1882849868128742E-4</v>
      </c>
      <c r="J129">
        <v>2</v>
      </c>
    </row>
    <row r="130" spans="1:10" x14ac:dyDescent="0.2">
      <c r="A130" t="s">
        <v>415</v>
      </c>
      <c r="B130" s="34">
        <v>44377</v>
      </c>
      <c r="C130" s="25">
        <v>12</v>
      </c>
      <c r="D130" s="25">
        <v>12</v>
      </c>
      <c r="E130" s="25">
        <v>0.52173913043478304</v>
      </c>
      <c r="F130" s="25">
        <v>0.75</v>
      </c>
      <c r="G130" t="s">
        <v>2199</v>
      </c>
      <c r="H130">
        <v>4.0824651412192599E-4</v>
      </c>
      <c r="I130" s="31">
        <v>2.1299818128100485E-4</v>
      </c>
      <c r="J130">
        <v>3</v>
      </c>
    </row>
    <row r="131" spans="1:10" x14ac:dyDescent="0.2">
      <c r="A131" t="s">
        <v>448</v>
      </c>
      <c r="B131" s="34">
        <v>44377</v>
      </c>
      <c r="C131" s="25">
        <v>10</v>
      </c>
      <c r="D131" s="25">
        <v>15</v>
      </c>
      <c r="E131" s="25">
        <v>0.65217391304347805</v>
      </c>
      <c r="F131" s="25">
        <v>2</v>
      </c>
      <c r="G131" t="s">
        <v>2200</v>
      </c>
      <c r="H131">
        <v>4.0152877071226501E-4</v>
      </c>
      <c r="I131" s="31">
        <v>1.7457772639663697E-4</v>
      </c>
      <c r="J131">
        <v>3</v>
      </c>
    </row>
    <row r="132" spans="1:10" x14ac:dyDescent="0.2">
      <c r="A132" t="s">
        <v>417</v>
      </c>
      <c r="B132" s="34">
        <v>44377</v>
      </c>
      <c r="C132" s="25">
        <v>50</v>
      </c>
      <c r="D132" s="25">
        <v>50</v>
      </c>
      <c r="E132" s="25">
        <v>0.3125</v>
      </c>
      <c r="F132" s="25">
        <v>0.25</v>
      </c>
      <c r="G132" t="s">
        <v>2201</v>
      </c>
      <c r="H132">
        <v>9.6654535436357404E-4</v>
      </c>
      <c r="I132" s="31">
        <v>3.0204542323861703E-4</v>
      </c>
      <c r="J132">
        <v>2</v>
      </c>
    </row>
    <row r="133" spans="1:10" x14ac:dyDescent="0.2">
      <c r="A133" t="s">
        <v>419</v>
      </c>
      <c r="B133" s="34">
        <v>44377</v>
      </c>
      <c r="C133" s="25">
        <v>37500</v>
      </c>
      <c r="D133" s="25">
        <v>37500</v>
      </c>
      <c r="E133" s="25">
        <v>0.375</v>
      </c>
      <c r="F133" s="25">
        <v>0.5</v>
      </c>
      <c r="G133" t="s">
        <v>2202</v>
      </c>
      <c r="H133">
        <v>2.60095391503845E-3</v>
      </c>
      <c r="I133" s="31">
        <v>9.7535771813941864E-4</v>
      </c>
      <c r="J133">
        <v>3</v>
      </c>
    </row>
    <row r="134" spans="1:10" x14ac:dyDescent="0.2">
      <c r="A134" t="s">
        <v>423</v>
      </c>
      <c r="B134" s="34">
        <v>44377</v>
      </c>
      <c r="C134" s="25">
        <v>52</v>
      </c>
      <c r="D134" s="25">
        <v>52</v>
      </c>
      <c r="E134" s="25">
        <v>0.98113207547169801</v>
      </c>
      <c r="F134" s="25">
        <v>1.0196078431372499</v>
      </c>
      <c r="G134" t="s">
        <v>2203</v>
      </c>
      <c r="H134">
        <v>0</v>
      </c>
      <c r="I134" s="31">
        <v>0</v>
      </c>
      <c r="J134">
        <v>3</v>
      </c>
    </row>
    <row r="135" spans="1:10" x14ac:dyDescent="0.2">
      <c r="A135" t="s">
        <v>425</v>
      </c>
      <c r="B135" s="34">
        <v>44377</v>
      </c>
      <c r="C135" s="25">
        <v>217</v>
      </c>
      <c r="D135" s="25">
        <v>217</v>
      </c>
      <c r="E135" s="25">
        <v>0.94759825327510905</v>
      </c>
      <c r="F135" s="25">
        <v>0.986363636363636</v>
      </c>
      <c r="G135" t="s">
        <v>2204</v>
      </c>
      <c r="H135">
        <v>6.1259749668401595E-4</v>
      </c>
      <c r="I135" s="31">
        <v>5.8049631781847781E-4</v>
      </c>
      <c r="J135">
        <v>3</v>
      </c>
    </row>
    <row r="136" spans="1:10" x14ac:dyDescent="0.2">
      <c r="A136" t="s">
        <v>427</v>
      </c>
      <c r="B136" s="34">
        <v>44377</v>
      </c>
      <c r="C136" s="25">
        <v>9018</v>
      </c>
      <c r="D136" s="25">
        <v>9018</v>
      </c>
      <c r="E136" s="25">
        <v>0.64414285714285702</v>
      </c>
      <c r="F136" s="25">
        <v>0.75149999999999995</v>
      </c>
      <c r="G136" t="s">
        <v>2205</v>
      </c>
      <c r="H136">
        <v>6.1259749668401595E-4</v>
      </c>
      <c r="I136" s="31">
        <v>3.9460030179260387E-4</v>
      </c>
      <c r="J136">
        <v>3</v>
      </c>
    </row>
    <row r="137" spans="1:10" x14ac:dyDescent="0.2">
      <c r="A137" t="s">
        <v>429</v>
      </c>
      <c r="B137" s="34">
        <v>44377</v>
      </c>
      <c r="C137" s="25">
        <v>94</v>
      </c>
      <c r="D137" s="25">
        <v>94</v>
      </c>
      <c r="E137" s="25">
        <v>0.35249999999999998</v>
      </c>
      <c r="F137" s="25">
        <v>0.47</v>
      </c>
      <c r="G137" t="s">
        <v>2206</v>
      </c>
      <c r="H137">
        <v>6.1259749668401595E-4</v>
      </c>
      <c r="I137" s="31">
        <v>2.1594061758111558E-4</v>
      </c>
      <c r="J137">
        <v>3</v>
      </c>
    </row>
    <row r="138" spans="1:10" x14ac:dyDescent="0.2">
      <c r="A138" t="s">
        <v>443</v>
      </c>
      <c r="B138" s="34">
        <v>44377</v>
      </c>
      <c r="C138" s="25">
        <v>186</v>
      </c>
      <c r="D138" s="25">
        <v>186</v>
      </c>
      <c r="E138" s="25">
        <v>0.81222707423580798</v>
      </c>
      <c r="F138" s="25">
        <v>0.93</v>
      </c>
      <c r="G138" t="s">
        <v>2207</v>
      </c>
      <c r="H138">
        <v>6.1259749668401595E-4</v>
      </c>
      <c r="I138" s="31">
        <v>4.9756827241583825E-4</v>
      </c>
      <c r="J138">
        <v>3</v>
      </c>
    </row>
    <row r="139" spans="1:10" x14ac:dyDescent="0.2">
      <c r="A139" t="s">
        <v>409</v>
      </c>
      <c r="B139" s="34">
        <v>44377</v>
      </c>
      <c r="C139" s="25">
        <v>71.959999999999994</v>
      </c>
      <c r="D139" s="25">
        <v>71.959999999999994</v>
      </c>
      <c r="E139" s="25">
        <v>0.98118352877011195</v>
      </c>
      <c r="F139" s="25">
        <v>1.01067415730337</v>
      </c>
      <c r="G139" t="s">
        <v>2208</v>
      </c>
      <c r="H139">
        <v>0</v>
      </c>
      <c r="I139" s="31">
        <v>0</v>
      </c>
      <c r="J139">
        <v>3</v>
      </c>
    </row>
    <row r="140" spans="1:10" x14ac:dyDescent="0.2">
      <c r="A140" t="s">
        <v>433</v>
      </c>
      <c r="B140" s="34">
        <v>44377</v>
      </c>
      <c r="C140" s="25">
        <v>100</v>
      </c>
      <c r="D140" s="25">
        <v>100</v>
      </c>
      <c r="E140" s="25">
        <v>0.375</v>
      </c>
      <c r="F140" s="25">
        <v>0.5</v>
      </c>
      <c r="G140" t="s">
        <v>1986</v>
      </c>
      <c r="H140">
        <v>4.2711977933828802E-4</v>
      </c>
      <c r="I140" s="31">
        <v>1.6016991725185785E-4</v>
      </c>
      <c r="J140">
        <v>3</v>
      </c>
    </row>
    <row r="141" spans="1:10" x14ac:dyDescent="0.2">
      <c r="A141" t="s">
        <v>411</v>
      </c>
      <c r="B141" s="34">
        <v>44377</v>
      </c>
      <c r="C141" s="25">
        <v>70</v>
      </c>
      <c r="D141" s="25">
        <v>70</v>
      </c>
      <c r="E141" s="25">
        <v>0.73684210526315796</v>
      </c>
      <c r="F141" s="25">
        <v>1</v>
      </c>
      <c r="G141" t="s">
        <v>2209</v>
      </c>
      <c r="H141">
        <v>5.7566046963895899E-4</v>
      </c>
      <c r="I141" s="31">
        <v>4.2417087236554907E-4</v>
      </c>
      <c r="J141">
        <v>3</v>
      </c>
    </row>
    <row r="142" spans="1:10" x14ac:dyDescent="0.2">
      <c r="A142" t="s">
        <v>437</v>
      </c>
      <c r="B142" s="34">
        <v>44377</v>
      </c>
      <c r="C142" s="25">
        <v>74</v>
      </c>
      <c r="D142" s="25">
        <v>74</v>
      </c>
      <c r="E142" s="25">
        <v>0.870588235294118</v>
      </c>
      <c r="F142" s="25">
        <v>1.05714285714286</v>
      </c>
      <c r="G142" t="s">
        <v>1987</v>
      </c>
      <c r="H142">
        <v>5.7566046963895899E-4</v>
      </c>
      <c r="I142" s="31">
        <v>4.7407332793796654E-4</v>
      </c>
      <c r="J142">
        <v>3</v>
      </c>
    </row>
    <row r="143" spans="1:10" x14ac:dyDescent="0.2">
      <c r="A143" t="s">
        <v>439</v>
      </c>
      <c r="B143" s="34">
        <v>44377</v>
      </c>
      <c r="C143" s="25">
        <v>62</v>
      </c>
      <c r="D143" s="25">
        <v>62</v>
      </c>
      <c r="E143" s="25">
        <v>0.62</v>
      </c>
      <c r="F143" s="25">
        <v>1.0333333333333301</v>
      </c>
      <c r="G143" t="s">
        <v>2210</v>
      </c>
      <c r="H143">
        <v>5.8093718778825295E-4</v>
      </c>
      <c r="I143" s="31">
        <v>3.4856231267295194E-4</v>
      </c>
      <c r="J143">
        <v>3</v>
      </c>
    </row>
    <row r="144" spans="1:10" x14ac:dyDescent="0.2">
      <c r="A144" t="s">
        <v>441</v>
      </c>
      <c r="B144" s="34">
        <v>44377</v>
      </c>
      <c r="C144" s="25">
        <v>20</v>
      </c>
      <c r="D144" s="25">
        <v>20</v>
      </c>
      <c r="E144" s="25">
        <v>0.2</v>
      </c>
      <c r="F144" s="25">
        <v>0.57142857142857095</v>
      </c>
      <c r="G144" t="s">
        <v>1972</v>
      </c>
      <c r="H144">
        <v>4.6309048245402599E-4</v>
      </c>
      <c r="I144" s="31">
        <v>9.2618096490805133E-5</v>
      </c>
      <c r="J144">
        <v>1</v>
      </c>
    </row>
    <row r="145" spans="1:10" x14ac:dyDescent="0.2">
      <c r="A145" t="s">
        <v>454</v>
      </c>
      <c r="B145" s="34">
        <v>44377</v>
      </c>
      <c r="C145" s="25">
        <v>6.6</v>
      </c>
      <c r="D145" s="25">
        <v>6.6</v>
      </c>
      <c r="E145" s="25">
        <v>0.91666666666666696</v>
      </c>
      <c r="F145" s="25">
        <v>0.98507462686567204</v>
      </c>
      <c r="G145" t="s">
        <v>2211</v>
      </c>
      <c r="H145">
        <v>0</v>
      </c>
      <c r="I145" s="31">
        <v>0</v>
      </c>
      <c r="J145">
        <v>3</v>
      </c>
    </row>
    <row r="146" spans="1:10" x14ac:dyDescent="0.2">
      <c r="A146" t="s">
        <v>460</v>
      </c>
      <c r="B146" s="34">
        <v>44377</v>
      </c>
      <c r="C146" s="25">
        <v>9.5</v>
      </c>
      <c r="D146" s="25">
        <v>9.5</v>
      </c>
      <c r="E146" s="25">
        <v>6.25000000000005E-2</v>
      </c>
      <c r="F146" s="25">
        <v>0</v>
      </c>
      <c r="G146" t="s">
        <v>2212</v>
      </c>
      <c r="H146">
        <v>0</v>
      </c>
      <c r="I146" s="31">
        <v>0</v>
      </c>
      <c r="J146">
        <v>1</v>
      </c>
    </row>
    <row r="147" spans="1:10" x14ac:dyDescent="0.2">
      <c r="A147" t="s">
        <v>468</v>
      </c>
      <c r="B147" s="34">
        <v>44377</v>
      </c>
      <c r="C147" s="25">
        <v>25</v>
      </c>
      <c r="D147" s="25">
        <v>25</v>
      </c>
      <c r="E147" s="25">
        <v>0.25</v>
      </c>
      <c r="F147" s="25">
        <v>1</v>
      </c>
      <c r="G147" t="s">
        <v>2702</v>
      </c>
      <c r="H147">
        <v>0</v>
      </c>
      <c r="I147" s="31">
        <v>0</v>
      </c>
      <c r="J147">
        <v>2</v>
      </c>
    </row>
    <row r="148" spans="1:10" x14ac:dyDescent="0.2">
      <c r="A148" t="s">
        <v>466</v>
      </c>
      <c r="B148" s="34">
        <v>44377</v>
      </c>
      <c r="C148" s="25">
        <v>7.11</v>
      </c>
      <c r="D148" s="25">
        <v>7.11</v>
      </c>
      <c r="E148" s="25">
        <v>0.94799999999999995</v>
      </c>
      <c r="F148" s="25">
        <v>1.01571428571429</v>
      </c>
      <c r="G148" t="s">
        <v>2211</v>
      </c>
      <c r="H148">
        <v>0</v>
      </c>
      <c r="I148" s="31">
        <v>0</v>
      </c>
      <c r="J148">
        <v>3</v>
      </c>
    </row>
    <row r="149" spans="1:10" x14ac:dyDescent="0.2">
      <c r="A149" t="s">
        <v>464</v>
      </c>
      <c r="B149" s="34">
        <v>44377</v>
      </c>
      <c r="C149" s="25">
        <v>3.5</v>
      </c>
      <c r="D149" s="25">
        <v>3.5</v>
      </c>
      <c r="E149" s="25">
        <v>0.66666666666666696</v>
      </c>
      <c r="F149" s="25">
        <v>2</v>
      </c>
      <c r="G149" t="s">
        <v>2195</v>
      </c>
      <c r="H149">
        <v>0</v>
      </c>
      <c r="I149" s="31">
        <v>0</v>
      </c>
      <c r="J149">
        <v>3</v>
      </c>
    </row>
    <row r="150" spans="1:10" x14ac:dyDescent="0.2">
      <c r="A150" t="s">
        <v>462</v>
      </c>
      <c r="B150" s="34">
        <v>44377</v>
      </c>
      <c r="C150" s="25">
        <v>2.2000000000000002</v>
      </c>
      <c r="D150" s="25">
        <v>2.2000000000000002</v>
      </c>
      <c r="E150" s="25">
        <v>0</v>
      </c>
      <c r="F150" s="25">
        <v>1</v>
      </c>
      <c r="G150" t="s">
        <v>2195</v>
      </c>
      <c r="H150">
        <v>0</v>
      </c>
      <c r="I150" s="31">
        <v>0</v>
      </c>
      <c r="J150">
        <v>1</v>
      </c>
    </row>
    <row r="151" spans="1:10" x14ac:dyDescent="0.2">
      <c r="A151" t="s">
        <v>472</v>
      </c>
      <c r="B151" s="34">
        <v>44377</v>
      </c>
      <c r="C151" s="25">
        <v>-2</v>
      </c>
      <c r="D151" s="25">
        <v>75</v>
      </c>
      <c r="E151" s="25">
        <v>0.75</v>
      </c>
      <c r="F151" s="25">
        <v>-2</v>
      </c>
      <c r="G151" t="s">
        <v>2213</v>
      </c>
      <c r="H151">
        <v>0</v>
      </c>
      <c r="I151" s="31">
        <v>0</v>
      </c>
      <c r="J151">
        <v>3</v>
      </c>
    </row>
    <row r="152" spans="1:10" x14ac:dyDescent="0.2">
      <c r="A152" t="s">
        <v>487</v>
      </c>
      <c r="B152" s="34">
        <v>44377</v>
      </c>
      <c r="C152" s="25">
        <v>2581</v>
      </c>
      <c r="D152" s="25">
        <v>2581</v>
      </c>
      <c r="E152" s="25">
        <v>0.33960526315789502</v>
      </c>
      <c r="F152" s="25">
        <v>0.86033333333333295</v>
      </c>
      <c r="G152" t="s">
        <v>2214</v>
      </c>
      <c r="H152">
        <v>4.5787062482498401E-3</v>
      </c>
      <c r="I152" s="31">
        <v>1.5549527403595851E-3</v>
      </c>
      <c r="J152">
        <v>3</v>
      </c>
    </row>
    <row r="153" spans="1:10" x14ac:dyDescent="0.2">
      <c r="A153" t="s">
        <v>489</v>
      </c>
      <c r="B153" s="34">
        <v>44377</v>
      </c>
      <c r="C153" s="25">
        <v>0</v>
      </c>
      <c r="D153" s="25">
        <v>0</v>
      </c>
      <c r="E153" s="25">
        <v>0</v>
      </c>
      <c r="F153" s="25">
        <v>0</v>
      </c>
      <c r="G153" t="s">
        <v>2215</v>
      </c>
      <c r="H153">
        <v>4.5611171877521896E-3</v>
      </c>
      <c r="I153" s="31">
        <v>0</v>
      </c>
      <c r="J153">
        <v>1</v>
      </c>
    </row>
    <row r="154" spans="1:10" x14ac:dyDescent="0.2">
      <c r="A154" t="s">
        <v>474</v>
      </c>
      <c r="B154" s="34">
        <v>44377</v>
      </c>
      <c r="C154" s="25">
        <v>181</v>
      </c>
      <c r="D154" s="25">
        <v>181</v>
      </c>
      <c r="E154" s="25">
        <v>0.45250000000000001</v>
      </c>
      <c r="F154" s="25">
        <v>0.90500000000000003</v>
      </c>
      <c r="G154" t="s">
        <v>2665</v>
      </c>
      <c r="H154">
        <v>5.2465219419578599E-4</v>
      </c>
      <c r="I154" s="31">
        <v>2.3740511787359331E-4</v>
      </c>
      <c r="J154">
        <v>3</v>
      </c>
    </row>
    <row r="155" spans="1:10" x14ac:dyDescent="0.2">
      <c r="A155" t="s">
        <v>476</v>
      </c>
      <c r="B155" s="34">
        <v>44377</v>
      </c>
      <c r="C155" s="25">
        <v>77.2</v>
      </c>
      <c r="D155" s="25">
        <v>77.2</v>
      </c>
      <c r="E155" s="25">
        <v>1.28666666666667</v>
      </c>
      <c r="F155" s="25">
        <v>1.28666666666667</v>
      </c>
      <c r="G155" t="s">
        <v>2666</v>
      </c>
      <c r="H155">
        <v>0</v>
      </c>
      <c r="I155" s="31">
        <v>0</v>
      </c>
      <c r="J155">
        <v>3</v>
      </c>
    </row>
    <row r="156" spans="1:10" x14ac:dyDescent="0.2">
      <c r="A156" t="s">
        <v>148</v>
      </c>
      <c r="B156" s="34">
        <v>44377</v>
      </c>
      <c r="C156" s="25">
        <v>20</v>
      </c>
      <c r="D156" s="25">
        <v>20</v>
      </c>
      <c r="E156" s="25">
        <v>0.2</v>
      </c>
      <c r="F156" s="25">
        <v>0.28571428571428598</v>
      </c>
      <c r="G156" t="s">
        <v>1968</v>
      </c>
      <c r="H156">
        <v>4.0842811781487403E-4</v>
      </c>
      <c r="I156" s="31">
        <v>8.168562356297483E-5</v>
      </c>
      <c r="J156">
        <v>1</v>
      </c>
    </row>
    <row r="157" spans="1:10" x14ac:dyDescent="0.2">
      <c r="A157" t="s">
        <v>145</v>
      </c>
      <c r="B157" s="34">
        <v>44377</v>
      </c>
      <c r="C157" s="25">
        <v>0</v>
      </c>
      <c r="D157" s="25">
        <v>0</v>
      </c>
      <c r="E157" s="25">
        <v>0</v>
      </c>
      <c r="F157" s="25">
        <v>0</v>
      </c>
      <c r="G157" t="s">
        <v>2107</v>
      </c>
      <c r="H157">
        <v>4.4555828247663199E-3</v>
      </c>
      <c r="I157" s="31">
        <v>0</v>
      </c>
      <c r="J157">
        <v>1</v>
      </c>
    </row>
    <row r="158" spans="1:10" x14ac:dyDescent="0.2">
      <c r="A158" t="s">
        <v>136</v>
      </c>
      <c r="B158" s="34">
        <v>44377</v>
      </c>
      <c r="C158" s="25">
        <v>-1</v>
      </c>
      <c r="D158" s="25">
        <v>-1</v>
      </c>
      <c r="E158" s="25">
        <v>-1</v>
      </c>
      <c r="F158" s="25">
        <v>-1</v>
      </c>
      <c r="G158" t="s">
        <v>2108</v>
      </c>
      <c r="H158">
        <v>4.6524627042459602E-4</v>
      </c>
      <c r="I158" s="31">
        <v>0</v>
      </c>
      <c r="J158">
        <v>0</v>
      </c>
    </row>
    <row r="159" spans="1:10" x14ac:dyDescent="0.2">
      <c r="A159" t="s">
        <v>94</v>
      </c>
      <c r="B159" s="34">
        <v>44377</v>
      </c>
      <c r="C159" s="25">
        <v>8.25</v>
      </c>
      <c r="D159" s="25">
        <v>8.25</v>
      </c>
      <c r="E159" s="25">
        <v>0.24562500000000001</v>
      </c>
      <c r="F159" s="25">
        <v>8.2500000000000004E-2</v>
      </c>
      <c r="G159" t="s">
        <v>2102</v>
      </c>
      <c r="H159">
        <v>0</v>
      </c>
      <c r="I159" s="31">
        <v>0</v>
      </c>
      <c r="J159">
        <v>2</v>
      </c>
    </row>
    <row r="160" spans="1:10" x14ac:dyDescent="0.2">
      <c r="A160" t="s">
        <v>114</v>
      </c>
      <c r="B160" s="34">
        <v>44377</v>
      </c>
      <c r="C160" s="25">
        <v>56</v>
      </c>
      <c r="D160" s="25">
        <v>106</v>
      </c>
      <c r="E160" s="25">
        <v>0.36551724137931002</v>
      </c>
      <c r="F160" s="25">
        <v>0.7</v>
      </c>
      <c r="G160" t="s">
        <v>2109</v>
      </c>
      <c r="H160">
        <v>1.13637473652901E-3</v>
      </c>
      <c r="I160" s="31">
        <v>4.1536455886922308E-4</v>
      </c>
      <c r="J160">
        <v>3</v>
      </c>
    </row>
    <row r="161" spans="1:10" x14ac:dyDescent="0.2">
      <c r="A161" t="s">
        <v>96</v>
      </c>
      <c r="B161" s="34">
        <v>44377</v>
      </c>
      <c r="C161" s="25">
        <v>0</v>
      </c>
      <c r="D161" s="25">
        <v>0</v>
      </c>
      <c r="E161" s="25">
        <v>0</v>
      </c>
      <c r="F161" s="25">
        <v>0</v>
      </c>
      <c r="G161" t="s">
        <v>2110</v>
      </c>
      <c r="H161">
        <v>1.1308149690043201E-3</v>
      </c>
      <c r="I161" s="31">
        <v>0</v>
      </c>
      <c r="J161">
        <v>1</v>
      </c>
    </row>
    <row r="162" spans="1:10" x14ac:dyDescent="0.2">
      <c r="A162" t="s">
        <v>112</v>
      </c>
      <c r="B162" s="34">
        <v>44377</v>
      </c>
      <c r="C162" s="25">
        <v>0</v>
      </c>
      <c r="D162" s="25">
        <v>0</v>
      </c>
      <c r="E162" s="25">
        <v>0</v>
      </c>
      <c r="F162" s="25">
        <v>0</v>
      </c>
      <c r="G162" t="s">
        <v>2111</v>
      </c>
      <c r="H162">
        <v>1.1201587479153399E-3</v>
      </c>
      <c r="I162" s="31">
        <v>0</v>
      </c>
      <c r="J162">
        <v>1</v>
      </c>
    </row>
    <row r="163" spans="1:10" x14ac:dyDescent="0.2">
      <c r="A163" t="s">
        <v>116</v>
      </c>
      <c r="B163" s="34">
        <v>44377</v>
      </c>
      <c r="C163" s="25">
        <v>0</v>
      </c>
      <c r="D163" s="25">
        <v>0</v>
      </c>
      <c r="E163" s="25">
        <v>0</v>
      </c>
      <c r="F163" s="25">
        <v>0</v>
      </c>
      <c r="G163" t="s">
        <v>2112</v>
      </c>
      <c r="H163">
        <v>1.1220120037569001E-3</v>
      </c>
      <c r="I163" s="31">
        <v>0</v>
      </c>
      <c r="J163">
        <v>1</v>
      </c>
    </row>
    <row r="164" spans="1:10" x14ac:dyDescent="0.2">
      <c r="A164" t="s">
        <v>105</v>
      </c>
      <c r="B164" s="34">
        <v>44377</v>
      </c>
      <c r="C164" s="25">
        <v>0</v>
      </c>
      <c r="D164" s="25">
        <v>2</v>
      </c>
      <c r="E164" s="25">
        <v>0.2</v>
      </c>
      <c r="F164" s="25">
        <v>0</v>
      </c>
      <c r="G164" t="s">
        <v>2007</v>
      </c>
      <c r="H164">
        <v>1.1331315388062699E-3</v>
      </c>
      <c r="I164" s="31">
        <v>2.2662630776125491E-4</v>
      </c>
      <c r="J164">
        <v>1</v>
      </c>
    </row>
    <row r="165" spans="1:10" x14ac:dyDescent="0.2">
      <c r="A165" t="s">
        <v>103</v>
      </c>
      <c r="B165" s="34">
        <v>44377</v>
      </c>
      <c r="C165" s="25">
        <v>10</v>
      </c>
      <c r="D165" s="25">
        <v>10</v>
      </c>
      <c r="E165" s="25">
        <v>0.1</v>
      </c>
      <c r="F165" s="25">
        <v>0.25</v>
      </c>
      <c r="G165" t="s">
        <v>2702</v>
      </c>
      <c r="H165">
        <v>7.99402695687525E-4</v>
      </c>
      <c r="I165" s="31">
        <v>7.9940269568752544E-5</v>
      </c>
      <c r="J165">
        <v>1</v>
      </c>
    </row>
    <row r="166" spans="1:10" x14ac:dyDescent="0.2">
      <c r="A166" t="s">
        <v>101</v>
      </c>
      <c r="B166" s="34">
        <v>44377</v>
      </c>
      <c r="C166" s="25">
        <v>6</v>
      </c>
      <c r="D166" s="25">
        <v>23</v>
      </c>
      <c r="E166" s="25">
        <v>0.41818181818181799</v>
      </c>
      <c r="F166" s="25">
        <v>0.46153846153846201</v>
      </c>
      <c r="G166" t="s">
        <v>2702</v>
      </c>
      <c r="H166">
        <v>1.11923211999456E-3</v>
      </c>
      <c r="I166" s="31">
        <v>4.6804252290681643E-4</v>
      </c>
      <c r="J166">
        <v>3</v>
      </c>
    </row>
    <row r="167" spans="1:10" x14ac:dyDescent="0.2">
      <c r="A167" t="s">
        <v>98</v>
      </c>
      <c r="B167" s="34">
        <v>44377</v>
      </c>
      <c r="C167" s="25">
        <v>0</v>
      </c>
      <c r="D167" s="25">
        <v>0</v>
      </c>
      <c r="E167" s="25">
        <v>0</v>
      </c>
      <c r="F167" s="25">
        <v>0</v>
      </c>
      <c r="G167" t="s">
        <v>2113</v>
      </c>
      <c r="H167">
        <v>1.6591968775235501E-3</v>
      </c>
      <c r="I167" s="31">
        <v>0</v>
      </c>
      <c r="J167">
        <v>1</v>
      </c>
    </row>
    <row r="168" spans="1:10" x14ac:dyDescent="0.2">
      <c r="A168" t="s">
        <v>108</v>
      </c>
      <c r="B168" s="34">
        <v>44377</v>
      </c>
      <c r="C168" s="25">
        <v>10</v>
      </c>
      <c r="D168" s="25">
        <v>10</v>
      </c>
      <c r="E168" s="25">
        <v>0.1</v>
      </c>
      <c r="F168" s="25">
        <v>0.25</v>
      </c>
      <c r="G168" t="s">
        <v>2114</v>
      </c>
      <c r="H168">
        <v>0</v>
      </c>
      <c r="I168" s="31">
        <v>0</v>
      </c>
      <c r="J168">
        <v>1</v>
      </c>
    </row>
    <row r="169" spans="1:10" x14ac:dyDescent="0.2">
      <c r="A169" t="s">
        <v>110</v>
      </c>
      <c r="B169" s="34">
        <v>44377</v>
      </c>
      <c r="C169" s="25">
        <v>0</v>
      </c>
      <c r="D169" s="25">
        <v>0</v>
      </c>
      <c r="E169" s="25">
        <v>0</v>
      </c>
      <c r="F169" s="25">
        <v>0</v>
      </c>
      <c r="G169" t="s">
        <v>2115</v>
      </c>
      <c r="H169">
        <v>4.7420756109279602E-3</v>
      </c>
      <c r="I169" s="31">
        <v>0</v>
      </c>
      <c r="J169">
        <v>1</v>
      </c>
    </row>
    <row r="170" spans="1:10" x14ac:dyDescent="0.2">
      <c r="A170" t="s">
        <v>118</v>
      </c>
      <c r="B170" s="34">
        <v>44377</v>
      </c>
      <c r="C170" s="25">
        <v>16</v>
      </c>
      <c r="D170" s="25">
        <v>16</v>
      </c>
      <c r="E170" s="25">
        <v>0.16</v>
      </c>
      <c r="F170" s="25">
        <v>0.64</v>
      </c>
      <c r="G170" t="s">
        <v>2116</v>
      </c>
      <c r="H170">
        <v>4.5060224950069699E-4</v>
      </c>
      <c r="I170" s="31">
        <v>7.2096359920111532E-5</v>
      </c>
      <c r="J170">
        <v>1</v>
      </c>
    </row>
    <row r="171" spans="1:10" x14ac:dyDescent="0.2">
      <c r="A171" t="s">
        <v>120</v>
      </c>
      <c r="B171" s="34">
        <v>44377</v>
      </c>
      <c r="C171" s="25">
        <v>0</v>
      </c>
      <c r="D171" s="25">
        <v>0</v>
      </c>
      <c r="E171" s="25">
        <v>0.25</v>
      </c>
      <c r="F171" s="25">
        <v>0</v>
      </c>
      <c r="G171" t="s">
        <v>2117</v>
      </c>
      <c r="H171">
        <v>4.0152877071226501E-4</v>
      </c>
      <c r="I171" s="31">
        <v>1.0038219267806625E-4</v>
      </c>
      <c r="J171">
        <v>2</v>
      </c>
    </row>
    <row r="172" spans="1:10" x14ac:dyDescent="0.2">
      <c r="A172" t="s">
        <v>142</v>
      </c>
      <c r="B172" s="34">
        <v>44377</v>
      </c>
      <c r="C172" s="25">
        <v>0</v>
      </c>
      <c r="D172" s="25">
        <v>5</v>
      </c>
      <c r="E172" s="25">
        <v>0.125</v>
      </c>
      <c r="F172" s="25">
        <v>0</v>
      </c>
      <c r="G172" t="s">
        <v>2118</v>
      </c>
      <c r="H172">
        <v>4.0152877071226501E-4</v>
      </c>
      <c r="I172" s="31">
        <v>5.0191096339033127E-5</v>
      </c>
      <c r="J172">
        <v>1</v>
      </c>
    </row>
    <row r="173" spans="1:10" x14ac:dyDescent="0.2">
      <c r="A173" t="s">
        <v>122</v>
      </c>
      <c r="B173" s="34">
        <v>44377</v>
      </c>
      <c r="C173" s="25">
        <v>0</v>
      </c>
      <c r="D173" s="25">
        <v>0</v>
      </c>
      <c r="E173" s="25">
        <v>0</v>
      </c>
      <c r="F173" s="25">
        <v>0</v>
      </c>
      <c r="G173" t="s">
        <v>2119</v>
      </c>
      <c r="H173">
        <v>0</v>
      </c>
      <c r="I173" s="31">
        <v>0</v>
      </c>
      <c r="J173">
        <v>1</v>
      </c>
    </row>
    <row r="174" spans="1:10" x14ac:dyDescent="0.2">
      <c r="A174" t="s">
        <v>138</v>
      </c>
      <c r="B174" s="34">
        <v>44377</v>
      </c>
      <c r="C174" s="25">
        <v>37</v>
      </c>
      <c r="D174" s="25">
        <v>37</v>
      </c>
      <c r="E174" s="25">
        <v>0.37</v>
      </c>
      <c r="F174" s="25">
        <v>0.92500000000000004</v>
      </c>
      <c r="G174" t="s">
        <v>2120</v>
      </c>
      <c r="H174">
        <v>1.1636924242360101E-3</v>
      </c>
      <c r="I174" s="31">
        <v>4.3056619696732506E-4</v>
      </c>
      <c r="J174">
        <v>3</v>
      </c>
    </row>
    <row r="175" spans="1:10" x14ac:dyDescent="0.2">
      <c r="A175" t="s">
        <v>132</v>
      </c>
      <c r="B175" s="34">
        <v>44377</v>
      </c>
      <c r="C175" s="25">
        <v>327</v>
      </c>
      <c r="D175" s="25">
        <v>327</v>
      </c>
      <c r="E175" s="25">
        <v>0.81343283582089598</v>
      </c>
      <c r="F175" s="25">
        <v>0.98493975903614495</v>
      </c>
      <c r="G175" t="s">
        <v>2121</v>
      </c>
      <c r="H175">
        <v>1.51937485816763E-3</v>
      </c>
      <c r="I175" s="31">
        <v>1.2359093995542687E-3</v>
      </c>
      <c r="J175">
        <v>3</v>
      </c>
    </row>
    <row r="176" spans="1:10" x14ac:dyDescent="0.2">
      <c r="A176" t="s">
        <v>130</v>
      </c>
      <c r="B176" s="34">
        <v>44377</v>
      </c>
      <c r="C176" s="25">
        <v>70</v>
      </c>
      <c r="D176" s="25">
        <v>70</v>
      </c>
      <c r="E176" s="25">
        <v>0.7</v>
      </c>
      <c r="F176" s="25">
        <v>0.875</v>
      </c>
      <c r="G176" t="s">
        <v>2122</v>
      </c>
      <c r="H176">
        <v>1.16307109437889E-3</v>
      </c>
      <c r="I176" s="31">
        <v>8.1414976606522581E-4</v>
      </c>
      <c r="J176">
        <v>3</v>
      </c>
    </row>
    <row r="177" spans="1:10" x14ac:dyDescent="0.2">
      <c r="A177" t="s">
        <v>127</v>
      </c>
      <c r="B177" s="34">
        <v>44377</v>
      </c>
      <c r="C177" s="25">
        <v>0</v>
      </c>
      <c r="D177" s="25">
        <v>144</v>
      </c>
      <c r="E177" s="25">
        <v>0.133333333333333</v>
      </c>
      <c r="F177" s="25">
        <v>0</v>
      </c>
      <c r="G177" t="s">
        <v>2123</v>
      </c>
      <c r="H177">
        <v>1.1408244506614701E-3</v>
      </c>
      <c r="I177" s="31">
        <v>1.5210992675486251E-4</v>
      </c>
      <c r="J177">
        <v>1</v>
      </c>
    </row>
    <row r="178" spans="1:10" x14ac:dyDescent="0.2">
      <c r="A178" t="s">
        <v>124</v>
      </c>
      <c r="B178" s="34">
        <v>44377</v>
      </c>
      <c r="C178" s="25">
        <v>10</v>
      </c>
      <c r="D178" s="25">
        <v>10</v>
      </c>
      <c r="E178" s="25">
        <v>0.14285714285714299</v>
      </c>
      <c r="F178" s="25">
        <v>0.434782608695652</v>
      </c>
      <c r="G178" t="s">
        <v>2124</v>
      </c>
      <c r="H178">
        <v>1.3582521399721E-3</v>
      </c>
      <c r="I178" s="31">
        <v>1.9403601999601404E-4</v>
      </c>
      <c r="J178">
        <v>1</v>
      </c>
    </row>
    <row r="179" spans="1:10" x14ac:dyDescent="0.2">
      <c r="A179" t="s">
        <v>152</v>
      </c>
      <c r="B179" s="34">
        <v>44377</v>
      </c>
      <c r="C179" s="25">
        <v>2.4500000000000002</v>
      </c>
      <c r="D179" s="25">
        <v>2.4500000000000002</v>
      </c>
      <c r="E179" s="25">
        <v>0.765625</v>
      </c>
      <c r="F179" s="25">
        <v>0.91417910447761197</v>
      </c>
      <c r="G179" t="s">
        <v>1960</v>
      </c>
      <c r="H179">
        <v>0</v>
      </c>
      <c r="I179" s="31">
        <v>0</v>
      </c>
      <c r="J179">
        <v>3</v>
      </c>
    </row>
    <row r="180" spans="1:10" x14ac:dyDescent="0.2">
      <c r="A180" t="s">
        <v>154</v>
      </c>
      <c r="B180" s="34">
        <v>44377</v>
      </c>
      <c r="C180" s="25">
        <v>1.26</v>
      </c>
      <c r="D180" s="25">
        <v>1.26</v>
      </c>
      <c r="E180" s="25">
        <v>0.78749999999999998</v>
      </c>
      <c r="F180" s="25">
        <v>0.94029850746268695</v>
      </c>
      <c r="G180" t="s">
        <v>1996</v>
      </c>
      <c r="H180">
        <v>0</v>
      </c>
      <c r="I180" s="31">
        <v>0</v>
      </c>
      <c r="J180">
        <v>3</v>
      </c>
    </row>
    <row r="181" spans="1:10" x14ac:dyDescent="0.2">
      <c r="A181" t="s">
        <v>156</v>
      </c>
      <c r="B181" s="34">
        <v>44377</v>
      </c>
      <c r="C181" s="25">
        <v>20170369</v>
      </c>
      <c r="D181" s="25">
        <v>20170369</v>
      </c>
      <c r="E181" s="25">
        <v>0.20170368999999999</v>
      </c>
      <c r="F181" s="25">
        <v>1.00851845</v>
      </c>
      <c r="G181" t="s">
        <v>2125</v>
      </c>
      <c r="H181">
        <v>0</v>
      </c>
      <c r="I181" s="31">
        <v>0</v>
      </c>
      <c r="J181">
        <v>1</v>
      </c>
    </row>
    <row r="182" spans="1:10" x14ac:dyDescent="0.2">
      <c r="A182" t="s">
        <v>166</v>
      </c>
      <c r="B182" s="34">
        <v>44377</v>
      </c>
      <c r="C182" s="25">
        <v>0</v>
      </c>
      <c r="D182" s="25">
        <v>0</v>
      </c>
      <c r="E182" s="25">
        <v>0</v>
      </c>
      <c r="F182" s="25">
        <v>0</v>
      </c>
      <c r="G182" t="s">
        <v>2126</v>
      </c>
      <c r="H182">
        <v>0</v>
      </c>
      <c r="I182" s="31">
        <v>0</v>
      </c>
      <c r="J182">
        <v>1</v>
      </c>
    </row>
    <row r="183" spans="1:10" x14ac:dyDescent="0.2">
      <c r="A183" t="s">
        <v>246</v>
      </c>
      <c r="B183" s="34">
        <v>44377</v>
      </c>
      <c r="C183" s="25">
        <v>12</v>
      </c>
      <c r="D183" s="25">
        <v>12</v>
      </c>
      <c r="E183" s="25">
        <v>0.24</v>
      </c>
      <c r="F183" s="25">
        <v>0.6</v>
      </c>
      <c r="G183" t="s">
        <v>2127</v>
      </c>
      <c r="H183">
        <v>0</v>
      </c>
      <c r="I183" s="31">
        <v>0</v>
      </c>
      <c r="J183">
        <v>2</v>
      </c>
    </row>
    <row r="184" spans="1:10" x14ac:dyDescent="0.2">
      <c r="A184" t="s">
        <v>268</v>
      </c>
      <c r="B184" s="34">
        <v>44377</v>
      </c>
      <c r="C184" s="25">
        <v>0</v>
      </c>
      <c r="D184" s="25">
        <v>200</v>
      </c>
      <c r="E184" s="25">
        <v>0.156128024980484</v>
      </c>
      <c r="F184" s="25">
        <v>0</v>
      </c>
      <c r="G184" t="s">
        <v>2128</v>
      </c>
      <c r="H184">
        <v>4.55228450531198E-3</v>
      </c>
      <c r="I184" s="31">
        <v>7.1073918896361976E-4</v>
      </c>
      <c r="J184">
        <v>1</v>
      </c>
    </row>
    <row r="185" spans="1:10" x14ac:dyDescent="0.2">
      <c r="A185" t="s">
        <v>258</v>
      </c>
      <c r="B185" s="34">
        <v>44377</v>
      </c>
      <c r="C185" s="25">
        <v>8</v>
      </c>
      <c r="D185" s="25">
        <v>8</v>
      </c>
      <c r="E185" s="25">
        <v>0.08</v>
      </c>
      <c r="F185" s="25">
        <v>0.4</v>
      </c>
      <c r="G185" t="s">
        <v>2129</v>
      </c>
      <c r="H185">
        <v>1.47130651456472E-4</v>
      </c>
      <c r="I185" s="31">
        <v>1.1770452116517724E-5</v>
      </c>
      <c r="J185">
        <v>1</v>
      </c>
    </row>
    <row r="186" spans="1:10" x14ac:dyDescent="0.2">
      <c r="A186" t="s">
        <v>263</v>
      </c>
      <c r="B186" s="34">
        <v>44377</v>
      </c>
      <c r="C186" s="25">
        <v>57</v>
      </c>
      <c r="D186" s="25">
        <v>57</v>
      </c>
      <c r="E186" s="25">
        <v>0.56999999999999995</v>
      </c>
      <c r="F186" s="25">
        <v>0.81428571428571395</v>
      </c>
      <c r="G186" t="s">
        <v>2130</v>
      </c>
      <c r="H186">
        <v>4.1465101894029197E-4</v>
      </c>
      <c r="I186" s="31">
        <v>2.3635108079596629E-4</v>
      </c>
      <c r="J186">
        <v>3</v>
      </c>
    </row>
    <row r="187" spans="1:10" x14ac:dyDescent="0.2">
      <c r="A187" t="s">
        <v>276</v>
      </c>
      <c r="B187" s="34">
        <v>44377</v>
      </c>
      <c r="C187" s="25">
        <v>11.25</v>
      </c>
      <c r="D187" s="25">
        <v>11.25</v>
      </c>
      <c r="E187" s="25">
        <v>0.28503787878787901</v>
      </c>
      <c r="F187" s="25">
        <v>0.170454545454545</v>
      </c>
      <c r="G187" t="s">
        <v>2131</v>
      </c>
      <c r="H187">
        <v>0</v>
      </c>
      <c r="I187" s="31">
        <v>0</v>
      </c>
      <c r="J187">
        <v>2</v>
      </c>
    </row>
    <row r="188" spans="1:10" x14ac:dyDescent="0.2">
      <c r="A188" t="s">
        <v>478</v>
      </c>
      <c r="B188" s="34">
        <v>44377</v>
      </c>
      <c r="C188" s="25">
        <v>1200</v>
      </c>
      <c r="D188" s="25">
        <v>2395</v>
      </c>
      <c r="E188" s="25">
        <v>0.47899999999999998</v>
      </c>
      <c r="F188" s="25">
        <v>1.0859728506787301</v>
      </c>
      <c r="G188" t="s">
        <v>2667</v>
      </c>
      <c r="H188">
        <v>4.5457176097208299E-2</v>
      </c>
      <c r="I188" s="31">
        <v>2.0910301004715824E-2</v>
      </c>
      <c r="J188">
        <v>3</v>
      </c>
    </row>
    <row r="189" spans="1:10" x14ac:dyDescent="0.2">
      <c r="A189" t="s">
        <v>480</v>
      </c>
      <c r="B189" s="34">
        <v>44377</v>
      </c>
      <c r="C189" s="25">
        <v>1213</v>
      </c>
      <c r="D189" s="25">
        <v>1213</v>
      </c>
      <c r="E189" s="25">
        <v>0.24260000000000001</v>
      </c>
      <c r="F189" s="25">
        <v>0.60650000000000004</v>
      </c>
      <c r="G189" t="s">
        <v>2668</v>
      </c>
      <c r="H189">
        <v>0</v>
      </c>
      <c r="I189" s="31">
        <v>0</v>
      </c>
      <c r="J189">
        <v>2</v>
      </c>
    </row>
    <row r="190" spans="1:10" x14ac:dyDescent="0.2">
      <c r="A190" t="s">
        <v>482</v>
      </c>
      <c r="B190" s="34">
        <v>44377</v>
      </c>
      <c r="C190" s="25">
        <v>9</v>
      </c>
      <c r="D190" s="25">
        <v>16</v>
      </c>
      <c r="E190" s="25">
        <v>0.53333333333333299</v>
      </c>
      <c r="F190" s="25">
        <v>0.9</v>
      </c>
      <c r="G190" t="s">
        <v>2216</v>
      </c>
      <c r="H190">
        <v>4.5044995262718303E-3</v>
      </c>
      <c r="I190" s="31">
        <v>2.4023997473449723E-3</v>
      </c>
      <c r="J190">
        <v>3</v>
      </c>
    </row>
    <row r="191" spans="1:10" x14ac:dyDescent="0.2">
      <c r="A191" t="s">
        <v>491</v>
      </c>
      <c r="B191" s="34">
        <v>44377</v>
      </c>
      <c r="C191" s="25">
        <v>0</v>
      </c>
      <c r="D191" s="25">
        <v>1</v>
      </c>
      <c r="E191" s="25">
        <v>0.33333333333333298</v>
      </c>
      <c r="F191" s="25">
        <v>-1</v>
      </c>
      <c r="G191" t="s">
        <v>2702</v>
      </c>
      <c r="H191">
        <v>4.5400103151550198E-3</v>
      </c>
      <c r="I191" s="31">
        <v>1.513336771718338E-3</v>
      </c>
      <c r="J191">
        <v>0</v>
      </c>
    </row>
    <row r="192" spans="1:10" x14ac:dyDescent="0.2">
      <c r="A192" t="s">
        <v>495</v>
      </c>
      <c r="B192" s="34">
        <v>44377</v>
      </c>
      <c r="C192" s="25">
        <v>5.84</v>
      </c>
      <c r="D192" s="25">
        <v>5.84</v>
      </c>
      <c r="E192" s="25">
        <v>0</v>
      </c>
      <c r="F192" s="25">
        <v>0</v>
      </c>
      <c r="G192" t="s">
        <v>2702</v>
      </c>
      <c r="H192">
        <v>0</v>
      </c>
      <c r="I192" s="31">
        <v>0</v>
      </c>
      <c r="J192">
        <v>1</v>
      </c>
    </row>
    <row r="193" spans="1:10" x14ac:dyDescent="0.2">
      <c r="A193" t="s">
        <v>511</v>
      </c>
      <c r="B193" s="34">
        <v>44377</v>
      </c>
      <c r="C193" s="25">
        <v>0</v>
      </c>
      <c r="D193" s="25">
        <v>0</v>
      </c>
      <c r="E193" s="25">
        <v>0</v>
      </c>
      <c r="F193" s="25">
        <v>0</v>
      </c>
      <c r="G193" t="s">
        <v>2217</v>
      </c>
      <c r="H193">
        <v>5.2349471789035502E-3</v>
      </c>
      <c r="I193" s="31">
        <v>0</v>
      </c>
      <c r="J193">
        <v>1</v>
      </c>
    </row>
    <row r="194" spans="1:10" x14ac:dyDescent="0.2">
      <c r="A194" t="s">
        <v>515</v>
      </c>
      <c r="B194" s="34">
        <v>44377</v>
      </c>
      <c r="C194" s="25">
        <v>98</v>
      </c>
      <c r="D194" s="25">
        <v>98</v>
      </c>
      <c r="E194" s="25">
        <v>0.982948846539619</v>
      </c>
      <c r="F194" s="25">
        <v>1.04589114194237</v>
      </c>
      <c r="G194" t="s">
        <v>2669</v>
      </c>
      <c r="H194">
        <v>1.1395927991844699E-3</v>
      </c>
      <c r="I194" s="31">
        <v>1.0710114872977375E-3</v>
      </c>
      <c r="J194">
        <v>3</v>
      </c>
    </row>
    <row r="195" spans="1:10" x14ac:dyDescent="0.2">
      <c r="A195" t="s">
        <v>499</v>
      </c>
      <c r="B195" s="34">
        <v>44377</v>
      </c>
      <c r="C195" s="25">
        <v>-1</v>
      </c>
      <c r="D195" s="25">
        <v>0</v>
      </c>
      <c r="E195" s="25">
        <v>0</v>
      </c>
      <c r="F195" s="25">
        <v>-1</v>
      </c>
      <c r="G195" t="s">
        <v>1978</v>
      </c>
      <c r="H195">
        <v>1.2237606833191499E-3</v>
      </c>
      <c r="I195" s="31">
        <v>0</v>
      </c>
      <c r="J195">
        <v>0</v>
      </c>
    </row>
    <row r="196" spans="1:10" x14ac:dyDescent="0.2">
      <c r="A196" t="s">
        <v>497</v>
      </c>
      <c r="B196" s="34">
        <v>44377</v>
      </c>
      <c r="C196" s="25">
        <v>0</v>
      </c>
      <c r="D196" s="25">
        <v>0</v>
      </c>
      <c r="E196" s="25">
        <v>0</v>
      </c>
      <c r="F196" s="25">
        <v>-1</v>
      </c>
      <c r="G196" t="s">
        <v>2702</v>
      </c>
      <c r="H196">
        <v>5.1732861740486202E-3</v>
      </c>
      <c r="I196" s="31">
        <v>0</v>
      </c>
      <c r="J196">
        <v>0</v>
      </c>
    </row>
    <row r="197" spans="1:10" x14ac:dyDescent="0.2">
      <c r="A197" t="s">
        <v>501</v>
      </c>
      <c r="B197" s="34">
        <v>44377</v>
      </c>
      <c r="C197" s="25">
        <v>0</v>
      </c>
      <c r="D197" s="25">
        <v>0</v>
      </c>
      <c r="E197" s="25">
        <v>0</v>
      </c>
      <c r="F197" s="25">
        <v>0</v>
      </c>
      <c r="G197" t="s">
        <v>2217</v>
      </c>
      <c r="H197">
        <v>8.6106370054246E-4</v>
      </c>
      <c r="I197" s="31">
        <v>0</v>
      </c>
      <c r="J197">
        <v>1</v>
      </c>
    </row>
    <row r="198" spans="1:10" x14ac:dyDescent="0.2">
      <c r="A198" t="s">
        <v>503</v>
      </c>
      <c r="B198" s="34">
        <v>44377</v>
      </c>
      <c r="C198" s="25">
        <v>62.52</v>
      </c>
      <c r="D198" s="25">
        <v>62.52</v>
      </c>
      <c r="E198" s="25">
        <v>0.78149999999999997</v>
      </c>
      <c r="F198" s="25">
        <v>0.89314285714285702</v>
      </c>
      <c r="G198" t="s">
        <v>2218</v>
      </c>
      <c r="H198">
        <v>0</v>
      </c>
      <c r="I198" s="31">
        <v>0</v>
      </c>
      <c r="J198">
        <v>3</v>
      </c>
    </row>
    <row r="199" spans="1:10" x14ac:dyDescent="0.2">
      <c r="A199" t="s">
        <v>507</v>
      </c>
      <c r="B199" s="34">
        <v>44377</v>
      </c>
      <c r="C199" s="25">
        <v>0</v>
      </c>
      <c r="D199" s="25">
        <v>0</v>
      </c>
      <c r="E199" s="25">
        <v>0</v>
      </c>
      <c r="F199" s="25">
        <v>-1</v>
      </c>
      <c r="G199" t="s">
        <v>1963</v>
      </c>
      <c r="H199">
        <v>1.7348492374121699E-3</v>
      </c>
      <c r="I199" s="31">
        <v>0</v>
      </c>
      <c r="J199">
        <v>0</v>
      </c>
    </row>
    <row r="200" spans="1:10" x14ac:dyDescent="0.2">
      <c r="A200" t="s">
        <v>505</v>
      </c>
      <c r="B200" s="34">
        <v>44377</v>
      </c>
      <c r="C200" s="25">
        <v>0</v>
      </c>
      <c r="D200" s="25">
        <v>0</v>
      </c>
      <c r="E200" s="25">
        <v>0</v>
      </c>
      <c r="F200" s="25">
        <v>-1</v>
      </c>
      <c r="G200" t="s">
        <v>1977</v>
      </c>
      <c r="H200">
        <v>4.5139207960402201E-3</v>
      </c>
      <c r="I200" s="31">
        <v>0</v>
      </c>
      <c r="J200">
        <v>0</v>
      </c>
    </row>
    <row r="201" spans="1:10" x14ac:dyDescent="0.2">
      <c r="A201" t="s">
        <v>517</v>
      </c>
      <c r="B201" s="34">
        <v>44377</v>
      </c>
      <c r="C201" s="25">
        <v>0</v>
      </c>
      <c r="D201" s="25">
        <v>0</v>
      </c>
      <c r="E201" s="25">
        <v>0</v>
      </c>
      <c r="F201" s="25">
        <v>-1</v>
      </c>
      <c r="G201" t="s">
        <v>2219</v>
      </c>
      <c r="H201">
        <v>1.9986851448768601E-3</v>
      </c>
      <c r="I201" s="31">
        <v>0</v>
      </c>
      <c r="J201">
        <v>0</v>
      </c>
    </row>
    <row r="202" spans="1:10" x14ac:dyDescent="0.2">
      <c r="A202" t="s">
        <v>509</v>
      </c>
      <c r="B202" s="34">
        <v>44377</v>
      </c>
      <c r="C202" s="25">
        <v>40</v>
      </c>
      <c r="D202" s="25">
        <v>40</v>
      </c>
      <c r="E202" s="25">
        <v>0.4</v>
      </c>
      <c r="F202" s="25">
        <v>0.70796460176991105</v>
      </c>
      <c r="G202" t="s">
        <v>2220</v>
      </c>
      <c r="H202">
        <v>1.1797958597076399E-2</v>
      </c>
      <c r="I202" s="31">
        <v>4.7191834388305796E-3</v>
      </c>
      <c r="J202">
        <v>3</v>
      </c>
    </row>
    <row r="203" spans="1:10" x14ac:dyDescent="0.2">
      <c r="A203" t="s">
        <v>521</v>
      </c>
      <c r="B203" s="34">
        <v>44377</v>
      </c>
      <c r="C203" s="25">
        <v>21</v>
      </c>
      <c r="D203" s="25">
        <v>21</v>
      </c>
      <c r="E203" s="25">
        <v>0.875</v>
      </c>
      <c r="F203" s="25">
        <v>1</v>
      </c>
      <c r="G203" t="s">
        <v>1964</v>
      </c>
      <c r="H203">
        <v>0</v>
      </c>
      <c r="I203" s="31">
        <v>0</v>
      </c>
      <c r="J203">
        <v>3</v>
      </c>
    </row>
    <row r="204" spans="1:10" x14ac:dyDescent="0.2">
      <c r="A204" t="s">
        <v>535</v>
      </c>
      <c r="B204" s="34">
        <v>44377</v>
      </c>
      <c r="C204" s="25">
        <v>130</v>
      </c>
      <c r="D204" s="25">
        <v>130</v>
      </c>
      <c r="E204" s="25">
        <v>0.89655172413793105</v>
      </c>
      <c r="F204" s="25">
        <v>1.015625</v>
      </c>
      <c r="G204" t="s">
        <v>2221</v>
      </c>
      <c r="H204">
        <v>4.4665993657751696E-3</v>
      </c>
      <c r="I204" s="31">
        <v>3.9429290953049787E-3</v>
      </c>
      <c r="J204">
        <v>3</v>
      </c>
    </row>
    <row r="205" spans="1:10" x14ac:dyDescent="0.2">
      <c r="A205" t="s">
        <v>532</v>
      </c>
      <c r="B205" s="34">
        <v>44377</v>
      </c>
      <c r="C205" s="25">
        <v>-2</v>
      </c>
      <c r="D205" s="25">
        <v>2396</v>
      </c>
      <c r="E205" s="25">
        <v>0.75631313131313105</v>
      </c>
      <c r="F205" s="25">
        <v>-2</v>
      </c>
      <c r="G205" t="s">
        <v>2222</v>
      </c>
      <c r="H205">
        <v>4.4665993657751696E-3</v>
      </c>
      <c r="I205" s="31">
        <v>3.3781477526506651E-3</v>
      </c>
      <c r="J205">
        <v>3</v>
      </c>
    </row>
    <row r="206" spans="1:10" x14ac:dyDescent="0.2">
      <c r="A206" t="s">
        <v>530</v>
      </c>
      <c r="B206" s="34">
        <v>44377</v>
      </c>
      <c r="C206" s="25">
        <v>34</v>
      </c>
      <c r="D206" s="25">
        <v>276</v>
      </c>
      <c r="E206" s="25">
        <v>0.39712230215827299</v>
      </c>
      <c r="F206" s="25">
        <v>0.18888888888888899</v>
      </c>
      <c r="G206" t="s">
        <v>2670</v>
      </c>
      <c r="H206">
        <v>4.1467699414681402E-3</v>
      </c>
      <c r="I206" s="31">
        <v>1.6467748256765527E-3</v>
      </c>
      <c r="J206">
        <v>3</v>
      </c>
    </row>
    <row r="207" spans="1:10" x14ac:dyDescent="0.2">
      <c r="A207" t="s">
        <v>528</v>
      </c>
      <c r="B207" s="34">
        <v>44377</v>
      </c>
      <c r="C207" s="25">
        <v>1</v>
      </c>
      <c r="D207" s="25">
        <v>3</v>
      </c>
      <c r="E207" s="25">
        <v>0.3</v>
      </c>
      <c r="F207" s="25">
        <v>1</v>
      </c>
      <c r="G207" t="s">
        <v>2223</v>
      </c>
      <c r="H207">
        <v>4.4665993657751696E-3</v>
      </c>
      <c r="I207" s="31">
        <v>1.3399798097325514E-3</v>
      </c>
      <c r="J207">
        <v>2</v>
      </c>
    </row>
    <row r="208" spans="1:10" x14ac:dyDescent="0.2">
      <c r="A208" t="s">
        <v>523</v>
      </c>
      <c r="B208" s="34">
        <v>44377</v>
      </c>
      <c r="C208" s="25">
        <v>0</v>
      </c>
      <c r="D208" s="25">
        <v>33</v>
      </c>
      <c r="E208" s="25">
        <v>0.47142857142857097</v>
      </c>
      <c r="F208" s="25">
        <v>0</v>
      </c>
      <c r="G208" t="s">
        <v>2224</v>
      </c>
      <c r="H208">
        <v>4.2634848198139499E-3</v>
      </c>
      <c r="I208" s="31">
        <v>2.0099285579122908E-3</v>
      </c>
      <c r="J208">
        <v>3</v>
      </c>
    </row>
    <row r="209" spans="1:10" x14ac:dyDescent="0.2">
      <c r="A209" t="s">
        <v>525</v>
      </c>
      <c r="B209" s="34">
        <v>44377</v>
      </c>
      <c r="C209" s="25">
        <v>-1</v>
      </c>
      <c r="D209" s="25">
        <v>-1</v>
      </c>
      <c r="E209" s="25">
        <v>0</v>
      </c>
      <c r="F209" s="25">
        <v>-1</v>
      </c>
      <c r="G209" t="s">
        <v>2702</v>
      </c>
      <c r="H209">
        <v>4.1127388586995398E-4</v>
      </c>
      <c r="I209" s="31">
        <v>0</v>
      </c>
      <c r="J209">
        <v>0</v>
      </c>
    </row>
    <row r="210" spans="1:10" x14ac:dyDescent="0.2">
      <c r="A210" t="s">
        <v>537</v>
      </c>
      <c r="B210" s="34">
        <v>44377</v>
      </c>
      <c r="C210" s="25">
        <v>0</v>
      </c>
      <c r="D210" s="25">
        <v>0</v>
      </c>
      <c r="E210" s="25">
        <v>0</v>
      </c>
      <c r="F210" s="25">
        <v>0</v>
      </c>
      <c r="G210" t="s">
        <v>2671</v>
      </c>
      <c r="H210">
        <v>4.0152877071226501E-4</v>
      </c>
      <c r="I210" s="31">
        <v>0</v>
      </c>
      <c r="J210">
        <v>1</v>
      </c>
    </row>
    <row r="211" spans="1:10" x14ac:dyDescent="0.2">
      <c r="A211" t="s">
        <v>584</v>
      </c>
      <c r="B211" s="34">
        <v>44377</v>
      </c>
      <c r="C211" s="25">
        <v>0</v>
      </c>
      <c r="D211" s="25">
        <v>0</v>
      </c>
      <c r="E211" s="25">
        <v>0</v>
      </c>
      <c r="F211" s="25">
        <v>-1</v>
      </c>
      <c r="G211" t="s">
        <v>2225</v>
      </c>
      <c r="H211">
        <v>0</v>
      </c>
      <c r="I211" s="31">
        <v>0</v>
      </c>
      <c r="J211">
        <v>0</v>
      </c>
    </row>
    <row r="212" spans="1:10" x14ac:dyDescent="0.2">
      <c r="A212" t="s">
        <v>588</v>
      </c>
      <c r="B212" s="34">
        <v>44377</v>
      </c>
      <c r="C212" s="25">
        <v>8</v>
      </c>
      <c r="D212" s="25">
        <v>8</v>
      </c>
      <c r="E212" s="25">
        <v>0.08</v>
      </c>
      <c r="F212" s="25">
        <v>0.20512820512820501</v>
      </c>
      <c r="G212" t="s">
        <v>2702</v>
      </c>
      <c r="H212">
        <v>8.3605477995252002E-4</v>
      </c>
      <c r="I212" s="31">
        <v>6.6884382396201596E-5</v>
      </c>
      <c r="J212">
        <v>1</v>
      </c>
    </row>
    <row r="213" spans="1:10" x14ac:dyDescent="0.2">
      <c r="A213" t="s">
        <v>590</v>
      </c>
      <c r="B213" s="34">
        <v>44377</v>
      </c>
      <c r="C213" s="25">
        <v>1</v>
      </c>
      <c r="D213" s="25">
        <v>1</v>
      </c>
      <c r="E213" s="25">
        <v>0.375</v>
      </c>
      <c r="F213" s="25">
        <v>0.5</v>
      </c>
      <c r="G213" t="s">
        <v>2702</v>
      </c>
      <c r="H213">
        <v>8.2879753359119102E-4</v>
      </c>
      <c r="I213" s="31">
        <v>3.1079907509669671E-4</v>
      </c>
      <c r="J213">
        <v>3</v>
      </c>
    </row>
    <row r="214" spans="1:10" x14ac:dyDescent="0.2">
      <c r="A214" t="s">
        <v>592</v>
      </c>
      <c r="B214" s="34">
        <v>44377</v>
      </c>
      <c r="C214" s="25">
        <v>1</v>
      </c>
      <c r="D214" s="25">
        <v>1</v>
      </c>
      <c r="E214" s="25">
        <v>0.375</v>
      </c>
      <c r="F214" s="25">
        <v>0.5</v>
      </c>
      <c r="G214" t="s">
        <v>2702</v>
      </c>
      <c r="H214">
        <v>8.3940021925917204E-4</v>
      </c>
      <c r="I214" s="31">
        <v>3.1477508222218961E-4</v>
      </c>
      <c r="J214">
        <v>3</v>
      </c>
    </row>
    <row r="215" spans="1:10" x14ac:dyDescent="0.2">
      <c r="A215" t="s">
        <v>580</v>
      </c>
      <c r="B215" s="34">
        <v>44377</v>
      </c>
      <c r="C215" s="25">
        <v>7</v>
      </c>
      <c r="D215" s="25">
        <v>7</v>
      </c>
      <c r="E215" s="25">
        <v>0.71428571428571397</v>
      </c>
      <c r="F215" s="25">
        <v>1.0447761194029801</v>
      </c>
      <c r="G215" t="s">
        <v>2702</v>
      </c>
      <c r="H215">
        <v>0</v>
      </c>
      <c r="I215" s="31">
        <v>0</v>
      </c>
      <c r="J215">
        <v>3</v>
      </c>
    </row>
    <row r="216" spans="1:10" x14ac:dyDescent="0.2">
      <c r="A216" t="s">
        <v>594</v>
      </c>
      <c r="B216" s="34">
        <v>44377</v>
      </c>
      <c r="C216" s="25">
        <v>0</v>
      </c>
      <c r="D216" s="25">
        <v>0</v>
      </c>
      <c r="E216" s="25">
        <v>0</v>
      </c>
      <c r="F216" s="25">
        <v>0</v>
      </c>
      <c r="G216" t="s">
        <v>2702</v>
      </c>
      <c r="H216">
        <v>8.6701166962091796E-4</v>
      </c>
      <c r="I216" s="31">
        <v>0</v>
      </c>
      <c r="J216">
        <v>1</v>
      </c>
    </row>
    <row r="217" spans="1:10" x14ac:dyDescent="0.2">
      <c r="A217" t="s">
        <v>596</v>
      </c>
      <c r="B217" s="34">
        <v>44377</v>
      </c>
      <c r="C217" s="25">
        <v>90</v>
      </c>
      <c r="D217" s="25">
        <v>677</v>
      </c>
      <c r="E217" s="25">
        <v>0.27079999999999999</v>
      </c>
      <c r="F217" s="25">
        <v>0.14128728414442701</v>
      </c>
      <c r="G217" t="s">
        <v>2702</v>
      </c>
      <c r="H217">
        <v>8.5568768927999196E-4</v>
      </c>
      <c r="I217" s="31">
        <v>2.3172022625702189E-4</v>
      </c>
      <c r="J217">
        <v>2</v>
      </c>
    </row>
    <row r="218" spans="1:10" x14ac:dyDescent="0.2">
      <c r="A218" t="s">
        <v>598</v>
      </c>
      <c r="B218" s="34">
        <v>44377</v>
      </c>
      <c r="C218" s="25">
        <v>239</v>
      </c>
      <c r="D218" s="25">
        <v>1130</v>
      </c>
      <c r="E218" s="25">
        <v>0.39858906525573201</v>
      </c>
      <c r="F218" s="25">
        <v>0.453510436432638</v>
      </c>
      <c r="G218" t="s">
        <v>2702</v>
      </c>
      <c r="H218">
        <v>1.32212476108893E-3</v>
      </c>
      <c r="I218" s="31">
        <v>5.2698447267389523E-4</v>
      </c>
      <c r="J218">
        <v>3</v>
      </c>
    </row>
    <row r="219" spans="1:10" x14ac:dyDescent="0.2">
      <c r="A219" t="s">
        <v>600</v>
      </c>
      <c r="B219" s="34">
        <v>44377</v>
      </c>
      <c r="C219" s="25">
        <v>45</v>
      </c>
      <c r="D219" s="25">
        <v>45</v>
      </c>
      <c r="E219" s="25">
        <v>0.45</v>
      </c>
      <c r="F219" s="25">
        <v>0.9</v>
      </c>
      <c r="G219" t="s">
        <v>2702</v>
      </c>
      <c r="H219">
        <v>1.0861043817991501E-3</v>
      </c>
      <c r="I219" s="31">
        <v>4.8874697180961908E-4</v>
      </c>
      <c r="J219">
        <v>3</v>
      </c>
    </row>
    <row r="220" spans="1:10" x14ac:dyDescent="0.2">
      <c r="A220" t="s">
        <v>602</v>
      </c>
      <c r="B220" s="34">
        <v>44377</v>
      </c>
      <c r="C220" s="25">
        <v>0</v>
      </c>
      <c r="D220" s="25">
        <v>0</v>
      </c>
      <c r="E220" s="25">
        <v>0</v>
      </c>
      <c r="F220" s="25">
        <v>0</v>
      </c>
      <c r="G220" t="s">
        <v>2226</v>
      </c>
      <c r="H220">
        <v>1.77724193408084E-3</v>
      </c>
      <c r="I220" s="31">
        <v>0</v>
      </c>
      <c r="J220">
        <v>1</v>
      </c>
    </row>
    <row r="221" spans="1:10" x14ac:dyDescent="0.2">
      <c r="A221" t="s">
        <v>582</v>
      </c>
      <c r="B221" s="34">
        <v>44377</v>
      </c>
      <c r="C221" s="25">
        <v>1</v>
      </c>
      <c r="D221" s="25">
        <v>2</v>
      </c>
      <c r="E221" s="25">
        <v>0.5</v>
      </c>
      <c r="F221" s="25">
        <v>1</v>
      </c>
      <c r="G221" t="s">
        <v>2702</v>
      </c>
      <c r="H221">
        <v>8.71166062517921E-4</v>
      </c>
      <c r="I221" s="31">
        <v>4.3558303125896034E-4</v>
      </c>
      <c r="J221">
        <v>3</v>
      </c>
    </row>
    <row r="222" spans="1:10" x14ac:dyDescent="0.2">
      <c r="A222" t="s">
        <v>546</v>
      </c>
      <c r="B222" s="34">
        <v>44377</v>
      </c>
      <c r="C222" s="25">
        <v>337</v>
      </c>
      <c r="D222" s="25">
        <v>543119</v>
      </c>
      <c r="E222" s="25">
        <v>4.9042547956127801E-2</v>
      </c>
      <c r="F222" s="25">
        <v>1.01036629825773E-4</v>
      </c>
      <c r="G222" t="s">
        <v>2227</v>
      </c>
      <c r="H222">
        <v>0</v>
      </c>
      <c r="I222" s="31">
        <v>0</v>
      </c>
      <c r="J222">
        <v>1</v>
      </c>
    </row>
    <row r="223" spans="1:10" x14ac:dyDescent="0.2">
      <c r="A223" t="s">
        <v>569</v>
      </c>
      <c r="B223" s="34">
        <v>44377</v>
      </c>
      <c r="C223" s="25">
        <v>5096</v>
      </c>
      <c r="D223" s="25">
        <v>13637</v>
      </c>
      <c r="E223" s="25">
        <v>0.446339148365136</v>
      </c>
      <c r="F223" s="25">
        <v>0.69456181000408901</v>
      </c>
      <c r="G223" t="s">
        <v>2702</v>
      </c>
      <c r="H223">
        <v>1.7317791224695999E-3</v>
      </c>
      <c r="I223" s="31">
        <v>7.7296081867960344E-4</v>
      </c>
      <c r="J223">
        <v>3</v>
      </c>
    </row>
    <row r="224" spans="1:10" x14ac:dyDescent="0.2">
      <c r="A224" t="s">
        <v>548</v>
      </c>
      <c r="B224" s="34">
        <v>44377</v>
      </c>
      <c r="C224" s="25">
        <v>0</v>
      </c>
      <c r="D224" s="25">
        <v>0</v>
      </c>
      <c r="E224" s="25">
        <v>0.25</v>
      </c>
      <c r="F224" s="25">
        <v>0</v>
      </c>
      <c r="G224" t="s">
        <v>2702</v>
      </c>
      <c r="H224">
        <v>8.33894843323409E-4</v>
      </c>
      <c r="I224" s="31">
        <v>2.0847371083085225E-4</v>
      </c>
      <c r="J224">
        <v>2</v>
      </c>
    </row>
    <row r="225" spans="1:10" x14ac:dyDescent="0.2">
      <c r="A225" t="s">
        <v>550</v>
      </c>
      <c r="B225" s="34">
        <v>44377</v>
      </c>
      <c r="C225" s="25">
        <v>19396</v>
      </c>
      <c r="D225" s="25">
        <v>19396</v>
      </c>
      <c r="E225" s="25">
        <v>0.55408636363636399</v>
      </c>
      <c r="F225" s="25">
        <v>8.8163636363636402E-2</v>
      </c>
      <c r="G225" t="s">
        <v>2702</v>
      </c>
      <c r="H225">
        <v>1.2971731077709E-3</v>
      </c>
      <c r="I225" s="31">
        <v>7.1874593029166165E-4</v>
      </c>
      <c r="J225">
        <v>3</v>
      </c>
    </row>
    <row r="226" spans="1:10" x14ac:dyDescent="0.2">
      <c r="A226" t="s">
        <v>552</v>
      </c>
      <c r="B226" s="34">
        <v>44377</v>
      </c>
      <c r="C226" s="25">
        <v>275832</v>
      </c>
      <c r="D226" s="25">
        <v>3052113</v>
      </c>
      <c r="E226" s="25">
        <v>0.28840553457322299</v>
      </c>
      <c r="F226" s="25">
        <v>0.113156228962583</v>
      </c>
      <c r="G226" t="s">
        <v>2227</v>
      </c>
      <c r="H226">
        <v>2.51081828210847E-3</v>
      </c>
      <c r="I226" s="31">
        <v>7.2413388886771529E-4</v>
      </c>
      <c r="J226">
        <v>2</v>
      </c>
    </row>
    <row r="227" spans="1:10" x14ac:dyDescent="0.2">
      <c r="A227" t="s">
        <v>554</v>
      </c>
      <c r="B227" s="34">
        <v>44377</v>
      </c>
      <c r="C227" s="25">
        <v>24359</v>
      </c>
      <c r="D227" s="25">
        <v>24359</v>
      </c>
      <c r="E227" s="25">
        <v>1.40180596390489E-2</v>
      </c>
      <c r="F227" s="25">
        <v>4.2054178917146801E-2</v>
      </c>
      <c r="G227" t="s">
        <v>2702</v>
      </c>
      <c r="H227">
        <v>1.1634962479888E-3</v>
      </c>
      <c r="I227" s="31">
        <v>1.6309959794116565E-5</v>
      </c>
      <c r="J227">
        <v>1</v>
      </c>
    </row>
    <row r="228" spans="1:10" x14ac:dyDescent="0.2">
      <c r="A228" t="s">
        <v>556</v>
      </c>
      <c r="B228" s="34">
        <v>44377</v>
      </c>
      <c r="C228" s="25">
        <v>146</v>
      </c>
      <c r="D228" s="25">
        <v>146</v>
      </c>
      <c r="E228" s="25">
        <v>0.35967741935483899</v>
      </c>
      <c r="F228" s="25">
        <v>0.47096774193548402</v>
      </c>
      <c r="G228" t="s">
        <v>2702</v>
      </c>
      <c r="H228">
        <v>8.5859380565519604E-4</v>
      </c>
      <c r="I228" s="31">
        <v>3.0881680429211105E-4</v>
      </c>
      <c r="J228">
        <v>3</v>
      </c>
    </row>
    <row r="229" spans="1:10" x14ac:dyDescent="0.2">
      <c r="A229" t="s">
        <v>558</v>
      </c>
      <c r="B229" s="34">
        <v>44377</v>
      </c>
      <c r="C229" s="25">
        <v>4</v>
      </c>
      <c r="D229" s="25">
        <v>4</v>
      </c>
      <c r="E229" s="25">
        <v>0.33333333333333298</v>
      </c>
      <c r="F229" s="25">
        <v>0.33333333333333298</v>
      </c>
      <c r="G229" t="s">
        <v>2702</v>
      </c>
      <c r="H229">
        <v>4.9475079134978796E-4</v>
      </c>
      <c r="I229" s="31">
        <v>1.6491693044992927E-4</v>
      </c>
      <c r="J229">
        <v>2</v>
      </c>
    </row>
    <row r="230" spans="1:10" x14ac:dyDescent="0.2">
      <c r="A230" t="s">
        <v>577</v>
      </c>
      <c r="B230" s="34">
        <v>44377</v>
      </c>
      <c r="C230" s="25">
        <v>38.630000000000003</v>
      </c>
      <c r="D230" s="25">
        <v>38.630000000000003</v>
      </c>
      <c r="E230" s="25">
        <v>0.482875</v>
      </c>
      <c r="F230" s="25">
        <v>0.85844444444444401</v>
      </c>
      <c r="G230" t="s">
        <v>2228</v>
      </c>
      <c r="H230">
        <v>4.3510804382174302E-4</v>
      </c>
      <c r="I230" s="31">
        <v>2.1010279666042411E-4</v>
      </c>
      <c r="J230">
        <v>3</v>
      </c>
    </row>
    <row r="231" spans="1:10" x14ac:dyDescent="0.2">
      <c r="A231" t="s">
        <v>560</v>
      </c>
      <c r="B231" s="34">
        <v>44377</v>
      </c>
      <c r="C231" s="25">
        <v>20</v>
      </c>
      <c r="D231" s="25">
        <v>20</v>
      </c>
      <c r="E231" s="25">
        <v>0.2</v>
      </c>
      <c r="F231" s="25">
        <v>0.60606060606060597</v>
      </c>
      <c r="G231" t="s">
        <v>2229</v>
      </c>
      <c r="H231">
        <v>1.00495749178095E-4</v>
      </c>
      <c r="I231" s="31">
        <v>2.0099149835619079E-5</v>
      </c>
      <c r="J231">
        <v>1</v>
      </c>
    </row>
    <row r="232" spans="1:10" x14ac:dyDescent="0.2">
      <c r="A232" t="s">
        <v>543</v>
      </c>
      <c r="B232" s="34">
        <v>44377</v>
      </c>
      <c r="C232" s="25">
        <v>0</v>
      </c>
      <c r="D232" s="25">
        <v>18</v>
      </c>
      <c r="E232" s="25">
        <v>0.15</v>
      </c>
      <c r="F232" s="25">
        <v>0</v>
      </c>
      <c r="G232" t="s">
        <v>2230</v>
      </c>
      <c r="H232">
        <v>5.7689372248122901E-4</v>
      </c>
      <c r="I232" s="31">
        <v>8.653405837218436E-5</v>
      </c>
      <c r="J232">
        <v>1</v>
      </c>
    </row>
    <row r="233" spans="1:10" x14ac:dyDescent="0.2">
      <c r="A233" t="s">
        <v>562</v>
      </c>
      <c r="B233" s="34">
        <v>44377</v>
      </c>
      <c r="C233" s="25">
        <v>1</v>
      </c>
      <c r="D233" s="25">
        <v>2</v>
      </c>
      <c r="E233" s="25">
        <v>0.33333333333333298</v>
      </c>
      <c r="F233" s="25">
        <v>0.33333333333333298</v>
      </c>
      <c r="G233" t="s">
        <v>2007</v>
      </c>
      <c r="H233">
        <v>8.1699346405228807E-5</v>
      </c>
      <c r="I233" s="31">
        <v>2.7233115468409562E-5</v>
      </c>
      <c r="J233">
        <v>2</v>
      </c>
    </row>
    <row r="234" spans="1:10" x14ac:dyDescent="0.2">
      <c r="A234" t="s">
        <v>573</v>
      </c>
      <c r="B234" s="34">
        <v>44377</v>
      </c>
      <c r="C234" s="25">
        <v>17</v>
      </c>
      <c r="D234" s="25">
        <v>58</v>
      </c>
      <c r="E234" s="25">
        <v>0.483333333333333</v>
      </c>
      <c r="F234" s="25">
        <v>0.65384615384615397</v>
      </c>
      <c r="G234" t="s">
        <v>2702</v>
      </c>
      <c r="H234">
        <v>1.3974324604746E-4</v>
      </c>
      <c r="I234" s="31">
        <v>6.7542568922939072E-5</v>
      </c>
      <c r="J234">
        <v>3</v>
      </c>
    </row>
    <row r="235" spans="1:10" x14ac:dyDescent="0.2">
      <c r="A235" t="s">
        <v>567</v>
      </c>
      <c r="B235" s="34">
        <v>44377</v>
      </c>
      <c r="C235" s="25">
        <v>10</v>
      </c>
      <c r="D235" s="25">
        <v>10</v>
      </c>
      <c r="E235" s="25">
        <v>0.1</v>
      </c>
      <c r="F235" s="25">
        <v>0.33333333333333298</v>
      </c>
      <c r="G235" t="s">
        <v>2231</v>
      </c>
      <c r="H235">
        <v>5.3828874707207196E-3</v>
      </c>
      <c r="I235" s="31">
        <v>5.3828874707207211E-4</v>
      </c>
      <c r="J235">
        <v>1</v>
      </c>
    </row>
    <row r="236" spans="1:10" x14ac:dyDescent="0.2">
      <c r="A236" t="s">
        <v>604</v>
      </c>
      <c r="B236" s="34">
        <v>44377</v>
      </c>
      <c r="C236" s="25">
        <v>15</v>
      </c>
      <c r="D236" s="25">
        <v>15</v>
      </c>
      <c r="E236" s="25">
        <v>0.15</v>
      </c>
      <c r="F236" s="25">
        <v>0.27272727272727298</v>
      </c>
      <c r="G236" t="s">
        <v>2232</v>
      </c>
      <c r="H236">
        <v>5.2482884411724096E-3</v>
      </c>
      <c r="I236" s="31">
        <v>7.8724326617586192E-4</v>
      </c>
      <c r="J236">
        <v>1</v>
      </c>
    </row>
    <row r="237" spans="1:10" x14ac:dyDescent="0.2">
      <c r="A237" t="s">
        <v>575</v>
      </c>
      <c r="B237" s="34">
        <v>44377</v>
      </c>
      <c r="C237" s="25">
        <v>1</v>
      </c>
      <c r="D237" s="25">
        <v>3</v>
      </c>
      <c r="E237" s="25">
        <v>0.6</v>
      </c>
      <c r="F237" s="25">
        <v>1</v>
      </c>
      <c r="G237" t="s">
        <v>2702</v>
      </c>
      <c r="H237">
        <v>8.9350416934993104E-4</v>
      </c>
      <c r="I237" s="31">
        <v>5.3610250160995865E-4</v>
      </c>
      <c r="J237">
        <v>3</v>
      </c>
    </row>
    <row r="238" spans="1:10" x14ac:dyDescent="0.2">
      <c r="A238" t="s">
        <v>571</v>
      </c>
      <c r="B238" s="34">
        <v>44377</v>
      </c>
      <c r="C238" s="25">
        <v>0</v>
      </c>
      <c r="D238" s="25">
        <v>1</v>
      </c>
      <c r="E238" s="25">
        <v>0.25</v>
      </c>
      <c r="F238" s="25">
        <v>-1</v>
      </c>
      <c r="G238" t="s">
        <v>2233</v>
      </c>
      <c r="H238">
        <v>9.1301269920152095E-4</v>
      </c>
      <c r="I238" s="31">
        <v>2.2825317480038016E-4</v>
      </c>
      <c r="J238">
        <v>0</v>
      </c>
    </row>
    <row r="239" spans="1:10" x14ac:dyDescent="0.2">
      <c r="A239" t="s">
        <v>612</v>
      </c>
      <c r="B239" s="34">
        <v>44377</v>
      </c>
      <c r="C239" s="25">
        <v>18.8</v>
      </c>
      <c r="D239" s="25">
        <v>18.8</v>
      </c>
      <c r="E239" s="25">
        <v>0.47</v>
      </c>
      <c r="F239" s="25">
        <v>0.94</v>
      </c>
      <c r="G239" t="s">
        <v>2702</v>
      </c>
      <c r="H239">
        <v>0</v>
      </c>
      <c r="I239" s="31">
        <v>0</v>
      </c>
      <c r="J239">
        <v>3</v>
      </c>
    </row>
    <row r="240" spans="1:10" x14ac:dyDescent="0.2">
      <c r="A240" t="s">
        <v>632</v>
      </c>
      <c r="B240" s="34">
        <v>44377</v>
      </c>
      <c r="C240" s="25">
        <v>0</v>
      </c>
      <c r="D240" s="25">
        <v>0</v>
      </c>
      <c r="E240" s="25">
        <v>0.25</v>
      </c>
      <c r="F240" s="25">
        <v>0</v>
      </c>
      <c r="G240" t="s">
        <v>2702</v>
      </c>
      <c r="H240">
        <v>1.03945486618205E-4</v>
      </c>
      <c r="I240" s="31">
        <v>2.5986371654551374E-5</v>
      </c>
      <c r="J240">
        <v>2</v>
      </c>
    </row>
    <row r="241" spans="1:10" x14ac:dyDescent="0.2">
      <c r="A241" t="s">
        <v>614</v>
      </c>
      <c r="B241" s="34">
        <v>44377</v>
      </c>
      <c r="C241" s="25">
        <v>21</v>
      </c>
      <c r="D241" s="25">
        <v>21</v>
      </c>
      <c r="E241" s="25">
        <v>0.21</v>
      </c>
      <c r="F241" s="25">
        <v>0.47727272727272702</v>
      </c>
      <c r="G241" t="s">
        <v>2234</v>
      </c>
      <c r="H241">
        <v>4.2580167419901602E-4</v>
      </c>
      <c r="I241" s="31">
        <v>8.9418351581793426E-5</v>
      </c>
      <c r="J241">
        <v>1</v>
      </c>
    </row>
    <row r="242" spans="1:10" x14ac:dyDescent="0.2">
      <c r="A242" t="s">
        <v>627</v>
      </c>
      <c r="B242" s="34">
        <v>44377</v>
      </c>
      <c r="C242" s="25">
        <v>1</v>
      </c>
      <c r="D242" s="25">
        <v>1</v>
      </c>
      <c r="E242" s="25">
        <v>0.27500000000000002</v>
      </c>
      <c r="F242" s="25">
        <v>0.1</v>
      </c>
      <c r="G242" t="s">
        <v>2702</v>
      </c>
      <c r="H242">
        <v>4.3239757188563401E-4</v>
      </c>
      <c r="I242" s="31">
        <v>1.1890933226854923E-4</v>
      </c>
      <c r="J242">
        <v>2</v>
      </c>
    </row>
    <row r="243" spans="1:10" x14ac:dyDescent="0.2">
      <c r="A243" t="s">
        <v>625</v>
      </c>
      <c r="B243" s="34">
        <v>44377</v>
      </c>
      <c r="C243" s="25">
        <v>1</v>
      </c>
      <c r="D243" s="25">
        <v>1</v>
      </c>
      <c r="E243" s="25">
        <v>0.28125</v>
      </c>
      <c r="F243" s="25">
        <v>0.125</v>
      </c>
      <c r="G243" t="s">
        <v>2702</v>
      </c>
      <c r="H243">
        <v>4.3239757188563401E-4</v>
      </c>
      <c r="I243" s="31">
        <v>1.2161181709283443E-4</v>
      </c>
      <c r="J243">
        <v>2</v>
      </c>
    </row>
    <row r="244" spans="1:10" x14ac:dyDescent="0.2">
      <c r="A244" t="s">
        <v>623</v>
      </c>
      <c r="B244" s="34">
        <v>44377</v>
      </c>
      <c r="C244" s="25">
        <v>10</v>
      </c>
      <c r="D244" s="25">
        <v>10</v>
      </c>
      <c r="E244" s="25">
        <v>0.1</v>
      </c>
      <c r="F244" s="25">
        <v>0.25</v>
      </c>
      <c r="G244" t="s">
        <v>2702</v>
      </c>
      <c r="H244">
        <v>4.0838850430634699E-4</v>
      </c>
      <c r="I244" s="31">
        <v>4.0838850430634691E-5</v>
      </c>
      <c r="J244">
        <v>1</v>
      </c>
    </row>
    <row r="245" spans="1:10" x14ac:dyDescent="0.2">
      <c r="A245" t="s">
        <v>608</v>
      </c>
      <c r="B245" s="34">
        <v>44377</v>
      </c>
      <c r="C245" s="25">
        <v>0</v>
      </c>
      <c r="D245" s="25">
        <v>0</v>
      </c>
      <c r="E245" s="25">
        <v>0</v>
      </c>
      <c r="F245" s="25">
        <v>0</v>
      </c>
      <c r="G245" t="s">
        <v>1998</v>
      </c>
      <c r="H245">
        <v>0</v>
      </c>
      <c r="I245" s="31">
        <v>0</v>
      </c>
      <c r="J245">
        <v>1</v>
      </c>
    </row>
    <row r="246" spans="1:10" x14ac:dyDescent="0.2">
      <c r="A246" t="s">
        <v>621</v>
      </c>
      <c r="B246" s="34">
        <v>44377</v>
      </c>
      <c r="C246" s="25">
        <v>8</v>
      </c>
      <c r="D246" s="25">
        <v>8</v>
      </c>
      <c r="E246" s="25">
        <v>0.22222222222222199</v>
      </c>
      <c r="F246" s="25">
        <v>0.66666666666666696</v>
      </c>
      <c r="G246" t="s">
        <v>2235</v>
      </c>
      <c r="H246">
        <v>8.3633972273258197E-4</v>
      </c>
      <c r="I246" s="31">
        <v>1.8585327171835133E-4</v>
      </c>
      <c r="J246">
        <v>1</v>
      </c>
    </row>
    <row r="247" spans="1:10" x14ac:dyDescent="0.2">
      <c r="A247" t="s">
        <v>610</v>
      </c>
      <c r="B247" s="34">
        <v>44377</v>
      </c>
      <c r="C247" s="25">
        <v>9</v>
      </c>
      <c r="D247" s="25">
        <v>18</v>
      </c>
      <c r="E247" s="25">
        <v>7.4999999999999997E-2</v>
      </c>
      <c r="F247" s="25">
        <v>0.17647058823529399</v>
      </c>
      <c r="G247" t="s">
        <v>2236</v>
      </c>
      <c r="H247">
        <v>8.8558909212598999E-4</v>
      </c>
      <c r="I247" s="31">
        <v>6.6419181909449271E-5</v>
      </c>
      <c r="J247">
        <v>1</v>
      </c>
    </row>
    <row r="248" spans="1:10" x14ac:dyDescent="0.2">
      <c r="A248" t="s">
        <v>616</v>
      </c>
      <c r="B248" s="34">
        <v>44377</v>
      </c>
      <c r="C248" s="25">
        <v>-2</v>
      </c>
      <c r="D248" s="25">
        <v>-2</v>
      </c>
      <c r="E248" s="25">
        <v>-2</v>
      </c>
      <c r="F248" s="25">
        <v>-2</v>
      </c>
      <c r="G248" t="s">
        <v>2672</v>
      </c>
      <c r="H248">
        <v>0</v>
      </c>
      <c r="I248" s="31">
        <v>0</v>
      </c>
      <c r="J248">
        <v>3</v>
      </c>
    </row>
    <row r="249" spans="1:10" x14ac:dyDescent="0.2">
      <c r="A249" t="s">
        <v>618</v>
      </c>
      <c r="B249" s="34">
        <v>44377</v>
      </c>
      <c r="C249" s="25">
        <v>1</v>
      </c>
      <c r="D249" s="25">
        <v>2</v>
      </c>
      <c r="E249" s="25">
        <v>0.5</v>
      </c>
      <c r="F249" s="25">
        <v>1</v>
      </c>
      <c r="G249" t="s">
        <v>2702</v>
      </c>
      <c r="H249">
        <v>9.6104786952800803E-5</v>
      </c>
      <c r="I249" s="31">
        <v>4.8052393476400381E-5</v>
      </c>
      <c r="J249">
        <v>3</v>
      </c>
    </row>
    <row r="250" spans="1:10" x14ac:dyDescent="0.2">
      <c r="A250" t="s">
        <v>634</v>
      </c>
      <c r="B250" s="34">
        <v>44377</v>
      </c>
      <c r="C250" s="25">
        <v>0</v>
      </c>
      <c r="D250" s="25">
        <v>2</v>
      </c>
      <c r="E250" s="25">
        <v>0.18181818181818199</v>
      </c>
      <c r="F250" s="25">
        <v>0</v>
      </c>
      <c r="G250" t="s">
        <v>2702</v>
      </c>
      <c r="H250">
        <v>4.6715355542898199E-4</v>
      </c>
      <c r="I250" s="31">
        <v>8.493701007799679E-5</v>
      </c>
      <c r="J250">
        <v>1</v>
      </c>
    </row>
    <row r="251" spans="1:10" x14ac:dyDescent="0.2">
      <c r="A251" t="s">
        <v>666</v>
      </c>
      <c r="B251" s="34">
        <v>44377</v>
      </c>
      <c r="C251" s="25">
        <v>10646</v>
      </c>
      <c r="D251" s="25">
        <v>29317</v>
      </c>
      <c r="E251" s="25">
        <v>0.29316999999999999</v>
      </c>
      <c r="F251" s="25">
        <v>0.36928093239446402</v>
      </c>
      <c r="G251" t="s">
        <v>2237</v>
      </c>
      <c r="H251">
        <v>0</v>
      </c>
      <c r="I251" s="31">
        <v>0</v>
      </c>
      <c r="J251">
        <v>2</v>
      </c>
    </row>
    <row r="252" spans="1:10" x14ac:dyDescent="0.2">
      <c r="A252" t="s">
        <v>739</v>
      </c>
      <c r="B252" s="34">
        <v>44377</v>
      </c>
      <c r="C252" s="25">
        <v>5.23</v>
      </c>
      <c r="D252" s="25">
        <v>5.23</v>
      </c>
      <c r="E252" s="25">
        <v>0.10057692307692299</v>
      </c>
      <c r="F252" s="25">
        <v>0.52300000000000002</v>
      </c>
      <c r="G252" t="s">
        <v>2238</v>
      </c>
      <c r="H252">
        <v>7.0338554955356302E-3</v>
      </c>
      <c r="I252" s="31">
        <v>7.07443543108679E-4</v>
      </c>
      <c r="J252">
        <v>1</v>
      </c>
    </row>
    <row r="253" spans="1:10" x14ac:dyDescent="0.2">
      <c r="A253" t="s">
        <v>708</v>
      </c>
      <c r="B253" s="34">
        <v>44377</v>
      </c>
      <c r="C253" s="25">
        <v>76.599999999999994</v>
      </c>
      <c r="D253" s="25">
        <v>76.599999999999994</v>
      </c>
      <c r="E253" s="25">
        <v>0.76600000000000001</v>
      </c>
      <c r="F253" s="25">
        <v>1.0213333333333301</v>
      </c>
      <c r="G253" t="s">
        <v>2239</v>
      </c>
      <c r="H253">
        <v>7.3540286299880802E-3</v>
      </c>
      <c r="I253" s="31">
        <v>5.5155214724910565E-3</v>
      </c>
      <c r="J253">
        <v>3</v>
      </c>
    </row>
    <row r="254" spans="1:10" x14ac:dyDescent="0.2">
      <c r="A254" t="s">
        <v>699</v>
      </c>
      <c r="B254" s="34">
        <v>44377</v>
      </c>
      <c r="C254" s="25">
        <v>42.03</v>
      </c>
      <c r="D254" s="25">
        <v>42.03</v>
      </c>
      <c r="E254" s="25">
        <v>0.272144736842105</v>
      </c>
      <c r="F254" s="25">
        <v>0.221210526315789</v>
      </c>
      <c r="G254" t="s">
        <v>2240</v>
      </c>
      <c r="H254">
        <v>5.3835781064778495E-4</v>
      </c>
      <c r="I254" s="31">
        <v>1.4651124470563327E-4</v>
      </c>
      <c r="J254">
        <v>2</v>
      </c>
    </row>
    <row r="255" spans="1:10" x14ac:dyDescent="0.2">
      <c r="A255" t="s">
        <v>672</v>
      </c>
      <c r="B255" s="34">
        <v>44377</v>
      </c>
      <c r="C255" s="25">
        <v>23.8</v>
      </c>
      <c r="D255" s="25">
        <v>23.8</v>
      </c>
      <c r="E255" s="25">
        <v>0.47599999999999998</v>
      </c>
      <c r="F255" s="25">
        <v>0.793333333333333</v>
      </c>
      <c r="G255" t="s">
        <v>2241</v>
      </c>
      <c r="H255">
        <v>1.19252345044651E-2</v>
      </c>
      <c r="I255" s="31">
        <v>5.6764116241253678E-3</v>
      </c>
      <c r="J255">
        <v>3</v>
      </c>
    </row>
    <row r="256" spans="1:10" x14ac:dyDescent="0.2">
      <c r="A256" t="s">
        <v>670</v>
      </c>
      <c r="B256" s="34">
        <v>44377</v>
      </c>
      <c r="C256" s="25">
        <v>21</v>
      </c>
      <c r="D256" s="25">
        <v>21</v>
      </c>
      <c r="E256" s="25">
        <v>0.375</v>
      </c>
      <c r="F256" s="25">
        <v>0.5</v>
      </c>
      <c r="G256" t="s">
        <v>2242</v>
      </c>
      <c r="H256">
        <v>4.5397902243382799E-3</v>
      </c>
      <c r="I256" s="31">
        <v>1.7024213341268553E-3</v>
      </c>
      <c r="J256">
        <v>3</v>
      </c>
    </row>
    <row r="257" spans="1:10" x14ac:dyDescent="0.2">
      <c r="A257" t="s">
        <v>668</v>
      </c>
      <c r="B257" s="34">
        <v>44377</v>
      </c>
      <c r="C257" s="25">
        <v>50</v>
      </c>
      <c r="D257" s="25">
        <v>50</v>
      </c>
      <c r="E257" s="25">
        <v>0.5</v>
      </c>
      <c r="F257" s="25">
        <v>1</v>
      </c>
      <c r="G257" t="s">
        <v>2243</v>
      </c>
      <c r="H257">
        <v>1.44781406464481E-2</v>
      </c>
      <c r="I257" s="31">
        <v>7.2390703232240432E-3</v>
      </c>
      <c r="J257">
        <v>3</v>
      </c>
    </row>
    <row r="258" spans="1:10" x14ac:dyDescent="0.2">
      <c r="A258" t="s">
        <v>726</v>
      </c>
      <c r="B258" s="34">
        <v>44377</v>
      </c>
      <c r="C258" s="25">
        <v>1.1000000000000001</v>
      </c>
      <c r="D258" s="25">
        <v>1.1000000000000001</v>
      </c>
      <c r="E258" s="25">
        <v>4</v>
      </c>
      <c r="F258" s="25">
        <v>6.6666666666666599</v>
      </c>
      <c r="G258" t="s">
        <v>2673</v>
      </c>
      <c r="H258">
        <v>0</v>
      </c>
      <c r="I258" s="31">
        <v>0</v>
      </c>
      <c r="J258">
        <v>3</v>
      </c>
    </row>
    <row r="259" spans="1:10" x14ac:dyDescent="0.2">
      <c r="A259" t="s">
        <v>729</v>
      </c>
      <c r="B259" s="34">
        <v>44377</v>
      </c>
      <c r="C259" s="25">
        <v>73</v>
      </c>
      <c r="D259" s="25">
        <v>73</v>
      </c>
      <c r="E259" s="25">
        <v>0.97333333333333305</v>
      </c>
      <c r="F259" s="25">
        <v>1</v>
      </c>
      <c r="G259" t="s">
        <v>2002</v>
      </c>
      <c r="H259">
        <v>0</v>
      </c>
      <c r="I259" s="31">
        <v>0</v>
      </c>
      <c r="J259">
        <v>3</v>
      </c>
    </row>
    <row r="260" spans="1:10" x14ac:dyDescent="0.2">
      <c r="A260" t="s">
        <v>731</v>
      </c>
      <c r="B260" s="34">
        <v>44377</v>
      </c>
      <c r="C260" s="25">
        <v>1.3</v>
      </c>
      <c r="D260" s="25">
        <v>1.3</v>
      </c>
      <c r="E260" s="25">
        <v>0.14285714285714299</v>
      </c>
      <c r="F260" s="25">
        <v>0</v>
      </c>
      <c r="G260" t="s">
        <v>2673</v>
      </c>
      <c r="H260">
        <v>0</v>
      </c>
      <c r="I260" s="31">
        <v>0</v>
      </c>
      <c r="J260">
        <v>1</v>
      </c>
    </row>
    <row r="261" spans="1:10" x14ac:dyDescent="0.2">
      <c r="A261" t="s">
        <v>737</v>
      </c>
      <c r="B261" s="34">
        <v>44377</v>
      </c>
      <c r="C261" s="25">
        <v>84</v>
      </c>
      <c r="D261" s="25">
        <v>84</v>
      </c>
      <c r="E261" s="25">
        <v>0.93333333333333302</v>
      </c>
      <c r="F261" s="25">
        <v>0.96551724137931005</v>
      </c>
      <c r="G261" t="s">
        <v>2245</v>
      </c>
      <c r="H261">
        <v>0</v>
      </c>
      <c r="I261" s="31">
        <v>0</v>
      </c>
      <c r="J261">
        <v>3</v>
      </c>
    </row>
    <row r="262" spans="1:10" x14ac:dyDescent="0.2">
      <c r="A262" t="s">
        <v>758</v>
      </c>
      <c r="B262" s="34">
        <v>44377</v>
      </c>
      <c r="C262" s="25">
        <v>0</v>
      </c>
      <c r="D262" s="25">
        <v>0</v>
      </c>
      <c r="E262" s="25">
        <v>0.375</v>
      </c>
      <c r="F262" s="25">
        <v>0.5</v>
      </c>
      <c r="G262" t="s">
        <v>2001</v>
      </c>
      <c r="H262">
        <v>0</v>
      </c>
      <c r="I262" s="31">
        <v>0</v>
      </c>
      <c r="J262">
        <v>3</v>
      </c>
    </row>
    <row r="263" spans="1:10" x14ac:dyDescent="0.2">
      <c r="A263" t="s">
        <v>756</v>
      </c>
      <c r="B263" s="34">
        <v>44377</v>
      </c>
      <c r="C263" s="25">
        <v>45</v>
      </c>
      <c r="D263" s="25">
        <v>45</v>
      </c>
      <c r="E263" s="25">
        <v>0.75</v>
      </c>
      <c r="F263" s="25">
        <v>0.9</v>
      </c>
      <c r="G263" t="s">
        <v>2674</v>
      </c>
      <c r="H263">
        <v>0</v>
      </c>
      <c r="I263" s="31">
        <v>0</v>
      </c>
      <c r="J263">
        <v>3</v>
      </c>
    </row>
    <row r="264" spans="1:10" x14ac:dyDescent="0.2">
      <c r="A264" t="s">
        <v>754</v>
      </c>
      <c r="B264" s="34">
        <v>44377</v>
      </c>
      <c r="C264" s="25">
        <v>0</v>
      </c>
      <c r="D264" s="25">
        <v>0</v>
      </c>
      <c r="E264" s="25">
        <v>0.375</v>
      </c>
      <c r="F264" s="25">
        <v>0.5</v>
      </c>
      <c r="G264" t="s">
        <v>2675</v>
      </c>
      <c r="H264">
        <v>0</v>
      </c>
      <c r="I264" s="31">
        <v>0</v>
      </c>
      <c r="J264">
        <v>3</v>
      </c>
    </row>
    <row r="265" spans="1:10" x14ac:dyDescent="0.2">
      <c r="A265" t="s">
        <v>752</v>
      </c>
      <c r="B265" s="34">
        <v>44377</v>
      </c>
      <c r="C265" s="25">
        <v>109.7</v>
      </c>
      <c r="D265" s="25">
        <v>109.7</v>
      </c>
      <c r="E265" s="25">
        <v>1.097</v>
      </c>
      <c r="F265" s="25">
        <v>1.097</v>
      </c>
      <c r="G265" t="s">
        <v>2246</v>
      </c>
      <c r="H265">
        <v>0</v>
      </c>
      <c r="I265" s="31">
        <v>0</v>
      </c>
      <c r="J265">
        <v>3</v>
      </c>
    </row>
    <row r="266" spans="1:10" x14ac:dyDescent="0.2">
      <c r="A266" t="s">
        <v>749</v>
      </c>
      <c r="B266" s="34">
        <v>44377</v>
      </c>
      <c r="C266" s="25">
        <v>14.51</v>
      </c>
      <c r="D266" s="25">
        <v>14.51</v>
      </c>
      <c r="E266" s="25">
        <v>0</v>
      </c>
      <c r="F266" s="25">
        <v>0</v>
      </c>
      <c r="G266" t="s">
        <v>2247</v>
      </c>
      <c r="H266">
        <v>0</v>
      </c>
      <c r="I266" s="31">
        <v>0</v>
      </c>
      <c r="J266">
        <v>1</v>
      </c>
    </row>
    <row r="267" spans="1:10" x14ac:dyDescent="0.2">
      <c r="A267" t="s">
        <v>747</v>
      </c>
      <c r="B267" s="34">
        <v>44377</v>
      </c>
      <c r="C267" s="25">
        <v>-1</v>
      </c>
      <c r="D267" s="25">
        <v>0</v>
      </c>
      <c r="E267" s="25">
        <v>0</v>
      </c>
      <c r="F267" s="25">
        <v>-1</v>
      </c>
      <c r="G267" t="s">
        <v>2248</v>
      </c>
      <c r="H267">
        <v>0</v>
      </c>
      <c r="I267" s="31">
        <v>0</v>
      </c>
      <c r="J267">
        <v>0</v>
      </c>
    </row>
    <row r="268" spans="1:10" x14ac:dyDescent="0.2">
      <c r="A268" t="s">
        <v>639</v>
      </c>
      <c r="B268" s="34">
        <v>44377</v>
      </c>
      <c r="C268" s="25">
        <v>13.3</v>
      </c>
      <c r="D268" s="25">
        <v>13.3</v>
      </c>
      <c r="E268" s="25">
        <v>2.5</v>
      </c>
      <c r="F268" s="25">
        <v>9.0000000000000195</v>
      </c>
      <c r="G268" t="s">
        <v>2673</v>
      </c>
      <c r="H268">
        <v>0</v>
      </c>
      <c r="I268" s="31">
        <v>0</v>
      </c>
      <c r="J268">
        <v>3</v>
      </c>
    </row>
    <row r="269" spans="1:10" x14ac:dyDescent="0.2">
      <c r="A269" t="s">
        <v>664</v>
      </c>
      <c r="B269" s="34">
        <v>44377</v>
      </c>
      <c r="C269" s="25">
        <v>10.34</v>
      </c>
      <c r="D269" s="25">
        <v>10.34</v>
      </c>
      <c r="E269" s="25">
        <v>0.12925</v>
      </c>
      <c r="F269" s="25">
        <v>0.51700000000000002</v>
      </c>
      <c r="G269" t="s">
        <v>2249</v>
      </c>
      <c r="H269">
        <v>4.6263117353912298E-3</v>
      </c>
      <c r="I269" s="31">
        <v>5.9795079179931674E-4</v>
      </c>
      <c r="J269">
        <v>1</v>
      </c>
    </row>
    <row r="270" spans="1:10" x14ac:dyDescent="0.2">
      <c r="A270" t="s">
        <v>641</v>
      </c>
      <c r="B270" s="34">
        <v>44377</v>
      </c>
      <c r="C270" s="25">
        <v>43.1</v>
      </c>
      <c r="D270" s="25">
        <v>43.1</v>
      </c>
      <c r="E270" s="25">
        <v>0.30387500000000001</v>
      </c>
      <c r="F270" s="25">
        <v>0.2155</v>
      </c>
      <c r="G270" t="s">
        <v>2250</v>
      </c>
      <c r="H270">
        <v>4.7985654561426396E-3</v>
      </c>
      <c r="I270" s="31">
        <v>1.4581640779853457E-3</v>
      </c>
      <c r="J270">
        <v>2</v>
      </c>
    </row>
    <row r="271" spans="1:10" x14ac:dyDescent="0.2">
      <c r="A271" t="s">
        <v>658</v>
      </c>
      <c r="B271" s="34">
        <v>44377</v>
      </c>
      <c r="C271" s="25">
        <v>1</v>
      </c>
      <c r="D271" s="25">
        <v>1</v>
      </c>
      <c r="E271" s="25">
        <v>0.25</v>
      </c>
      <c r="F271" s="25">
        <v>0.5</v>
      </c>
      <c r="G271" t="s">
        <v>2251</v>
      </c>
      <c r="H271">
        <v>4.8539502828911204E-3</v>
      </c>
      <c r="I271" s="31">
        <v>1.213487570722779E-3</v>
      </c>
      <c r="J271">
        <v>2</v>
      </c>
    </row>
    <row r="272" spans="1:10" x14ac:dyDescent="0.2">
      <c r="A272" t="s">
        <v>745</v>
      </c>
      <c r="B272" s="34">
        <v>44377</v>
      </c>
      <c r="C272" s="25">
        <v>-2</v>
      </c>
      <c r="D272" s="25">
        <v>-2</v>
      </c>
      <c r="E272" s="25">
        <v>0.27222222222222198</v>
      </c>
      <c r="F272" s="25">
        <v>-2</v>
      </c>
      <c r="G272" t="s">
        <v>1999</v>
      </c>
      <c r="H272">
        <v>0</v>
      </c>
      <c r="I272" s="31">
        <v>0</v>
      </c>
      <c r="J272">
        <v>2</v>
      </c>
    </row>
    <row r="273" spans="1:10" x14ac:dyDescent="0.2">
      <c r="A273" t="s">
        <v>743</v>
      </c>
      <c r="B273" s="34">
        <v>44377</v>
      </c>
      <c r="C273" s="25">
        <v>30</v>
      </c>
      <c r="D273" s="25">
        <v>30</v>
      </c>
      <c r="E273" s="25">
        <v>0.28749999999999998</v>
      </c>
      <c r="F273" s="25">
        <v>0.15</v>
      </c>
      <c r="G273" t="s">
        <v>2252</v>
      </c>
      <c r="H273">
        <v>0</v>
      </c>
      <c r="I273" s="31">
        <v>0</v>
      </c>
      <c r="J273">
        <v>2</v>
      </c>
    </row>
    <row r="274" spans="1:10" x14ac:dyDescent="0.2">
      <c r="A274" t="s">
        <v>734</v>
      </c>
      <c r="B274" s="34">
        <v>44377</v>
      </c>
      <c r="C274" s="25">
        <v>0.3</v>
      </c>
      <c r="D274" s="25">
        <v>0.3</v>
      </c>
      <c r="E274" s="25">
        <v>0.06</v>
      </c>
      <c r="F274" s="25">
        <v>0.3</v>
      </c>
      <c r="G274" t="s">
        <v>2238</v>
      </c>
      <c r="H274">
        <v>0</v>
      </c>
      <c r="I274" s="31">
        <v>0</v>
      </c>
      <c r="J274">
        <v>1</v>
      </c>
    </row>
    <row r="275" spans="1:10" x14ac:dyDescent="0.2">
      <c r="A275" t="s">
        <v>741</v>
      </c>
      <c r="B275" s="34">
        <v>44377</v>
      </c>
      <c r="C275" s="25">
        <v>0</v>
      </c>
      <c r="D275" s="25">
        <v>0</v>
      </c>
      <c r="E275" s="25">
        <v>0.25</v>
      </c>
      <c r="F275" s="25">
        <v>0</v>
      </c>
      <c r="G275" t="s">
        <v>2253</v>
      </c>
      <c r="H275">
        <v>0</v>
      </c>
      <c r="I275" s="31">
        <v>0</v>
      </c>
      <c r="J275">
        <v>2</v>
      </c>
    </row>
    <row r="276" spans="1:10" x14ac:dyDescent="0.2">
      <c r="A276" t="s">
        <v>648</v>
      </c>
      <c r="B276" s="34">
        <v>44377</v>
      </c>
      <c r="C276" s="25">
        <v>6.9</v>
      </c>
      <c r="D276" s="25">
        <v>6.9</v>
      </c>
      <c r="E276" s="25">
        <v>2</v>
      </c>
      <c r="F276" s="25">
        <v>1.02898550724638</v>
      </c>
      <c r="G276" t="s">
        <v>2676</v>
      </c>
      <c r="H276">
        <v>0</v>
      </c>
      <c r="I276" s="31">
        <v>0</v>
      </c>
      <c r="J276">
        <v>3</v>
      </c>
    </row>
    <row r="277" spans="1:10" x14ac:dyDescent="0.2">
      <c r="A277" t="s">
        <v>674</v>
      </c>
      <c r="B277" s="34">
        <v>44377</v>
      </c>
      <c r="C277" s="25">
        <v>100</v>
      </c>
      <c r="D277" s="25">
        <v>100</v>
      </c>
      <c r="E277" s="25">
        <v>0.375</v>
      </c>
      <c r="F277" s="25">
        <v>0.5</v>
      </c>
      <c r="G277" t="s">
        <v>2254</v>
      </c>
      <c r="H277">
        <v>4.2391817929291598E-4</v>
      </c>
      <c r="I277" s="31">
        <v>1.5896931723484366E-4</v>
      </c>
      <c r="J277">
        <v>3</v>
      </c>
    </row>
    <row r="278" spans="1:10" x14ac:dyDescent="0.2">
      <c r="A278" t="s">
        <v>656</v>
      </c>
      <c r="B278" s="34">
        <v>44377</v>
      </c>
      <c r="C278" s="25">
        <v>95</v>
      </c>
      <c r="D278" s="25">
        <v>95</v>
      </c>
      <c r="E278" s="25">
        <v>0.36184210526315802</v>
      </c>
      <c r="F278" s="25">
        <v>0.5</v>
      </c>
      <c r="G278" t="s">
        <v>1988</v>
      </c>
      <c r="H278">
        <v>7.7863056700279301E-4</v>
      </c>
      <c r="I278" s="31">
        <v>2.8174132358653708E-4</v>
      </c>
      <c r="J278">
        <v>3</v>
      </c>
    </row>
    <row r="279" spans="1:10" x14ac:dyDescent="0.2">
      <c r="A279" t="s">
        <v>654</v>
      </c>
      <c r="B279" s="34">
        <v>44377</v>
      </c>
      <c r="C279" s="25">
        <v>95</v>
      </c>
      <c r="D279" s="25">
        <v>95</v>
      </c>
      <c r="E279" s="25">
        <v>0.375</v>
      </c>
      <c r="F279" s="25">
        <v>0.5</v>
      </c>
      <c r="G279" t="s">
        <v>1988</v>
      </c>
      <c r="H279">
        <v>7.7863056700279301E-4</v>
      </c>
      <c r="I279" s="31">
        <v>2.9198646262604743E-4</v>
      </c>
      <c r="J279">
        <v>3</v>
      </c>
    </row>
    <row r="280" spans="1:10" x14ac:dyDescent="0.2">
      <c r="A280" t="s">
        <v>652</v>
      </c>
      <c r="B280" s="34">
        <v>44377</v>
      </c>
      <c r="C280" s="25">
        <v>15</v>
      </c>
      <c r="D280" s="25">
        <v>15</v>
      </c>
      <c r="E280" s="25">
        <v>0.15</v>
      </c>
      <c r="F280" s="25">
        <v>0.16666666666666699</v>
      </c>
      <c r="G280" t="s">
        <v>2677</v>
      </c>
      <c r="H280">
        <v>4.74069017198956E-4</v>
      </c>
      <c r="I280" s="31">
        <v>7.1110352579843334E-5</v>
      </c>
      <c r="J280">
        <v>1</v>
      </c>
    </row>
    <row r="281" spans="1:10" x14ac:dyDescent="0.2">
      <c r="A281" t="s">
        <v>650</v>
      </c>
      <c r="B281" s="34">
        <v>44377</v>
      </c>
      <c r="C281" s="25">
        <v>38</v>
      </c>
      <c r="D281" s="25">
        <v>38</v>
      </c>
      <c r="E281" s="25">
        <v>0.47499999999999998</v>
      </c>
      <c r="F281" s="25">
        <v>0.487179487179487</v>
      </c>
      <c r="G281" t="s">
        <v>2255</v>
      </c>
      <c r="H281">
        <v>7.7646081242581898E-4</v>
      </c>
      <c r="I281" s="31">
        <v>3.6881888590226385E-4</v>
      </c>
      <c r="J281">
        <v>3</v>
      </c>
    </row>
    <row r="282" spans="1:10" x14ac:dyDescent="0.2">
      <c r="A282" t="s">
        <v>644</v>
      </c>
      <c r="B282" s="34">
        <v>44377</v>
      </c>
      <c r="C282" s="25">
        <v>0</v>
      </c>
      <c r="D282" s="25">
        <v>0</v>
      </c>
      <c r="E282" s="25">
        <v>0</v>
      </c>
      <c r="F282" s="25">
        <v>0</v>
      </c>
      <c r="G282" t="s">
        <v>2000</v>
      </c>
      <c r="H282">
        <v>0</v>
      </c>
      <c r="I282" s="31">
        <v>0</v>
      </c>
      <c r="J282">
        <v>1</v>
      </c>
    </row>
    <row r="283" spans="1:10" x14ac:dyDescent="0.2">
      <c r="A283" t="s">
        <v>646</v>
      </c>
      <c r="B283" s="34">
        <v>44377</v>
      </c>
      <c r="C283" s="25">
        <v>20</v>
      </c>
      <c r="D283" s="25">
        <v>20</v>
      </c>
      <c r="E283" s="25">
        <v>0.33333333333333298</v>
      </c>
      <c r="F283" s="25">
        <v>0.66666666666666696</v>
      </c>
      <c r="G283" t="s">
        <v>2678</v>
      </c>
      <c r="H283">
        <v>4.4070050381507801E-4</v>
      </c>
      <c r="I283" s="31">
        <v>1.4690016793835915E-4</v>
      </c>
      <c r="J283">
        <v>2</v>
      </c>
    </row>
    <row r="284" spans="1:10" x14ac:dyDescent="0.2">
      <c r="A284" t="s">
        <v>676</v>
      </c>
      <c r="B284" s="34">
        <v>44377</v>
      </c>
      <c r="C284" s="25">
        <v>0</v>
      </c>
      <c r="D284" s="25">
        <v>0</v>
      </c>
      <c r="E284" s="25">
        <v>0</v>
      </c>
      <c r="F284" s="25">
        <v>0</v>
      </c>
      <c r="G284" t="s">
        <v>2679</v>
      </c>
      <c r="H284">
        <v>6.5377886585539903E-4</v>
      </c>
      <c r="I284" s="31">
        <v>0</v>
      </c>
      <c r="J284">
        <v>1</v>
      </c>
    </row>
    <row r="285" spans="1:10" x14ac:dyDescent="0.2">
      <c r="A285" t="s">
        <v>705</v>
      </c>
      <c r="B285" s="34">
        <v>44377</v>
      </c>
      <c r="C285" s="25">
        <v>77</v>
      </c>
      <c r="D285" s="25">
        <v>77</v>
      </c>
      <c r="E285" s="25">
        <v>0.96250000000000002</v>
      </c>
      <c r="F285" s="25">
        <v>0.987179487179487</v>
      </c>
      <c r="G285" t="s">
        <v>2680</v>
      </c>
      <c r="H285">
        <v>4.9292948128549499E-4</v>
      </c>
      <c r="I285" s="31">
        <v>4.7444462573728905E-4</v>
      </c>
      <c r="J285">
        <v>3</v>
      </c>
    </row>
    <row r="286" spans="1:10" x14ac:dyDescent="0.2">
      <c r="A286" t="s">
        <v>660</v>
      </c>
      <c r="B286" s="34">
        <v>44377</v>
      </c>
      <c r="C286" s="25">
        <v>0.54</v>
      </c>
      <c r="D286" s="25">
        <v>0.54</v>
      </c>
      <c r="E286" s="25">
        <v>0.6</v>
      </c>
      <c r="F286" s="25">
        <v>2.0000000000000102</v>
      </c>
      <c r="G286" t="s">
        <v>2256</v>
      </c>
      <c r="H286">
        <v>0</v>
      </c>
      <c r="I286" s="31">
        <v>0</v>
      </c>
      <c r="J286">
        <v>3</v>
      </c>
    </row>
    <row r="287" spans="1:10" x14ac:dyDescent="0.2">
      <c r="A287" t="s">
        <v>678</v>
      </c>
      <c r="B287" s="34">
        <v>44377</v>
      </c>
      <c r="C287" s="25">
        <v>0.88</v>
      </c>
      <c r="D287" s="25">
        <v>0.88</v>
      </c>
      <c r="E287" s="25">
        <v>0</v>
      </c>
      <c r="F287" s="25">
        <v>-1</v>
      </c>
      <c r="G287" t="s">
        <v>1981</v>
      </c>
      <c r="H287">
        <v>1.7299416647854199E-2</v>
      </c>
      <c r="I287" s="31">
        <v>0</v>
      </c>
      <c r="J287">
        <v>1</v>
      </c>
    </row>
    <row r="288" spans="1:10" x14ac:dyDescent="0.2">
      <c r="A288" t="s">
        <v>662</v>
      </c>
      <c r="B288" s="34">
        <v>44377</v>
      </c>
      <c r="C288" s="25">
        <v>100</v>
      </c>
      <c r="D288" s="25">
        <v>100</v>
      </c>
      <c r="E288" s="25">
        <v>0.375</v>
      </c>
      <c r="F288" s="25">
        <v>0.5</v>
      </c>
      <c r="G288" t="s">
        <v>2257</v>
      </c>
      <c r="H288">
        <v>1.6297550928592399E-3</v>
      </c>
      <c r="I288" s="31">
        <v>6.1115815982221622E-4</v>
      </c>
      <c r="J288">
        <v>3</v>
      </c>
    </row>
    <row r="289" spans="1:10" x14ac:dyDescent="0.2">
      <c r="A289" t="s">
        <v>680</v>
      </c>
      <c r="B289" s="34">
        <v>44377</v>
      </c>
      <c r="C289" s="25">
        <v>61</v>
      </c>
      <c r="D289" s="25">
        <v>61</v>
      </c>
      <c r="E289" s="25">
        <v>0.36050724637681197</v>
      </c>
      <c r="F289" s="25">
        <v>0.44202898550724601</v>
      </c>
      <c r="G289" t="s">
        <v>2258</v>
      </c>
      <c r="H289">
        <v>1.1355536754540699E-3</v>
      </c>
      <c r="I289" s="31">
        <v>4.093753286510137E-4</v>
      </c>
      <c r="J289">
        <v>3</v>
      </c>
    </row>
    <row r="290" spans="1:10" x14ac:dyDescent="0.2">
      <c r="A290" t="s">
        <v>682</v>
      </c>
      <c r="B290" s="34">
        <v>44377</v>
      </c>
      <c r="C290" s="25">
        <v>-1</v>
      </c>
      <c r="D290" s="25">
        <v>-1</v>
      </c>
      <c r="E290" s="25">
        <v>-1</v>
      </c>
      <c r="F290" s="25">
        <v>-1</v>
      </c>
      <c r="G290" t="s">
        <v>2259</v>
      </c>
      <c r="H290">
        <v>6.4246054259440299E-3</v>
      </c>
      <c r="I290" s="31">
        <v>0</v>
      </c>
      <c r="J290">
        <v>0</v>
      </c>
    </row>
    <row r="291" spans="1:10" x14ac:dyDescent="0.2">
      <c r="A291" t="s">
        <v>684</v>
      </c>
      <c r="B291" s="34">
        <v>44377</v>
      </c>
      <c r="C291" s="25">
        <v>85.9</v>
      </c>
      <c r="D291" s="25">
        <v>85.9</v>
      </c>
      <c r="E291" s="25">
        <v>0.85899999999999999</v>
      </c>
      <c r="F291" s="25">
        <v>0.96397710694647099</v>
      </c>
      <c r="G291" t="s">
        <v>2260</v>
      </c>
      <c r="H291">
        <v>5.6992029610771202E-3</v>
      </c>
      <c r="I291" s="31">
        <v>4.8956153435652482E-3</v>
      </c>
      <c r="J291">
        <v>3</v>
      </c>
    </row>
    <row r="292" spans="1:10" x14ac:dyDescent="0.2">
      <c r="A292" t="s">
        <v>686</v>
      </c>
      <c r="B292" s="34">
        <v>44377</v>
      </c>
      <c r="C292" s="25">
        <v>3.6</v>
      </c>
      <c r="D292" s="25">
        <v>3.6</v>
      </c>
      <c r="E292" s="25">
        <v>3.5999999999999997E-2</v>
      </c>
      <c r="F292" s="25">
        <v>0.18</v>
      </c>
      <c r="G292" t="s">
        <v>2261</v>
      </c>
      <c r="H292">
        <v>5.4453120983737101E-3</v>
      </c>
      <c r="I292" s="31">
        <v>1.9603123554145339E-4</v>
      </c>
      <c r="J292">
        <v>1</v>
      </c>
    </row>
    <row r="293" spans="1:10" x14ac:dyDescent="0.2">
      <c r="A293" t="s">
        <v>697</v>
      </c>
      <c r="B293" s="34">
        <v>44377</v>
      </c>
      <c r="C293" s="25">
        <v>75</v>
      </c>
      <c r="D293" s="25">
        <v>75</v>
      </c>
      <c r="E293" s="25">
        <v>0.34375</v>
      </c>
      <c r="F293" s="25">
        <v>0.375</v>
      </c>
      <c r="G293" t="s">
        <v>2262</v>
      </c>
      <c r="H293">
        <v>2.8764867551936101E-3</v>
      </c>
      <c r="I293" s="31">
        <v>9.8879232209780421E-4</v>
      </c>
      <c r="J293">
        <v>3</v>
      </c>
    </row>
    <row r="294" spans="1:10" x14ac:dyDescent="0.2">
      <c r="A294" t="s">
        <v>693</v>
      </c>
      <c r="B294" s="34">
        <v>44377</v>
      </c>
      <c r="C294" s="25">
        <v>181</v>
      </c>
      <c r="D294" s="25">
        <v>181</v>
      </c>
      <c r="E294" s="25">
        <v>0.31198630136986299</v>
      </c>
      <c r="F294" s="25">
        <v>0.24794520547945201</v>
      </c>
      <c r="G294" t="s">
        <v>1973</v>
      </c>
      <c r="H294">
        <v>1.8809047081048099E-3</v>
      </c>
      <c r="I294" s="31">
        <v>5.8681650311078241E-4</v>
      </c>
      <c r="J294">
        <v>2</v>
      </c>
    </row>
    <row r="295" spans="1:10" x14ac:dyDescent="0.2">
      <c r="A295" t="s">
        <v>688</v>
      </c>
      <c r="B295" s="34">
        <v>44377</v>
      </c>
      <c r="C295" s="25">
        <v>7.3</v>
      </c>
      <c r="D295" s="25">
        <v>7.3</v>
      </c>
      <c r="E295" s="25">
        <v>0</v>
      </c>
      <c r="F295" s="25">
        <v>0</v>
      </c>
      <c r="G295" t="s">
        <v>2681</v>
      </c>
      <c r="H295">
        <v>0</v>
      </c>
      <c r="I295" s="31">
        <v>0</v>
      </c>
      <c r="J295">
        <v>1</v>
      </c>
    </row>
    <row r="296" spans="1:10" x14ac:dyDescent="0.2">
      <c r="A296" t="s">
        <v>710</v>
      </c>
      <c r="B296" s="34">
        <v>44377</v>
      </c>
      <c r="C296" s="25">
        <v>5706</v>
      </c>
      <c r="D296" s="25">
        <v>5706</v>
      </c>
      <c r="E296" s="25">
        <v>1.00652672429</v>
      </c>
      <c r="F296" s="25">
        <v>1.00652672429</v>
      </c>
      <c r="G296" t="s">
        <v>2263</v>
      </c>
      <c r="H296">
        <v>1.2921380216167799E-3</v>
      </c>
      <c r="I296" s="31">
        <v>1.2921380216167789E-3</v>
      </c>
      <c r="J296">
        <v>3</v>
      </c>
    </row>
    <row r="297" spans="1:10" x14ac:dyDescent="0.2">
      <c r="A297" t="s">
        <v>701</v>
      </c>
      <c r="B297" s="34">
        <v>44377</v>
      </c>
      <c r="C297" s="25">
        <v>144885</v>
      </c>
      <c r="D297" s="25">
        <v>144885</v>
      </c>
      <c r="E297" s="25">
        <v>0.35925079113924102</v>
      </c>
      <c r="F297" s="25">
        <v>0.45849683544303799</v>
      </c>
      <c r="G297" t="s">
        <v>2702</v>
      </c>
      <c r="H297">
        <v>2.65288394584069E-3</v>
      </c>
      <c r="I297" s="31">
        <v>9.5305065634385881E-4</v>
      </c>
      <c r="J297">
        <v>3</v>
      </c>
    </row>
    <row r="298" spans="1:10" x14ac:dyDescent="0.2">
      <c r="A298" t="s">
        <v>703</v>
      </c>
      <c r="B298" s="34">
        <v>44377</v>
      </c>
      <c r="C298" s="25">
        <v>34413</v>
      </c>
      <c r="D298" s="25">
        <v>34413</v>
      </c>
      <c r="E298" s="25">
        <v>0.777238232902701</v>
      </c>
      <c r="F298" s="25">
        <v>0.81947421060151404</v>
      </c>
      <c r="G298" t="s">
        <v>2702</v>
      </c>
      <c r="H298">
        <v>2.3687633628325898E-3</v>
      </c>
      <c r="I298" s="31">
        <v>1.8410934502926617E-3</v>
      </c>
      <c r="J298">
        <v>3</v>
      </c>
    </row>
    <row r="299" spans="1:10" x14ac:dyDescent="0.2">
      <c r="A299" t="s">
        <v>695</v>
      </c>
      <c r="B299" s="34">
        <v>44377</v>
      </c>
      <c r="C299" s="25">
        <v>11581</v>
      </c>
      <c r="D299" s="25">
        <v>11581</v>
      </c>
      <c r="E299" s="25">
        <v>0.148313607985845</v>
      </c>
      <c r="F299" s="25">
        <v>9.6659766968250294E-2</v>
      </c>
      <c r="G299" t="s">
        <v>2264</v>
      </c>
      <c r="H299">
        <v>1.9594468570714799E-3</v>
      </c>
      <c r="I299" s="31">
        <v>2.9061263302879512E-4</v>
      </c>
      <c r="J299">
        <v>1</v>
      </c>
    </row>
    <row r="300" spans="1:10" x14ac:dyDescent="0.2">
      <c r="A300" t="s">
        <v>690</v>
      </c>
      <c r="B300" s="34">
        <v>44377</v>
      </c>
      <c r="C300" s="25">
        <v>41087</v>
      </c>
      <c r="D300" s="25">
        <v>41087</v>
      </c>
      <c r="E300" s="25">
        <v>0.320310320781032</v>
      </c>
      <c r="F300" s="25">
        <v>0.31835580350224701</v>
      </c>
      <c r="G300" t="s">
        <v>2702</v>
      </c>
      <c r="H300">
        <v>2.1798484550077301E-3</v>
      </c>
      <c r="I300" s="31">
        <v>6.9822795787756312E-4</v>
      </c>
      <c r="J300">
        <v>2</v>
      </c>
    </row>
    <row r="301" spans="1:10" x14ac:dyDescent="0.2">
      <c r="A301" t="s">
        <v>718</v>
      </c>
      <c r="B301" s="34">
        <v>44377</v>
      </c>
      <c r="C301" s="25">
        <v>13.07</v>
      </c>
      <c r="D301" s="25">
        <v>13.07</v>
      </c>
      <c r="E301" s="25">
        <v>1.5166666666666699</v>
      </c>
      <c r="F301" s="25">
        <v>28.0000000000006</v>
      </c>
      <c r="G301" t="s">
        <v>2256</v>
      </c>
      <c r="H301">
        <v>0</v>
      </c>
      <c r="I301" s="31">
        <v>0</v>
      </c>
      <c r="J301">
        <v>3</v>
      </c>
    </row>
    <row r="302" spans="1:10" x14ac:dyDescent="0.2">
      <c r="A302" t="s">
        <v>720</v>
      </c>
      <c r="B302" s="34">
        <v>44377</v>
      </c>
      <c r="C302" s="25">
        <v>15.6</v>
      </c>
      <c r="D302" s="25">
        <v>15.6</v>
      </c>
      <c r="E302" s="25">
        <v>2.8</v>
      </c>
      <c r="F302" s="25">
        <v>7.0000000000000302</v>
      </c>
      <c r="G302" t="s">
        <v>2682</v>
      </c>
      <c r="H302">
        <v>0</v>
      </c>
      <c r="I302" s="31">
        <v>0</v>
      </c>
      <c r="J302">
        <v>3</v>
      </c>
    </row>
    <row r="303" spans="1:10" x14ac:dyDescent="0.2">
      <c r="A303" t="s">
        <v>723</v>
      </c>
      <c r="B303" s="34">
        <v>44377</v>
      </c>
      <c r="C303" s="25">
        <v>-6.9</v>
      </c>
      <c r="D303" s="25">
        <v>6.9</v>
      </c>
      <c r="E303" s="25">
        <v>0</v>
      </c>
      <c r="F303" s="25">
        <v>0</v>
      </c>
      <c r="G303" t="s">
        <v>2673</v>
      </c>
      <c r="H303">
        <v>0</v>
      </c>
      <c r="I303" s="31">
        <v>0</v>
      </c>
      <c r="J303">
        <v>1</v>
      </c>
    </row>
    <row r="304" spans="1:10" x14ac:dyDescent="0.2">
      <c r="A304" t="s">
        <v>822</v>
      </c>
      <c r="B304" s="34">
        <v>44377</v>
      </c>
      <c r="C304" s="25">
        <v>0</v>
      </c>
      <c r="D304" s="25">
        <v>0</v>
      </c>
      <c r="E304" s="25">
        <v>0</v>
      </c>
      <c r="F304" s="25">
        <v>-1</v>
      </c>
      <c r="G304" t="s">
        <v>2003</v>
      </c>
      <c r="H304">
        <v>0</v>
      </c>
      <c r="I304" s="31">
        <v>0</v>
      </c>
      <c r="J304">
        <v>0</v>
      </c>
    </row>
    <row r="305" spans="1:10" x14ac:dyDescent="0.2">
      <c r="A305" t="s">
        <v>825</v>
      </c>
      <c r="B305" s="34">
        <v>44377</v>
      </c>
      <c r="C305" s="25">
        <v>0</v>
      </c>
      <c r="D305" s="25">
        <v>0</v>
      </c>
      <c r="E305" s="25">
        <v>0</v>
      </c>
      <c r="F305" s="25">
        <v>0</v>
      </c>
      <c r="G305" t="s">
        <v>2265</v>
      </c>
      <c r="H305">
        <v>4.0430063075608898E-4</v>
      </c>
      <c r="I305" s="31">
        <v>0</v>
      </c>
      <c r="J305">
        <v>1</v>
      </c>
    </row>
    <row r="306" spans="1:10" x14ac:dyDescent="0.2">
      <c r="A306" t="s">
        <v>827</v>
      </c>
      <c r="B306" s="34">
        <v>44377</v>
      </c>
      <c r="C306" s="25">
        <v>15</v>
      </c>
      <c r="D306" s="25">
        <v>15</v>
      </c>
      <c r="E306" s="25">
        <v>0.375</v>
      </c>
      <c r="F306" s="25">
        <v>1</v>
      </c>
      <c r="G306" t="s">
        <v>2266</v>
      </c>
      <c r="H306">
        <v>4.1903305193831202E-4</v>
      </c>
      <c r="I306" s="31">
        <v>1.5713739447686709E-4</v>
      </c>
      <c r="J306">
        <v>3</v>
      </c>
    </row>
    <row r="307" spans="1:10" x14ac:dyDescent="0.2">
      <c r="A307" t="s">
        <v>841</v>
      </c>
      <c r="B307" s="34">
        <v>44377</v>
      </c>
      <c r="C307" s="25">
        <v>454</v>
      </c>
      <c r="D307" s="25">
        <v>454</v>
      </c>
      <c r="E307" s="25">
        <v>7.5666666666666701E-2</v>
      </c>
      <c r="F307" s="25">
        <v>0.22700000000000001</v>
      </c>
      <c r="G307" t="s">
        <v>2267</v>
      </c>
      <c r="H307">
        <v>4.2778519255133601E-4</v>
      </c>
      <c r="I307" s="31">
        <v>3.2369079569717759E-5</v>
      </c>
      <c r="J307">
        <v>1</v>
      </c>
    </row>
    <row r="308" spans="1:10" x14ac:dyDescent="0.2">
      <c r="A308" t="s">
        <v>829</v>
      </c>
      <c r="B308" s="34">
        <v>44377</v>
      </c>
      <c r="C308" s="25">
        <v>0</v>
      </c>
      <c r="D308" s="25">
        <v>1</v>
      </c>
      <c r="E308" s="25">
        <v>0.16666666666666699</v>
      </c>
      <c r="F308" s="25">
        <v>0</v>
      </c>
      <c r="G308" t="s">
        <v>2268</v>
      </c>
      <c r="H308">
        <v>4.0637952578895698E-4</v>
      </c>
      <c r="I308" s="31">
        <v>6.7729920964826294E-5</v>
      </c>
      <c r="J308">
        <v>1</v>
      </c>
    </row>
    <row r="309" spans="1:10" x14ac:dyDescent="0.2">
      <c r="A309" t="s">
        <v>831</v>
      </c>
      <c r="B309" s="34">
        <v>44377</v>
      </c>
      <c r="C309" s="25">
        <v>124</v>
      </c>
      <c r="D309" s="25">
        <v>324</v>
      </c>
      <c r="E309" s="25">
        <v>0.18</v>
      </c>
      <c r="F309" s="25">
        <v>0.17714285714285699</v>
      </c>
      <c r="G309" t="s">
        <v>2269</v>
      </c>
      <c r="H309">
        <v>4.0776545581086901E-4</v>
      </c>
      <c r="I309" s="31">
        <v>7.3397782045956424E-5</v>
      </c>
      <c r="J309">
        <v>1</v>
      </c>
    </row>
    <row r="310" spans="1:10" x14ac:dyDescent="0.2">
      <c r="A310" t="s">
        <v>804</v>
      </c>
      <c r="B310" s="34">
        <v>44377</v>
      </c>
      <c r="C310" s="25">
        <v>0.39400000000000002</v>
      </c>
      <c r="D310" s="25">
        <v>0.39400000000000002</v>
      </c>
      <c r="E310" s="25">
        <v>0.98499999999999999</v>
      </c>
      <c r="F310" s="25">
        <v>0.99244332493702803</v>
      </c>
      <c r="G310" t="s">
        <v>2702</v>
      </c>
      <c r="H310">
        <v>0</v>
      </c>
      <c r="I310" s="31">
        <v>0</v>
      </c>
      <c r="J310">
        <v>3</v>
      </c>
    </row>
    <row r="311" spans="1:10" x14ac:dyDescent="0.2">
      <c r="A311" t="s">
        <v>833</v>
      </c>
      <c r="B311" s="34">
        <v>44377</v>
      </c>
      <c r="C311" s="25">
        <v>65</v>
      </c>
      <c r="D311" s="25">
        <v>507</v>
      </c>
      <c r="E311" s="25">
        <v>0.12675</v>
      </c>
      <c r="F311" s="25">
        <v>5.4166666666666703E-2</v>
      </c>
      <c r="G311" t="s">
        <v>2270</v>
      </c>
      <c r="H311">
        <v>4.3406542406829499E-4</v>
      </c>
      <c r="I311" s="31">
        <v>5.501779250065642E-5</v>
      </c>
      <c r="J311">
        <v>1</v>
      </c>
    </row>
    <row r="312" spans="1:10" x14ac:dyDescent="0.2">
      <c r="A312" t="s">
        <v>835</v>
      </c>
      <c r="B312" s="34">
        <v>44377</v>
      </c>
      <c r="C312" s="25">
        <v>156</v>
      </c>
      <c r="D312" s="25">
        <v>746</v>
      </c>
      <c r="E312" s="25">
        <v>0.233125</v>
      </c>
      <c r="F312" s="25">
        <v>0.17828571428571399</v>
      </c>
      <c r="G312" t="s">
        <v>2271</v>
      </c>
      <c r="H312">
        <v>5.0154762558759505E-4</v>
      </c>
      <c r="I312" s="31">
        <v>1.1692329021510819E-4</v>
      </c>
      <c r="J312">
        <v>2</v>
      </c>
    </row>
    <row r="313" spans="1:10" x14ac:dyDescent="0.2">
      <c r="A313" t="s">
        <v>837</v>
      </c>
      <c r="B313" s="34">
        <v>44377</v>
      </c>
      <c r="C313" s="25">
        <v>20.7</v>
      </c>
      <c r="D313" s="25">
        <v>20.7</v>
      </c>
      <c r="E313" s="25">
        <v>0.277236842105263</v>
      </c>
      <c r="F313" s="25">
        <v>0.108947368421053</v>
      </c>
      <c r="G313" t="s">
        <v>2272</v>
      </c>
      <c r="H313">
        <v>4.6815302029445E-4</v>
      </c>
      <c r="I313" s="31">
        <v>1.2978926496847446E-4</v>
      </c>
      <c r="J313">
        <v>2</v>
      </c>
    </row>
    <row r="314" spans="1:10" x14ac:dyDescent="0.2">
      <c r="A314" t="s">
        <v>839</v>
      </c>
      <c r="B314" s="34">
        <v>44377</v>
      </c>
      <c r="C314" s="25">
        <v>0</v>
      </c>
      <c r="D314" s="25">
        <v>112</v>
      </c>
      <c r="E314" s="25">
        <v>0.08</v>
      </c>
      <c r="F314" s="25">
        <v>0</v>
      </c>
      <c r="G314" t="s">
        <v>2273</v>
      </c>
      <c r="H314">
        <v>4.4717871950005899E-4</v>
      </c>
      <c r="I314" s="31">
        <v>3.5774297560004692E-5</v>
      </c>
      <c r="J314">
        <v>1</v>
      </c>
    </row>
    <row r="315" spans="1:10" x14ac:dyDescent="0.2">
      <c r="A315" t="s">
        <v>844</v>
      </c>
      <c r="B315" s="34">
        <v>44377</v>
      </c>
      <c r="C315" s="25">
        <v>0</v>
      </c>
      <c r="D315" s="25">
        <v>407</v>
      </c>
      <c r="E315" s="25">
        <v>0.339166666666667</v>
      </c>
      <c r="F315" s="25">
        <v>0</v>
      </c>
      <c r="G315" t="s">
        <v>2274</v>
      </c>
      <c r="H315">
        <v>5.3311913554693596E-4</v>
      </c>
      <c r="I315" s="31">
        <v>1.8081624013966934E-4</v>
      </c>
      <c r="J315">
        <v>3</v>
      </c>
    </row>
    <row r="316" spans="1:10" x14ac:dyDescent="0.2">
      <c r="A316" t="s">
        <v>817</v>
      </c>
      <c r="B316" s="34">
        <v>44377</v>
      </c>
      <c r="C316" s="25">
        <v>0</v>
      </c>
      <c r="D316" s="25">
        <v>0</v>
      </c>
      <c r="E316" s="25">
        <v>0</v>
      </c>
      <c r="F316" s="25">
        <v>0</v>
      </c>
      <c r="G316" t="s">
        <v>2274</v>
      </c>
      <c r="H316">
        <v>5.3311913554693596E-4</v>
      </c>
      <c r="I316" s="31">
        <v>0</v>
      </c>
      <c r="J316">
        <v>1</v>
      </c>
    </row>
    <row r="317" spans="1:10" x14ac:dyDescent="0.2">
      <c r="A317" t="s">
        <v>806</v>
      </c>
      <c r="B317" s="34">
        <v>44377</v>
      </c>
      <c r="C317" s="25">
        <v>1</v>
      </c>
      <c r="D317" s="25">
        <v>12</v>
      </c>
      <c r="E317" s="25">
        <v>0.3</v>
      </c>
      <c r="F317" s="25">
        <v>0.1</v>
      </c>
      <c r="G317" t="s">
        <v>2275</v>
      </c>
      <c r="H317">
        <v>4.2296138247126399E-4</v>
      </c>
      <c r="I317" s="31">
        <v>1.2688841474137931E-4</v>
      </c>
      <c r="J317">
        <v>2</v>
      </c>
    </row>
    <row r="318" spans="1:10" x14ac:dyDescent="0.2">
      <c r="A318" t="s">
        <v>763</v>
      </c>
      <c r="B318" s="34">
        <v>44377</v>
      </c>
      <c r="C318" s="25">
        <v>11.11</v>
      </c>
      <c r="D318" s="25">
        <v>11.11</v>
      </c>
      <c r="E318" s="25">
        <v>0.2638875</v>
      </c>
      <c r="F318" s="25">
        <v>5.5550000000000002E-2</v>
      </c>
      <c r="G318" t="s">
        <v>2276</v>
      </c>
      <c r="H318">
        <v>0</v>
      </c>
      <c r="I318" s="31">
        <v>0</v>
      </c>
      <c r="J318">
        <v>2</v>
      </c>
    </row>
    <row r="319" spans="1:10" x14ac:dyDescent="0.2">
      <c r="A319" t="s">
        <v>765</v>
      </c>
      <c r="B319" s="34">
        <v>44377</v>
      </c>
      <c r="C319" s="25">
        <v>948222</v>
      </c>
      <c r="D319" s="25">
        <v>2823537</v>
      </c>
      <c r="E319" s="25">
        <v>1.17647375</v>
      </c>
      <c r="F319" s="25">
        <v>2.0613521739130398</v>
      </c>
      <c r="G319" t="s">
        <v>2277</v>
      </c>
      <c r="H319">
        <v>1.1624717911150901E-3</v>
      </c>
      <c r="I319" s="31">
        <v>1.131140754528305E-3</v>
      </c>
      <c r="J319">
        <v>3</v>
      </c>
    </row>
    <row r="320" spans="1:10" x14ac:dyDescent="0.2">
      <c r="A320" t="s">
        <v>786</v>
      </c>
      <c r="B320" s="34">
        <v>44377</v>
      </c>
      <c r="C320" s="25">
        <v>4811</v>
      </c>
      <c r="D320" s="25">
        <v>5458</v>
      </c>
      <c r="E320" s="25">
        <v>0.10915999999999999</v>
      </c>
      <c r="F320" s="25">
        <v>0.51180851063829802</v>
      </c>
      <c r="G320" t="s">
        <v>2278</v>
      </c>
      <c r="H320">
        <v>1.12211476473593E-3</v>
      </c>
      <c r="I320" s="31">
        <v>1.224900477185741E-4</v>
      </c>
      <c r="J320">
        <v>1</v>
      </c>
    </row>
    <row r="321" spans="1:10" x14ac:dyDescent="0.2">
      <c r="A321" t="s">
        <v>776</v>
      </c>
      <c r="B321" s="34">
        <v>44377</v>
      </c>
      <c r="C321" s="25">
        <v>0</v>
      </c>
      <c r="D321" s="25">
        <v>90</v>
      </c>
      <c r="E321" s="25">
        <v>0.28125</v>
      </c>
      <c r="F321" s="25">
        <v>0</v>
      </c>
      <c r="G321" t="s">
        <v>2279</v>
      </c>
      <c r="H321">
        <v>1.1211538831554699E-3</v>
      </c>
      <c r="I321" s="31">
        <v>3.1532452963747702E-4</v>
      </c>
      <c r="J321">
        <v>2</v>
      </c>
    </row>
    <row r="322" spans="1:10" x14ac:dyDescent="0.2">
      <c r="A322" t="s">
        <v>778</v>
      </c>
      <c r="B322" s="34">
        <v>44377</v>
      </c>
      <c r="C322" s="25">
        <v>0</v>
      </c>
      <c r="D322" s="25">
        <v>30000</v>
      </c>
      <c r="E322" s="25">
        <v>0.25</v>
      </c>
      <c r="F322" s="25">
        <v>0</v>
      </c>
      <c r="G322" t="s">
        <v>2280</v>
      </c>
      <c r="H322">
        <v>1.1672761990173699E-3</v>
      </c>
      <c r="I322" s="31">
        <v>2.9181904975434221E-4</v>
      </c>
      <c r="J322">
        <v>2</v>
      </c>
    </row>
    <row r="323" spans="1:10" x14ac:dyDescent="0.2">
      <c r="A323" t="s">
        <v>780</v>
      </c>
      <c r="B323" s="34">
        <v>44377</v>
      </c>
      <c r="C323" s="25">
        <v>0</v>
      </c>
      <c r="D323" s="25">
        <v>2</v>
      </c>
      <c r="E323" s="25">
        <v>0.25</v>
      </c>
      <c r="F323" s="25">
        <v>0</v>
      </c>
      <c r="G323" t="s">
        <v>2281</v>
      </c>
      <c r="H323">
        <v>1.13605165909544E-3</v>
      </c>
      <c r="I323" s="31">
        <v>2.8401291477385887E-4</v>
      </c>
      <c r="J323">
        <v>2</v>
      </c>
    </row>
    <row r="324" spans="1:10" x14ac:dyDescent="0.2">
      <c r="A324" t="s">
        <v>782</v>
      </c>
      <c r="B324" s="34">
        <v>44377</v>
      </c>
      <c r="C324" s="25">
        <v>0</v>
      </c>
      <c r="D324" s="25">
        <v>5</v>
      </c>
      <c r="E324" s="25">
        <v>0.25</v>
      </c>
      <c r="F324" s="25">
        <v>0</v>
      </c>
      <c r="G324" t="s">
        <v>2282</v>
      </c>
      <c r="H324">
        <v>8.0500920872115004E-4</v>
      </c>
      <c r="I324" s="31">
        <v>2.0125230218028751E-4</v>
      </c>
      <c r="J324">
        <v>2</v>
      </c>
    </row>
    <row r="325" spans="1:10" x14ac:dyDescent="0.2">
      <c r="A325" t="s">
        <v>772</v>
      </c>
      <c r="B325" s="34">
        <v>44377</v>
      </c>
      <c r="C325" s="25">
        <v>0</v>
      </c>
      <c r="D325" s="25">
        <v>0</v>
      </c>
      <c r="E325" s="25">
        <v>0</v>
      </c>
      <c r="F325" s="25">
        <v>0</v>
      </c>
      <c r="G325" t="s">
        <v>2283</v>
      </c>
      <c r="H325">
        <v>0</v>
      </c>
      <c r="I325" s="31">
        <v>0</v>
      </c>
      <c r="J325">
        <v>1</v>
      </c>
    </row>
    <row r="326" spans="1:10" x14ac:dyDescent="0.2">
      <c r="A326" t="s">
        <v>784</v>
      </c>
      <c r="B326" s="34">
        <v>44377</v>
      </c>
      <c r="C326" s="25">
        <v>0</v>
      </c>
      <c r="D326" s="25">
        <v>1065</v>
      </c>
      <c r="E326" s="25">
        <v>0.21299999999999999</v>
      </c>
      <c r="F326" s="25">
        <v>0</v>
      </c>
      <c r="G326" t="s">
        <v>2284</v>
      </c>
      <c r="H326">
        <v>4.2734863206978402E-4</v>
      </c>
      <c r="I326" s="31">
        <v>9.1025258630864057E-5</v>
      </c>
      <c r="J326">
        <v>1</v>
      </c>
    </row>
    <row r="327" spans="1:10" x14ac:dyDescent="0.2">
      <c r="A327" t="s">
        <v>774</v>
      </c>
      <c r="B327" s="34">
        <v>44377</v>
      </c>
      <c r="C327" s="25">
        <v>42</v>
      </c>
      <c r="D327" s="25">
        <v>582</v>
      </c>
      <c r="E327" s="25">
        <v>0.14549999999999999</v>
      </c>
      <c r="F327" s="25">
        <v>3.5989717223650401E-2</v>
      </c>
      <c r="G327" t="s">
        <v>2285</v>
      </c>
      <c r="H327">
        <v>4.0356206610579298E-4</v>
      </c>
      <c r="I327" s="31">
        <v>5.8718280618392851E-5</v>
      </c>
      <c r="J327">
        <v>1</v>
      </c>
    </row>
    <row r="328" spans="1:10" x14ac:dyDescent="0.2">
      <c r="A328" t="s">
        <v>788</v>
      </c>
      <c r="B328" s="34">
        <v>44377</v>
      </c>
      <c r="C328" s="25">
        <v>61</v>
      </c>
      <c r="D328" s="25">
        <v>61</v>
      </c>
      <c r="E328" s="25">
        <v>3.0499999999999999E-2</v>
      </c>
      <c r="F328" s="25">
        <v>9.1591591591591595E-2</v>
      </c>
      <c r="G328" t="s">
        <v>2286</v>
      </c>
      <c r="H328">
        <v>4.0631299516762499E-4</v>
      </c>
      <c r="I328" s="31">
        <v>1.2392546352612551E-5</v>
      </c>
      <c r="J328">
        <v>1</v>
      </c>
    </row>
    <row r="329" spans="1:10" x14ac:dyDescent="0.2">
      <c r="A329" t="s">
        <v>790</v>
      </c>
      <c r="B329" s="34">
        <v>44377</v>
      </c>
      <c r="C329" s="25">
        <v>1</v>
      </c>
      <c r="D329" s="25">
        <v>5</v>
      </c>
      <c r="E329" s="25">
        <v>0.238095238095238</v>
      </c>
      <c r="F329" s="25">
        <v>0.16666666666666699</v>
      </c>
      <c r="G329" t="s">
        <v>2287</v>
      </c>
      <c r="H329">
        <v>4.0356206610579298E-4</v>
      </c>
      <c r="I329" s="31">
        <v>9.608620621566492E-5</v>
      </c>
      <c r="J329">
        <v>2</v>
      </c>
    </row>
    <row r="330" spans="1:10" x14ac:dyDescent="0.2">
      <c r="A330" t="s">
        <v>792</v>
      </c>
      <c r="B330" s="34">
        <v>44377</v>
      </c>
      <c r="C330" s="25">
        <v>0</v>
      </c>
      <c r="D330" s="25">
        <v>1</v>
      </c>
      <c r="E330" s="25">
        <v>0.16666666666666699</v>
      </c>
      <c r="F330" s="25">
        <v>0</v>
      </c>
      <c r="G330" t="s">
        <v>2288</v>
      </c>
      <c r="H330">
        <v>4.0463851660824899E-4</v>
      </c>
      <c r="I330" s="31">
        <v>6.7439752768041602E-5</v>
      </c>
      <c r="J330">
        <v>1</v>
      </c>
    </row>
    <row r="331" spans="1:10" x14ac:dyDescent="0.2">
      <c r="A331" t="s">
        <v>794</v>
      </c>
      <c r="B331" s="34">
        <v>44377</v>
      </c>
      <c r="C331" s="25">
        <v>100</v>
      </c>
      <c r="D331" s="25">
        <v>100</v>
      </c>
      <c r="E331" s="25">
        <v>0.375</v>
      </c>
      <c r="F331" s="25">
        <v>0.5</v>
      </c>
      <c r="G331" t="s">
        <v>2289</v>
      </c>
      <c r="H331">
        <v>0</v>
      </c>
      <c r="I331" s="31">
        <v>0</v>
      </c>
      <c r="J331">
        <v>3</v>
      </c>
    </row>
    <row r="332" spans="1:10" x14ac:dyDescent="0.2">
      <c r="A332" t="s">
        <v>796</v>
      </c>
      <c r="B332" s="34">
        <v>44377</v>
      </c>
      <c r="C332" s="25">
        <v>0</v>
      </c>
      <c r="D332" s="25">
        <v>5</v>
      </c>
      <c r="E332" s="25">
        <v>0.25</v>
      </c>
      <c r="F332" s="25">
        <v>0</v>
      </c>
      <c r="G332" t="s">
        <v>2290</v>
      </c>
      <c r="H332">
        <v>1.12893363014795E-3</v>
      </c>
      <c r="I332" s="31">
        <v>2.8223340753698642E-4</v>
      </c>
      <c r="J332">
        <v>2</v>
      </c>
    </row>
    <row r="333" spans="1:10" x14ac:dyDescent="0.2">
      <c r="A333" t="s">
        <v>798</v>
      </c>
      <c r="B333" s="34">
        <v>44377</v>
      </c>
      <c r="C333" s="25">
        <v>0</v>
      </c>
      <c r="D333" s="25">
        <v>0</v>
      </c>
      <c r="E333" s="25">
        <v>0</v>
      </c>
      <c r="F333" s="25">
        <v>-1</v>
      </c>
      <c r="G333" t="s">
        <v>2291</v>
      </c>
      <c r="H333">
        <v>1.18206561787201E-3</v>
      </c>
      <c r="I333" s="31">
        <v>0</v>
      </c>
      <c r="J333">
        <v>0</v>
      </c>
    </row>
    <row r="334" spans="1:10" x14ac:dyDescent="0.2">
      <c r="A334" t="s">
        <v>810</v>
      </c>
      <c r="B334" s="34">
        <v>44377</v>
      </c>
      <c r="C334" s="25">
        <v>30</v>
      </c>
      <c r="D334" s="25">
        <v>30</v>
      </c>
      <c r="E334" s="25">
        <v>0.3</v>
      </c>
      <c r="F334" s="25">
        <v>0.75</v>
      </c>
      <c r="G334" t="s">
        <v>2292</v>
      </c>
      <c r="H334">
        <v>1.14662969694648E-3</v>
      </c>
      <c r="I334" s="31">
        <v>3.4398890908394266E-4</v>
      </c>
      <c r="J334">
        <v>2</v>
      </c>
    </row>
    <row r="335" spans="1:10" x14ac:dyDescent="0.2">
      <c r="A335" t="s">
        <v>800</v>
      </c>
      <c r="B335" s="34">
        <v>44377</v>
      </c>
      <c r="C335" s="25">
        <v>0</v>
      </c>
      <c r="D335" s="25">
        <v>0</v>
      </c>
      <c r="E335" s="25">
        <v>0</v>
      </c>
      <c r="F335" s="25">
        <v>-1</v>
      </c>
      <c r="G335" t="s">
        <v>2702</v>
      </c>
      <c r="H335">
        <v>1.11802583720437E-4</v>
      </c>
      <c r="I335" s="31">
        <v>0</v>
      </c>
      <c r="J335">
        <v>0</v>
      </c>
    </row>
    <row r="336" spans="1:10" x14ac:dyDescent="0.2">
      <c r="A336" t="s">
        <v>770</v>
      </c>
      <c r="B336" s="34">
        <v>44377</v>
      </c>
      <c r="C336" s="25">
        <v>22</v>
      </c>
      <c r="D336" s="25">
        <v>22</v>
      </c>
      <c r="E336" s="25">
        <v>0.22</v>
      </c>
      <c r="F336" s="25">
        <v>0.55000000000000004</v>
      </c>
      <c r="G336" t="s">
        <v>2293</v>
      </c>
      <c r="H336">
        <v>1.14924774167646E-4</v>
      </c>
      <c r="I336" s="31">
        <v>2.528345031688217E-5</v>
      </c>
      <c r="J336">
        <v>1</v>
      </c>
    </row>
    <row r="337" spans="1:10" x14ac:dyDescent="0.2">
      <c r="A337" t="s">
        <v>808</v>
      </c>
      <c r="B337" s="34">
        <v>44377</v>
      </c>
      <c r="C337" s="25">
        <v>0</v>
      </c>
      <c r="D337" s="25">
        <v>4</v>
      </c>
      <c r="E337" s="25">
        <v>0.19047619047618999</v>
      </c>
      <c r="F337" s="25">
        <v>0</v>
      </c>
      <c r="G337" t="s">
        <v>2294</v>
      </c>
      <c r="H337">
        <v>4.5136691235589101E-4</v>
      </c>
      <c r="I337" s="31">
        <v>8.5974649972550486E-5</v>
      </c>
      <c r="J337">
        <v>1</v>
      </c>
    </row>
    <row r="338" spans="1:10" x14ac:dyDescent="0.2">
      <c r="A338" t="s">
        <v>802</v>
      </c>
      <c r="B338" s="34">
        <v>44377</v>
      </c>
      <c r="C338" s="25">
        <v>0</v>
      </c>
      <c r="D338" s="25">
        <v>420</v>
      </c>
      <c r="E338" s="25">
        <v>0.36521739130434799</v>
      </c>
      <c r="F338" s="25">
        <v>0</v>
      </c>
      <c r="G338" t="s">
        <v>2295</v>
      </c>
      <c r="H338">
        <v>4.3163200802747299E-4</v>
      </c>
      <c r="I338" s="31">
        <v>1.5763951597525127E-4</v>
      </c>
      <c r="J338">
        <v>3</v>
      </c>
    </row>
    <row r="339" spans="1:10" x14ac:dyDescent="0.2">
      <c r="A339" t="s">
        <v>813</v>
      </c>
      <c r="B339" s="34">
        <v>44377</v>
      </c>
      <c r="C339" s="25">
        <v>0</v>
      </c>
      <c r="D339" s="25">
        <v>2479</v>
      </c>
      <c r="E339" s="25">
        <v>0.20658333333333301</v>
      </c>
      <c r="F339" s="25">
        <v>0</v>
      </c>
      <c r="G339" t="s">
        <v>2296</v>
      </c>
      <c r="H339">
        <v>4.8864650790408004E-4</v>
      </c>
      <c r="I339" s="31">
        <v>1.0094622442451775E-4</v>
      </c>
      <c r="J339">
        <v>1</v>
      </c>
    </row>
    <row r="340" spans="1:10" x14ac:dyDescent="0.2">
      <c r="A340" t="s">
        <v>885</v>
      </c>
      <c r="B340" s="34">
        <v>44377</v>
      </c>
      <c r="C340" s="25">
        <v>-2</v>
      </c>
      <c r="D340" s="25">
        <v>-2</v>
      </c>
      <c r="E340" s="25">
        <v>-2</v>
      </c>
      <c r="F340" s="25">
        <v>-2</v>
      </c>
      <c r="G340" t="s">
        <v>2672</v>
      </c>
      <c r="H340">
        <v>0</v>
      </c>
      <c r="I340" s="31">
        <v>0</v>
      </c>
      <c r="J340">
        <v>3</v>
      </c>
    </row>
    <row r="341" spans="1:10" x14ac:dyDescent="0.2">
      <c r="A341" t="s">
        <v>898</v>
      </c>
      <c r="B341" s="34">
        <v>44377</v>
      </c>
      <c r="C341" s="25">
        <v>3</v>
      </c>
      <c r="D341" s="25">
        <v>3</v>
      </c>
      <c r="E341" s="25">
        <v>0.34375</v>
      </c>
      <c r="F341" s="25">
        <v>0.375</v>
      </c>
      <c r="G341" t="s">
        <v>2297</v>
      </c>
      <c r="H341">
        <v>4.7436858804511599E-4</v>
      </c>
      <c r="I341" s="31">
        <v>1.6306420214050871E-4</v>
      </c>
      <c r="J341">
        <v>3</v>
      </c>
    </row>
    <row r="342" spans="1:10" x14ac:dyDescent="0.2">
      <c r="A342" t="s">
        <v>900</v>
      </c>
      <c r="B342" s="34">
        <v>44377</v>
      </c>
      <c r="C342" s="25">
        <v>40</v>
      </c>
      <c r="D342" s="25">
        <v>40</v>
      </c>
      <c r="E342" s="25">
        <v>0.34499999999999997</v>
      </c>
      <c r="F342" s="25">
        <v>0.2</v>
      </c>
      <c r="G342" t="s">
        <v>2298</v>
      </c>
      <c r="H342">
        <v>5.1233985184743396E-4</v>
      </c>
      <c r="I342" s="31">
        <v>1.7675724888736478E-4</v>
      </c>
      <c r="J342">
        <v>3</v>
      </c>
    </row>
    <row r="343" spans="1:10" x14ac:dyDescent="0.2">
      <c r="A343" t="s">
        <v>902</v>
      </c>
      <c r="B343" s="34">
        <v>44377</v>
      </c>
      <c r="C343" s="25">
        <v>61</v>
      </c>
      <c r="D343" s="25">
        <v>61</v>
      </c>
      <c r="E343" s="25">
        <v>0.22625000000000001</v>
      </c>
      <c r="F343" s="25">
        <v>0.30499999999999999</v>
      </c>
      <c r="G343" t="s">
        <v>2299</v>
      </c>
      <c r="H343">
        <v>4.38465797757321E-4</v>
      </c>
      <c r="I343" s="31">
        <v>9.9202886742593975E-5</v>
      </c>
      <c r="J343">
        <v>2</v>
      </c>
    </row>
    <row r="344" spans="1:10" x14ac:dyDescent="0.2">
      <c r="A344" t="s">
        <v>904</v>
      </c>
      <c r="B344" s="34">
        <v>44377</v>
      </c>
      <c r="C344" s="25">
        <v>0</v>
      </c>
      <c r="D344" s="25">
        <v>395</v>
      </c>
      <c r="E344" s="25">
        <v>0.35909090909090902</v>
      </c>
      <c r="F344" s="25">
        <v>0</v>
      </c>
      <c r="G344" t="s">
        <v>2300</v>
      </c>
      <c r="H344">
        <v>4.2492222117413402E-4</v>
      </c>
      <c r="I344" s="31">
        <v>1.5258570669434809E-4</v>
      </c>
      <c r="J344">
        <v>3</v>
      </c>
    </row>
    <row r="345" spans="1:10" x14ac:dyDescent="0.2">
      <c r="A345" t="s">
        <v>906</v>
      </c>
      <c r="B345" s="34">
        <v>44377</v>
      </c>
      <c r="C345" s="25">
        <v>0</v>
      </c>
      <c r="D345" s="25">
        <v>0</v>
      </c>
      <c r="E345" s="25">
        <v>0</v>
      </c>
      <c r="F345" s="25">
        <v>0</v>
      </c>
      <c r="G345" t="s">
        <v>2301</v>
      </c>
      <c r="H345">
        <v>4.0553907650572798E-4</v>
      </c>
      <c r="I345" s="31">
        <v>0</v>
      </c>
      <c r="J345">
        <v>1</v>
      </c>
    </row>
    <row r="346" spans="1:10" x14ac:dyDescent="0.2">
      <c r="A346" t="s">
        <v>908</v>
      </c>
      <c r="B346" s="34">
        <v>44377</v>
      </c>
      <c r="C346" s="25">
        <v>182</v>
      </c>
      <c r="D346" s="25">
        <v>182</v>
      </c>
      <c r="E346" s="25">
        <v>0.404444444444444</v>
      </c>
      <c r="F346" s="25">
        <v>0.91</v>
      </c>
      <c r="G346" t="s">
        <v>2702</v>
      </c>
      <c r="H346">
        <v>4.0484395683486102E-4</v>
      </c>
      <c r="I346" s="31">
        <v>1.6373688920876591E-4</v>
      </c>
      <c r="J346">
        <v>3</v>
      </c>
    </row>
    <row r="347" spans="1:10" x14ac:dyDescent="0.2">
      <c r="A347" t="s">
        <v>910</v>
      </c>
      <c r="B347" s="34">
        <v>44377</v>
      </c>
      <c r="C347" s="25">
        <v>2956</v>
      </c>
      <c r="D347" s="25">
        <v>6866</v>
      </c>
      <c r="E347" s="25">
        <v>0.34329999999999999</v>
      </c>
      <c r="F347" s="25">
        <v>0.73899999999999999</v>
      </c>
      <c r="G347" t="s">
        <v>2302</v>
      </c>
      <c r="H347">
        <v>4.7540282480237802E-4</v>
      </c>
      <c r="I347" s="31">
        <v>1.6320578975465629E-4</v>
      </c>
      <c r="J347">
        <v>3</v>
      </c>
    </row>
    <row r="348" spans="1:10" x14ac:dyDescent="0.2">
      <c r="A348" t="s">
        <v>887</v>
      </c>
      <c r="B348" s="34">
        <v>44377</v>
      </c>
      <c r="C348" s="25">
        <v>656</v>
      </c>
      <c r="D348" s="25">
        <v>4566</v>
      </c>
      <c r="E348" s="25">
        <v>0.18264</v>
      </c>
      <c r="F348" s="25">
        <v>0.16400000000000001</v>
      </c>
      <c r="G348" t="s">
        <v>2303</v>
      </c>
      <c r="H348">
        <v>4.7540282480237802E-4</v>
      </c>
      <c r="I348" s="31">
        <v>8.6827571921906265E-5</v>
      </c>
      <c r="J348">
        <v>1</v>
      </c>
    </row>
    <row r="349" spans="1:10" x14ac:dyDescent="0.2">
      <c r="A349" t="s">
        <v>891</v>
      </c>
      <c r="B349" s="34">
        <v>44377</v>
      </c>
      <c r="C349" s="25">
        <v>0</v>
      </c>
      <c r="D349" s="25">
        <v>0</v>
      </c>
      <c r="E349" s="25">
        <v>0</v>
      </c>
      <c r="F349" s="25">
        <v>0</v>
      </c>
      <c r="G349" t="s">
        <v>2304</v>
      </c>
      <c r="H349">
        <v>4.45792216981251E-3</v>
      </c>
      <c r="I349" s="31">
        <v>0</v>
      </c>
      <c r="J349">
        <v>1</v>
      </c>
    </row>
    <row r="350" spans="1:10" x14ac:dyDescent="0.2">
      <c r="A350" t="s">
        <v>848</v>
      </c>
      <c r="B350" s="34">
        <v>44377</v>
      </c>
      <c r="C350" s="25">
        <v>0.39100000000000001</v>
      </c>
      <c r="D350" s="25">
        <v>0.39100000000000001</v>
      </c>
      <c r="E350" s="25">
        <v>0.93095238095238098</v>
      </c>
      <c r="F350" s="25">
        <v>0.98987341772151904</v>
      </c>
      <c r="G350" t="s">
        <v>2702</v>
      </c>
      <c r="H350">
        <v>0</v>
      </c>
      <c r="I350" s="31">
        <v>0</v>
      </c>
      <c r="J350">
        <v>3</v>
      </c>
    </row>
    <row r="351" spans="1:10" x14ac:dyDescent="0.2">
      <c r="A351" t="s">
        <v>876</v>
      </c>
      <c r="B351" s="34">
        <v>44377</v>
      </c>
      <c r="C351" s="25">
        <v>0</v>
      </c>
      <c r="D351" s="25">
        <v>458</v>
      </c>
      <c r="E351" s="25">
        <v>0.16357142857142901</v>
      </c>
      <c r="F351" s="25">
        <v>0</v>
      </c>
      <c r="G351" t="s">
        <v>2305</v>
      </c>
      <c r="H351">
        <v>4.14164751773774E-4</v>
      </c>
      <c r="I351" s="31">
        <v>6.7745520111567472E-5</v>
      </c>
      <c r="J351">
        <v>1</v>
      </c>
    </row>
    <row r="352" spans="1:10" x14ac:dyDescent="0.2">
      <c r="A352" t="s">
        <v>850</v>
      </c>
      <c r="B352" s="34">
        <v>44377</v>
      </c>
      <c r="C352" s="25">
        <v>33</v>
      </c>
      <c r="D352" s="25">
        <v>58</v>
      </c>
      <c r="E352" s="25">
        <v>0.57999999999999996</v>
      </c>
      <c r="F352" s="25">
        <v>1</v>
      </c>
      <c r="G352" t="s">
        <v>2702</v>
      </c>
      <c r="H352">
        <v>4.3185512525988599E-4</v>
      </c>
      <c r="I352" s="31">
        <v>2.5047597265073394E-4</v>
      </c>
      <c r="J352">
        <v>3</v>
      </c>
    </row>
    <row r="353" spans="1:10" x14ac:dyDescent="0.2">
      <c r="A353" t="s">
        <v>862</v>
      </c>
      <c r="B353" s="34">
        <v>44377</v>
      </c>
      <c r="C353" s="25">
        <v>41.7</v>
      </c>
      <c r="D353" s="25">
        <v>41.7</v>
      </c>
      <c r="E353" s="25">
        <v>0.28415094339622599</v>
      </c>
      <c r="F353" s="25">
        <v>0.39339622641509397</v>
      </c>
      <c r="G353" t="s">
        <v>2683</v>
      </c>
      <c r="H353">
        <v>4.0531956503071797E-4</v>
      </c>
      <c r="I353" s="31">
        <v>1.1517193678042638E-4</v>
      </c>
      <c r="J353">
        <v>2</v>
      </c>
    </row>
    <row r="354" spans="1:10" x14ac:dyDescent="0.2">
      <c r="A354" t="s">
        <v>864</v>
      </c>
      <c r="B354" s="34">
        <v>44377</v>
      </c>
      <c r="C354" s="25">
        <v>79</v>
      </c>
      <c r="D354" s="25">
        <v>190</v>
      </c>
      <c r="E354" s="25">
        <v>0.243589743589744</v>
      </c>
      <c r="F354" s="25">
        <v>0.26333333333333298</v>
      </c>
      <c r="G354" t="s">
        <v>2306</v>
      </c>
      <c r="H354">
        <v>4.1037395745532098E-4</v>
      </c>
      <c r="I354" s="31">
        <v>9.9962887072450207E-5</v>
      </c>
      <c r="J354">
        <v>2</v>
      </c>
    </row>
    <row r="355" spans="1:10" x14ac:dyDescent="0.2">
      <c r="A355" t="s">
        <v>860</v>
      </c>
      <c r="B355" s="34">
        <v>44377</v>
      </c>
      <c r="C355" s="25">
        <v>1</v>
      </c>
      <c r="D355" s="25">
        <v>3</v>
      </c>
      <c r="E355" s="25">
        <v>0.25</v>
      </c>
      <c r="F355" s="25">
        <v>0.25</v>
      </c>
      <c r="G355" t="s">
        <v>2307</v>
      </c>
      <c r="H355">
        <v>4.0911035934917001E-4</v>
      </c>
      <c r="I355" s="31">
        <v>1.0227758983729257E-4</v>
      </c>
      <c r="J355">
        <v>2</v>
      </c>
    </row>
    <row r="356" spans="1:10" x14ac:dyDescent="0.2">
      <c r="A356" t="s">
        <v>852</v>
      </c>
      <c r="B356" s="34">
        <v>44377</v>
      </c>
      <c r="C356" s="25">
        <v>-2</v>
      </c>
      <c r="D356" s="25">
        <v>-2</v>
      </c>
      <c r="E356" s="25">
        <v>-2</v>
      </c>
      <c r="F356" s="25">
        <v>-2</v>
      </c>
      <c r="G356" t="s">
        <v>2672</v>
      </c>
      <c r="H356">
        <v>0</v>
      </c>
      <c r="I356" s="31">
        <v>0</v>
      </c>
      <c r="J356">
        <v>3</v>
      </c>
    </row>
    <row r="357" spans="1:10" x14ac:dyDescent="0.2">
      <c r="A357" t="s">
        <v>858</v>
      </c>
      <c r="B357" s="34">
        <v>44377</v>
      </c>
      <c r="C357" s="25">
        <v>2366</v>
      </c>
      <c r="D357" s="25">
        <v>7850</v>
      </c>
      <c r="E357" s="25">
        <v>0.42432432432432399</v>
      </c>
      <c r="F357" s="25">
        <v>0.47320000000000001</v>
      </c>
      <c r="G357" t="s">
        <v>2702</v>
      </c>
      <c r="H357">
        <v>4.4661093989257101E-4</v>
      </c>
      <c r="I357" s="31">
        <v>1.8950788530576658E-4</v>
      </c>
      <c r="J357">
        <v>3</v>
      </c>
    </row>
    <row r="358" spans="1:10" x14ac:dyDescent="0.2">
      <c r="A358" t="s">
        <v>856</v>
      </c>
      <c r="B358" s="34">
        <v>44377</v>
      </c>
      <c r="C358" s="25">
        <v>2717</v>
      </c>
      <c r="D358" s="25">
        <v>8372</v>
      </c>
      <c r="E358" s="25">
        <v>0.55813333333333304</v>
      </c>
      <c r="F358" s="25">
        <v>0.51264150943396203</v>
      </c>
      <c r="G358" t="s">
        <v>2702</v>
      </c>
      <c r="H358">
        <v>5.0148036589618803E-4</v>
      </c>
      <c r="I358" s="31">
        <v>2.7989290821885869E-4</v>
      </c>
      <c r="J358">
        <v>3</v>
      </c>
    </row>
    <row r="359" spans="1:10" x14ac:dyDescent="0.2">
      <c r="A359" t="s">
        <v>854</v>
      </c>
      <c r="B359" s="34">
        <v>44377</v>
      </c>
      <c r="C359" s="25">
        <v>1888</v>
      </c>
      <c r="D359" s="25">
        <v>6769</v>
      </c>
      <c r="E359" s="25">
        <v>0.29688596491228098</v>
      </c>
      <c r="F359" s="25">
        <v>0.39333333333333298</v>
      </c>
      <c r="G359" t="s">
        <v>2702</v>
      </c>
      <c r="H359">
        <v>5.5928681322170101E-4</v>
      </c>
      <c r="I359" s="31">
        <v>1.6604440520603933E-4</v>
      </c>
      <c r="J359">
        <v>2</v>
      </c>
    </row>
    <row r="360" spans="1:10" x14ac:dyDescent="0.2">
      <c r="A360" t="s">
        <v>880</v>
      </c>
      <c r="B360" s="34">
        <v>44377</v>
      </c>
      <c r="C360" s="25">
        <v>59</v>
      </c>
      <c r="D360" s="25">
        <v>177</v>
      </c>
      <c r="E360" s="25">
        <v>0.46578947368421098</v>
      </c>
      <c r="F360" s="25">
        <v>0.59</v>
      </c>
      <c r="G360" t="s">
        <v>2702</v>
      </c>
      <c r="H360">
        <v>5.1245066292856904E-4</v>
      </c>
      <c r="I360" s="31">
        <v>2.3869412457462334E-4</v>
      </c>
      <c r="J360">
        <v>3</v>
      </c>
    </row>
    <row r="361" spans="1:10" x14ac:dyDescent="0.2">
      <c r="A361" t="s">
        <v>866</v>
      </c>
      <c r="B361" s="34">
        <v>44377</v>
      </c>
      <c r="C361" s="25">
        <v>36</v>
      </c>
      <c r="D361" s="25">
        <v>36</v>
      </c>
      <c r="E361" s="25">
        <v>0.16428571428571401</v>
      </c>
      <c r="F361" s="25">
        <v>0.25714285714285701</v>
      </c>
      <c r="G361" t="s">
        <v>2702</v>
      </c>
      <c r="H361">
        <v>0</v>
      </c>
      <c r="I361" s="31">
        <v>0</v>
      </c>
      <c r="J361">
        <v>1</v>
      </c>
    </row>
    <row r="362" spans="1:10" x14ac:dyDescent="0.2">
      <c r="A362" t="s">
        <v>868</v>
      </c>
      <c r="B362" s="34">
        <v>44377</v>
      </c>
      <c r="C362" s="25">
        <v>100</v>
      </c>
      <c r="D362" s="25">
        <v>100</v>
      </c>
      <c r="E362" s="25">
        <v>0.375</v>
      </c>
      <c r="F362" s="25">
        <v>0.5</v>
      </c>
      <c r="G362" t="s">
        <v>2308</v>
      </c>
      <c r="H362">
        <v>1.2437119590564801E-3</v>
      </c>
      <c r="I362" s="31">
        <v>4.6639198464617994E-4</v>
      </c>
      <c r="J362">
        <v>3</v>
      </c>
    </row>
    <row r="363" spans="1:10" x14ac:dyDescent="0.2">
      <c r="A363" t="s">
        <v>889</v>
      </c>
      <c r="B363" s="34">
        <v>44377</v>
      </c>
      <c r="C363" s="25">
        <v>0</v>
      </c>
      <c r="D363" s="25">
        <v>507</v>
      </c>
      <c r="E363" s="25">
        <v>0.2535</v>
      </c>
      <c r="F363" s="25">
        <v>0</v>
      </c>
      <c r="G363" t="s">
        <v>2309</v>
      </c>
      <c r="H363">
        <v>1.1888032355739E-3</v>
      </c>
      <c r="I363" s="31">
        <v>3.0136162021798357E-4</v>
      </c>
      <c r="J363">
        <v>2</v>
      </c>
    </row>
    <row r="364" spans="1:10" x14ac:dyDescent="0.2">
      <c r="A364" t="s">
        <v>870</v>
      </c>
      <c r="B364" s="34">
        <v>44377</v>
      </c>
      <c r="C364" s="25">
        <v>2</v>
      </c>
      <c r="D364" s="25">
        <v>16</v>
      </c>
      <c r="E364" s="25">
        <v>0.53333333333333299</v>
      </c>
      <c r="F364" s="25">
        <v>0.33333333333333298</v>
      </c>
      <c r="G364" t="s">
        <v>2702</v>
      </c>
      <c r="H364">
        <v>1.1401507527073801E-3</v>
      </c>
      <c r="I364" s="31">
        <v>6.080804014439382E-4</v>
      </c>
      <c r="J364">
        <v>3</v>
      </c>
    </row>
    <row r="365" spans="1:10" x14ac:dyDescent="0.2">
      <c r="A365" t="s">
        <v>872</v>
      </c>
      <c r="B365" s="34">
        <v>44377</v>
      </c>
      <c r="C365" s="25">
        <v>0</v>
      </c>
      <c r="D365" s="25">
        <v>0</v>
      </c>
      <c r="E365" s="25">
        <v>0</v>
      </c>
      <c r="F365" s="25">
        <v>0</v>
      </c>
      <c r="G365" t="s">
        <v>2310</v>
      </c>
      <c r="H365">
        <v>5.1938653748308597E-3</v>
      </c>
      <c r="I365" s="31">
        <v>0</v>
      </c>
      <c r="J365">
        <v>1</v>
      </c>
    </row>
    <row r="366" spans="1:10" x14ac:dyDescent="0.2">
      <c r="A366" t="s">
        <v>874</v>
      </c>
      <c r="B366" s="34">
        <v>44377</v>
      </c>
      <c r="C366" s="25">
        <v>-1</v>
      </c>
      <c r="D366" s="25">
        <v>-1</v>
      </c>
      <c r="E366" s="25">
        <v>0</v>
      </c>
      <c r="F366" s="25">
        <v>-1</v>
      </c>
      <c r="G366" t="s">
        <v>2684</v>
      </c>
      <c r="H366">
        <v>5.1755727519133101E-3</v>
      </c>
      <c r="I366" s="31">
        <v>0</v>
      </c>
      <c r="J366">
        <v>0</v>
      </c>
    </row>
    <row r="367" spans="1:10" x14ac:dyDescent="0.2">
      <c r="A367" t="s">
        <v>882</v>
      </c>
      <c r="B367" s="34">
        <v>44377</v>
      </c>
      <c r="C367" s="25">
        <v>0</v>
      </c>
      <c r="D367" s="25">
        <v>0</v>
      </c>
      <c r="E367" s="25">
        <v>0</v>
      </c>
      <c r="F367" s="25">
        <v>0</v>
      </c>
      <c r="G367" t="s">
        <v>2311</v>
      </c>
      <c r="H367">
        <v>5.3470660917653602E-3</v>
      </c>
      <c r="I367" s="31">
        <v>0</v>
      </c>
      <c r="J367">
        <v>1</v>
      </c>
    </row>
    <row r="368" spans="1:10" x14ac:dyDescent="0.2">
      <c r="A368" t="s">
        <v>878</v>
      </c>
      <c r="B368" s="34">
        <v>44377</v>
      </c>
      <c r="C368" s="25">
        <v>0</v>
      </c>
      <c r="D368" s="25">
        <v>0</v>
      </c>
      <c r="E368" s="25">
        <v>0</v>
      </c>
      <c r="F368" s="25">
        <v>0</v>
      </c>
      <c r="G368" t="s">
        <v>2311</v>
      </c>
      <c r="H368">
        <v>5.4568218292706701E-3</v>
      </c>
      <c r="I368" s="31">
        <v>0</v>
      </c>
      <c r="J368">
        <v>1</v>
      </c>
    </row>
    <row r="369" spans="1:10" x14ac:dyDescent="0.2">
      <c r="A369" t="s">
        <v>919</v>
      </c>
      <c r="B369" s="34">
        <v>44377</v>
      </c>
      <c r="C369" s="25">
        <v>51.8</v>
      </c>
      <c r="D369" s="25">
        <v>51.8</v>
      </c>
      <c r="E369" s="25">
        <v>0</v>
      </c>
      <c r="F369" s="25">
        <v>0</v>
      </c>
      <c r="G369" t="s">
        <v>2312</v>
      </c>
      <c r="H369">
        <v>0</v>
      </c>
      <c r="I369" s="31">
        <v>0</v>
      </c>
      <c r="J369">
        <v>1</v>
      </c>
    </row>
    <row r="370" spans="1:10" x14ac:dyDescent="0.2">
      <c r="A370" t="s">
        <v>943</v>
      </c>
      <c r="B370" s="34">
        <v>44377</v>
      </c>
      <c r="C370" s="25">
        <v>0</v>
      </c>
      <c r="D370" s="25">
        <v>0</v>
      </c>
      <c r="E370" s="25">
        <v>0.319583333333333</v>
      </c>
      <c r="F370" s="25">
        <v>0</v>
      </c>
      <c r="G370" t="s">
        <v>2313</v>
      </c>
      <c r="H370">
        <v>2.2118002242043698E-3</v>
      </c>
      <c r="I370" s="31">
        <v>7.0685448831864673E-4</v>
      </c>
      <c r="J370">
        <v>2</v>
      </c>
    </row>
    <row r="371" spans="1:10" x14ac:dyDescent="0.2">
      <c r="A371" t="s">
        <v>957</v>
      </c>
      <c r="B371" s="34">
        <v>44377</v>
      </c>
      <c r="C371" s="25">
        <v>221383</v>
      </c>
      <c r="D371" s="25">
        <v>221383</v>
      </c>
      <c r="E371" s="25">
        <v>0.73794333333333295</v>
      </c>
      <c r="F371" s="25">
        <v>0.73794333333333295</v>
      </c>
      <c r="G371" t="s">
        <v>2314</v>
      </c>
      <c r="H371">
        <v>6.3983646666028798E-3</v>
      </c>
      <c r="I371" s="31">
        <v>4.7216305499551475E-3</v>
      </c>
      <c r="J371">
        <v>3</v>
      </c>
    </row>
    <row r="372" spans="1:10" x14ac:dyDescent="0.2">
      <c r="A372" t="s">
        <v>933</v>
      </c>
      <c r="B372" s="34">
        <v>44377</v>
      </c>
      <c r="C372" s="25">
        <v>2973</v>
      </c>
      <c r="D372" s="25">
        <v>2973</v>
      </c>
      <c r="E372" s="25">
        <v>0.52634375</v>
      </c>
      <c r="F372" s="25">
        <v>0.123875</v>
      </c>
      <c r="G372" t="s">
        <v>2315</v>
      </c>
      <c r="H372">
        <v>6.4556284457769897E-3</v>
      </c>
      <c r="I372" s="31">
        <v>3.3978796847569325E-3</v>
      </c>
      <c r="J372">
        <v>3</v>
      </c>
    </row>
    <row r="373" spans="1:10" x14ac:dyDescent="0.2">
      <c r="A373" t="s">
        <v>923</v>
      </c>
      <c r="B373" s="34">
        <v>44377</v>
      </c>
      <c r="C373" s="25">
        <v>220587</v>
      </c>
      <c r="D373" s="25">
        <v>220587</v>
      </c>
      <c r="E373" s="25">
        <v>0.38013920454545502</v>
      </c>
      <c r="F373" s="25">
        <v>0.50133409090909098</v>
      </c>
      <c r="G373" t="s">
        <v>2316</v>
      </c>
      <c r="H373">
        <v>5.5881322526579701E-3</v>
      </c>
      <c r="I373" s="31">
        <v>2.1242681494202022E-3</v>
      </c>
      <c r="J373">
        <v>3</v>
      </c>
    </row>
    <row r="374" spans="1:10" x14ac:dyDescent="0.2">
      <c r="A374" t="s">
        <v>925</v>
      </c>
      <c r="B374" s="34">
        <v>44377</v>
      </c>
      <c r="C374" s="25">
        <v>0</v>
      </c>
      <c r="D374" s="25">
        <v>0</v>
      </c>
      <c r="E374" s="25">
        <v>0.17612163509471601</v>
      </c>
      <c r="F374" s="25">
        <v>0</v>
      </c>
      <c r="G374" t="s">
        <v>2317</v>
      </c>
      <c r="H374">
        <v>4.0152877071226501E-4</v>
      </c>
      <c r="I374" s="31">
        <v>7.0717903635415431E-5</v>
      </c>
      <c r="J374">
        <v>1</v>
      </c>
    </row>
    <row r="375" spans="1:10" x14ac:dyDescent="0.2">
      <c r="A375" t="s">
        <v>927</v>
      </c>
      <c r="B375" s="34">
        <v>44377</v>
      </c>
      <c r="C375" s="25">
        <v>203</v>
      </c>
      <c r="D375" s="25">
        <v>203</v>
      </c>
      <c r="E375" s="25">
        <v>0.220821428571429</v>
      </c>
      <c r="F375" s="25">
        <v>2.9000000000000001E-2</v>
      </c>
      <c r="G375" t="s">
        <v>2318</v>
      </c>
      <c r="H375">
        <v>4.0152877071226501E-4</v>
      </c>
      <c r="I375" s="31">
        <v>8.8666156761212119E-5</v>
      </c>
      <c r="J375">
        <v>1</v>
      </c>
    </row>
    <row r="376" spans="1:10" x14ac:dyDescent="0.2">
      <c r="A376" t="s">
        <v>929</v>
      </c>
      <c r="B376" s="34">
        <v>44377</v>
      </c>
      <c r="C376" s="25">
        <v>100</v>
      </c>
      <c r="D376" s="25">
        <v>100</v>
      </c>
      <c r="E376" s="25">
        <v>0.375</v>
      </c>
      <c r="F376" s="25">
        <v>0.5</v>
      </c>
      <c r="G376" t="s">
        <v>2319</v>
      </c>
      <c r="H376">
        <v>8.7804596921512898E-4</v>
      </c>
      <c r="I376" s="31">
        <v>3.2926723845567323E-4</v>
      </c>
      <c r="J376">
        <v>3</v>
      </c>
    </row>
    <row r="377" spans="1:10" x14ac:dyDescent="0.2">
      <c r="A377" t="s">
        <v>931</v>
      </c>
      <c r="B377" s="34">
        <v>44377</v>
      </c>
      <c r="C377" s="25">
        <v>66485</v>
      </c>
      <c r="D377" s="25">
        <v>66485</v>
      </c>
      <c r="E377" s="25">
        <v>0.32826282997212702</v>
      </c>
      <c r="F377" s="25">
        <v>0.36336557905667599</v>
      </c>
      <c r="G377" t="s">
        <v>2685</v>
      </c>
      <c r="H377">
        <v>4.4555828247663199E-3</v>
      </c>
      <c r="I377" s="31">
        <v>1.4626022272329956E-3</v>
      </c>
      <c r="J377">
        <v>2</v>
      </c>
    </row>
    <row r="378" spans="1:10" x14ac:dyDescent="0.2">
      <c r="A378" t="s">
        <v>921</v>
      </c>
      <c r="B378" s="34">
        <v>44377</v>
      </c>
      <c r="C378" s="25">
        <v>100</v>
      </c>
      <c r="D378" s="25">
        <v>100</v>
      </c>
      <c r="E378" s="25">
        <v>0.375</v>
      </c>
      <c r="F378" s="25">
        <v>0.5</v>
      </c>
      <c r="G378" t="s">
        <v>2702</v>
      </c>
      <c r="H378">
        <v>4.9229395137947703E-4</v>
      </c>
      <c r="I378" s="31">
        <v>1.8461023176730393E-4</v>
      </c>
      <c r="J378">
        <v>3</v>
      </c>
    </row>
    <row r="379" spans="1:10" x14ac:dyDescent="0.2">
      <c r="A379" t="s">
        <v>935</v>
      </c>
      <c r="B379" s="34">
        <v>44377</v>
      </c>
      <c r="C379" s="25">
        <v>33423</v>
      </c>
      <c r="D379" s="25">
        <v>33423</v>
      </c>
      <c r="E379" s="25">
        <v>0.28839318181818202</v>
      </c>
      <c r="F379" s="25">
        <v>0.30384545454545497</v>
      </c>
      <c r="G379" t="s">
        <v>2320</v>
      </c>
      <c r="H379">
        <v>4.4866575044153296E-3</v>
      </c>
      <c r="I379" s="31">
        <v>1.2939214334267615E-3</v>
      </c>
      <c r="J379">
        <v>2</v>
      </c>
    </row>
    <row r="380" spans="1:10" x14ac:dyDescent="0.2">
      <c r="A380" t="s">
        <v>947</v>
      </c>
      <c r="B380" s="34">
        <v>44377</v>
      </c>
      <c r="C380" s="25">
        <v>1.2</v>
      </c>
      <c r="D380" s="25">
        <v>1.2</v>
      </c>
      <c r="E380" s="25">
        <v>0</v>
      </c>
      <c r="F380" s="25">
        <v>2</v>
      </c>
      <c r="G380" t="s">
        <v>2321</v>
      </c>
      <c r="H380">
        <v>0</v>
      </c>
      <c r="I380" s="31">
        <v>0</v>
      </c>
      <c r="J380">
        <v>1</v>
      </c>
    </row>
    <row r="381" spans="1:10" x14ac:dyDescent="0.2">
      <c r="A381" t="s">
        <v>977</v>
      </c>
      <c r="B381" s="34">
        <v>44377</v>
      </c>
      <c r="C381" s="25">
        <v>2.4</v>
      </c>
      <c r="D381" s="25">
        <v>2.4</v>
      </c>
      <c r="E381" s="25">
        <v>0</v>
      </c>
      <c r="F381" s="25">
        <v>2</v>
      </c>
      <c r="G381" t="s">
        <v>2321</v>
      </c>
      <c r="H381">
        <v>0</v>
      </c>
      <c r="I381" s="31">
        <v>0</v>
      </c>
      <c r="J381">
        <v>1</v>
      </c>
    </row>
    <row r="382" spans="1:10" x14ac:dyDescent="0.2">
      <c r="A382" t="s">
        <v>967</v>
      </c>
      <c r="B382" s="34">
        <v>44377</v>
      </c>
      <c r="C382" s="25">
        <v>6.2</v>
      </c>
      <c r="D382" s="25">
        <v>6.2</v>
      </c>
      <c r="E382" s="25">
        <v>0.46666666666666701</v>
      </c>
      <c r="F382" s="25">
        <v>2.4444444444444402</v>
      </c>
      <c r="G382" t="s">
        <v>2321</v>
      </c>
      <c r="H382">
        <v>0</v>
      </c>
      <c r="I382" s="31">
        <v>0</v>
      </c>
      <c r="J382">
        <v>3</v>
      </c>
    </row>
    <row r="383" spans="1:10" x14ac:dyDescent="0.2">
      <c r="A383" t="s">
        <v>979</v>
      </c>
      <c r="B383" s="34">
        <v>44377</v>
      </c>
      <c r="C383" s="25">
        <v>1.51</v>
      </c>
      <c r="D383" s="25">
        <v>1.51</v>
      </c>
      <c r="E383" s="25">
        <v>3.0416666666666599</v>
      </c>
      <c r="F383" s="25">
        <v>18.25</v>
      </c>
      <c r="G383" t="s">
        <v>2322</v>
      </c>
      <c r="H383">
        <v>0</v>
      </c>
      <c r="I383" s="31">
        <v>0</v>
      </c>
      <c r="J383">
        <v>3</v>
      </c>
    </row>
    <row r="384" spans="1:10" x14ac:dyDescent="0.2">
      <c r="A384" t="s">
        <v>982</v>
      </c>
      <c r="B384" s="34">
        <v>44377</v>
      </c>
      <c r="C384" s="25">
        <v>63</v>
      </c>
      <c r="D384" s="25">
        <v>63</v>
      </c>
      <c r="E384" s="25">
        <v>0.984375</v>
      </c>
      <c r="F384" s="25">
        <v>1</v>
      </c>
      <c r="G384" t="s">
        <v>2323</v>
      </c>
      <c r="H384">
        <v>0</v>
      </c>
      <c r="I384" s="31">
        <v>0</v>
      </c>
      <c r="J384">
        <v>3</v>
      </c>
    </row>
    <row r="385" spans="1:10" x14ac:dyDescent="0.2">
      <c r="A385" t="s">
        <v>985</v>
      </c>
      <c r="B385" s="34">
        <v>44377</v>
      </c>
      <c r="C385" s="25">
        <v>0.98</v>
      </c>
      <c r="D385" s="25">
        <v>2.48</v>
      </c>
      <c r="E385" s="25">
        <v>0.31</v>
      </c>
      <c r="F385" s="25">
        <v>0.49</v>
      </c>
      <c r="G385" t="s">
        <v>2324</v>
      </c>
      <c r="H385">
        <v>0</v>
      </c>
      <c r="I385" s="31">
        <v>0</v>
      </c>
      <c r="J385">
        <v>2</v>
      </c>
    </row>
    <row r="386" spans="1:10" x14ac:dyDescent="0.2">
      <c r="A386" t="s">
        <v>987</v>
      </c>
      <c r="B386" s="34">
        <v>44377</v>
      </c>
      <c r="C386" s="25">
        <v>0</v>
      </c>
      <c r="D386" s="25">
        <v>0</v>
      </c>
      <c r="E386" s="25">
        <v>0.375</v>
      </c>
      <c r="F386" s="25">
        <v>0.5</v>
      </c>
      <c r="G386" t="s">
        <v>2244</v>
      </c>
      <c r="H386">
        <v>0</v>
      </c>
      <c r="I386" s="31">
        <v>0</v>
      </c>
      <c r="J386">
        <v>3</v>
      </c>
    </row>
    <row r="387" spans="1:10" x14ac:dyDescent="0.2">
      <c r="A387" t="s">
        <v>971</v>
      </c>
      <c r="B387" s="34">
        <v>44377</v>
      </c>
      <c r="C387" s="25">
        <v>40.6</v>
      </c>
      <c r="D387" s="25">
        <v>40.6</v>
      </c>
      <c r="E387" s="25">
        <v>0</v>
      </c>
      <c r="F387" s="25">
        <v>0</v>
      </c>
      <c r="G387" t="s">
        <v>2325</v>
      </c>
      <c r="H387">
        <v>0</v>
      </c>
      <c r="I387" s="31">
        <v>0</v>
      </c>
      <c r="J387">
        <v>1</v>
      </c>
    </row>
    <row r="388" spans="1:10" x14ac:dyDescent="0.2">
      <c r="A388" t="s">
        <v>914</v>
      </c>
      <c r="B388" s="34">
        <v>44377</v>
      </c>
      <c r="C388" s="25">
        <v>97</v>
      </c>
      <c r="D388" s="25">
        <v>97</v>
      </c>
      <c r="E388" s="25">
        <v>0.375</v>
      </c>
      <c r="F388" s="25">
        <v>0.51052631578947405</v>
      </c>
      <c r="G388" t="s">
        <v>2326</v>
      </c>
      <c r="H388">
        <v>0</v>
      </c>
      <c r="I388" s="31">
        <v>0</v>
      </c>
      <c r="J388">
        <v>3</v>
      </c>
    </row>
    <row r="389" spans="1:10" x14ac:dyDescent="0.2">
      <c r="A389" t="s">
        <v>937</v>
      </c>
      <c r="B389" s="34">
        <v>44377</v>
      </c>
      <c r="C389" s="25">
        <v>4876</v>
      </c>
      <c r="D389" s="25">
        <v>11975</v>
      </c>
      <c r="E389" s="25">
        <v>0.34214285714285703</v>
      </c>
      <c r="F389" s="25">
        <v>0.52055087007579803</v>
      </c>
      <c r="G389" t="s">
        <v>2327</v>
      </c>
      <c r="H389">
        <v>1.9567610124660399E-3</v>
      </c>
      <c r="I389" s="31">
        <v>6.6949180355088136E-4</v>
      </c>
      <c r="J389">
        <v>3</v>
      </c>
    </row>
    <row r="390" spans="1:10" x14ac:dyDescent="0.2">
      <c r="A390" t="s">
        <v>959</v>
      </c>
      <c r="B390" s="34">
        <v>44377</v>
      </c>
      <c r="C390" s="25">
        <v>23</v>
      </c>
      <c r="D390" s="25">
        <v>23</v>
      </c>
      <c r="E390" s="25">
        <v>0.46</v>
      </c>
      <c r="F390" s="25">
        <v>0.76666666666666705</v>
      </c>
      <c r="G390" t="s">
        <v>2328</v>
      </c>
      <c r="H390">
        <v>4.1261238557031398E-4</v>
      </c>
      <c r="I390" s="31">
        <v>1.8980169736234449E-4</v>
      </c>
      <c r="J390">
        <v>3</v>
      </c>
    </row>
    <row r="391" spans="1:10" x14ac:dyDescent="0.2">
      <c r="A391" t="s">
        <v>1049</v>
      </c>
      <c r="B391" s="34">
        <v>44377</v>
      </c>
      <c r="C391" s="25">
        <v>202</v>
      </c>
      <c r="D391" s="25">
        <v>541</v>
      </c>
      <c r="E391" s="25">
        <v>0.30055555555555602</v>
      </c>
      <c r="F391" s="25">
        <v>0.336666666666667</v>
      </c>
      <c r="G391" t="s">
        <v>2329</v>
      </c>
      <c r="H391">
        <v>4.6433592157454299E-4</v>
      </c>
      <c r="I391" s="31">
        <v>1.39558740873238E-4</v>
      </c>
      <c r="J391">
        <v>2</v>
      </c>
    </row>
    <row r="392" spans="1:10" x14ac:dyDescent="0.2">
      <c r="A392" t="s">
        <v>1041</v>
      </c>
      <c r="B392" s="34">
        <v>44377</v>
      </c>
      <c r="C392" s="25">
        <v>0</v>
      </c>
      <c r="D392" s="25">
        <v>659</v>
      </c>
      <c r="E392" s="25">
        <v>0.32950000000000002</v>
      </c>
      <c r="F392" s="25">
        <v>0</v>
      </c>
      <c r="G392" t="s">
        <v>2330</v>
      </c>
      <c r="H392">
        <v>4.5570849994725301E-4</v>
      </c>
      <c r="I392" s="31">
        <v>1.5015595073261976E-4</v>
      </c>
      <c r="J392">
        <v>2</v>
      </c>
    </row>
    <row r="393" spans="1:10" x14ac:dyDescent="0.2">
      <c r="A393" t="s">
        <v>1043</v>
      </c>
      <c r="B393" s="34">
        <v>44377</v>
      </c>
      <c r="C393" s="25">
        <v>0</v>
      </c>
      <c r="D393" s="25">
        <v>356</v>
      </c>
      <c r="E393" s="25">
        <v>0.17799999999999999</v>
      </c>
      <c r="F393" s="25">
        <v>0</v>
      </c>
      <c r="G393" t="s">
        <v>2330</v>
      </c>
      <c r="H393">
        <v>4.1771232619803998E-4</v>
      </c>
      <c r="I393" s="31">
        <v>7.4352794063251197E-5</v>
      </c>
      <c r="J393">
        <v>1</v>
      </c>
    </row>
    <row r="394" spans="1:10" x14ac:dyDescent="0.2">
      <c r="A394" t="s">
        <v>1045</v>
      </c>
      <c r="B394" s="34">
        <v>44377</v>
      </c>
      <c r="C394" s="25">
        <v>64556</v>
      </c>
      <c r="D394" s="25">
        <v>64556</v>
      </c>
      <c r="E394" s="25">
        <v>0.75152502910360897</v>
      </c>
      <c r="F394" s="25">
        <v>1.0152868646200299</v>
      </c>
      <c r="G394" t="s">
        <v>2331</v>
      </c>
      <c r="H394">
        <v>1.0847142640315801E-3</v>
      </c>
      <c r="I394" s="31">
        <v>8.0291585290085993E-4</v>
      </c>
      <c r="J394">
        <v>3</v>
      </c>
    </row>
    <row r="395" spans="1:10" x14ac:dyDescent="0.2">
      <c r="A395" t="s">
        <v>1061</v>
      </c>
      <c r="B395" s="34">
        <v>44377</v>
      </c>
      <c r="C395" s="25">
        <v>2058</v>
      </c>
      <c r="D395" s="25">
        <v>2058</v>
      </c>
      <c r="E395" s="25">
        <v>0.80390625000000004</v>
      </c>
      <c r="F395" s="25">
        <v>0.93972602739725997</v>
      </c>
      <c r="G395" t="s">
        <v>2332</v>
      </c>
      <c r="H395">
        <v>1.8041972461562499E-3</v>
      </c>
      <c r="I395" s="31">
        <v>1.4504054424178004E-3</v>
      </c>
      <c r="J395">
        <v>3</v>
      </c>
    </row>
    <row r="396" spans="1:10" x14ac:dyDescent="0.2">
      <c r="A396" t="s">
        <v>1047</v>
      </c>
      <c r="B396" s="34">
        <v>44377</v>
      </c>
      <c r="C396" s="25">
        <v>0</v>
      </c>
      <c r="D396" s="25">
        <v>0</v>
      </c>
      <c r="E396" s="25">
        <v>0</v>
      </c>
      <c r="F396" s="25">
        <v>0</v>
      </c>
      <c r="G396" t="s">
        <v>2333</v>
      </c>
      <c r="H396">
        <v>4.0173737696976703E-4</v>
      </c>
      <c r="I396" s="31">
        <v>0</v>
      </c>
      <c r="J396">
        <v>1</v>
      </c>
    </row>
    <row r="397" spans="1:10" x14ac:dyDescent="0.2">
      <c r="A397" t="s">
        <v>1035</v>
      </c>
      <c r="B397" s="34">
        <v>44377</v>
      </c>
      <c r="C397" s="25">
        <v>8.9</v>
      </c>
      <c r="D397" s="25">
        <v>8.9</v>
      </c>
      <c r="E397" s="25">
        <v>0.26969696969696999</v>
      </c>
      <c r="F397" s="25">
        <v>0.59333333333333305</v>
      </c>
      <c r="G397" t="s">
        <v>2334</v>
      </c>
      <c r="H397">
        <v>4.9803959388163802E-4</v>
      </c>
      <c r="I397" s="31">
        <v>1.3431976925898739E-4</v>
      </c>
      <c r="J397">
        <v>2</v>
      </c>
    </row>
    <row r="398" spans="1:10" x14ac:dyDescent="0.2">
      <c r="A398" t="s">
        <v>1051</v>
      </c>
      <c r="B398" s="34">
        <v>44377</v>
      </c>
      <c r="C398" s="25">
        <v>20</v>
      </c>
      <c r="D398" s="25">
        <v>20</v>
      </c>
      <c r="E398" s="25">
        <v>0.25</v>
      </c>
      <c r="F398" s="25">
        <v>0.57142857142857095</v>
      </c>
      <c r="G398" t="s">
        <v>2335</v>
      </c>
      <c r="H398">
        <v>4.4597597479101699E-4</v>
      </c>
      <c r="I398" s="31">
        <v>1.1149399369775429E-4</v>
      </c>
      <c r="J398">
        <v>2</v>
      </c>
    </row>
    <row r="399" spans="1:10" x14ac:dyDescent="0.2">
      <c r="A399" t="s">
        <v>1053</v>
      </c>
      <c r="B399" s="34">
        <v>44377</v>
      </c>
      <c r="C399" s="25">
        <v>0</v>
      </c>
      <c r="D399" s="25">
        <v>0</v>
      </c>
      <c r="E399" s="25">
        <v>0</v>
      </c>
      <c r="F399" s="25">
        <v>0</v>
      </c>
      <c r="G399" t="s">
        <v>2336</v>
      </c>
      <c r="H399">
        <v>8.1699346405228807E-5</v>
      </c>
      <c r="I399" s="31">
        <v>0</v>
      </c>
      <c r="J399">
        <v>1</v>
      </c>
    </row>
    <row r="400" spans="1:10" x14ac:dyDescent="0.2">
      <c r="A400" t="s">
        <v>939</v>
      </c>
      <c r="B400" s="34">
        <v>44377</v>
      </c>
      <c r="C400" s="25">
        <v>1198</v>
      </c>
      <c r="D400" s="25">
        <v>7891</v>
      </c>
      <c r="E400" s="25">
        <v>0.32879166666666698</v>
      </c>
      <c r="F400" s="25">
        <v>0.20849286460146199</v>
      </c>
      <c r="G400" t="s">
        <v>2337</v>
      </c>
      <c r="H400">
        <v>5.4291351996260803E-4</v>
      </c>
      <c r="I400" s="31">
        <v>1.7850544108437277E-4</v>
      </c>
      <c r="J400">
        <v>2</v>
      </c>
    </row>
    <row r="401" spans="1:10" x14ac:dyDescent="0.2">
      <c r="A401" t="s">
        <v>1075</v>
      </c>
      <c r="B401" s="34">
        <v>44377</v>
      </c>
      <c r="C401" s="25">
        <v>18</v>
      </c>
      <c r="D401" s="25">
        <v>18</v>
      </c>
      <c r="E401" s="25">
        <v>0.06</v>
      </c>
      <c r="F401" s="25">
        <v>0.18</v>
      </c>
      <c r="G401" t="s">
        <v>2338</v>
      </c>
      <c r="H401">
        <v>4.3741045412746301E-4</v>
      </c>
      <c r="I401" s="31">
        <v>2.6244627247647755E-5</v>
      </c>
      <c r="J401">
        <v>1</v>
      </c>
    </row>
    <row r="402" spans="1:10" x14ac:dyDescent="0.2">
      <c r="A402" t="s">
        <v>941</v>
      </c>
      <c r="B402" s="34">
        <v>44377</v>
      </c>
      <c r="C402" s="25">
        <v>100</v>
      </c>
      <c r="D402" s="25">
        <v>100</v>
      </c>
      <c r="E402" s="25">
        <v>0.375</v>
      </c>
      <c r="F402" s="25">
        <v>0.5</v>
      </c>
      <c r="G402" t="s">
        <v>2339</v>
      </c>
      <c r="H402">
        <v>5.6311134128408599E-4</v>
      </c>
      <c r="I402" s="31">
        <v>2.1116675298153226E-4</v>
      </c>
      <c r="J402">
        <v>3</v>
      </c>
    </row>
    <row r="403" spans="1:10" x14ac:dyDescent="0.2">
      <c r="A403" t="s">
        <v>953</v>
      </c>
      <c r="B403" s="34">
        <v>44377</v>
      </c>
      <c r="C403" s="25">
        <v>100</v>
      </c>
      <c r="D403" s="25">
        <v>100</v>
      </c>
      <c r="E403" s="25">
        <v>0.375</v>
      </c>
      <c r="F403" s="25">
        <v>0.5</v>
      </c>
      <c r="G403" t="s">
        <v>2340</v>
      </c>
      <c r="H403">
        <v>5.6311134128408599E-4</v>
      </c>
      <c r="I403" s="31">
        <v>2.1116675298153226E-4</v>
      </c>
      <c r="J403">
        <v>3</v>
      </c>
    </row>
    <row r="404" spans="1:10" x14ac:dyDescent="0.2">
      <c r="A404" t="s">
        <v>945</v>
      </c>
      <c r="B404" s="34">
        <v>44377</v>
      </c>
      <c r="C404" s="25">
        <v>696</v>
      </c>
      <c r="D404" s="25">
        <v>2865</v>
      </c>
      <c r="E404" s="25">
        <v>0.57208466453674101</v>
      </c>
      <c r="F404" s="25">
        <v>0.72803347280334696</v>
      </c>
      <c r="G404" t="s">
        <v>2686</v>
      </c>
      <c r="H404">
        <v>5.6579053932325895E-4</v>
      </c>
      <c r="I404" s="31">
        <v>3.2368009088680835E-4</v>
      </c>
      <c r="J404">
        <v>3</v>
      </c>
    </row>
    <row r="405" spans="1:10" x14ac:dyDescent="0.2">
      <c r="A405" t="s">
        <v>916</v>
      </c>
      <c r="B405" s="34">
        <v>44377</v>
      </c>
      <c r="C405" s="25">
        <v>357</v>
      </c>
      <c r="D405" s="25">
        <v>3310</v>
      </c>
      <c r="E405" s="25">
        <v>0.248629159468189</v>
      </c>
      <c r="F405" s="25">
        <v>9.9249374478732305E-2</v>
      </c>
      <c r="G405" t="s">
        <v>2341</v>
      </c>
      <c r="H405">
        <v>4.5924236508910099E-4</v>
      </c>
      <c r="I405" s="31">
        <v>1.1418104322428629E-4</v>
      </c>
      <c r="J405">
        <v>2</v>
      </c>
    </row>
    <row r="406" spans="1:10" x14ac:dyDescent="0.2">
      <c r="A406" t="s">
        <v>1031</v>
      </c>
      <c r="B406" s="34">
        <v>44377</v>
      </c>
      <c r="C406" s="25">
        <v>5221</v>
      </c>
      <c r="D406" s="25">
        <v>5221</v>
      </c>
      <c r="E406" s="25">
        <v>0.42451562500000001</v>
      </c>
      <c r="F406" s="25">
        <v>0.32631250000000001</v>
      </c>
      <c r="G406" t="s">
        <v>2342</v>
      </c>
      <c r="H406">
        <v>1.45687240057102E-3</v>
      </c>
      <c r="I406" s="31">
        <v>6.184650976736565E-4</v>
      </c>
      <c r="J406">
        <v>3</v>
      </c>
    </row>
    <row r="407" spans="1:10" x14ac:dyDescent="0.2">
      <c r="A407" t="s">
        <v>951</v>
      </c>
      <c r="B407" s="34">
        <v>44377</v>
      </c>
      <c r="C407" s="25">
        <v>400</v>
      </c>
      <c r="D407" s="25">
        <v>949</v>
      </c>
      <c r="E407" s="25">
        <v>0.318884408602151</v>
      </c>
      <c r="F407" s="25">
        <v>0.5</v>
      </c>
      <c r="G407" t="s">
        <v>2687</v>
      </c>
      <c r="H407">
        <v>5.5631250309154899E-4</v>
      </c>
      <c r="I407" s="31">
        <v>1.7739938354633086E-4</v>
      </c>
      <c r="J407">
        <v>2</v>
      </c>
    </row>
    <row r="408" spans="1:10" x14ac:dyDescent="0.2">
      <c r="A408" t="s">
        <v>949</v>
      </c>
      <c r="B408" s="34">
        <v>44377</v>
      </c>
      <c r="C408" s="25">
        <v>285</v>
      </c>
      <c r="D408" s="25">
        <v>285</v>
      </c>
      <c r="E408" s="25">
        <v>0.368534482758621</v>
      </c>
      <c r="F408" s="25">
        <v>0.49137931034482801</v>
      </c>
      <c r="G408" t="s">
        <v>2343</v>
      </c>
      <c r="H408">
        <v>5.9852624828589905E-4</v>
      </c>
      <c r="I408" s="31">
        <v>2.205775613295018E-4</v>
      </c>
      <c r="J408">
        <v>3</v>
      </c>
    </row>
    <row r="409" spans="1:10" x14ac:dyDescent="0.2">
      <c r="A409" t="s">
        <v>963</v>
      </c>
      <c r="B409" s="34">
        <v>44377</v>
      </c>
      <c r="C409" s="25">
        <v>1217</v>
      </c>
      <c r="D409" s="25">
        <v>6868</v>
      </c>
      <c r="E409" s="25">
        <v>0.240425680879367</v>
      </c>
      <c r="F409" s="25">
        <v>0.15501210036938001</v>
      </c>
      <c r="G409" t="s">
        <v>2688</v>
      </c>
      <c r="H409">
        <v>0</v>
      </c>
      <c r="I409" s="31">
        <v>0</v>
      </c>
      <c r="J409">
        <v>2</v>
      </c>
    </row>
    <row r="410" spans="1:10" x14ac:dyDescent="0.2">
      <c r="A410" t="s">
        <v>1073</v>
      </c>
      <c r="B410" s="34">
        <v>44377</v>
      </c>
      <c r="C410" s="25">
        <v>46978</v>
      </c>
      <c r="D410" s="25">
        <v>46978</v>
      </c>
      <c r="E410" s="25">
        <v>0.78296666666666703</v>
      </c>
      <c r="F410" s="25">
        <v>1.17445</v>
      </c>
      <c r="G410" t="s">
        <v>2344</v>
      </c>
      <c r="H410">
        <v>6.4290754126021896E-3</v>
      </c>
      <c r="I410" s="31">
        <v>4.2860502750681258E-3</v>
      </c>
      <c r="J410">
        <v>3</v>
      </c>
    </row>
    <row r="411" spans="1:10" x14ac:dyDescent="0.2">
      <c r="A411" t="s">
        <v>1071</v>
      </c>
      <c r="B411" s="34">
        <v>44377</v>
      </c>
      <c r="C411" s="25">
        <v>5964</v>
      </c>
      <c r="D411" s="25">
        <v>43216</v>
      </c>
      <c r="E411" s="25">
        <v>0.40163568773234198</v>
      </c>
      <c r="F411" s="25">
        <v>0.220888888888889</v>
      </c>
      <c r="G411" t="s">
        <v>2345</v>
      </c>
      <c r="H411">
        <v>7.9622728827943899E-4</v>
      </c>
      <c r="I411" s="31">
        <v>3.1979329451937017E-4</v>
      </c>
      <c r="J411">
        <v>3</v>
      </c>
    </row>
    <row r="412" spans="1:10" x14ac:dyDescent="0.2">
      <c r="A412" t="s">
        <v>1069</v>
      </c>
      <c r="B412" s="34">
        <v>44377</v>
      </c>
      <c r="C412" s="25">
        <v>552</v>
      </c>
      <c r="D412" s="25">
        <v>1593</v>
      </c>
      <c r="E412" s="25">
        <v>0.26550000000000001</v>
      </c>
      <c r="F412" s="25">
        <v>0.46</v>
      </c>
      <c r="G412" t="s">
        <v>2689</v>
      </c>
      <c r="H412">
        <v>4.804684742257E-4</v>
      </c>
      <c r="I412" s="31">
        <v>1.2756437990692329E-4</v>
      </c>
      <c r="J412">
        <v>2</v>
      </c>
    </row>
    <row r="413" spans="1:10" x14ac:dyDescent="0.2">
      <c r="A413" t="s">
        <v>1067</v>
      </c>
      <c r="B413" s="34">
        <v>44377</v>
      </c>
      <c r="C413" s="25">
        <v>64</v>
      </c>
      <c r="D413" s="25">
        <v>466</v>
      </c>
      <c r="E413" s="25">
        <v>0.31066666666666698</v>
      </c>
      <c r="F413" s="25">
        <v>0.17066666666666699</v>
      </c>
      <c r="G413" t="s">
        <v>2346</v>
      </c>
      <c r="H413">
        <v>5.0678170873017805E-4</v>
      </c>
      <c r="I413" s="31">
        <v>1.5744018417884214E-4</v>
      </c>
      <c r="J413">
        <v>2</v>
      </c>
    </row>
    <row r="414" spans="1:10" x14ac:dyDescent="0.2">
      <c r="A414" t="s">
        <v>1065</v>
      </c>
      <c r="B414" s="34">
        <v>44377</v>
      </c>
      <c r="C414" s="25">
        <v>22</v>
      </c>
      <c r="D414" s="25">
        <v>22</v>
      </c>
      <c r="E414" s="25">
        <v>0.22</v>
      </c>
      <c r="F414" s="25">
        <v>0.55000000000000004</v>
      </c>
      <c r="G414" t="s">
        <v>2347</v>
      </c>
      <c r="H414">
        <v>4.27842005216743E-4</v>
      </c>
      <c r="I414" s="31">
        <v>9.4125241147683525E-5</v>
      </c>
      <c r="J414">
        <v>1</v>
      </c>
    </row>
    <row r="415" spans="1:10" x14ac:dyDescent="0.2">
      <c r="A415" t="s">
        <v>1057</v>
      </c>
      <c r="B415" s="34">
        <v>44377</v>
      </c>
      <c r="C415" s="25">
        <v>1221</v>
      </c>
      <c r="D415" s="25">
        <v>2535</v>
      </c>
      <c r="E415" s="25">
        <v>0.2535</v>
      </c>
      <c r="F415" s="25">
        <v>0.40699999999999997</v>
      </c>
      <c r="G415" t="s">
        <v>2348</v>
      </c>
      <c r="H415">
        <v>4.5415523972122202E-4</v>
      </c>
      <c r="I415" s="31">
        <v>1.1512835326932966E-4</v>
      </c>
      <c r="J415">
        <v>2</v>
      </c>
    </row>
    <row r="416" spans="1:10" x14ac:dyDescent="0.2">
      <c r="A416" t="s">
        <v>965</v>
      </c>
      <c r="B416" s="34">
        <v>44377</v>
      </c>
      <c r="C416" s="25">
        <v>76</v>
      </c>
      <c r="D416" s="25">
        <v>212</v>
      </c>
      <c r="E416" s="25">
        <v>0.23555555555555599</v>
      </c>
      <c r="F416" s="25">
        <v>0.25333333333333302</v>
      </c>
      <c r="G416" t="s">
        <v>2349</v>
      </c>
      <c r="H416">
        <v>0</v>
      </c>
      <c r="I416" s="31">
        <v>0</v>
      </c>
      <c r="J416">
        <v>2</v>
      </c>
    </row>
    <row r="417" spans="1:10" x14ac:dyDescent="0.2">
      <c r="A417" t="s">
        <v>1063</v>
      </c>
      <c r="B417" s="34">
        <v>44377</v>
      </c>
      <c r="C417" s="25">
        <v>100</v>
      </c>
      <c r="D417" s="25">
        <v>100</v>
      </c>
      <c r="E417" s="25">
        <v>0.375</v>
      </c>
      <c r="F417" s="25">
        <v>0.5</v>
      </c>
      <c r="G417" t="s">
        <v>2350</v>
      </c>
      <c r="H417">
        <v>7.7453740095613499E-4</v>
      </c>
      <c r="I417" s="31">
        <v>2.9045152535855056E-4</v>
      </c>
      <c r="J417">
        <v>3</v>
      </c>
    </row>
    <row r="418" spans="1:10" x14ac:dyDescent="0.2">
      <c r="A418" t="s">
        <v>1059</v>
      </c>
      <c r="B418" s="34">
        <v>44377</v>
      </c>
      <c r="C418" s="25">
        <v>100</v>
      </c>
      <c r="D418" s="25">
        <v>100</v>
      </c>
      <c r="E418" s="25">
        <v>0.375</v>
      </c>
      <c r="F418" s="25">
        <v>0.5</v>
      </c>
      <c r="G418" t="s">
        <v>2690</v>
      </c>
      <c r="H418">
        <v>4.4970282281267503E-3</v>
      </c>
      <c r="I418" s="31">
        <v>1.6863855855475307E-3</v>
      </c>
      <c r="J418">
        <v>3</v>
      </c>
    </row>
    <row r="419" spans="1:10" x14ac:dyDescent="0.2">
      <c r="A419" t="s">
        <v>1039</v>
      </c>
      <c r="B419" s="34">
        <v>44377</v>
      </c>
      <c r="C419" s="25">
        <v>45</v>
      </c>
      <c r="D419" s="25">
        <v>45</v>
      </c>
      <c r="E419" s="25">
        <v>0.45</v>
      </c>
      <c r="F419" s="25">
        <v>0.75</v>
      </c>
      <c r="G419" t="s">
        <v>2351</v>
      </c>
      <c r="H419">
        <v>4.2342521392460999E-3</v>
      </c>
      <c r="I419" s="31">
        <v>1.9054134626607449E-3</v>
      </c>
      <c r="J419">
        <v>3</v>
      </c>
    </row>
    <row r="420" spans="1:10" x14ac:dyDescent="0.2">
      <c r="A420" t="s">
        <v>1010</v>
      </c>
      <c r="B420" s="34">
        <v>44377</v>
      </c>
      <c r="C420" s="25">
        <v>100</v>
      </c>
      <c r="D420" s="25">
        <v>100</v>
      </c>
      <c r="E420" s="25">
        <v>0.375</v>
      </c>
      <c r="F420" s="25">
        <v>0.5</v>
      </c>
      <c r="G420" t="s">
        <v>2691</v>
      </c>
      <c r="H420">
        <v>4.0152877071226501E-4</v>
      </c>
      <c r="I420" s="31">
        <v>1.5057328901709938E-4</v>
      </c>
      <c r="J420">
        <v>3</v>
      </c>
    </row>
    <row r="421" spans="1:10" x14ac:dyDescent="0.2">
      <c r="A421" t="s">
        <v>996</v>
      </c>
      <c r="B421" s="34">
        <v>44377</v>
      </c>
      <c r="C421" s="25">
        <v>66.7</v>
      </c>
      <c r="D421" s="25">
        <v>66.7</v>
      </c>
      <c r="E421" s="25">
        <v>0.33337499999999998</v>
      </c>
      <c r="F421" s="25">
        <v>0.33350000000000002</v>
      </c>
      <c r="G421" t="s">
        <v>2352</v>
      </c>
      <c r="H421">
        <v>4.0152877071226501E-4</v>
      </c>
      <c r="I421" s="31">
        <v>1.3385965393620134E-4</v>
      </c>
      <c r="J421">
        <v>2</v>
      </c>
    </row>
    <row r="422" spans="1:10" x14ac:dyDescent="0.2">
      <c r="A422" t="s">
        <v>990</v>
      </c>
      <c r="B422" s="34">
        <v>44377</v>
      </c>
      <c r="C422" s="25">
        <v>28</v>
      </c>
      <c r="D422" s="25">
        <v>28</v>
      </c>
      <c r="E422" s="25">
        <v>0.10370370370370401</v>
      </c>
      <c r="F422" s="25">
        <v>0.4</v>
      </c>
      <c r="G422" t="s">
        <v>2353</v>
      </c>
      <c r="H422">
        <v>0</v>
      </c>
      <c r="I422" s="31">
        <v>0</v>
      </c>
      <c r="J422">
        <v>1</v>
      </c>
    </row>
    <row r="423" spans="1:10" x14ac:dyDescent="0.2">
      <c r="A423" t="s">
        <v>998</v>
      </c>
      <c r="B423" s="34">
        <v>44377</v>
      </c>
      <c r="C423" s="25">
        <v>35.299999999999997</v>
      </c>
      <c r="D423" s="25">
        <v>35.299999999999997</v>
      </c>
      <c r="E423" s="25">
        <v>0.35299999999999998</v>
      </c>
      <c r="F423" s="25">
        <v>0.70599999999999996</v>
      </c>
      <c r="G423" t="s">
        <v>2354</v>
      </c>
      <c r="H423">
        <v>4.7188501270284899E-4</v>
      </c>
      <c r="I423" s="31">
        <v>1.6657540948410556E-4</v>
      </c>
      <c r="J423">
        <v>3</v>
      </c>
    </row>
    <row r="424" spans="1:10" x14ac:dyDescent="0.2">
      <c r="A424" t="s">
        <v>993</v>
      </c>
      <c r="B424" s="34">
        <v>44377</v>
      </c>
      <c r="C424" s="25">
        <v>50</v>
      </c>
      <c r="D424" s="25">
        <v>50</v>
      </c>
      <c r="E424" s="25">
        <v>0.3125</v>
      </c>
      <c r="F424" s="25">
        <v>0.25</v>
      </c>
      <c r="G424" t="s">
        <v>2355</v>
      </c>
      <c r="H424">
        <v>4.0152877071226501E-4</v>
      </c>
      <c r="I424" s="31">
        <v>1.254777408475828E-4</v>
      </c>
      <c r="J424">
        <v>2</v>
      </c>
    </row>
    <row r="425" spans="1:10" x14ac:dyDescent="0.2">
      <c r="A425" t="s">
        <v>1037</v>
      </c>
      <c r="B425" s="34">
        <v>44377</v>
      </c>
      <c r="C425" s="25">
        <v>31</v>
      </c>
      <c r="D425" s="25">
        <v>31</v>
      </c>
      <c r="E425" s="25">
        <v>0.28875000000000001</v>
      </c>
      <c r="F425" s="25">
        <v>0.155</v>
      </c>
      <c r="G425" t="s">
        <v>2356</v>
      </c>
      <c r="H425">
        <v>1.27503669314636E-3</v>
      </c>
      <c r="I425" s="31">
        <v>3.6816684514601021E-4</v>
      </c>
      <c r="J425">
        <v>2</v>
      </c>
    </row>
    <row r="426" spans="1:10" x14ac:dyDescent="0.2">
      <c r="A426" t="s">
        <v>1016</v>
      </c>
      <c r="B426" s="34">
        <v>44377</v>
      </c>
      <c r="C426" s="25">
        <v>50</v>
      </c>
      <c r="D426" s="25">
        <v>50</v>
      </c>
      <c r="E426" s="25">
        <v>0.3125</v>
      </c>
      <c r="F426" s="25">
        <v>0.25</v>
      </c>
      <c r="G426" t="s">
        <v>2357</v>
      </c>
      <c r="H426">
        <v>4.0434302039188798E-4</v>
      </c>
      <c r="I426" s="31">
        <v>1.263571938724651E-4</v>
      </c>
      <c r="J426">
        <v>2</v>
      </c>
    </row>
    <row r="427" spans="1:10" x14ac:dyDescent="0.2">
      <c r="A427" t="s">
        <v>1018</v>
      </c>
      <c r="B427" s="34">
        <v>44377</v>
      </c>
      <c r="C427" s="25">
        <v>164</v>
      </c>
      <c r="D427" s="25">
        <v>693</v>
      </c>
      <c r="E427" s="25">
        <v>0.23100000000000001</v>
      </c>
      <c r="F427" s="25">
        <v>0.185730464326161</v>
      </c>
      <c r="G427" t="s">
        <v>2692</v>
      </c>
      <c r="H427">
        <v>4.22564530888437E-4</v>
      </c>
      <c r="I427" s="31">
        <v>9.7612406635228947E-5</v>
      </c>
      <c r="J427">
        <v>2</v>
      </c>
    </row>
    <row r="428" spans="1:10" x14ac:dyDescent="0.2">
      <c r="A428" t="s">
        <v>1020</v>
      </c>
      <c r="B428" s="34">
        <v>44377</v>
      </c>
      <c r="C428" s="25">
        <v>21</v>
      </c>
      <c r="D428" s="25">
        <v>21</v>
      </c>
      <c r="E428" s="25">
        <v>0.375</v>
      </c>
      <c r="F428" s="25">
        <v>0.5</v>
      </c>
      <c r="G428" t="s">
        <v>1989</v>
      </c>
      <c r="H428">
        <v>4.15552610829713E-4</v>
      </c>
      <c r="I428" s="31">
        <v>1.5583222906114238E-4</v>
      </c>
      <c r="J428">
        <v>3</v>
      </c>
    </row>
    <row r="429" spans="1:10" x14ac:dyDescent="0.2">
      <c r="A429" t="s">
        <v>1022</v>
      </c>
      <c r="B429" s="34">
        <v>44377</v>
      </c>
      <c r="C429" s="25">
        <v>13.1</v>
      </c>
      <c r="D429" s="25">
        <v>13.1</v>
      </c>
      <c r="E429" s="25">
        <v>0.13100000000000001</v>
      </c>
      <c r="F429" s="25">
        <v>0.43666666666666698</v>
      </c>
      <c r="G429" t="s">
        <v>2358</v>
      </c>
      <c r="H429">
        <v>4.0152877071226501E-4</v>
      </c>
      <c r="I429" s="31">
        <v>5.2600268963306716E-5</v>
      </c>
      <c r="J429">
        <v>1</v>
      </c>
    </row>
    <row r="430" spans="1:10" x14ac:dyDescent="0.2">
      <c r="A430" t="s">
        <v>1024</v>
      </c>
      <c r="B430" s="34">
        <v>44377</v>
      </c>
      <c r="C430" s="25">
        <v>23.5</v>
      </c>
      <c r="D430" s="25">
        <v>23.5</v>
      </c>
      <c r="E430" s="25">
        <v>0.23499999999999999</v>
      </c>
      <c r="F430" s="25">
        <v>0.58750000000000002</v>
      </c>
      <c r="G430" t="s">
        <v>2693</v>
      </c>
      <c r="H430">
        <v>4.0152877071226501E-4</v>
      </c>
      <c r="I430" s="31">
        <v>9.4359261117382269E-5</v>
      </c>
      <c r="J430">
        <v>2</v>
      </c>
    </row>
    <row r="431" spans="1:10" x14ac:dyDescent="0.2">
      <c r="A431" t="s">
        <v>1026</v>
      </c>
      <c r="B431" s="34">
        <v>44377</v>
      </c>
      <c r="C431" s="25">
        <v>18</v>
      </c>
      <c r="D431" s="25">
        <v>18</v>
      </c>
      <c r="E431" s="25">
        <v>0.27250000000000002</v>
      </c>
      <c r="F431" s="25">
        <v>0.09</v>
      </c>
      <c r="G431" t="s">
        <v>2694</v>
      </c>
      <c r="H431">
        <v>4.0152877071226501E-4</v>
      </c>
      <c r="I431" s="31">
        <v>1.0941659001909223E-4</v>
      </c>
      <c r="J431">
        <v>2</v>
      </c>
    </row>
    <row r="432" spans="1:10" x14ac:dyDescent="0.2">
      <c r="A432" t="s">
        <v>1028</v>
      </c>
      <c r="B432" s="34">
        <v>44377</v>
      </c>
      <c r="C432" s="25">
        <v>40</v>
      </c>
      <c r="D432" s="25">
        <v>40</v>
      </c>
      <c r="E432" s="25">
        <v>0.3</v>
      </c>
      <c r="F432" s="25">
        <v>0.2</v>
      </c>
      <c r="G432" t="s">
        <v>2359</v>
      </c>
      <c r="H432">
        <v>4.34653309514647E-4</v>
      </c>
      <c r="I432" s="31">
        <v>1.3039599285439405E-4</v>
      </c>
      <c r="J432">
        <v>2</v>
      </c>
    </row>
    <row r="433" spans="1:10" x14ac:dyDescent="0.2">
      <c r="A433" t="s">
        <v>1000</v>
      </c>
      <c r="B433" s="34">
        <v>44377</v>
      </c>
      <c r="C433" s="25">
        <v>13</v>
      </c>
      <c r="D433" s="25">
        <v>13</v>
      </c>
      <c r="E433" s="25">
        <v>0.327380952380952</v>
      </c>
      <c r="F433" s="25">
        <v>0.30952380952380998</v>
      </c>
      <c r="G433" t="s">
        <v>2360</v>
      </c>
      <c r="H433">
        <v>5.8336447813692801E-4</v>
      </c>
      <c r="I433" s="31">
        <v>1.9098241843768464E-4</v>
      </c>
      <c r="J433">
        <v>2</v>
      </c>
    </row>
    <row r="434" spans="1:10" x14ac:dyDescent="0.2">
      <c r="A434" t="s">
        <v>1002</v>
      </c>
      <c r="B434" s="34">
        <v>44377</v>
      </c>
      <c r="C434" s="25">
        <v>49</v>
      </c>
      <c r="D434" s="25">
        <v>49</v>
      </c>
      <c r="E434" s="25">
        <v>0.31125000000000003</v>
      </c>
      <c r="F434" s="25">
        <v>0.245</v>
      </c>
      <c r="G434" t="s">
        <v>2361</v>
      </c>
      <c r="H434">
        <v>4.33892642027933E-4</v>
      </c>
      <c r="I434" s="31">
        <v>1.350490848311943E-4</v>
      </c>
      <c r="J434">
        <v>2</v>
      </c>
    </row>
    <row r="435" spans="1:10" x14ac:dyDescent="0.2">
      <c r="A435" t="s">
        <v>1004</v>
      </c>
      <c r="B435" s="34">
        <v>44377</v>
      </c>
      <c r="C435" s="25">
        <v>15</v>
      </c>
      <c r="D435" s="25">
        <v>15</v>
      </c>
      <c r="E435" s="25">
        <v>0.15</v>
      </c>
      <c r="F435" s="25">
        <v>0.3</v>
      </c>
      <c r="G435" t="s">
        <v>2362</v>
      </c>
      <c r="H435">
        <v>4.0152877071226501E-4</v>
      </c>
      <c r="I435" s="31">
        <v>6.0229315606839751E-5</v>
      </c>
      <c r="J435">
        <v>1</v>
      </c>
    </row>
    <row r="436" spans="1:10" x14ac:dyDescent="0.2">
      <c r="A436" t="s">
        <v>1006</v>
      </c>
      <c r="B436" s="34">
        <v>44377</v>
      </c>
      <c r="C436" s="25">
        <v>0</v>
      </c>
      <c r="D436" s="25">
        <v>0</v>
      </c>
      <c r="E436" s="25">
        <v>0</v>
      </c>
      <c r="F436" s="25">
        <v>0</v>
      </c>
      <c r="G436" t="s">
        <v>2363</v>
      </c>
      <c r="H436">
        <v>4.0152877071226501E-4</v>
      </c>
      <c r="I436" s="31">
        <v>0</v>
      </c>
      <c r="J436">
        <v>1</v>
      </c>
    </row>
    <row r="437" spans="1:10" x14ac:dyDescent="0.2">
      <c r="A437" t="s">
        <v>1008</v>
      </c>
      <c r="B437" s="34">
        <v>44377</v>
      </c>
      <c r="C437" s="25">
        <v>0</v>
      </c>
      <c r="D437" s="25">
        <v>0</v>
      </c>
      <c r="E437" s="25">
        <v>0.245</v>
      </c>
      <c r="F437" s="25">
        <v>0</v>
      </c>
      <c r="G437" t="s">
        <v>2364</v>
      </c>
      <c r="H437">
        <v>4.0856439491132298E-4</v>
      </c>
      <c r="I437" s="31">
        <v>1.000982767532742E-4</v>
      </c>
      <c r="J437">
        <v>2</v>
      </c>
    </row>
    <row r="438" spans="1:10" x14ac:dyDescent="0.2">
      <c r="A438" t="s">
        <v>1033</v>
      </c>
      <c r="B438" s="34">
        <v>44377</v>
      </c>
      <c r="C438" s="25">
        <v>25</v>
      </c>
      <c r="D438" s="25">
        <v>25</v>
      </c>
      <c r="E438" s="25">
        <v>0.25</v>
      </c>
      <c r="F438" s="25">
        <v>0.625</v>
      </c>
      <c r="G438" t="s">
        <v>2365</v>
      </c>
      <c r="H438">
        <v>4.3658837100588499E-4</v>
      </c>
      <c r="I438" s="31">
        <v>1.0914709275147127E-4</v>
      </c>
      <c r="J438">
        <v>2</v>
      </c>
    </row>
    <row r="439" spans="1:10" x14ac:dyDescent="0.2">
      <c r="A439" t="s">
        <v>1012</v>
      </c>
      <c r="B439" s="34">
        <v>44377</v>
      </c>
      <c r="C439" s="25">
        <v>28.5</v>
      </c>
      <c r="D439" s="25">
        <v>28.5</v>
      </c>
      <c r="E439" s="25">
        <v>0.28562500000000002</v>
      </c>
      <c r="F439" s="25">
        <v>0.14249999999999999</v>
      </c>
      <c r="G439" t="s">
        <v>2366</v>
      </c>
      <c r="H439">
        <v>4.1677338544397101E-4</v>
      </c>
      <c r="I439" s="31">
        <v>1.1904089821743412E-4</v>
      </c>
      <c r="J439">
        <v>2</v>
      </c>
    </row>
    <row r="440" spans="1:10" x14ac:dyDescent="0.2">
      <c r="A440" t="s">
        <v>1014</v>
      </c>
      <c r="B440" s="34">
        <v>44377</v>
      </c>
      <c r="C440" s="25">
        <v>61.33</v>
      </c>
      <c r="D440" s="25">
        <v>61.33</v>
      </c>
      <c r="E440" s="25">
        <v>0.32666250000000002</v>
      </c>
      <c r="F440" s="25">
        <v>0.30664999999999998</v>
      </c>
      <c r="G440" t="s">
        <v>2367</v>
      </c>
      <c r="H440">
        <v>4.16773295913396E-4</v>
      </c>
      <c r="I440" s="31">
        <v>1.3614420677630974E-4</v>
      </c>
      <c r="J440">
        <v>2</v>
      </c>
    </row>
    <row r="441" spans="1:10" x14ac:dyDescent="0.2">
      <c r="A441" t="s">
        <v>969</v>
      </c>
      <c r="B441" s="34">
        <v>44377</v>
      </c>
      <c r="C441" s="25">
        <v>0</v>
      </c>
      <c r="D441" s="25">
        <v>0</v>
      </c>
      <c r="E441" s="25">
        <v>0</v>
      </c>
      <c r="F441" s="25">
        <v>0</v>
      </c>
      <c r="G441" t="s">
        <v>2368</v>
      </c>
      <c r="H441">
        <v>0</v>
      </c>
      <c r="I441" s="31">
        <v>0</v>
      </c>
      <c r="J441">
        <v>1</v>
      </c>
    </row>
    <row r="442" spans="1:10" x14ac:dyDescent="0.2">
      <c r="A442" t="s">
        <v>955</v>
      </c>
      <c r="B442" s="34">
        <v>44377</v>
      </c>
      <c r="C442" s="25">
        <v>22076</v>
      </c>
      <c r="D442" s="25">
        <v>22076</v>
      </c>
      <c r="E442" s="25">
        <v>0.40065335753176001</v>
      </c>
      <c r="F442" s="25">
        <v>0.67134993765775597</v>
      </c>
      <c r="G442" t="s">
        <v>2369</v>
      </c>
      <c r="H442">
        <v>0</v>
      </c>
      <c r="I442" s="31">
        <v>0</v>
      </c>
      <c r="J442">
        <v>3</v>
      </c>
    </row>
    <row r="443" spans="1:10" x14ac:dyDescent="0.2">
      <c r="A443" t="s">
        <v>973</v>
      </c>
      <c r="B443" s="34">
        <v>44377</v>
      </c>
      <c r="C443" s="25">
        <v>188</v>
      </c>
      <c r="D443" s="25">
        <v>2106</v>
      </c>
      <c r="E443" s="25">
        <v>8.7749999999999995E-2</v>
      </c>
      <c r="F443" s="25">
        <v>2.35E-2</v>
      </c>
      <c r="G443" t="s">
        <v>2370</v>
      </c>
      <c r="H443">
        <v>0</v>
      </c>
      <c r="I443" s="31">
        <v>0</v>
      </c>
      <c r="J443">
        <v>1</v>
      </c>
    </row>
    <row r="444" spans="1:10" x14ac:dyDescent="0.2">
      <c r="A444" t="s">
        <v>975</v>
      </c>
      <c r="B444" s="34">
        <v>44377</v>
      </c>
      <c r="C444" s="25">
        <v>1508</v>
      </c>
      <c r="D444" s="25">
        <v>5523</v>
      </c>
      <c r="E444" s="25">
        <v>0.17816129032258099</v>
      </c>
      <c r="F444" s="25">
        <v>0.1885</v>
      </c>
      <c r="G444" t="s">
        <v>2371</v>
      </c>
      <c r="H444">
        <v>0</v>
      </c>
      <c r="I444" s="31">
        <v>0</v>
      </c>
      <c r="J444">
        <v>1</v>
      </c>
    </row>
    <row r="445" spans="1:10" x14ac:dyDescent="0.2">
      <c r="A445" t="s">
        <v>1140</v>
      </c>
      <c r="B445" s="34">
        <v>44377</v>
      </c>
      <c r="C445" s="25">
        <v>3952</v>
      </c>
      <c r="D445" s="25">
        <v>3952</v>
      </c>
      <c r="E445" s="25">
        <v>6.15095353209777E-2</v>
      </c>
      <c r="F445" s="25">
        <v>1.00002725007786</v>
      </c>
      <c r="G445" t="s">
        <v>2372</v>
      </c>
      <c r="H445">
        <v>0</v>
      </c>
      <c r="I445" s="31">
        <v>0</v>
      </c>
      <c r="J445">
        <v>1</v>
      </c>
    </row>
    <row r="446" spans="1:10" x14ac:dyDescent="0.2">
      <c r="A446" t="s">
        <v>1147</v>
      </c>
      <c r="B446" s="34">
        <v>44377</v>
      </c>
      <c r="C446" s="25">
        <v>0</v>
      </c>
      <c r="D446" s="25">
        <v>0</v>
      </c>
      <c r="E446" s="25">
        <v>0</v>
      </c>
      <c r="F446" s="25">
        <v>0</v>
      </c>
      <c r="G446" t="s">
        <v>2373</v>
      </c>
      <c r="H446">
        <v>1.0425522227381001E-2</v>
      </c>
      <c r="I446" s="31">
        <v>0</v>
      </c>
      <c r="J446">
        <v>1</v>
      </c>
    </row>
    <row r="447" spans="1:10" x14ac:dyDescent="0.2">
      <c r="A447" t="s">
        <v>1156</v>
      </c>
      <c r="B447" s="34">
        <v>44377</v>
      </c>
      <c r="C447" s="25">
        <v>69</v>
      </c>
      <c r="D447" s="25">
        <v>69</v>
      </c>
      <c r="E447" s="25">
        <v>0.53076923076923099</v>
      </c>
      <c r="F447" s="25">
        <v>1</v>
      </c>
      <c r="G447" t="s">
        <v>2374</v>
      </c>
      <c r="H447">
        <v>3.3003069201803098E-3</v>
      </c>
      <c r="I447" s="31">
        <v>1.7517013653264707E-3</v>
      </c>
      <c r="J447">
        <v>3</v>
      </c>
    </row>
    <row r="448" spans="1:10" x14ac:dyDescent="0.2">
      <c r="A448" t="s">
        <v>1158</v>
      </c>
      <c r="B448" s="34">
        <v>44377</v>
      </c>
      <c r="C448" s="25">
        <v>-1</v>
      </c>
      <c r="D448" s="25">
        <v>-1</v>
      </c>
      <c r="E448" s="25">
        <v>0</v>
      </c>
      <c r="F448" s="25">
        <v>-1</v>
      </c>
      <c r="G448" t="s">
        <v>2375</v>
      </c>
      <c r="H448">
        <v>5.3851410488002004E-3</v>
      </c>
      <c r="I448" s="31">
        <v>0</v>
      </c>
      <c r="J448">
        <v>0</v>
      </c>
    </row>
    <row r="449" spans="1:10" x14ac:dyDescent="0.2">
      <c r="A449" t="s">
        <v>1166</v>
      </c>
      <c r="B449" s="34">
        <v>44377</v>
      </c>
      <c r="C449" s="25">
        <v>6000</v>
      </c>
      <c r="D449" s="25">
        <v>6000</v>
      </c>
      <c r="E449" s="25">
        <v>0.230769230769231</v>
      </c>
      <c r="F449" s="25">
        <v>1</v>
      </c>
      <c r="G449" t="s">
        <v>2376</v>
      </c>
      <c r="H449">
        <v>2.1931162852237402E-3</v>
      </c>
      <c r="I449" s="31">
        <v>5.061037581285552E-4</v>
      </c>
      <c r="J449">
        <v>2</v>
      </c>
    </row>
    <row r="450" spans="1:10" x14ac:dyDescent="0.2">
      <c r="A450" t="s">
        <v>1179</v>
      </c>
      <c r="B450" s="34">
        <v>44377</v>
      </c>
      <c r="C450" s="25">
        <v>-1</v>
      </c>
      <c r="D450" s="25">
        <v>-1</v>
      </c>
      <c r="E450" s="25">
        <v>0</v>
      </c>
      <c r="F450" s="25">
        <v>-1</v>
      </c>
      <c r="G450" t="s">
        <v>2377</v>
      </c>
      <c r="H450">
        <v>1.19247974668255E-3</v>
      </c>
      <c r="I450" s="31">
        <v>0</v>
      </c>
      <c r="J450">
        <v>0</v>
      </c>
    </row>
    <row r="451" spans="1:10" x14ac:dyDescent="0.2">
      <c r="A451" t="s">
        <v>1177</v>
      </c>
      <c r="B451" s="34">
        <v>44377</v>
      </c>
      <c r="C451" s="25">
        <v>-1</v>
      </c>
      <c r="D451" s="25">
        <v>-1</v>
      </c>
      <c r="E451" s="25">
        <v>0</v>
      </c>
      <c r="F451" s="25">
        <v>-1</v>
      </c>
      <c r="G451" t="s">
        <v>2378</v>
      </c>
      <c r="H451">
        <v>2.3362165778187398E-3</v>
      </c>
      <c r="I451" s="31">
        <v>0</v>
      </c>
      <c r="J451">
        <v>0</v>
      </c>
    </row>
    <row r="452" spans="1:10" x14ac:dyDescent="0.2">
      <c r="A452" t="s">
        <v>1175</v>
      </c>
      <c r="B452" s="34">
        <v>44377</v>
      </c>
      <c r="C452" s="25">
        <v>0</v>
      </c>
      <c r="D452" s="25">
        <v>0</v>
      </c>
      <c r="E452" s="25">
        <v>0</v>
      </c>
      <c r="F452" s="25">
        <v>0</v>
      </c>
      <c r="G452" t="s">
        <v>2379</v>
      </c>
      <c r="H452">
        <v>7.99402695687525E-4</v>
      </c>
      <c r="I452" s="31">
        <v>0</v>
      </c>
      <c r="J452">
        <v>1</v>
      </c>
    </row>
    <row r="453" spans="1:10" x14ac:dyDescent="0.2">
      <c r="A453" t="s">
        <v>1181</v>
      </c>
      <c r="B453" s="34">
        <v>44377</v>
      </c>
      <c r="C453" s="25">
        <v>-1</v>
      </c>
      <c r="D453" s="25">
        <v>-1</v>
      </c>
      <c r="E453" s="25">
        <v>0</v>
      </c>
      <c r="F453" s="25">
        <v>-1</v>
      </c>
      <c r="G453" t="s">
        <v>2380</v>
      </c>
      <c r="H453">
        <v>1.23222157146294E-3</v>
      </c>
      <c r="I453" s="31">
        <v>0</v>
      </c>
      <c r="J453">
        <v>0</v>
      </c>
    </row>
    <row r="454" spans="1:10" x14ac:dyDescent="0.2">
      <c r="A454" t="s">
        <v>1085</v>
      </c>
      <c r="B454" s="34">
        <v>44377</v>
      </c>
      <c r="C454" s="25">
        <v>9.4E-2</v>
      </c>
      <c r="D454" s="25">
        <v>9.4E-2</v>
      </c>
      <c r="E454" s="25">
        <v>5.5555555555555601E-2</v>
      </c>
      <c r="F454" s="25">
        <v>1</v>
      </c>
      <c r="G454" t="s">
        <v>2381</v>
      </c>
      <c r="H454">
        <v>0</v>
      </c>
      <c r="I454" s="31">
        <v>0</v>
      </c>
      <c r="J454">
        <v>1</v>
      </c>
    </row>
    <row r="455" spans="1:10" x14ac:dyDescent="0.2">
      <c r="A455" t="s">
        <v>1173</v>
      </c>
      <c r="B455" s="34">
        <v>44377</v>
      </c>
      <c r="C455" s="25">
        <v>117.15</v>
      </c>
      <c r="D455" s="25">
        <v>117.15</v>
      </c>
      <c r="E455" s="25">
        <v>0.80570839064649202</v>
      </c>
      <c r="F455" s="25">
        <v>0.90115384615384597</v>
      </c>
      <c r="G455" t="s">
        <v>2382</v>
      </c>
      <c r="H455">
        <v>5.18883268968744E-3</v>
      </c>
      <c r="I455" s="31">
        <v>4.1806860357419774E-3</v>
      </c>
      <c r="J455">
        <v>3</v>
      </c>
    </row>
    <row r="456" spans="1:10" x14ac:dyDescent="0.2">
      <c r="A456" t="s">
        <v>1108</v>
      </c>
      <c r="B456" s="34">
        <v>44377</v>
      </c>
      <c r="C456" s="25">
        <v>-1</v>
      </c>
      <c r="D456" s="25">
        <v>-1</v>
      </c>
      <c r="E456" s="25">
        <v>0</v>
      </c>
      <c r="F456" s="25">
        <v>-1</v>
      </c>
      <c r="G456" t="s">
        <v>2383</v>
      </c>
      <c r="H456">
        <v>5.18883268968744E-3</v>
      </c>
      <c r="I456" s="31">
        <v>0</v>
      </c>
      <c r="J456">
        <v>0</v>
      </c>
    </row>
    <row r="457" spans="1:10" x14ac:dyDescent="0.2">
      <c r="A457" t="s">
        <v>1093</v>
      </c>
      <c r="B457" s="34">
        <v>44377</v>
      </c>
      <c r="C457" s="25">
        <v>500</v>
      </c>
      <c r="D457" s="25">
        <v>500</v>
      </c>
      <c r="E457" s="25">
        <v>0.51867219917012497</v>
      </c>
      <c r="F457" s="25">
        <v>0.83333333333333304</v>
      </c>
      <c r="G457" t="s">
        <v>2384</v>
      </c>
      <c r="H457">
        <v>1.13477863563339E-3</v>
      </c>
      <c r="I457" s="31">
        <v>5.8857813051524334E-4</v>
      </c>
      <c r="J457">
        <v>3</v>
      </c>
    </row>
    <row r="458" spans="1:10" x14ac:dyDescent="0.2">
      <c r="A458" t="s">
        <v>1095</v>
      </c>
      <c r="B458" s="34">
        <v>44377</v>
      </c>
      <c r="C458" s="25">
        <v>-1</v>
      </c>
      <c r="D458" s="25">
        <v>-1</v>
      </c>
      <c r="E458" s="25">
        <v>0</v>
      </c>
      <c r="F458" s="25">
        <v>-1</v>
      </c>
      <c r="G458" t="s">
        <v>2385</v>
      </c>
      <c r="H458">
        <v>8.1494921132635196E-4</v>
      </c>
      <c r="I458" s="31">
        <v>0</v>
      </c>
      <c r="J458">
        <v>0</v>
      </c>
    </row>
    <row r="459" spans="1:10" x14ac:dyDescent="0.2">
      <c r="A459" t="s">
        <v>1097</v>
      </c>
      <c r="B459" s="34">
        <v>44377</v>
      </c>
      <c r="C459" s="25">
        <v>-1</v>
      </c>
      <c r="D459" s="25">
        <v>-1</v>
      </c>
      <c r="E459" s="25">
        <v>0</v>
      </c>
      <c r="F459" s="25">
        <v>-1</v>
      </c>
      <c r="G459" t="s">
        <v>2386</v>
      </c>
      <c r="H459">
        <v>1.13477863563339E-3</v>
      </c>
      <c r="I459" s="31">
        <v>0</v>
      </c>
      <c r="J459">
        <v>0</v>
      </c>
    </row>
    <row r="460" spans="1:10" x14ac:dyDescent="0.2">
      <c r="A460" t="s">
        <v>1171</v>
      </c>
      <c r="B460" s="34">
        <v>44377</v>
      </c>
      <c r="C460" s="25">
        <v>-1</v>
      </c>
      <c r="D460" s="25">
        <v>-1</v>
      </c>
      <c r="E460" s="25">
        <v>0</v>
      </c>
      <c r="F460" s="25">
        <v>-1</v>
      </c>
      <c r="G460" t="s">
        <v>2387</v>
      </c>
      <c r="H460">
        <v>5.18883268968744E-3</v>
      </c>
      <c r="I460" s="31">
        <v>0</v>
      </c>
      <c r="J460">
        <v>0</v>
      </c>
    </row>
    <row r="461" spans="1:10" x14ac:dyDescent="0.2">
      <c r="A461" t="s">
        <v>1169</v>
      </c>
      <c r="B461" s="34">
        <v>44377</v>
      </c>
      <c r="C461" s="25">
        <v>3</v>
      </c>
      <c r="D461" s="25">
        <v>3</v>
      </c>
      <c r="E461" s="25">
        <v>0.6</v>
      </c>
      <c r="F461" s="25">
        <v>0.75</v>
      </c>
      <c r="G461" t="s">
        <v>2388</v>
      </c>
      <c r="H461">
        <v>5.18883268968744E-3</v>
      </c>
      <c r="I461" s="31">
        <v>3.1132996138124648E-3</v>
      </c>
      <c r="J461">
        <v>3</v>
      </c>
    </row>
    <row r="462" spans="1:10" x14ac:dyDescent="0.2">
      <c r="A462" t="s">
        <v>1160</v>
      </c>
      <c r="B462" s="34">
        <v>44377</v>
      </c>
      <c r="C462" s="25">
        <v>0</v>
      </c>
      <c r="D462" s="25">
        <v>0</v>
      </c>
      <c r="E462" s="25">
        <v>0</v>
      </c>
      <c r="F462" s="25">
        <v>0</v>
      </c>
      <c r="G462" t="s">
        <v>2389</v>
      </c>
      <c r="H462">
        <v>5.18883268968744E-3</v>
      </c>
      <c r="I462" s="31">
        <v>0</v>
      </c>
      <c r="J462">
        <v>1</v>
      </c>
    </row>
    <row r="463" spans="1:10" x14ac:dyDescent="0.2">
      <c r="A463" t="s">
        <v>1164</v>
      </c>
      <c r="B463" s="34">
        <v>44377</v>
      </c>
      <c r="C463" s="25">
        <v>6</v>
      </c>
      <c r="D463" s="25">
        <v>6</v>
      </c>
      <c r="E463" s="25">
        <v>0.3</v>
      </c>
      <c r="F463" s="25">
        <v>1</v>
      </c>
      <c r="G463" t="s">
        <v>2390</v>
      </c>
      <c r="H463">
        <v>5.42235420316565E-3</v>
      </c>
      <c r="I463" s="31">
        <v>1.6267062609496945E-3</v>
      </c>
      <c r="J463">
        <v>2</v>
      </c>
    </row>
    <row r="464" spans="1:10" x14ac:dyDescent="0.2">
      <c r="A464" t="s">
        <v>1151</v>
      </c>
      <c r="B464" s="34">
        <v>44377</v>
      </c>
      <c r="C464" s="25">
        <v>2256251.9900000002</v>
      </c>
      <c r="D464" s="25">
        <v>2256251.9900000002</v>
      </c>
      <c r="E464" s="25">
        <v>0.98577685920082403</v>
      </c>
      <c r="F464" s="25">
        <v>1.004182773058</v>
      </c>
      <c r="G464" t="s">
        <v>2391</v>
      </c>
      <c r="H464">
        <v>6.1773778435997096E-3</v>
      </c>
      <c r="I464" s="31">
        <v>6.0641511606660354E-3</v>
      </c>
      <c r="J464">
        <v>3</v>
      </c>
    </row>
    <row r="465" spans="1:10" x14ac:dyDescent="0.2">
      <c r="A465" t="s">
        <v>1132</v>
      </c>
      <c r="B465" s="34">
        <v>44377</v>
      </c>
      <c r="C465" s="25">
        <v>105.4</v>
      </c>
      <c r="D465" s="25">
        <v>105.4</v>
      </c>
      <c r="E465" s="25">
        <v>0.375</v>
      </c>
      <c r="F465" s="25">
        <v>0.5</v>
      </c>
      <c r="G465" t="s">
        <v>2392</v>
      </c>
      <c r="H465">
        <v>5.4513395009415204E-3</v>
      </c>
      <c r="I465" s="31">
        <v>2.0442523128530697E-3</v>
      </c>
      <c r="J465">
        <v>3</v>
      </c>
    </row>
    <row r="466" spans="1:10" x14ac:dyDescent="0.2">
      <c r="A466" t="s">
        <v>1087</v>
      </c>
      <c r="B466" s="34">
        <v>44377</v>
      </c>
      <c r="C466" s="25">
        <v>113.82</v>
      </c>
      <c r="D466" s="25">
        <v>113.82</v>
      </c>
      <c r="E466" s="25">
        <v>0.78496551724137897</v>
      </c>
      <c r="F466" s="25">
        <v>0.98630849220104</v>
      </c>
      <c r="G466" t="s">
        <v>2393</v>
      </c>
      <c r="H466">
        <v>6.1196013714075598E-3</v>
      </c>
      <c r="I466" s="31">
        <v>4.803676055817988E-3</v>
      </c>
      <c r="J466">
        <v>3</v>
      </c>
    </row>
    <row r="467" spans="1:10" x14ac:dyDescent="0.2">
      <c r="A467" t="s">
        <v>1090</v>
      </c>
      <c r="B467" s="34">
        <v>44377</v>
      </c>
      <c r="C467" s="25">
        <v>-1</v>
      </c>
      <c r="D467" s="25">
        <v>-1</v>
      </c>
      <c r="E467" s="25">
        <v>0</v>
      </c>
      <c r="F467" s="25">
        <v>-1</v>
      </c>
      <c r="G467" t="s">
        <v>2394</v>
      </c>
      <c r="H467">
        <v>5.18883268968744E-3</v>
      </c>
      <c r="I467" s="31">
        <v>0</v>
      </c>
      <c r="J467">
        <v>0</v>
      </c>
    </row>
    <row r="468" spans="1:10" x14ac:dyDescent="0.2">
      <c r="A468" t="s">
        <v>1080</v>
      </c>
      <c r="B468" s="34">
        <v>44377</v>
      </c>
      <c r="C468" s="25">
        <v>1</v>
      </c>
      <c r="D468" s="25">
        <v>1</v>
      </c>
      <c r="E468" s="25">
        <v>0.25</v>
      </c>
      <c r="F468" s="25">
        <v>1</v>
      </c>
      <c r="G468" t="s">
        <v>2395</v>
      </c>
      <c r="H468">
        <v>0</v>
      </c>
      <c r="I468" s="31">
        <v>0</v>
      </c>
      <c r="J468">
        <v>2</v>
      </c>
    </row>
    <row r="469" spans="1:10" x14ac:dyDescent="0.2">
      <c r="A469" t="s">
        <v>1099</v>
      </c>
      <c r="B469" s="34">
        <v>44377</v>
      </c>
      <c r="C469" s="25">
        <v>25</v>
      </c>
      <c r="D469" s="25">
        <v>25</v>
      </c>
      <c r="E469" s="25">
        <v>0.38461538461538503</v>
      </c>
      <c r="F469" s="25">
        <v>0.71428571428571397</v>
      </c>
      <c r="G469" t="s">
        <v>2396</v>
      </c>
      <c r="H469">
        <v>1.16369352416668E-3</v>
      </c>
      <c r="I469" s="31">
        <v>4.4757443237179875E-4</v>
      </c>
      <c r="J469">
        <v>3</v>
      </c>
    </row>
    <row r="470" spans="1:10" x14ac:dyDescent="0.2">
      <c r="A470" t="s">
        <v>1101</v>
      </c>
      <c r="B470" s="34">
        <v>44377</v>
      </c>
      <c r="C470" s="25">
        <v>139.80000000000001</v>
      </c>
      <c r="D470" s="25">
        <v>302.94</v>
      </c>
      <c r="E470" s="25">
        <v>0.16375135135135099</v>
      </c>
      <c r="F470" s="25">
        <v>0.44260115240929498</v>
      </c>
      <c r="G470" t="s">
        <v>2397</v>
      </c>
      <c r="H470">
        <v>1.73622381550335E-3</v>
      </c>
      <c r="I470" s="31">
        <v>2.8430899603707155E-4</v>
      </c>
      <c r="J470">
        <v>1</v>
      </c>
    </row>
    <row r="471" spans="1:10" x14ac:dyDescent="0.2">
      <c r="A471" t="s">
        <v>1103</v>
      </c>
      <c r="B471" s="34">
        <v>44377</v>
      </c>
      <c r="C471" s="25">
        <v>538</v>
      </c>
      <c r="D471" s="25">
        <v>538</v>
      </c>
      <c r="E471" s="25">
        <v>0.87765089722675405</v>
      </c>
      <c r="F471" s="25">
        <v>0.97287522603978305</v>
      </c>
      <c r="G471" t="s">
        <v>2398</v>
      </c>
      <c r="H471">
        <v>1.91343942855762E-3</v>
      </c>
      <c r="I471" s="31">
        <v>1.6793318312626402E-3</v>
      </c>
      <c r="J471">
        <v>3</v>
      </c>
    </row>
    <row r="472" spans="1:10" x14ac:dyDescent="0.2">
      <c r="A472" t="s">
        <v>1105</v>
      </c>
      <c r="B472" s="34">
        <v>44377</v>
      </c>
      <c r="C472" s="25">
        <v>-1</v>
      </c>
      <c r="D472" s="25">
        <v>-1</v>
      </c>
      <c r="E472" s="25">
        <v>0</v>
      </c>
      <c r="F472" s="25">
        <v>-1</v>
      </c>
      <c r="G472" t="s">
        <v>2399</v>
      </c>
      <c r="H472">
        <v>2.50666551308099E-3</v>
      </c>
      <c r="I472" s="31">
        <v>0</v>
      </c>
      <c r="J472">
        <v>0</v>
      </c>
    </row>
    <row r="473" spans="1:10" x14ac:dyDescent="0.2">
      <c r="A473" t="s">
        <v>1082</v>
      </c>
      <c r="B473" s="34">
        <v>44377</v>
      </c>
      <c r="C473" s="25">
        <v>11.5</v>
      </c>
      <c r="D473" s="25">
        <v>11.5</v>
      </c>
      <c r="E473" s="25">
        <v>0.41970802919708</v>
      </c>
      <c r="F473" s="25">
        <v>1</v>
      </c>
      <c r="G473" t="s">
        <v>2400</v>
      </c>
      <c r="H473">
        <v>1.1351160680091899E-3</v>
      </c>
      <c r="I473" s="31">
        <v>4.7641732781407745E-4</v>
      </c>
      <c r="J473">
        <v>3</v>
      </c>
    </row>
    <row r="474" spans="1:10" x14ac:dyDescent="0.2">
      <c r="A474" t="s">
        <v>1110</v>
      </c>
      <c r="B474" s="34">
        <v>44377</v>
      </c>
      <c r="C474" s="25">
        <v>10</v>
      </c>
      <c r="D474" s="25">
        <v>10</v>
      </c>
      <c r="E474" s="25">
        <v>0.1</v>
      </c>
      <c r="F474" s="25">
        <v>0.5</v>
      </c>
      <c r="G474" t="s">
        <v>2401</v>
      </c>
      <c r="H474">
        <v>1.11923211999456E-3</v>
      </c>
      <c r="I474" s="31">
        <v>1.1192321199945616E-4</v>
      </c>
      <c r="J474">
        <v>1</v>
      </c>
    </row>
    <row r="475" spans="1:10" x14ac:dyDescent="0.2">
      <c r="A475" t="s">
        <v>1112</v>
      </c>
      <c r="B475" s="34">
        <v>44377</v>
      </c>
      <c r="C475" s="25">
        <v>26.5</v>
      </c>
      <c r="D475" s="25">
        <v>26.5</v>
      </c>
      <c r="E475" s="25">
        <v>0.375</v>
      </c>
      <c r="F475" s="25">
        <v>0.5</v>
      </c>
      <c r="G475" t="s">
        <v>2402</v>
      </c>
      <c r="H475">
        <v>0</v>
      </c>
      <c r="I475" s="31">
        <v>0</v>
      </c>
      <c r="J475">
        <v>3</v>
      </c>
    </row>
    <row r="476" spans="1:10" x14ac:dyDescent="0.2">
      <c r="A476" t="s">
        <v>1114</v>
      </c>
      <c r="B476" s="34">
        <v>44377</v>
      </c>
      <c r="C476" s="25">
        <v>1860.32</v>
      </c>
      <c r="D476" s="25">
        <v>1860.32</v>
      </c>
      <c r="E476" s="25">
        <v>0.99981189571498397</v>
      </c>
      <c r="F476" s="25">
        <v>1.00059164595906</v>
      </c>
      <c r="G476" t="s">
        <v>2403</v>
      </c>
      <c r="H476">
        <v>3.8124959831295998E-3</v>
      </c>
      <c r="I476" s="31">
        <v>3.8095249462581885E-3</v>
      </c>
      <c r="J476">
        <v>3</v>
      </c>
    </row>
    <row r="477" spans="1:10" x14ac:dyDescent="0.2">
      <c r="A477" t="s">
        <v>1116</v>
      </c>
      <c r="B477" s="34">
        <v>44377</v>
      </c>
      <c r="C477" s="25">
        <v>1834.99</v>
      </c>
      <c r="D477" s="25">
        <v>1834.99</v>
      </c>
      <c r="E477" s="25">
        <v>0.375</v>
      </c>
      <c r="F477" s="25">
        <v>0.5</v>
      </c>
      <c r="G477" t="s">
        <v>2404</v>
      </c>
      <c r="H477">
        <v>9.6444961700984707E-3</v>
      </c>
      <c r="I477" s="31">
        <v>3.6166860637869263E-3</v>
      </c>
      <c r="J477">
        <v>3</v>
      </c>
    </row>
    <row r="478" spans="1:10" x14ac:dyDescent="0.2">
      <c r="A478" t="s">
        <v>1118</v>
      </c>
      <c r="B478" s="34">
        <v>44377</v>
      </c>
      <c r="C478" s="25">
        <v>322.61</v>
      </c>
      <c r="D478" s="25">
        <v>322.61</v>
      </c>
      <c r="E478" s="25">
        <v>0.375</v>
      </c>
      <c r="F478" s="25">
        <v>0.5</v>
      </c>
      <c r="G478" t="s">
        <v>2405</v>
      </c>
      <c r="H478">
        <v>2.0749589073077801E-3</v>
      </c>
      <c r="I478" s="31">
        <v>7.7810959024041701E-4</v>
      </c>
      <c r="J478">
        <v>3</v>
      </c>
    </row>
    <row r="479" spans="1:10" x14ac:dyDescent="0.2">
      <c r="A479" t="s">
        <v>1120</v>
      </c>
      <c r="B479" s="34">
        <v>44377</v>
      </c>
      <c r="C479" s="25">
        <v>1787</v>
      </c>
      <c r="D479" s="25">
        <v>1787</v>
      </c>
      <c r="E479" s="25">
        <v>0.99944071588366901</v>
      </c>
      <c r="F479" s="25">
        <v>1</v>
      </c>
      <c r="G479" t="s">
        <v>2406</v>
      </c>
      <c r="H479">
        <v>1.4969979530745001E-3</v>
      </c>
      <c r="I479" s="31">
        <v>1.496160705897162E-3</v>
      </c>
      <c r="J479">
        <v>3</v>
      </c>
    </row>
    <row r="480" spans="1:10" x14ac:dyDescent="0.2">
      <c r="A480" t="s">
        <v>1122</v>
      </c>
      <c r="B480" s="34">
        <v>44377</v>
      </c>
      <c r="C480" s="25">
        <v>688.23</v>
      </c>
      <c r="D480" s="25">
        <v>688.23</v>
      </c>
      <c r="E480" s="25">
        <v>3.1283181818181802</v>
      </c>
      <c r="F480" s="25">
        <v>3.1283181818181802</v>
      </c>
      <c r="G480" t="s">
        <v>2407</v>
      </c>
      <c r="H480">
        <v>1.11923211999456E-3</v>
      </c>
      <c r="I480" s="31">
        <v>1.1192321199945615E-3</v>
      </c>
      <c r="J480">
        <v>3</v>
      </c>
    </row>
    <row r="481" spans="1:10" x14ac:dyDescent="0.2">
      <c r="A481" t="s">
        <v>1124</v>
      </c>
      <c r="B481" s="34">
        <v>44377</v>
      </c>
      <c r="C481" s="25">
        <v>59</v>
      </c>
      <c r="D481" s="25">
        <v>118</v>
      </c>
      <c r="E481" s="25">
        <v>0.98333333333333295</v>
      </c>
      <c r="F481" s="25">
        <v>4.9166666666666696</v>
      </c>
      <c r="G481" t="s">
        <v>2408</v>
      </c>
      <c r="H481">
        <v>1.45837722803654E-3</v>
      </c>
      <c r="I481" s="31">
        <v>8.6287319325495295E-4</v>
      </c>
      <c r="J481">
        <v>3</v>
      </c>
    </row>
    <row r="482" spans="1:10" x14ac:dyDescent="0.2">
      <c r="A482" t="s">
        <v>1126</v>
      </c>
      <c r="B482" s="34">
        <v>44377</v>
      </c>
      <c r="C482" s="25">
        <v>0</v>
      </c>
      <c r="D482" s="25">
        <v>0</v>
      </c>
      <c r="E482" s="25">
        <v>0</v>
      </c>
      <c r="F482" s="25">
        <v>0</v>
      </c>
      <c r="G482" t="s">
        <v>2409</v>
      </c>
      <c r="H482">
        <v>1.02369220929815E-2</v>
      </c>
      <c r="I482" s="31">
        <v>0</v>
      </c>
      <c r="J482">
        <v>1</v>
      </c>
    </row>
    <row r="483" spans="1:10" x14ac:dyDescent="0.2">
      <c r="A483" t="s">
        <v>1128</v>
      </c>
      <c r="B483" s="34">
        <v>44377</v>
      </c>
      <c r="C483" s="25">
        <v>4261.1499999999996</v>
      </c>
      <c r="D483" s="25">
        <v>4261.1499999999996</v>
      </c>
      <c r="E483" s="25">
        <v>0.99751157597067297</v>
      </c>
      <c r="F483" s="25">
        <v>1.00984451169658</v>
      </c>
      <c r="G483" t="s">
        <v>2410</v>
      </c>
      <c r="H483">
        <v>0</v>
      </c>
      <c r="I483" s="31">
        <v>0</v>
      </c>
      <c r="J483">
        <v>3</v>
      </c>
    </row>
    <row r="484" spans="1:10" x14ac:dyDescent="0.2">
      <c r="A484" t="s">
        <v>1136</v>
      </c>
      <c r="B484" s="34">
        <v>44377</v>
      </c>
      <c r="C484" s="25">
        <v>61222</v>
      </c>
      <c r="D484" s="25">
        <v>87848</v>
      </c>
      <c r="E484" s="25">
        <v>0.125497142857143</v>
      </c>
      <c r="F484" s="25">
        <v>0.27209777777777799</v>
      </c>
      <c r="G484" t="s">
        <v>2411</v>
      </c>
      <c r="H484">
        <v>1.35245974886529E-3</v>
      </c>
      <c r="I484" s="31">
        <v>1.6972983431188301E-4</v>
      </c>
      <c r="J484">
        <v>1</v>
      </c>
    </row>
    <row r="485" spans="1:10" x14ac:dyDescent="0.2">
      <c r="A485" t="s">
        <v>1130</v>
      </c>
      <c r="B485" s="34">
        <v>44377</v>
      </c>
      <c r="C485" s="25">
        <v>0</v>
      </c>
      <c r="D485" s="25">
        <v>0</v>
      </c>
      <c r="E485" s="25">
        <v>0</v>
      </c>
      <c r="F485" s="25">
        <v>0</v>
      </c>
      <c r="G485" t="s">
        <v>2412</v>
      </c>
      <c r="H485">
        <v>1.35245974886529E-3</v>
      </c>
      <c r="I485" s="31">
        <v>0</v>
      </c>
      <c r="J485">
        <v>1</v>
      </c>
    </row>
    <row r="486" spans="1:10" x14ac:dyDescent="0.2">
      <c r="A486" t="s">
        <v>1149</v>
      </c>
      <c r="B486" s="34">
        <v>44377</v>
      </c>
      <c r="C486" s="25">
        <v>8.6999999999999993</v>
      </c>
      <c r="D486" s="25">
        <v>8.6999999999999993</v>
      </c>
      <c r="E486" s="25">
        <v>0.24489795918367399</v>
      </c>
      <c r="F486" s="25">
        <v>0.30000000000000099</v>
      </c>
      <c r="G486" t="s">
        <v>2413</v>
      </c>
      <c r="H486">
        <v>0</v>
      </c>
      <c r="I486" s="31">
        <v>0</v>
      </c>
      <c r="J486">
        <v>2</v>
      </c>
    </row>
    <row r="487" spans="1:10" x14ac:dyDescent="0.2">
      <c r="A487" t="s">
        <v>1138</v>
      </c>
      <c r="B487" s="34">
        <v>44377</v>
      </c>
      <c r="C487" s="25">
        <v>12.3</v>
      </c>
      <c r="D487" s="25">
        <v>12.3</v>
      </c>
      <c r="E487" s="25">
        <v>0.61499999999999999</v>
      </c>
      <c r="F487" s="25">
        <v>1</v>
      </c>
      <c r="G487" t="s">
        <v>2414</v>
      </c>
      <c r="H487">
        <v>0</v>
      </c>
      <c r="I487" s="31">
        <v>0</v>
      </c>
      <c r="J487">
        <v>3</v>
      </c>
    </row>
    <row r="488" spans="1:10" x14ac:dyDescent="0.2">
      <c r="A488" t="s">
        <v>1134</v>
      </c>
      <c r="B488" s="34">
        <v>44377</v>
      </c>
      <c r="C488" s="25">
        <v>24.48</v>
      </c>
      <c r="D488" s="25">
        <v>24.48</v>
      </c>
      <c r="E488" s="25">
        <v>0</v>
      </c>
      <c r="F488" s="25">
        <v>0.18120805369127499</v>
      </c>
      <c r="G488" t="s">
        <v>2415</v>
      </c>
      <c r="H488">
        <v>0</v>
      </c>
      <c r="I488" s="31">
        <v>0</v>
      </c>
      <c r="J488">
        <v>1</v>
      </c>
    </row>
    <row r="489" spans="1:10" x14ac:dyDescent="0.2">
      <c r="A489" t="s">
        <v>1153</v>
      </c>
      <c r="B489" s="34">
        <v>44377</v>
      </c>
      <c r="C489" s="25">
        <v>23.5</v>
      </c>
      <c r="D489" s="25">
        <v>23.5</v>
      </c>
      <c r="E489" s="25">
        <v>0.25</v>
      </c>
      <c r="F489" s="25">
        <v>0</v>
      </c>
      <c r="G489" t="s">
        <v>2416</v>
      </c>
      <c r="H489">
        <v>0</v>
      </c>
      <c r="I489" s="31">
        <v>0</v>
      </c>
      <c r="J489">
        <v>2</v>
      </c>
    </row>
    <row r="490" spans="1:10" x14ac:dyDescent="0.2">
      <c r="A490" t="s">
        <v>1190</v>
      </c>
      <c r="B490" s="34">
        <v>44377</v>
      </c>
      <c r="C490" s="25">
        <v>-2</v>
      </c>
      <c r="D490" s="25">
        <v>85.92</v>
      </c>
      <c r="E490" s="25">
        <v>0.90442105263157901</v>
      </c>
      <c r="F490" s="25">
        <v>-2</v>
      </c>
      <c r="G490" t="s">
        <v>2417</v>
      </c>
      <c r="H490">
        <v>0</v>
      </c>
      <c r="I490" s="31">
        <v>0</v>
      </c>
      <c r="J490">
        <v>3</v>
      </c>
    </row>
    <row r="491" spans="1:10" x14ac:dyDescent="0.2">
      <c r="A491" t="s">
        <v>1238</v>
      </c>
      <c r="B491" s="34">
        <v>44377</v>
      </c>
      <c r="C491" s="25">
        <v>8578</v>
      </c>
      <c r="D491" s="25">
        <v>27266</v>
      </c>
      <c r="E491" s="25">
        <v>0.30295555555555598</v>
      </c>
      <c r="F491" s="25">
        <v>0.36367490566837701</v>
      </c>
      <c r="G491" t="s">
        <v>2418</v>
      </c>
      <c r="H491">
        <v>6.7689057655271603E-4</v>
      </c>
      <c r="I491" s="31">
        <v>2.0506776066984877E-4</v>
      </c>
      <c r="J491">
        <v>2</v>
      </c>
    </row>
    <row r="492" spans="1:10" x14ac:dyDescent="0.2">
      <c r="A492" t="s">
        <v>1195</v>
      </c>
      <c r="B492" s="34">
        <v>44377</v>
      </c>
      <c r="C492" s="25">
        <v>0</v>
      </c>
      <c r="D492" s="25">
        <v>0</v>
      </c>
      <c r="E492" s="25">
        <v>0</v>
      </c>
      <c r="F492" s="25">
        <v>-1</v>
      </c>
      <c r="G492" t="s">
        <v>2419</v>
      </c>
      <c r="H492">
        <v>4.54896995256629E-4</v>
      </c>
      <c r="I492" s="31">
        <v>0</v>
      </c>
      <c r="J492">
        <v>0</v>
      </c>
    </row>
    <row r="493" spans="1:10" x14ac:dyDescent="0.2">
      <c r="A493" t="s">
        <v>1197</v>
      </c>
      <c r="B493" s="34">
        <v>44377</v>
      </c>
      <c r="C493" s="25">
        <v>0</v>
      </c>
      <c r="D493" s="25">
        <v>0</v>
      </c>
      <c r="E493" s="25">
        <v>0</v>
      </c>
      <c r="F493" s="25">
        <v>-1</v>
      </c>
      <c r="G493" t="s">
        <v>2420</v>
      </c>
      <c r="H493">
        <v>4.1013986819546399E-4</v>
      </c>
      <c r="I493" s="31">
        <v>0</v>
      </c>
      <c r="J493">
        <v>0</v>
      </c>
    </row>
    <row r="494" spans="1:10" x14ac:dyDescent="0.2">
      <c r="A494" t="s">
        <v>1199</v>
      </c>
      <c r="B494" s="34">
        <v>44377</v>
      </c>
      <c r="C494" s="25">
        <v>0</v>
      </c>
      <c r="D494" s="25">
        <v>8</v>
      </c>
      <c r="E494" s="25">
        <v>1.38888888888889E-2</v>
      </c>
      <c r="F494" s="25">
        <v>0</v>
      </c>
      <c r="G494" t="s">
        <v>2421</v>
      </c>
      <c r="H494">
        <v>4.0152877071226501E-4</v>
      </c>
      <c r="I494" s="31">
        <v>5.5767884821147967E-6</v>
      </c>
      <c r="J494">
        <v>1</v>
      </c>
    </row>
    <row r="495" spans="1:10" x14ac:dyDescent="0.2">
      <c r="A495" t="s">
        <v>1229</v>
      </c>
      <c r="B495" s="34">
        <v>44377</v>
      </c>
      <c r="C495" s="25">
        <v>200</v>
      </c>
      <c r="D495" s="25">
        <v>824</v>
      </c>
      <c r="E495" s="25">
        <v>0.3296</v>
      </c>
      <c r="F495" s="25">
        <v>2.5</v>
      </c>
      <c r="G495" t="s">
        <v>2422</v>
      </c>
      <c r="H495">
        <v>8.1873909803305397E-4</v>
      </c>
      <c r="I495" s="31">
        <v>2.3055693000610797E-4</v>
      </c>
      <c r="J495">
        <v>2</v>
      </c>
    </row>
    <row r="496" spans="1:10" x14ac:dyDescent="0.2">
      <c r="A496" t="s">
        <v>1231</v>
      </c>
      <c r="B496" s="34">
        <v>44377</v>
      </c>
      <c r="C496" s="25">
        <v>0</v>
      </c>
      <c r="D496" s="25">
        <v>174</v>
      </c>
      <c r="E496" s="25">
        <v>6.9599999999999995E-2</v>
      </c>
      <c r="F496" s="25">
        <v>0</v>
      </c>
      <c r="G496" t="s">
        <v>2423</v>
      </c>
      <c r="H496">
        <v>8.1873909803305397E-4</v>
      </c>
      <c r="I496" s="31">
        <v>5.6984241223100538E-5</v>
      </c>
      <c r="J496">
        <v>1</v>
      </c>
    </row>
    <row r="497" spans="1:10" x14ac:dyDescent="0.2">
      <c r="A497" t="s">
        <v>1234</v>
      </c>
      <c r="B497" s="34">
        <v>44377</v>
      </c>
      <c r="C497" s="25">
        <v>268309</v>
      </c>
      <c r="D497" s="25">
        <v>268309</v>
      </c>
      <c r="E497" s="25">
        <v>0.37686037908419001</v>
      </c>
      <c r="F497" s="25">
        <v>0.49878236492616101</v>
      </c>
      <c r="G497" t="s">
        <v>2424</v>
      </c>
      <c r="H497">
        <v>1.3708485428829101E-3</v>
      </c>
      <c r="I497" s="31">
        <v>5.1661850153786467E-4</v>
      </c>
      <c r="J497">
        <v>3</v>
      </c>
    </row>
    <row r="498" spans="1:10" x14ac:dyDescent="0.2">
      <c r="A498" t="s">
        <v>1217</v>
      </c>
      <c r="B498" s="34">
        <v>44377</v>
      </c>
      <c r="C498" s="25">
        <v>10769</v>
      </c>
      <c r="D498" s="25">
        <v>10769</v>
      </c>
      <c r="E498" s="25">
        <v>7.6921428571428599E-2</v>
      </c>
      <c r="F498" s="25">
        <v>0.32940780619111698</v>
      </c>
      <c r="G498" t="s">
        <v>2425</v>
      </c>
      <c r="H498">
        <v>5.6849830006043198E-3</v>
      </c>
      <c r="I498" s="31">
        <v>4.3729701381077106E-4</v>
      </c>
      <c r="J498">
        <v>1</v>
      </c>
    </row>
    <row r="499" spans="1:10" x14ac:dyDescent="0.2">
      <c r="A499" t="s">
        <v>1210</v>
      </c>
      <c r="B499" s="34">
        <v>44377</v>
      </c>
      <c r="C499" s="25">
        <v>586024</v>
      </c>
      <c r="D499" s="25">
        <v>586024</v>
      </c>
      <c r="E499" s="25">
        <v>0.93280868972806397</v>
      </c>
      <c r="F499" s="25">
        <v>0.93847326581727097</v>
      </c>
      <c r="G499" t="s">
        <v>2426</v>
      </c>
      <c r="H499">
        <v>3.7975492464844799E-3</v>
      </c>
      <c r="I499" s="31">
        <v>3.542386936790984E-3</v>
      </c>
      <c r="J499">
        <v>3</v>
      </c>
    </row>
    <row r="500" spans="1:10" x14ac:dyDescent="0.2">
      <c r="A500" t="s">
        <v>1212</v>
      </c>
      <c r="B500" s="34">
        <v>44377</v>
      </c>
      <c r="C500" s="25">
        <v>555610</v>
      </c>
      <c r="D500" s="25">
        <v>555610</v>
      </c>
      <c r="E500" s="25">
        <v>0.94160653215064105</v>
      </c>
      <c r="F500" s="25">
        <v>0.94160653215064105</v>
      </c>
      <c r="G500" t="s">
        <v>2426</v>
      </c>
      <c r="H500">
        <v>3.6976662913147098E-3</v>
      </c>
      <c r="I500" s="31">
        <v>3.4817467336151647E-3</v>
      </c>
      <c r="J500">
        <v>3</v>
      </c>
    </row>
    <row r="501" spans="1:10" x14ac:dyDescent="0.2">
      <c r="A501" t="s">
        <v>1192</v>
      </c>
      <c r="B501" s="34">
        <v>44377</v>
      </c>
      <c r="C501" s="25">
        <v>631769</v>
      </c>
      <c r="D501" s="25">
        <v>631769</v>
      </c>
      <c r="E501" s="25">
        <v>0.96137569599681105</v>
      </c>
      <c r="F501" s="25">
        <v>0.96137569599681105</v>
      </c>
      <c r="G501" t="s">
        <v>2426</v>
      </c>
      <c r="H501">
        <v>3.6976662913147098E-3</v>
      </c>
      <c r="I501" s="31">
        <v>3.5548465043766251E-3</v>
      </c>
      <c r="J501">
        <v>3</v>
      </c>
    </row>
    <row r="502" spans="1:10" x14ac:dyDescent="0.2">
      <c r="A502" t="s">
        <v>1236</v>
      </c>
      <c r="B502" s="34">
        <v>44377</v>
      </c>
      <c r="C502" s="25">
        <v>10</v>
      </c>
      <c r="D502" s="25">
        <v>10</v>
      </c>
      <c r="E502" s="25">
        <v>0.5</v>
      </c>
      <c r="F502" s="25">
        <v>0.58823529411764697</v>
      </c>
      <c r="G502" t="s">
        <v>2427</v>
      </c>
      <c r="H502">
        <v>1.20927679384248E-4</v>
      </c>
      <c r="I502" s="31">
        <v>6.0463839692124081E-5</v>
      </c>
      <c r="J502">
        <v>3</v>
      </c>
    </row>
    <row r="503" spans="1:10" x14ac:dyDescent="0.2">
      <c r="A503" t="s">
        <v>1185</v>
      </c>
      <c r="B503" s="34">
        <v>44377</v>
      </c>
      <c r="C503" s="25">
        <v>-2</v>
      </c>
      <c r="D503" s="25">
        <v>78.89</v>
      </c>
      <c r="E503" s="25">
        <v>0.87655555555555598</v>
      </c>
      <c r="F503" s="25">
        <v>-2</v>
      </c>
      <c r="G503" t="s">
        <v>2417</v>
      </c>
      <c r="H503">
        <v>0</v>
      </c>
      <c r="I503" s="31">
        <v>0</v>
      </c>
      <c r="J503">
        <v>3</v>
      </c>
    </row>
    <row r="504" spans="1:10" x14ac:dyDescent="0.2">
      <c r="A504" t="s">
        <v>1202</v>
      </c>
      <c r="B504" s="34">
        <v>44377</v>
      </c>
      <c r="C504" s="25">
        <v>6700</v>
      </c>
      <c r="D504" s="25">
        <v>6700</v>
      </c>
      <c r="E504" s="25">
        <v>0.26800000000000002</v>
      </c>
      <c r="F504" s="25">
        <v>0.95714285714285696</v>
      </c>
      <c r="G504" t="s">
        <v>2428</v>
      </c>
      <c r="H504">
        <v>1.1700852596746301E-3</v>
      </c>
      <c r="I504" s="31">
        <v>3.1358284959280195E-4</v>
      </c>
      <c r="J504">
        <v>2</v>
      </c>
    </row>
    <row r="505" spans="1:10" x14ac:dyDescent="0.2">
      <c r="A505" t="s">
        <v>1214</v>
      </c>
      <c r="B505" s="34">
        <v>44377</v>
      </c>
      <c r="C505" s="25">
        <v>0</v>
      </c>
      <c r="D505" s="25">
        <v>1</v>
      </c>
      <c r="E505" s="25">
        <v>0.25</v>
      </c>
      <c r="F505" s="25">
        <v>0</v>
      </c>
      <c r="G505" t="s">
        <v>2429</v>
      </c>
      <c r="H505">
        <v>1.1267074707060601E-3</v>
      </c>
      <c r="I505" s="31">
        <v>2.8167686767651524E-4</v>
      </c>
      <c r="J505">
        <v>2</v>
      </c>
    </row>
    <row r="506" spans="1:10" x14ac:dyDescent="0.2">
      <c r="A506" t="s">
        <v>1206</v>
      </c>
      <c r="B506" s="34">
        <v>44377</v>
      </c>
      <c r="C506" s="25">
        <v>1757</v>
      </c>
      <c r="D506" s="25">
        <v>2281</v>
      </c>
      <c r="E506" s="25">
        <v>0.74058441558441601</v>
      </c>
      <c r="F506" s="25">
        <v>2.0622065727699499</v>
      </c>
      <c r="G506" t="s">
        <v>2430</v>
      </c>
      <c r="H506">
        <v>1.1267074707060601E-3</v>
      </c>
      <c r="I506" s="31">
        <v>5.0336022067907138E-4</v>
      </c>
      <c r="J506">
        <v>3</v>
      </c>
    </row>
    <row r="507" spans="1:10" x14ac:dyDescent="0.2">
      <c r="A507" t="s">
        <v>1187</v>
      </c>
      <c r="B507" s="34">
        <v>44377</v>
      </c>
      <c r="C507" s="25">
        <v>91</v>
      </c>
      <c r="D507" s="25">
        <v>91</v>
      </c>
      <c r="E507" s="25">
        <v>0.35</v>
      </c>
      <c r="F507" s="25">
        <v>0.4</v>
      </c>
      <c r="G507" t="s">
        <v>2431</v>
      </c>
      <c r="H507">
        <v>1.1252124005637599E-3</v>
      </c>
      <c r="I507" s="31">
        <v>3.9382434019731642E-4</v>
      </c>
      <c r="J507">
        <v>3</v>
      </c>
    </row>
    <row r="508" spans="1:10" x14ac:dyDescent="0.2">
      <c r="A508" t="s">
        <v>1208</v>
      </c>
      <c r="B508" s="34">
        <v>44377</v>
      </c>
      <c r="C508" s="25">
        <v>-1</v>
      </c>
      <c r="D508" s="25">
        <v>-1</v>
      </c>
      <c r="E508" s="25">
        <v>-1</v>
      </c>
      <c r="F508" s="25">
        <v>-1</v>
      </c>
      <c r="G508" t="s">
        <v>2702</v>
      </c>
      <c r="H508">
        <v>1.46943735012689E-3</v>
      </c>
      <c r="I508" s="31">
        <v>0</v>
      </c>
      <c r="J508">
        <v>0</v>
      </c>
    </row>
    <row r="509" spans="1:10" x14ac:dyDescent="0.2">
      <c r="A509" t="s">
        <v>1204</v>
      </c>
      <c r="B509" s="34">
        <v>44377</v>
      </c>
      <c r="C509" s="25">
        <v>-1</v>
      </c>
      <c r="D509" s="25">
        <v>-1</v>
      </c>
      <c r="E509" s="25">
        <v>-1</v>
      </c>
      <c r="F509" s="25">
        <v>-1</v>
      </c>
      <c r="G509" t="s">
        <v>2702</v>
      </c>
      <c r="H509">
        <v>1.12820254084836E-3</v>
      </c>
      <c r="I509" s="31">
        <v>0</v>
      </c>
      <c r="J509">
        <v>0</v>
      </c>
    </row>
    <row r="510" spans="1:10" x14ac:dyDescent="0.2">
      <c r="A510" t="s">
        <v>1219</v>
      </c>
      <c r="B510" s="34">
        <v>44377</v>
      </c>
      <c r="C510" s="25">
        <v>89.68</v>
      </c>
      <c r="D510" s="25">
        <v>89.68</v>
      </c>
      <c r="E510" s="25">
        <v>0.94399999999999995</v>
      </c>
      <c r="F510" s="25">
        <v>0.96637931034482805</v>
      </c>
      <c r="G510" t="s">
        <v>2432</v>
      </c>
      <c r="H510">
        <v>0</v>
      </c>
      <c r="I510" s="31">
        <v>0</v>
      </c>
      <c r="J510">
        <v>3</v>
      </c>
    </row>
    <row r="511" spans="1:10" x14ac:dyDescent="0.2">
      <c r="A511" t="s">
        <v>1221</v>
      </c>
      <c r="B511" s="34">
        <v>44377</v>
      </c>
      <c r="C511" s="25">
        <v>0</v>
      </c>
      <c r="D511" s="25">
        <v>433</v>
      </c>
      <c r="E511" s="25">
        <v>0.119679380873411</v>
      </c>
      <c r="F511" s="25">
        <v>0</v>
      </c>
      <c r="G511" t="s">
        <v>2004</v>
      </c>
      <c r="H511">
        <v>0</v>
      </c>
      <c r="I511" s="31">
        <v>0</v>
      </c>
      <c r="J511">
        <v>1</v>
      </c>
    </row>
    <row r="512" spans="1:10" x14ac:dyDescent="0.2">
      <c r="A512" t="s">
        <v>1223</v>
      </c>
      <c r="B512" s="34">
        <v>44377</v>
      </c>
      <c r="C512" s="25">
        <v>5</v>
      </c>
      <c r="D512" s="25">
        <v>5</v>
      </c>
      <c r="E512" s="25">
        <v>0.05</v>
      </c>
      <c r="F512" s="25">
        <v>0.5</v>
      </c>
      <c r="G512" t="s">
        <v>2433</v>
      </c>
      <c r="H512">
        <v>0</v>
      </c>
      <c r="I512" s="31">
        <v>0</v>
      </c>
      <c r="J512">
        <v>1</v>
      </c>
    </row>
    <row r="513" spans="1:10" x14ac:dyDescent="0.2">
      <c r="A513" t="s">
        <v>1225</v>
      </c>
      <c r="B513" s="34">
        <v>44377</v>
      </c>
      <c r="C513" s="25">
        <v>481</v>
      </c>
      <c r="D513" s="25">
        <v>3710</v>
      </c>
      <c r="E513" s="25">
        <v>0.26126760563380302</v>
      </c>
      <c r="F513" s="25">
        <v>0.13</v>
      </c>
      <c r="G513" t="s">
        <v>2434</v>
      </c>
      <c r="H513">
        <v>0</v>
      </c>
      <c r="I513" s="31">
        <v>0</v>
      </c>
      <c r="J513">
        <v>2</v>
      </c>
    </row>
    <row r="514" spans="1:10" x14ac:dyDescent="0.2">
      <c r="A514" t="s">
        <v>1227</v>
      </c>
      <c r="B514" s="34">
        <v>44377</v>
      </c>
      <c r="C514" s="25">
        <v>29.16</v>
      </c>
      <c r="D514" s="25">
        <v>29.16</v>
      </c>
      <c r="E514" s="25">
        <v>0.83314285714285696</v>
      </c>
      <c r="F514" s="25">
        <v>1</v>
      </c>
      <c r="G514" t="s">
        <v>2435</v>
      </c>
      <c r="H514">
        <v>0</v>
      </c>
      <c r="I514" s="31">
        <v>0</v>
      </c>
      <c r="J514">
        <v>3</v>
      </c>
    </row>
    <row r="515" spans="1:10" x14ac:dyDescent="0.2">
      <c r="A515" t="s">
        <v>1273</v>
      </c>
      <c r="B515" s="34">
        <v>44377</v>
      </c>
      <c r="C515" s="25">
        <v>0</v>
      </c>
      <c r="D515" s="25">
        <v>0</v>
      </c>
      <c r="E515" s="25">
        <v>0</v>
      </c>
      <c r="F515" s="25">
        <v>0</v>
      </c>
      <c r="G515" t="s">
        <v>2436</v>
      </c>
      <c r="H515">
        <v>0</v>
      </c>
      <c r="I515" s="31">
        <v>0</v>
      </c>
      <c r="J515">
        <v>1</v>
      </c>
    </row>
    <row r="516" spans="1:10" x14ac:dyDescent="0.2">
      <c r="A516" t="s">
        <v>1302</v>
      </c>
      <c r="B516" s="34">
        <v>44377</v>
      </c>
      <c r="C516" s="25">
        <v>9</v>
      </c>
      <c r="D516" s="25">
        <v>9</v>
      </c>
      <c r="E516" s="25">
        <v>0.9</v>
      </c>
      <c r="F516" s="25">
        <v>1</v>
      </c>
      <c r="G516" t="s">
        <v>1990</v>
      </c>
      <c r="H516">
        <v>4.1199426170836402E-4</v>
      </c>
      <c r="I516" s="31">
        <v>3.7079483553752792E-4</v>
      </c>
      <c r="J516">
        <v>3</v>
      </c>
    </row>
    <row r="517" spans="1:10" x14ac:dyDescent="0.2">
      <c r="A517" t="s">
        <v>1275</v>
      </c>
      <c r="B517" s="34">
        <v>44377</v>
      </c>
      <c r="C517" s="25">
        <v>0.1</v>
      </c>
      <c r="D517" s="25">
        <v>0.9</v>
      </c>
      <c r="E517" s="25">
        <v>0.9</v>
      </c>
      <c r="F517" s="25">
        <v>0.5</v>
      </c>
      <c r="G517" t="s">
        <v>2437</v>
      </c>
      <c r="H517">
        <v>4.3450614845809101E-4</v>
      </c>
      <c r="I517" s="31">
        <v>3.9105553361228225E-4</v>
      </c>
      <c r="J517">
        <v>3</v>
      </c>
    </row>
    <row r="518" spans="1:10" x14ac:dyDescent="0.2">
      <c r="A518" t="s">
        <v>1289</v>
      </c>
      <c r="B518" s="34">
        <v>44377</v>
      </c>
      <c r="C518" s="25">
        <v>-1</v>
      </c>
      <c r="D518" s="25">
        <v>-1</v>
      </c>
      <c r="E518" s="25">
        <v>-1</v>
      </c>
      <c r="F518" s="25">
        <v>-1</v>
      </c>
      <c r="G518" t="s">
        <v>2702</v>
      </c>
      <c r="H518">
        <v>4.6188993621742204E-3</v>
      </c>
      <c r="I518" s="31">
        <v>0</v>
      </c>
      <c r="J518">
        <v>0</v>
      </c>
    </row>
    <row r="519" spans="1:10" x14ac:dyDescent="0.2">
      <c r="A519" t="s">
        <v>1285</v>
      </c>
      <c r="B519" s="34">
        <v>44377</v>
      </c>
      <c r="C519" s="25">
        <v>0</v>
      </c>
      <c r="D519" s="25">
        <v>0</v>
      </c>
      <c r="E519" s="25">
        <v>0</v>
      </c>
      <c r="F519" s="25">
        <v>0</v>
      </c>
      <c r="G519" t="s">
        <v>2438</v>
      </c>
      <c r="H519">
        <v>5.1539465938089703E-3</v>
      </c>
      <c r="I519" s="31">
        <v>0</v>
      </c>
      <c r="J519">
        <v>1</v>
      </c>
    </row>
    <row r="520" spans="1:10" x14ac:dyDescent="0.2">
      <c r="A520" t="s">
        <v>1287</v>
      </c>
      <c r="B520" s="34">
        <v>44377</v>
      </c>
      <c r="C520" s="25">
        <v>27.22</v>
      </c>
      <c r="D520" s="25">
        <v>27.22</v>
      </c>
      <c r="E520" s="25">
        <v>0.77771428571428602</v>
      </c>
      <c r="F520" s="25">
        <v>0.82484848484848505</v>
      </c>
      <c r="G520" t="s">
        <v>2439</v>
      </c>
      <c r="H520">
        <v>0</v>
      </c>
      <c r="I520" s="31">
        <v>0</v>
      </c>
      <c r="J520">
        <v>3</v>
      </c>
    </row>
    <row r="521" spans="1:10" x14ac:dyDescent="0.2">
      <c r="A521" t="s">
        <v>1292</v>
      </c>
      <c r="B521" s="34">
        <v>44377</v>
      </c>
      <c r="C521" s="25">
        <v>530</v>
      </c>
      <c r="D521" s="25">
        <v>1618</v>
      </c>
      <c r="E521" s="25">
        <v>0.35955555555555602</v>
      </c>
      <c r="F521" s="25">
        <v>0.53319919517102599</v>
      </c>
      <c r="G521" t="s">
        <v>2440</v>
      </c>
      <c r="H521">
        <v>6.5878210838370404E-4</v>
      </c>
      <c r="I521" s="31">
        <v>2.3686876696996304E-4</v>
      </c>
      <c r="J521">
        <v>3</v>
      </c>
    </row>
    <row r="522" spans="1:10" x14ac:dyDescent="0.2">
      <c r="A522" t="s">
        <v>1294</v>
      </c>
      <c r="B522" s="34">
        <v>44377</v>
      </c>
      <c r="C522" s="25">
        <v>2770</v>
      </c>
      <c r="D522" s="25">
        <v>7979</v>
      </c>
      <c r="E522" s="25">
        <v>0.15958</v>
      </c>
      <c r="F522" s="25">
        <v>0.19461814094006899</v>
      </c>
      <c r="G522" t="s">
        <v>2441</v>
      </c>
      <c r="H522">
        <v>5.5588077331512799E-4</v>
      </c>
      <c r="I522" s="31">
        <v>8.8707453805628143E-5</v>
      </c>
      <c r="J522">
        <v>1</v>
      </c>
    </row>
    <row r="523" spans="1:10" x14ac:dyDescent="0.2">
      <c r="A523" t="s">
        <v>1296</v>
      </c>
      <c r="B523" s="34">
        <v>44377</v>
      </c>
      <c r="C523" s="25">
        <v>0</v>
      </c>
      <c r="D523" s="25">
        <v>1</v>
      </c>
      <c r="E523" s="25">
        <v>0.25</v>
      </c>
      <c r="F523" s="25">
        <v>0</v>
      </c>
      <c r="G523" t="s">
        <v>2442</v>
      </c>
      <c r="H523">
        <v>4.1139623365144402E-4</v>
      </c>
      <c r="I523" s="31">
        <v>1.0284905841286107E-4</v>
      </c>
      <c r="J523">
        <v>2</v>
      </c>
    </row>
    <row r="524" spans="1:10" x14ac:dyDescent="0.2">
      <c r="A524" t="s">
        <v>1298</v>
      </c>
      <c r="B524" s="34">
        <v>44377</v>
      </c>
      <c r="C524" s="25">
        <v>1231</v>
      </c>
      <c r="D524" s="25">
        <v>4727</v>
      </c>
      <c r="E524" s="25">
        <v>8.5945454545454505E-2</v>
      </c>
      <c r="F524" s="25">
        <v>7.45157384987893E-2</v>
      </c>
      <c r="G524" t="s">
        <v>2443</v>
      </c>
      <c r="H524">
        <v>5.0443010578083997E-4</v>
      </c>
      <c r="I524" s="31">
        <v>4.3353474727746029E-5</v>
      </c>
      <c r="J524">
        <v>1</v>
      </c>
    </row>
    <row r="525" spans="1:10" x14ac:dyDescent="0.2">
      <c r="A525" t="s">
        <v>1246</v>
      </c>
      <c r="B525" s="34">
        <v>44377</v>
      </c>
      <c r="C525" s="25">
        <v>1.91</v>
      </c>
      <c r="D525" s="25">
        <v>1.91</v>
      </c>
      <c r="E525" s="25">
        <v>0.15916666666666701</v>
      </c>
      <c r="F525" s="25">
        <v>0.31833333333333302</v>
      </c>
      <c r="G525" t="s">
        <v>2444</v>
      </c>
      <c r="H525">
        <v>0</v>
      </c>
      <c r="I525" s="31">
        <v>0</v>
      </c>
      <c r="J525">
        <v>1</v>
      </c>
    </row>
    <row r="526" spans="1:10" x14ac:dyDescent="0.2">
      <c r="A526" t="s">
        <v>1300</v>
      </c>
      <c r="B526" s="34">
        <v>44377</v>
      </c>
      <c r="C526" s="25">
        <v>12</v>
      </c>
      <c r="D526" s="25">
        <v>12</v>
      </c>
      <c r="E526" s="25">
        <v>0.34615384615384598</v>
      </c>
      <c r="F526" s="25">
        <v>0.46153846153846201</v>
      </c>
      <c r="G526" t="s">
        <v>2445</v>
      </c>
      <c r="H526">
        <v>5.00950935175208E-4</v>
      </c>
      <c r="I526" s="31">
        <v>1.7340609294526436E-4</v>
      </c>
      <c r="J526">
        <v>3</v>
      </c>
    </row>
    <row r="527" spans="1:10" x14ac:dyDescent="0.2">
      <c r="A527" t="s">
        <v>1268</v>
      </c>
      <c r="B527" s="34">
        <v>44377</v>
      </c>
      <c r="C527" s="25">
        <v>0</v>
      </c>
      <c r="D527" s="25">
        <v>0</v>
      </c>
      <c r="E527" s="25">
        <v>0</v>
      </c>
      <c r="F527" s="25">
        <v>0</v>
      </c>
      <c r="G527" t="s">
        <v>2446</v>
      </c>
      <c r="H527">
        <v>8.2686092699146699E-5</v>
      </c>
      <c r="I527" s="31">
        <v>0</v>
      </c>
      <c r="J527">
        <v>1</v>
      </c>
    </row>
    <row r="528" spans="1:10" x14ac:dyDescent="0.2">
      <c r="A528" t="s">
        <v>1260</v>
      </c>
      <c r="B528" s="34">
        <v>44377</v>
      </c>
      <c r="C528" s="25">
        <v>0</v>
      </c>
      <c r="D528" s="25">
        <v>0</v>
      </c>
      <c r="E528" s="25">
        <v>0</v>
      </c>
      <c r="F528" s="25">
        <v>0</v>
      </c>
      <c r="G528" t="s">
        <v>2447</v>
      </c>
      <c r="H528">
        <v>4.0399563644706002E-4</v>
      </c>
      <c r="I528" s="31">
        <v>0</v>
      </c>
      <c r="J528">
        <v>1</v>
      </c>
    </row>
    <row r="529" spans="1:10" x14ac:dyDescent="0.2">
      <c r="A529" t="s">
        <v>1283</v>
      </c>
      <c r="B529" s="34">
        <v>44377</v>
      </c>
      <c r="C529" s="25">
        <v>69</v>
      </c>
      <c r="D529" s="25">
        <v>69</v>
      </c>
      <c r="E529" s="25">
        <v>0.69</v>
      </c>
      <c r="F529" s="25">
        <v>0.92</v>
      </c>
      <c r="G529" t="s">
        <v>2448</v>
      </c>
      <c r="H529">
        <v>8.6932091903278404E-5</v>
      </c>
      <c r="I529" s="31">
        <v>5.9983143413262106E-5</v>
      </c>
      <c r="J529">
        <v>3</v>
      </c>
    </row>
    <row r="530" spans="1:10" x14ac:dyDescent="0.2">
      <c r="A530" t="s">
        <v>1266</v>
      </c>
      <c r="B530" s="34">
        <v>44377</v>
      </c>
      <c r="C530" s="25">
        <v>184</v>
      </c>
      <c r="D530" s="25">
        <v>3029</v>
      </c>
      <c r="E530" s="25">
        <v>0.60580000000000001</v>
      </c>
      <c r="F530" s="25">
        <v>0.20444444444444401</v>
      </c>
      <c r="G530" t="s">
        <v>2449</v>
      </c>
      <c r="H530">
        <v>4.1632996512103399E-4</v>
      </c>
      <c r="I530" s="31">
        <v>2.522126928703224E-4</v>
      </c>
      <c r="J530">
        <v>3</v>
      </c>
    </row>
    <row r="531" spans="1:10" x14ac:dyDescent="0.2">
      <c r="A531" t="s">
        <v>1248</v>
      </c>
      <c r="B531" s="34">
        <v>44377</v>
      </c>
      <c r="C531" s="25">
        <v>176</v>
      </c>
      <c r="D531" s="25">
        <v>176</v>
      </c>
      <c r="E531" s="25">
        <v>0.64</v>
      </c>
      <c r="F531" s="25">
        <v>1.00571428571429</v>
      </c>
      <c r="G531" t="s">
        <v>2450</v>
      </c>
      <c r="H531">
        <v>4.0646250218185498E-4</v>
      </c>
      <c r="I531" s="31">
        <v>2.5865795593390753E-4</v>
      </c>
      <c r="J531">
        <v>3</v>
      </c>
    </row>
    <row r="532" spans="1:10" x14ac:dyDescent="0.2">
      <c r="A532" t="s">
        <v>1250</v>
      </c>
      <c r="B532" s="34">
        <v>44377</v>
      </c>
      <c r="C532" s="25">
        <v>206</v>
      </c>
      <c r="D532" s="25">
        <v>206</v>
      </c>
      <c r="E532" s="25">
        <v>0.41199999999999998</v>
      </c>
      <c r="F532" s="25">
        <v>0.82399999999999995</v>
      </c>
      <c r="G532" t="s">
        <v>2451</v>
      </c>
      <c r="H532">
        <v>4.1040948735752601E-4</v>
      </c>
      <c r="I532" s="31">
        <v>1.6908870879130087E-4</v>
      </c>
      <c r="J532">
        <v>3</v>
      </c>
    </row>
    <row r="533" spans="1:10" x14ac:dyDescent="0.2">
      <c r="A533" t="s">
        <v>1252</v>
      </c>
      <c r="B533" s="34">
        <v>44377</v>
      </c>
      <c r="C533" s="25">
        <v>1</v>
      </c>
      <c r="D533" s="25">
        <v>2</v>
      </c>
      <c r="E533" s="25">
        <v>0.5</v>
      </c>
      <c r="F533" s="25">
        <v>1</v>
      </c>
      <c r="G533" t="s">
        <v>2452</v>
      </c>
      <c r="H533">
        <v>4.0646250218185498E-4</v>
      </c>
      <c r="I533" s="31">
        <v>2.0323125109092735E-4</v>
      </c>
      <c r="J533">
        <v>3</v>
      </c>
    </row>
    <row r="534" spans="1:10" x14ac:dyDescent="0.2">
      <c r="A534" t="s">
        <v>1254</v>
      </c>
      <c r="B534" s="34">
        <v>44377</v>
      </c>
      <c r="C534" s="25">
        <v>0</v>
      </c>
      <c r="D534" s="25">
        <v>0</v>
      </c>
      <c r="E534" s="25">
        <v>0</v>
      </c>
      <c r="F534" s="25">
        <v>0</v>
      </c>
      <c r="G534" t="s">
        <v>1982</v>
      </c>
      <c r="H534">
        <v>4.0892936791664999E-4</v>
      </c>
      <c r="I534" s="31">
        <v>0</v>
      </c>
      <c r="J534">
        <v>1</v>
      </c>
    </row>
    <row r="535" spans="1:10" x14ac:dyDescent="0.2">
      <c r="A535" t="s">
        <v>1256</v>
      </c>
      <c r="B535" s="34">
        <v>44377</v>
      </c>
      <c r="C535" s="25">
        <v>10</v>
      </c>
      <c r="D535" s="25">
        <v>10</v>
      </c>
      <c r="E535" s="25">
        <v>0.1</v>
      </c>
      <c r="F535" s="25">
        <v>0.16666666666666699</v>
      </c>
      <c r="G535" t="s">
        <v>2453</v>
      </c>
      <c r="H535">
        <v>4.0646250218185498E-4</v>
      </c>
      <c r="I535" s="31">
        <v>4.0646250218185476E-5</v>
      </c>
      <c r="J535">
        <v>1</v>
      </c>
    </row>
    <row r="536" spans="1:10" x14ac:dyDescent="0.2">
      <c r="A536" t="s">
        <v>1258</v>
      </c>
      <c r="B536" s="34">
        <v>44377</v>
      </c>
      <c r="C536" s="25">
        <v>1</v>
      </c>
      <c r="D536" s="25">
        <v>3</v>
      </c>
      <c r="E536" s="25">
        <v>0.3</v>
      </c>
      <c r="F536" s="25">
        <v>0.33333333333333298</v>
      </c>
      <c r="G536" t="s">
        <v>2454</v>
      </c>
      <c r="H536">
        <v>4.0152877071226501E-4</v>
      </c>
      <c r="I536" s="31">
        <v>1.204586312136795E-4</v>
      </c>
      <c r="J536">
        <v>2</v>
      </c>
    </row>
    <row r="537" spans="1:10" x14ac:dyDescent="0.2">
      <c r="A537" t="s">
        <v>1242</v>
      </c>
      <c r="B537" s="34">
        <v>44377</v>
      </c>
      <c r="C537" s="25">
        <v>9.8000000000000007</v>
      </c>
      <c r="D537" s="25">
        <v>9.8000000000000007</v>
      </c>
      <c r="E537" s="25">
        <v>0.49</v>
      </c>
      <c r="F537" s="25">
        <v>0.98</v>
      </c>
      <c r="G537" t="s">
        <v>2455</v>
      </c>
      <c r="H537">
        <v>0</v>
      </c>
      <c r="I537" s="31">
        <v>0</v>
      </c>
      <c r="J537">
        <v>3</v>
      </c>
    </row>
    <row r="538" spans="1:10" x14ac:dyDescent="0.2">
      <c r="A538" t="s">
        <v>1277</v>
      </c>
      <c r="B538" s="34">
        <v>44377</v>
      </c>
      <c r="C538" s="25">
        <v>-2</v>
      </c>
      <c r="D538" s="25">
        <v>-2</v>
      </c>
      <c r="E538" s="25">
        <v>-2</v>
      </c>
      <c r="F538" s="25">
        <v>-2</v>
      </c>
      <c r="G538" t="s">
        <v>2336</v>
      </c>
      <c r="H538">
        <v>4.0152877071226501E-4</v>
      </c>
      <c r="I538" s="31">
        <v>0</v>
      </c>
      <c r="J538">
        <v>3</v>
      </c>
    </row>
    <row r="539" spans="1:10" x14ac:dyDescent="0.2">
      <c r="A539" t="s">
        <v>1270</v>
      </c>
      <c r="B539" s="34">
        <v>44377</v>
      </c>
      <c r="C539" s="25">
        <v>3619</v>
      </c>
      <c r="D539" s="25">
        <v>3619</v>
      </c>
      <c r="E539" s="25">
        <v>1.01259093452714</v>
      </c>
      <c r="F539" s="25">
        <v>1.03164196123147</v>
      </c>
      <c r="G539" t="s">
        <v>2456</v>
      </c>
      <c r="H539">
        <v>1.6073585547408901E-3</v>
      </c>
      <c r="I539" s="31">
        <v>1.5776759401318003E-3</v>
      </c>
      <c r="J539">
        <v>3</v>
      </c>
    </row>
    <row r="540" spans="1:10" x14ac:dyDescent="0.2">
      <c r="A540" t="s">
        <v>1264</v>
      </c>
      <c r="B540" s="34">
        <v>44377</v>
      </c>
      <c r="C540" s="25">
        <v>0.02</v>
      </c>
      <c r="D540" s="25">
        <v>0.84499999999999997</v>
      </c>
      <c r="E540" s="25">
        <v>0.42249999999999999</v>
      </c>
      <c r="F540" s="25">
        <v>0.02</v>
      </c>
      <c r="G540" t="s">
        <v>2457</v>
      </c>
      <c r="H540">
        <v>4.6129091049638998E-4</v>
      </c>
      <c r="I540" s="31">
        <v>1.9489540968472497E-4</v>
      </c>
      <c r="J540">
        <v>3</v>
      </c>
    </row>
    <row r="541" spans="1:10" x14ac:dyDescent="0.2">
      <c r="A541" t="s">
        <v>1244</v>
      </c>
      <c r="B541" s="34">
        <v>44377</v>
      </c>
      <c r="C541" s="25">
        <v>1929</v>
      </c>
      <c r="D541" s="25">
        <v>3722</v>
      </c>
      <c r="E541" s="25">
        <v>0.62033333333333296</v>
      </c>
      <c r="F541" s="25">
        <v>1.6074999999999999</v>
      </c>
      <c r="G541" t="s">
        <v>2458</v>
      </c>
      <c r="H541">
        <v>8.9085924800645405E-4</v>
      </c>
      <c r="I541" s="31">
        <v>4.4439028821388594E-4</v>
      </c>
      <c r="J541">
        <v>3</v>
      </c>
    </row>
    <row r="542" spans="1:10" x14ac:dyDescent="0.2">
      <c r="A542" t="s">
        <v>1262</v>
      </c>
      <c r="B542" s="34">
        <v>44377</v>
      </c>
      <c r="C542" s="25">
        <v>0</v>
      </c>
      <c r="D542" s="25">
        <v>0</v>
      </c>
      <c r="E542" s="25">
        <v>0</v>
      </c>
      <c r="F542" s="25">
        <v>0</v>
      </c>
      <c r="G542" t="s">
        <v>2459</v>
      </c>
      <c r="H542">
        <v>4.0152877071226501E-4</v>
      </c>
      <c r="I542" s="31">
        <v>0</v>
      </c>
      <c r="J542">
        <v>1</v>
      </c>
    </row>
    <row r="543" spans="1:10" x14ac:dyDescent="0.2">
      <c r="A543" t="s">
        <v>1372</v>
      </c>
      <c r="B543" s="34">
        <v>44377</v>
      </c>
      <c r="C543" s="25">
        <v>63</v>
      </c>
      <c r="D543" s="25">
        <v>63</v>
      </c>
      <c r="E543" s="25">
        <v>0.63</v>
      </c>
      <c r="F543" s="25">
        <v>0.9</v>
      </c>
      <c r="G543" t="s">
        <v>2460</v>
      </c>
      <c r="H543">
        <v>0</v>
      </c>
      <c r="I543" s="31">
        <v>0</v>
      </c>
      <c r="J543">
        <v>3</v>
      </c>
    </row>
    <row r="544" spans="1:10" x14ac:dyDescent="0.2">
      <c r="A544" t="s">
        <v>1408</v>
      </c>
      <c r="B544" s="34">
        <v>44377</v>
      </c>
      <c r="C544" s="25">
        <v>40</v>
      </c>
      <c r="D544" s="25">
        <v>40</v>
      </c>
      <c r="E544" s="25">
        <v>0.4</v>
      </c>
      <c r="F544" s="25">
        <v>0.8</v>
      </c>
      <c r="G544" t="s">
        <v>2461</v>
      </c>
      <c r="H544">
        <v>1.1529007953279199E-3</v>
      </c>
      <c r="I544" s="31">
        <v>4.611603181311679E-4</v>
      </c>
      <c r="J544">
        <v>3</v>
      </c>
    </row>
    <row r="545" spans="1:10" x14ac:dyDescent="0.2">
      <c r="A545" t="s">
        <v>1374</v>
      </c>
      <c r="B545" s="34">
        <v>44377</v>
      </c>
      <c r="C545" s="25">
        <v>88.86</v>
      </c>
      <c r="D545" s="25">
        <v>88.86</v>
      </c>
      <c r="E545" s="25">
        <v>0.88859999999999995</v>
      </c>
      <c r="F545" s="25">
        <v>1.03325581395349</v>
      </c>
      <c r="G545" t="s">
        <v>2462</v>
      </c>
      <c r="H545">
        <v>1.1626493591071999E-3</v>
      </c>
      <c r="I545" s="31">
        <v>9.9987844883219369E-4</v>
      </c>
      <c r="J545">
        <v>3</v>
      </c>
    </row>
    <row r="546" spans="1:10" x14ac:dyDescent="0.2">
      <c r="A546" t="s">
        <v>1395</v>
      </c>
      <c r="B546" s="34">
        <v>44377</v>
      </c>
      <c r="C546" s="25">
        <v>191</v>
      </c>
      <c r="D546" s="25">
        <v>191</v>
      </c>
      <c r="E546" s="25">
        <v>0.48875000000000002</v>
      </c>
      <c r="F546" s="25">
        <v>0.95499999999999996</v>
      </c>
      <c r="G546" t="s">
        <v>2463</v>
      </c>
      <c r="H546">
        <v>8.8679247624428605E-4</v>
      </c>
      <c r="I546" s="31">
        <v>4.3341982276439469E-4</v>
      </c>
      <c r="J546">
        <v>3</v>
      </c>
    </row>
    <row r="547" spans="1:10" x14ac:dyDescent="0.2">
      <c r="A547" t="s">
        <v>1393</v>
      </c>
      <c r="B547" s="34">
        <v>44377</v>
      </c>
      <c r="C547" s="25">
        <v>0.6</v>
      </c>
      <c r="D547" s="25">
        <v>1.1000000000000001</v>
      </c>
      <c r="E547" s="25">
        <v>0.27500000000000002</v>
      </c>
      <c r="F547" s="25">
        <v>0.3</v>
      </c>
      <c r="G547" t="s">
        <v>2464</v>
      </c>
      <c r="H547">
        <v>7.99402695687525E-4</v>
      </c>
      <c r="I547" s="31">
        <v>2.1983574131406952E-4</v>
      </c>
      <c r="J547">
        <v>2</v>
      </c>
    </row>
    <row r="548" spans="1:10" x14ac:dyDescent="0.2">
      <c r="A548" t="s">
        <v>1378</v>
      </c>
      <c r="B548" s="34">
        <v>44377</v>
      </c>
      <c r="C548" s="25">
        <v>21</v>
      </c>
      <c r="D548" s="25">
        <v>21</v>
      </c>
      <c r="E548" s="25">
        <v>0.91304347826086996</v>
      </c>
      <c r="F548" s="25">
        <v>1</v>
      </c>
      <c r="G548" t="s">
        <v>2465</v>
      </c>
      <c r="H548">
        <v>8.7845597055974303E-4</v>
      </c>
      <c r="I548" s="31">
        <v>8.0206849485889601E-4</v>
      </c>
      <c r="J548">
        <v>3</v>
      </c>
    </row>
    <row r="549" spans="1:10" x14ac:dyDescent="0.2">
      <c r="A549" t="s">
        <v>1399</v>
      </c>
      <c r="B549" s="34">
        <v>44377</v>
      </c>
      <c r="C549" s="25">
        <v>1</v>
      </c>
      <c r="D549" s="25">
        <v>11</v>
      </c>
      <c r="E549" s="25">
        <v>0.11</v>
      </c>
      <c r="F549" s="25">
        <v>6.6666666666666693E-2</v>
      </c>
      <c r="G549" t="s">
        <v>2466</v>
      </c>
      <c r="H549">
        <v>7.99402695687525E-4</v>
      </c>
      <c r="I549" s="31">
        <v>8.7934296525627798E-5</v>
      </c>
      <c r="J549">
        <v>1</v>
      </c>
    </row>
    <row r="550" spans="1:10" x14ac:dyDescent="0.2">
      <c r="A550" t="s">
        <v>1361</v>
      </c>
      <c r="B550" s="34">
        <v>44377</v>
      </c>
      <c r="C550" s="25">
        <v>423</v>
      </c>
      <c r="D550" s="25">
        <v>423</v>
      </c>
      <c r="E550" s="25">
        <v>6.1017405063291098E-2</v>
      </c>
      <c r="F550" s="25">
        <v>2.6772151898734199E-2</v>
      </c>
      <c r="G550" t="s">
        <v>2467</v>
      </c>
      <c r="H550">
        <v>0</v>
      </c>
      <c r="I550" s="31">
        <v>0</v>
      </c>
      <c r="J550">
        <v>1</v>
      </c>
    </row>
    <row r="551" spans="1:10" x14ac:dyDescent="0.2">
      <c r="A551" t="s">
        <v>1412</v>
      </c>
      <c r="B551" s="34">
        <v>44377</v>
      </c>
      <c r="C551" s="25">
        <v>0</v>
      </c>
      <c r="D551" s="25">
        <v>0</v>
      </c>
      <c r="E551" s="25">
        <v>0</v>
      </c>
      <c r="F551" s="25">
        <v>-1</v>
      </c>
      <c r="G551" t="s">
        <v>2468</v>
      </c>
      <c r="H551">
        <v>1.5967725115022199E-3</v>
      </c>
      <c r="I551" s="31">
        <v>0</v>
      </c>
      <c r="J551">
        <v>0</v>
      </c>
    </row>
    <row r="552" spans="1:10" x14ac:dyDescent="0.2">
      <c r="A552" t="s">
        <v>1410</v>
      </c>
      <c r="B552" s="34">
        <v>44377</v>
      </c>
      <c r="C552" s="25">
        <v>721</v>
      </c>
      <c r="D552" s="25">
        <v>1321</v>
      </c>
      <c r="E552" s="25">
        <v>0.11008333333333301</v>
      </c>
      <c r="F552" s="25">
        <v>0.16022222222222199</v>
      </c>
      <c r="G552" t="s">
        <v>2469</v>
      </c>
      <c r="H552">
        <v>1.3799655287405699E-3</v>
      </c>
      <c r="I552" s="31">
        <v>1.5191120528885773E-4</v>
      </c>
      <c r="J552">
        <v>1</v>
      </c>
    </row>
    <row r="553" spans="1:10" x14ac:dyDescent="0.2">
      <c r="A553" t="s">
        <v>1427</v>
      </c>
      <c r="B553" s="34">
        <v>44377</v>
      </c>
      <c r="C553" s="25">
        <v>2690</v>
      </c>
      <c r="D553" s="25">
        <v>6243</v>
      </c>
      <c r="E553" s="25">
        <v>0.43657342657342701</v>
      </c>
      <c r="F553" s="25">
        <v>0.53800000000000003</v>
      </c>
      <c r="G553" t="s">
        <v>2470</v>
      </c>
      <c r="H553">
        <v>9.7295350859182505E-4</v>
      </c>
      <c r="I553" s="31">
        <v>4.2476564714257132E-4</v>
      </c>
      <c r="J553">
        <v>3</v>
      </c>
    </row>
    <row r="554" spans="1:10" x14ac:dyDescent="0.2">
      <c r="A554" t="s">
        <v>1405</v>
      </c>
      <c r="B554" s="34">
        <v>44377</v>
      </c>
      <c r="C554" s="25">
        <v>0</v>
      </c>
      <c r="D554" s="25">
        <v>1</v>
      </c>
      <c r="E554" s="25">
        <v>0.16666666666666699</v>
      </c>
      <c r="F554" s="25">
        <v>0</v>
      </c>
      <c r="G554" t="s">
        <v>2471</v>
      </c>
      <c r="H554">
        <v>1.1503414748792601E-3</v>
      </c>
      <c r="I554" s="31">
        <v>1.9172357914654342E-4</v>
      </c>
      <c r="J554">
        <v>1</v>
      </c>
    </row>
    <row r="555" spans="1:10" x14ac:dyDescent="0.2">
      <c r="A555" t="s">
        <v>1363</v>
      </c>
      <c r="B555" s="34">
        <v>44377</v>
      </c>
      <c r="C555" s="25">
        <v>0</v>
      </c>
      <c r="D555" s="25">
        <v>0</v>
      </c>
      <c r="E555" s="25">
        <v>0</v>
      </c>
      <c r="F555" s="25">
        <v>-1</v>
      </c>
      <c r="G555" t="s">
        <v>2232</v>
      </c>
      <c r="H555">
        <v>6.9146031633155599E-3</v>
      </c>
      <c r="I555" s="31">
        <v>0</v>
      </c>
      <c r="J555">
        <v>0</v>
      </c>
    </row>
    <row r="556" spans="1:10" x14ac:dyDescent="0.2">
      <c r="A556" t="s">
        <v>1366</v>
      </c>
      <c r="B556" s="34">
        <v>44377</v>
      </c>
      <c r="C556" s="25">
        <v>0</v>
      </c>
      <c r="D556" s="25">
        <v>0</v>
      </c>
      <c r="E556" s="25">
        <v>0</v>
      </c>
      <c r="F556" s="25">
        <v>0</v>
      </c>
      <c r="G556" t="s">
        <v>2232</v>
      </c>
      <c r="H556">
        <v>7.1080828287896696E-3</v>
      </c>
      <c r="I556" s="31">
        <v>0</v>
      </c>
      <c r="J556">
        <v>1</v>
      </c>
    </row>
    <row r="557" spans="1:10" x14ac:dyDescent="0.2">
      <c r="A557" t="s">
        <v>1425</v>
      </c>
      <c r="B557" s="34">
        <v>44377</v>
      </c>
      <c r="C557" s="25">
        <v>0</v>
      </c>
      <c r="D557" s="25">
        <v>0</v>
      </c>
      <c r="E557" s="25">
        <v>0.25</v>
      </c>
      <c r="F557" s="25">
        <v>0</v>
      </c>
      <c r="G557" t="s">
        <v>2472</v>
      </c>
      <c r="H557">
        <v>1.44146311002681E-3</v>
      </c>
      <c r="I557" s="31">
        <v>3.6036577750670292E-4</v>
      </c>
      <c r="J557">
        <v>2</v>
      </c>
    </row>
    <row r="558" spans="1:10" x14ac:dyDescent="0.2">
      <c r="A558" t="s">
        <v>1423</v>
      </c>
      <c r="B558" s="34">
        <v>44377</v>
      </c>
      <c r="C558" s="25">
        <v>3</v>
      </c>
      <c r="D558" s="25">
        <v>3</v>
      </c>
      <c r="E558" s="25">
        <v>0.42857142857142899</v>
      </c>
      <c r="F558" s="25">
        <v>1</v>
      </c>
      <c r="G558" t="s">
        <v>2473</v>
      </c>
      <c r="H558">
        <v>1.3141101157782299E-3</v>
      </c>
      <c r="I558" s="31">
        <v>5.631900496192412E-4</v>
      </c>
      <c r="J558">
        <v>3</v>
      </c>
    </row>
    <row r="559" spans="1:10" x14ac:dyDescent="0.2">
      <c r="A559" t="s">
        <v>1421</v>
      </c>
      <c r="B559" s="34">
        <v>44377</v>
      </c>
      <c r="C559" s="25">
        <v>27</v>
      </c>
      <c r="D559" s="25">
        <v>27</v>
      </c>
      <c r="E559" s="25">
        <v>0.18</v>
      </c>
      <c r="F559" s="25">
        <v>0.71052631578947401</v>
      </c>
      <c r="G559" t="s">
        <v>2702</v>
      </c>
      <c r="H559">
        <v>3.5587266398666899E-3</v>
      </c>
      <c r="I559" s="31">
        <v>6.4057079517600428E-4</v>
      </c>
      <c r="J559">
        <v>1</v>
      </c>
    </row>
    <row r="560" spans="1:10" x14ac:dyDescent="0.2">
      <c r="A560" t="s">
        <v>1419</v>
      </c>
      <c r="B560" s="34">
        <v>44377</v>
      </c>
      <c r="C560" s="25">
        <v>3902367</v>
      </c>
      <c r="D560" s="25">
        <v>3902367</v>
      </c>
      <c r="E560" s="25">
        <v>0.375</v>
      </c>
      <c r="F560" s="25">
        <v>0.5</v>
      </c>
      <c r="G560" t="s">
        <v>2474</v>
      </c>
      <c r="H560">
        <v>2.1905032713201902E-3</v>
      </c>
      <c r="I560" s="31">
        <v>8.2143872674507196E-4</v>
      </c>
      <c r="J560">
        <v>3</v>
      </c>
    </row>
    <row r="561" spans="1:10" x14ac:dyDescent="0.2">
      <c r="A561" t="s">
        <v>1418</v>
      </c>
      <c r="B561" s="34">
        <v>44377</v>
      </c>
      <c r="C561" s="25">
        <v>5666293.3899999997</v>
      </c>
      <c r="D561" s="25">
        <v>5666293.3899999997</v>
      </c>
      <c r="E561" s="25">
        <v>0.951548981411665</v>
      </c>
      <c r="F561" s="25">
        <v>1.0021205779032401</v>
      </c>
      <c r="G561" t="s">
        <v>2475</v>
      </c>
      <c r="H561">
        <v>2.41960552763157E-3</v>
      </c>
      <c r="I561" s="31">
        <v>2.297501145074949E-3</v>
      </c>
      <c r="J561">
        <v>3</v>
      </c>
    </row>
    <row r="562" spans="1:10" x14ac:dyDescent="0.2">
      <c r="A562" t="s">
        <v>1416</v>
      </c>
      <c r="B562" s="34">
        <v>44377</v>
      </c>
      <c r="C562" s="25">
        <v>122</v>
      </c>
      <c r="D562" s="25">
        <v>422</v>
      </c>
      <c r="E562" s="25">
        <v>0.16880000000000001</v>
      </c>
      <c r="F562" s="25">
        <v>0.1525</v>
      </c>
      <c r="G562" t="s">
        <v>2476</v>
      </c>
      <c r="H562">
        <v>1.3799655287405699E-3</v>
      </c>
      <c r="I562" s="31">
        <v>2.329381812514089E-4</v>
      </c>
      <c r="J562">
        <v>1</v>
      </c>
    </row>
    <row r="563" spans="1:10" x14ac:dyDescent="0.2">
      <c r="A563" t="s">
        <v>1414</v>
      </c>
      <c r="B563" s="34">
        <v>44377</v>
      </c>
      <c r="C563" s="25">
        <v>10</v>
      </c>
      <c r="D563" s="25">
        <v>10</v>
      </c>
      <c r="E563" s="25">
        <v>0.2</v>
      </c>
      <c r="F563" s="25">
        <v>0.4</v>
      </c>
      <c r="G563" t="s">
        <v>2477</v>
      </c>
      <c r="H563">
        <v>1.3799655287405699E-3</v>
      </c>
      <c r="I563" s="31">
        <v>2.7599310574811484E-4</v>
      </c>
      <c r="J563">
        <v>1</v>
      </c>
    </row>
    <row r="564" spans="1:10" x14ac:dyDescent="0.2">
      <c r="A564" t="s">
        <v>1401</v>
      </c>
      <c r="B564" s="34">
        <v>44377</v>
      </c>
      <c r="C564" s="25">
        <v>20</v>
      </c>
      <c r="D564" s="25">
        <v>20</v>
      </c>
      <c r="E564" s="25">
        <v>0.2</v>
      </c>
      <c r="F564" s="25">
        <v>0.57142857142857095</v>
      </c>
      <c r="G564" t="s">
        <v>2478</v>
      </c>
      <c r="H564">
        <v>1.0601361044335401E-3</v>
      </c>
      <c r="I564" s="31">
        <v>2.1202722088670755E-4</v>
      </c>
      <c r="J564">
        <v>1</v>
      </c>
    </row>
    <row r="565" spans="1:10" x14ac:dyDescent="0.2">
      <c r="A565" t="s">
        <v>1368</v>
      </c>
      <c r="B565" s="34">
        <v>44377</v>
      </c>
      <c r="C565" s="25">
        <v>14603.54</v>
      </c>
      <c r="D565" s="25">
        <v>73969.539999999994</v>
      </c>
      <c r="E565" s="25">
        <v>0.23101222020707701</v>
      </c>
      <c r="F565" s="25">
        <v>1.04165837465075</v>
      </c>
      <c r="G565" t="s">
        <v>2479</v>
      </c>
      <c r="H565">
        <v>0</v>
      </c>
      <c r="I565" s="31">
        <v>0</v>
      </c>
      <c r="J565">
        <v>2</v>
      </c>
    </row>
    <row r="566" spans="1:10" x14ac:dyDescent="0.2">
      <c r="A566" t="s">
        <v>1403</v>
      </c>
      <c r="B566" s="34">
        <v>44377</v>
      </c>
      <c r="C566" s="25">
        <v>51279.8</v>
      </c>
      <c r="D566" s="25">
        <v>51279.8</v>
      </c>
      <c r="E566" s="25">
        <v>0.48946986617795901</v>
      </c>
      <c r="F566" s="25">
        <v>0.82345163431218205</v>
      </c>
      <c r="G566" t="s">
        <v>2480</v>
      </c>
      <c r="H566">
        <v>1.8227945399004E-3</v>
      </c>
      <c r="I566" s="31">
        <v>8.9220299951496193E-4</v>
      </c>
      <c r="J566">
        <v>3</v>
      </c>
    </row>
    <row r="567" spans="1:10" x14ac:dyDescent="0.2">
      <c r="A567" t="s">
        <v>1397</v>
      </c>
      <c r="B567" s="34">
        <v>44377</v>
      </c>
      <c r="C567" s="25">
        <v>3.07</v>
      </c>
      <c r="D567" s="25">
        <v>3.07</v>
      </c>
      <c r="E567" s="25">
        <v>0.41825613079019103</v>
      </c>
      <c r="F567" s="25">
        <v>0.98713826366559498</v>
      </c>
      <c r="G567" t="s">
        <v>2481</v>
      </c>
      <c r="H567">
        <v>1.8227945399004E-3</v>
      </c>
      <c r="I567" s="31">
        <v>7.6239499148422676E-4</v>
      </c>
      <c r="J567">
        <v>3</v>
      </c>
    </row>
    <row r="568" spans="1:10" x14ac:dyDescent="0.2">
      <c r="A568" t="s">
        <v>1370</v>
      </c>
      <c r="B568" s="34">
        <v>44377</v>
      </c>
      <c r="C568" s="25">
        <v>1</v>
      </c>
      <c r="D568" s="25">
        <v>1</v>
      </c>
      <c r="E568" s="25">
        <v>0.375</v>
      </c>
      <c r="F568" s="25">
        <v>0.5</v>
      </c>
      <c r="G568" t="s">
        <v>2482</v>
      </c>
      <c r="H568">
        <v>9.0368260687870901E-4</v>
      </c>
      <c r="I568" s="31">
        <v>3.3888097757951577E-4</v>
      </c>
      <c r="J568">
        <v>3</v>
      </c>
    </row>
    <row r="569" spans="1:10" x14ac:dyDescent="0.2">
      <c r="A569" t="s">
        <v>1320</v>
      </c>
      <c r="B569" s="34">
        <v>44377</v>
      </c>
      <c r="C569" s="25">
        <v>5666293.3899999997</v>
      </c>
      <c r="D569" s="25">
        <v>5666293.3899999997</v>
      </c>
      <c r="E569" s="25">
        <v>0.951548981411665</v>
      </c>
      <c r="F569" s="25">
        <v>1.0021205779032401</v>
      </c>
      <c r="G569" t="s">
        <v>2475</v>
      </c>
      <c r="H569">
        <v>0</v>
      </c>
      <c r="I569" s="31">
        <v>0</v>
      </c>
      <c r="J569">
        <v>3</v>
      </c>
    </row>
    <row r="570" spans="1:10" x14ac:dyDescent="0.2">
      <c r="A570" t="s">
        <v>1338</v>
      </c>
      <c r="B570" s="34">
        <v>44377</v>
      </c>
      <c r="C570" s="25">
        <v>42.1</v>
      </c>
      <c r="D570" s="25">
        <v>42.1</v>
      </c>
      <c r="E570" s="25">
        <v>0.52625</v>
      </c>
      <c r="F570" s="25">
        <v>0.76545454545454605</v>
      </c>
      <c r="G570" t="s">
        <v>2483</v>
      </c>
      <c r="H570">
        <v>1.23883773137855E-3</v>
      </c>
      <c r="I570" s="31">
        <v>6.5193835613796386E-4</v>
      </c>
      <c r="J570">
        <v>3</v>
      </c>
    </row>
    <row r="571" spans="1:10" x14ac:dyDescent="0.2">
      <c r="A571" t="s">
        <v>1336</v>
      </c>
      <c r="B571" s="34">
        <v>44377</v>
      </c>
      <c r="C571" s="25">
        <v>16</v>
      </c>
      <c r="D571" s="25">
        <v>16</v>
      </c>
      <c r="E571" s="25">
        <v>0.72727272727272696</v>
      </c>
      <c r="F571" s="25">
        <v>0.88888888888888895</v>
      </c>
      <c r="G571" t="s">
        <v>2484</v>
      </c>
      <c r="H571">
        <v>1.59974526399706E-3</v>
      </c>
      <c r="I571" s="31">
        <v>1.1634511010887717E-3</v>
      </c>
      <c r="J571">
        <v>3</v>
      </c>
    </row>
    <row r="572" spans="1:10" x14ac:dyDescent="0.2">
      <c r="A572" t="s">
        <v>1328</v>
      </c>
      <c r="B572" s="34">
        <v>44377</v>
      </c>
      <c r="C572" s="25">
        <v>40</v>
      </c>
      <c r="D572" s="25">
        <v>40</v>
      </c>
      <c r="E572" s="25">
        <v>0.66666666666666696</v>
      </c>
      <c r="F572" s="25">
        <v>0.88888888888888895</v>
      </c>
      <c r="G572" t="s">
        <v>1331</v>
      </c>
      <c r="H572">
        <v>1.10935015972644E-3</v>
      </c>
      <c r="I572" s="31">
        <v>7.3956677315095991E-4</v>
      </c>
      <c r="J572">
        <v>3</v>
      </c>
    </row>
    <row r="573" spans="1:10" x14ac:dyDescent="0.2">
      <c r="A573" t="s">
        <v>1340</v>
      </c>
      <c r="B573" s="34">
        <v>44377</v>
      </c>
      <c r="C573" s="25">
        <v>48</v>
      </c>
      <c r="D573" s="25">
        <v>48</v>
      </c>
      <c r="E573" s="25">
        <v>0.68571428571428605</v>
      </c>
      <c r="F573" s="25">
        <v>0.87272727272727302</v>
      </c>
      <c r="G573" t="s">
        <v>1342</v>
      </c>
      <c r="H573">
        <v>1.10935015972644E-3</v>
      </c>
      <c r="I573" s="31">
        <v>7.6069725238384447E-4</v>
      </c>
      <c r="J573">
        <v>3</v>
      </c>
    </row>
    <row r="574" spans="1:10" x14ac:dyDescent="0.2">
      <c r="A574" t="s">
        <v>1324</v>
      </c>
      <c r="B574" s="34">
        <v>44377</v>
      </c>
      <c r="C574" s="25">
        <v>0</v>
      </c>
      <c r="D574" s="25">
        <v>0</v>
      </c>
      <c r="E574" s="25">
        <v>0</v>
      </c>
      <c r="F574" s="25">
        <v>0</v>
      </c>
      <c r="G574" t="s">
        <v>2702</v>
      </c>
      <c r="H574">
        <v>1.11923211999456E-3</v>
      </c>
      <c r="I574" s="31">
        <v>0</v>
      </c>
      <c r="J574">
        <v>1</v>
      </c>
    </row>
    <row r="575" spans="1:10" x14ac:dyDescent="0.2">
      <c r="A575" t="s">
        <v>1322</v>
      </c>
      <c r="B575" s="34">
        <v>44377</v>
      </c>
      <c r="C575" s="25">
        <v>0</v>
      </c>
      <c r="D575" s="25">
        <v>1</v>
      </c>
      <c r="E575" s="25">
        <v>0.1</v>
      </c>
      <c r="F575" s="25">
        <v>0</v>
      </c>
      <c r="G575" t="s">
        <v>2702</v>
      </c>
      <c r="H575">
        <v>1.1293325746647199E-3</v>
      </c>
      <c r="I575" s="31">
        <v>1.129332574664717E-4</v>
      </c>
      <c r="J575">
        <v>1</v>
      </c>
    </row>
    <row r="576" spans="1:10" x14ac:dyDescent="0.2">
      <c r="A576" t="s">
        <v>1306</v>
      </c>
      <c r="B576" s="34">
        <v>44377</v>
      </c>
      <c r="C576" s="25">
        <v>43</v>
      </c>
      <c r="D576" s="25">
        <v>43</v>
      </c>
      <c r="E576" s="25">
        <v>0.66153846153846196</v>
      </c>
      <c r="F576" s="25">
        <v>0.86</v>
      </c>
      <c r="G576" t="s">
        <v>1965</v>
      </c>
      <c r="H576">
        <v>0</v>
      </c>
      <c r="I576" s="31">
        <v>0</v>
      </c>
      <c r="J576">
        <v>3</v>
      </c>
    </row>
    <row r="577" spans="1:10" x14ac:dyDescent="0.2">
      <c r="A577" t="s">
        <v>1318</v>
      </c>
      <c r="B577" s="34">
        <v>44377</v>
      </c>
      <c r="C577" s="25">
        <v>0</v>
      </c>
      <c r="D577" s="25">
        <v>0</v>
      </c>
      <c r="E577" s="25">
        <v>0</v>
      </c>
      <c r="F577" s="25">
        <v>0</v>
      </c>
      <c r="G577" t="s">
        <v>2485</v>
      </c>
      <c r="H577">
        <v>1.15222624088895E-3</v>
      </c>
      <c r="I577" s="31">
        <v>0</v>
      </c>
      <c r="J577">
        <v>1</v>
      </c>
    </row>
    <row r="578" spans="1:10" x14ac:dyDescent="0.2">
      <c r="A578" t="s">
        <v>1347</v>
      </c>
      <c r="B578" s="34">
        <v>44377</v>
      </c>
      <c r="C578" s="25">
        <v>241</v>
      </c>
      <c r="D578" s="25">
        <v>241</v>
      </c>
      <c r="E578" s="25">
        <v>0.16066666666666701</v>
      </c>
      <c r="F578" s="25">
        <v>1.60666666666667</v>
      </c>
      <c r="G578" t="s">
        <v>2486</v>
      </c>
      <c r="H578">
        <v>1.44047661890028E-3</v>
      </c>
      <c r="I578" s="31">
        <v>1.4404766189002807E-4</v>
      </c>
      <c r="J578">
        <v>1</v>
      </c>
    </row>
    <row r="579" spans="1:10" x14ac:dyDescent="0.2">
      <c r="A579" t="s">
        <v>1349</v>
      </c>
      <c r="B579" s="34">
        <v>44377</v>
      </c>
      <c r="C579" s="25">
        <v>54</v>
      </c>
      <c r="D579" s="25">
        <v>273</v>
      </c>
      <c r="E579" s="25">
        <v>0.26504854368932002</v>
      </c>
      <c r="F579" s="25">
        <v>0.45</v>
      </c>
      <c r="G579" t="s">
        <v>2487</v>
      </c>
      <c r="H579">
        <v>8.7862665679756E-4</v>
      </c>
      <c r="I579" s="31">
        <v>2.3287871583080915E-4</v>
      </c>
      <c r="J579">
        <v>2</v>
      </c>
    </row>
    <row r="580" spans="1:10" x14ac:dyDescent="0.2">
      <c r="A580" t="s">
        <v>1376</v>
      </c>
      <c r="B580" s="34">
        <v>44377</v>
      </c>
      <c r="C580" s="25">
        <v>66</v>
      </c>
      <c r="D580" s="25">
        <v>401</v>
      </c>
      <c r="E580" s="25">
        <v>6.2656249999999997E-2</v>
      </c>
      <c r="F580" s="25">
        <v>6.3829787234042507E-2</v>
      </c>
      <c r="G580" t="s">
        <v>2488</v>
      </c>
      <c r="H580">
        <v>8.7534180366414995E-4</v>
      </c>
      <c r="I580" s="31">
        <v>5.4845634885831923E-5</v>
      </c>
      <c r="J580">
        <v>1</v>
      </c>
    </row>
    <row r="581" spans="1:10" x14ac:dyDescent="0.2">
      <c r="A581" t="s">
        <v>1351</v>
      </c>
      <c r="B581" s="34">
        <v>44377</v>
      </c>
      <c r="C581" s="25">
        <v>36</v>
      </c>
      <c r="D581" s="25">
        <v>36</v>
      </c>
      <c r="E581" s="25">
        <v>0.36</v>
      </c>
      <c r="F581" s="25">
        <v>1.02857142857143</v>
      </c>
      <c r="G581" t="s">
        <v>2489</v>
      </c>
      <c r="H581">
        <v>9.3190085089705295E-4</v>
      </c>
      <c r="I581" s="31">
        <v>3.2616529781396848E-4</v>
      </c>
      <c r="J581">
        <v>3</v>
      </c>
    </row>
    <row r="582" spans="1:10" x14ac:dyDescent="0.2">
      <c r="A582" t="s">
        <v>1316</v>
      </c>
      <c r="B582" s="34">
        <v>44377</v>
      </c>
      <c r="C582" s="25">
        <v>0.11</v>
      </c>
      <c r="D582" s="25">
        <v>0.11</v>
      </c>
      <c r="E582" s="25">
        <v>3.6666666666666702E-2</v>
      </c>
      <c r="F582" s="25">
        <v>0.11</v>
      </c>
      <c r="G582" t="s">
        <v>2695</v>
      </c>
      <c r="H582">
        <v>1.11946406548114E-3</v>
      </c>
      <c r="I582" s="31">
        <v>4.1047015734308362E-5</v>
      </c>
      <c r="J582">
        <v>1</v>
      </c>
    </row>
    <row r="583" spans="1:10" x14ac:dyDescent="0.2">
      <c r="A583" t="s">
        <v>1314</v>
      </c>
      <c r="B583" s="34">
        <v>44377</v>
      </c>
      <c r="C583" s="25">
        <v>576</v>
      </c>
      <c r="D583" s="25">
        <v>2300</v>
      </c>
      <c r="E583" s="25">
        <v>0.30556662681015001</v>
      </c>
      <c r="F583" s="25">
        <v>0.72</v>
      </c>
      <c r="G583" t="s">
        <v>2490</v>
      </c>
      <c r="H583">
        <v>2.73171714266067E-3</v>
      </c>
      <c r="I583" s="31">
        <v>8.3472159268228191E-4</v>
      </c>
      <c r="J583">
        <v>2</v>
      </c>
    </row>
    <row r="584" spans="1:10" x14ac:dyDescent="0.2">
      <c r="A584" t="s">
        <v>1312</v>
      </c>
      <c r="B584" s="34">
        <v>44377</v>
      </c>
      <c r="C584" s="25">
        <v>45</v>
      </c>
      <c r="D584" s="25">
        <v>305</v>
      </c>
      <c r="E584" s="25">
        <v>6.4618644067796605E-2</v>
      </c>
      <c r="F584" s="25">
        <v>0.11873350923482801</v>
      </c>
      <c r="G584" t="s">
        <v>2696</v>
      </c>
      <c r="H584">
        <v>4.9923142890156303E-3</v>
      </c>
      <c r="I584" s="31">
        <v>3.225965801164762E-4</v>
      </c>
      <c r="J584">
        <v>1</v>
      </c>
    </row>
    <row r="585" spans="1:10" x14ac:dyDescent="0.2">
      <c r="A585" t="s">
        <v>1310</v>
      </c>
      <c r="B585" s="34">
        <v>44377</v>
      </c>
      <c r="C585" s="25">
        <v>-1</v>
      </c>
      <c r="D585" s="25">
        <v>0</v>
      </c>
      <c r="E585" s="25">
        <v>0</v>
      </c>
      <c r="F585" s="25">
        <v>-1</v>
      </c>
      <c r="G585" t="s">
        <v>2697</v>
      </c>
      <c r="H585">
        <v>1.16000140598426E-3</v>
      </c>
      <c r="I585" s="31">
        <v>0</v>
      </c>
      <c r="J585">
        <v>0</v>
      </c>
    </row>
    <row r="586" spans="1:10" x14ac:dyDescent="0.2">
      <c r="A586" t="s">
        <v>1308</v>
      </c>
      <c r="B586" s="34">
        <v>44377</v>
      </c>
      <c r="C586" s="25">
        <v>-1</v>
      </c>
      <c r="D586" s="25">
        <v>0</v>
      </c>
      <c r="E586" s="25">
        <v>0</v>
      </c>
      <c r="F586" s="25">
        <v>-1</v>
      </c>
      <c r="G586" t="s">
        <v>1979</v>
      </c>
      <c r="H586">
        <v>1.18348101977571E-3</v>
      </c>
      <c r="I586" s="31">
        <v>0</v>
      </c>
      <c r="J586">
        <v>0</v>
      </c>
    </row>
    <row r="587" spans="1:10" x14ac:dyDescent="0.2">
      <c r="A587" t="s">
        <v>1326</v>
      </c>
      <c r="B587" s="34">
        <v>44377</v>
      </c>
      <c r="C587" s="25">
        <v>-2</v>
      </c>
      <c r="D587" s="25">
        <v>0</v>
      </c>
      <c r="E587" s="25">
        <v>0</v>
      </c>
      <c r="F587" s="25">
        <v>0</v>
      </c>
      <c r="G587" t="s">
        <v>2491</v>
      </c>
      <c r="H587">
        <v>1.28230926395334E-3</v>
      </c>
      <c r="I587" s="31">
        <v>0</v>
      </c>
      <c r="J587">
        <v>1</v>
      </c>
    </row>
    <row r="588" spans="1:10" x14ac:dyDescent="0.2">
      <c r="A588" t="s">
        <v>1343</v>
      </c>
      <c r="B588" s="34">
        <v>44377</v>
      </c>
      <c r="C588" s="25">
        <v>25</v>
      </c>
      <c r="D588" s="25">
        <v>25</v>
      </c>
      <c r="E588" s="25">
        <v>2.5000000000000001E-2</v>
      </c>
      <c r="F588" s="25">
        <v>0.15432098765432101</v>
      </c>
      <c r="G588" t="s">
        <v>2492</v>
      </c>
      <c r="H588">
        <v>1.5238176942963799E-3</v>
      </c>
      <c r="I588" s="31">
        <v>3.8095442357409485E-5</v>
      </c>
      <c r="J588">
        <v>1</v>
      </c>
    </row>
    <row r="589" spans="1:10" x14ac:dyDescent="0.2">
      <c r="A589" t="s">
        <v>1345</v>
      </c>
      <c r="B589" s="34">
        <v>44377</v>
      </c>
      <c r="C589" s="25">
        <v>143</v>
      </c>
      <c r="D589" s="25">
        <v>143</v>
      </c>
      <c r="E589" s="25">
        <v>9.5333333333333298E-2</v>
      </c>
      <c r="F589" s="25">
        <v>0.95333333333333303</v>
      </c>
      <c r="G589" t="s">
        <v>2493</v>
      </c>
      <c r="H589">
        <v>1.44047661890028E-3</v>
      </c>
      <c r="I589" s="31">
        <v>1.3732543766849337E-4</v>
      </c>
      <c r="J589">
        <v>1</v>
      </c>
    </row>
    <row r="590" spans="1:10" x14ac:dyDescent="0.2">
      <c r="A590" t="s">
        <v>1332</v>
      </c>
      <c r="B590" s="34">
        <v>44377</v>
      </c>
      <c r="C590" s="25">
        <v>22</v>
      </c>
      <c r="D590" s="25">
        <v>22</v>
      </c>
      <c r="E590" s="25">
        <v>0.55000000000000004</v>
      </c>
      <c r="F590" s="25">
        <v>0.78571428571428603</v>
      </c>
      <c r="G590" t="s">
        <v>2494</v>
      </c>
      <c r="H590">
        <v>0</v>
      </c>
      <c r="I590" s="31">
        <v>0</v>
      </c>
      <c r="J590">
        <v>3</v>
      </c>
    </row>
    <row r="591" spans="1:10" x14ac:dyDescent="0.2">
      <c r="A591" t="s">
        <v>1334</v>
      </c>
      <c r="B591" s="34">
        <v>44377</v>
      </c>
      <c r="C591" s="25">
        <v>600000</v>
      </c>
      <c r="D591" s="25">
        <v>600000</v>
      </c>
      <c r="E591" s="25">
        <v>1</v>
      </c>
      <c r="F591" s="25">
        <v>1.3333333333333299</v>
      </c>
      <c r="G591" t="s">
        <v>2495</v>
      </c>
      <c r="H591">
        <v>2.1311808470429001E-3</v>
      </c>
      <c r="I591" s="31">
        <v>1.5983856352821777E-3</v>
      </c>
      <c r="J591">
        <v>3</v>
      </c>
    </row>
    <row r="592" spans="1:10" x14ac:dyDescent="0.2">
      <c r="A592" t="s">
        <v>1353</v>
      </c>
      <c r="B592" s="34">
        <v>44377</v>
      </c>
      <c r="C592" s="25">
        <v>981.43</v>
      </c>
      <c r="D592" s="25">
        <v>5674.55</v>
      </c>
      <c r="E592" s="25">
        <v>0.56745500000000004</v>
      </c>
      <c r="F592" s="25">
        <v>1</v>
      </c>
      <c r="G592" t="s">
        <v>2496</v>
      </c>
      <c r="H592">
        <v>1.3698853572906E-3</v>
      </c>
      <c r="I592" s="31">
        <v>6.4290363680076686E-4</v>
      </c>
      <c r="J592">
        <v>0</v>
      </c>
    </row>
    <row r="593" spans="1:10" x14ac:dyDescent="0.2">
      <c r="A593" t="s">
        <v>1355</v>
      </c>
      <c r="B593" s="34">
        <v>44377</v>
      </c>
      <c r="C593" s="25">
        <v>46495</v>
      </c>
      <c r="D593" s="25">
        <v>46495</v>
      </c>
      <c r="E593" s="25">
        <v>0.98925531914893605</v>
      </c>
      <c r="F593" s="25">
        <v>0.99989247311828</v>
      </c>
      <c r="G593" t="s">
        <v>2497</v>
      </c>
      <c r="H593">
        <v>1.59783397394761E-3</v>
      </c>
      <c r="I593" s="31">
        <v>1.5806657578445518E-3</v>
      </c>
      <c r="J593">
        <v>3</v>
      </c>
    </row>
    <row r="594" spans="1:10" x14ac:dyDescent="0.2">
      <c r="A594" t="s">
        <v>1357</v>
      </c>
      <c r="B594" s="34">
        <v>44377</v>
      </c>
      <c r="C594" s="25">
        <v>1796746.05</v>
      </c>
      <c r="D594" s="25">
        <v>1796746.05</v>
      </c>
      <c r="E594" s="25">
        <v>0.44918651250000002</v>
      </c>
      <c r="F594" s="25">
        <v>0.59891534999999996</v>
      </c>
      <c r="G594" t="s">
        <v>1991</v>
      </c>
      <c r="H594">
        <v>1.1324512909815501E-3</v>
      </c>
      <c r="I594" s="31">
        <v>5.0868184597212729E-4</v>
      </c>
      <c r="J594">
        <v>3</v>
      </c>
    </row>
    <row r="595" spans="1:10" x14ac:dyDescent="0.2">
      <c r="A595" t="s">
        <v>1359</v>
      </c>
      <c r="B595" s="34">
        <v>44377</v>
      </c>
      <c r="C595" s="25">
        <v>91022</v>
      </c>
      <c r="D595" s="25">
        <v>91022</v>
      </c>
      <c r="E595" s="25">
        <v>0.33098909090909101</v>
      </c>
      <c r="F595" s="25">
        <v>0.56888749999999999</v>
      </c>
      <c r="G595" t="s">
        <v>2498</v>
      </c>
      <c r="H595">
        <v>1.12804490065256E-3</v>
      </c>
      <c r="I595" s="31">
        <v>3.7337055617162567E-4</v>
      </c>
      <c r="J595">
        <v>2</v>
      </c>
    </row>
    <row r="596" spans="1:10" x14ac:dyDescent="0.2">
      <c r="A596" t="s">
        <v>1387</v>
      </c>
      <c r="B596" s="34">
        <v>44377</v>
      </c>
      <c r="C596" s="25">
        <v>30</v>
      </c>
      <c r="D596" s="25">
        <v>497</v>
      </c>
      <c r="E596" s="25">
        <v>8.6888111888111894E-2</v>
      </c>
      <c r="F596" s="25">
        <v>2.0979020979021001E-2</v>
      </c>
      <c r="G596" t="s">
        <v>2499</v>
      </c>
      <c r="H596">
        <v>0</v>
      </c>
      <c r="I596" s="31">
        <v>0</v>
      </c>
      <c r="J596">
        <v>1</v>
      </c>
    </row>
    <row r="597" spans="1:10" x14ac:dyDescent="0.2">
      <c r="A597" t="s">
        <v>1389</v>
      </c>
      <c r="B597" s="34">
        <v>44377</v>
      </c>
      <c r="C597" s="25">
        <v>1079</v>
      </c>
      <c r="D597" s="25">
        <v>6032</v>
      </c>
      <c r="E597" s="25">
        <v>0.30890561786244702</v>
      </c>
      <c r="F597" s="25">
        <v>0.352154046997389</v>
      </c>
      <c r="G597" t="s">
        <v>2500</v>
      </c>
      <c r="H597">
        <v>0</v>
      </c>
      <c r="I597" s="31">
        <v>0</v>
      </c>
      <c r="J597">
        <v>2</v>
      </c>
    </row>
    <row r="598" spans="1:10" x14ac:dyDescent="0.2">
      <c r="A598" t="s">
        <v>1391</v>
      </c>
      <c r="B598" s="34">
        <v>44377</v>
      </c>
      <c r="C598" s="25">
        <v>0</v>
      </c>
      <c r="D598" s="25">
        <v>0</v>
      </c>
      <c r="E598" s="25">
        <v>0</v>
      </c>
      <c r="F598" s="25">
        <v>0</v>
      </c>
      <c r="G598" t="s">
        <v>2702</v>
      </c>
      <c r="H598">
        <v>0</v>
      </c>
      <c r="I598" s="31">
        <v>0</v>
      </c>
      <c r="J598">
        <v>1</v>
      </c>
    </row>
    <row r="599" spans="1:10" x14ac:dyDescent="0.2">
      <c r="A599" t="s">
        <v>1443</v>
      </c>
      <c r="B599" s="34">
        <v>44377</v>
      </c>
      <c r="C599" s="25">
        <v>11.8</v>
      </c>
      <c r="D599" s="25">
        <v>11.8</v>
      </c>
      <c r="E599" s="25">
        <v>0</v>
      </c>
      <c r="F599" s="25">
        <v>0</v>
      </c>
      <c r="G599" t="s">
        <v>2702</v>
      </c>
      <c r="H599">
        <v>0</v>
      </c>
      <c r="I599" s="31">
        <v>0</v>
      </c>
      <c r="J599">
        <v>1</v>
      </c>
    </row>
    <row r="600" spans="1:10" x14ac:dyDescent="0.2">
      <c r="A600" t="s">
        <v>1452</v>
      </c>
      <c r="B600" s="34">
        <v>44377</v>
      </c>
      <c r="C600" s="25">
        <v>0</v>
      </c>
      <c r="D600" s="25">
        <v>0</v>
      </c>
      <c r="E600" s="25">
        <v>0</v>
      </c>
      <c r="F600" s="25">
        <v>0</v>
      </c>
      <c r="G600" t="s">
        <v>2007</v>
      </c>
      <c r="H600">
        <v>4.7049726821536599E-4</v>
      </c>
      <c r="I600" s="31">
        <v>0</v>
      </c>
      <c r="J600">
        <v>1</v>
      </c>
    </row>
    <row r="601" spans="1:10" x14ac:dyDescent="0.2">
      <c r="A601" t="s">
        <v>1454</v>
      </c>
      <c r="B601" s="34">
        <v>44377</v>
      </c>
      <c r="C601" s="25">
        <v>25</v>
      </c>
      <c r="D601" s="25">
        <v>25</v>
      </c>
      <c r="E601" s="25">
        <v>0.25</v>
      </c>
      <c r="F601" s="25">
        <v>0.25</v>
      </c>
      <c r="G601" t="s">
        <v>2702</v>
      </c>
      <c r="H601">
        <v>1.2549306777581999E-4</v>
      </c>
      <c r="I601" s="31">
        <v>3.1373266943955045E-5</v>
      </c>
      <c r="J601">
        <v>2</v>
      </c>
    </row>
    <row r="602" spans="1:10" x14ac:dyDescent="0.2">
      <c r="A602" t="s">
        <v>1456</v>
      </c>
      <c r="B602" s="34">
        <v>44377</v>
      </c>
      <c r="C602" s="25">
        <v>0</v>
      </c>
      <c r="D602" s="25">
        <v>0</v>
      </c>
      <c r="E602" s="25">
        <v>0</v>
      </c>
      <c r="F602" s="25">
        <v>0</v>
      </c>
      <c r="G602" t="s">
        <v>2007</v>
      </c>
      <c r="H602">
        <v>9.3695157218854597E-5</v>
      </c>
      <c r="I602" s="31">
        <v>0</v>
      </c>
      <c r="J602">
        <v>1</v>
      </c>
    </row>
    <row r="603" spans="1:10" x14ac:dyDescent="0.2">
      <c r="A603" t="s">
        <v>1458</v>
      </c>
      <c r="B603" s="34">
        <v>44377</v>
      </c>
      <c r="C603" s="25">
        <v>0</v>
      </c>
      <c r="D603" s="25">
        <v>0</v>
      </c>
      <c r="E603" s="25">
        <v>0</v>
      </c>
      <c r="F603" s="25">
        <v>-1</v>
      </c>
      <c r="G603" t="s">
        <v>2007</v>
      </c>
      <c r="H603">
        <v>1.23214621403739E-4</v>
      </c>
      <c r="I603" s="31">
        <v>0</v>
      </c>
      <c r="J603">
        <v>0</v>
      </c>
    </row>
    <row r="604" spans="1:10" x14ac:dyDescent="0.2">
      <c r="A604" t="s">
        <v>1460</v>
      </c>
      <c r="B604" s="34">
        <v>44377</v>
      </c>
      <c r="C604" s="25">
        <v>-1</v>
      </c>
      <c r="D604" s="25">
        <v>-1</v>
      </c>
      <c r="E604" s="25">
        <v>-1</v>
      </c>
      <c r="F604" s="25">
        <v>-1</v>
      </c>
      <c r="G604" t="s">
        <v>2232</v>
      </c>
      <c r="H604">
        <v>8.1699346405228807E-5</v>
      </c>
      <c r="I604" s="31">
        <v>0</v>
      </c>
      <c r="J604">
        <v>0</v>
      </c>
    </row>
    <row r="605" spans="1:10" x14ac:dyDescent="0.2">
      <c r="A605" t="s">
        <v>1431</v>
      </c>
      <c r="B605" s="34">
        <v>44377</v>
      </c>
      <c r="C605" s="25">
        <v>476931</v>
      </c>
      <c r="D605" s="25">
        <v>476931</v>
      </c>
      <c r="E605" s="25">
        <v>0.73793601772540496</v>
      </c>
      <c r="F605" s="25">
        <v>0.83685025056499995</v>
      </c>
      <c r="G605" t="s">
        <v>2501</v>
      </c>
      <c r="H605">
        <v>0</v>
      </c>
      <c r="I605" s="31">
        <v>0</v>
      </c>
      <c r="J605">
        <v>3</v>
      </c>
    </row>
    <row r="606" spans="1:10" x14ac:dyDescent="0.2">
      <c r="A606" t="s">
        <v>1445</v>
      </c>
      <c r="B606" s="34">
        <v>44377</v>
      </c>
      <c r="C606" s="25">
        <v>5</v>
      </c>
      <c r="D606" s="25">
        <v>108</v>
      </c>
      <c r="E606" s="25">
        <v>0.36</v>
      </c>
      <c r="F606" s="25">
        <v>6.6666666666666693E-2</v>
      </c>
      <c r="G606" t="s">
        <v>2502</v>
      </c>
      <c r="H606">
        <v>1.1734015096748201E-3</v>
      </c>
      <c r="I606" s="31">
        <v>4.2242454348293489E-4</v>
      </c>
      <c r="J606">
        <v>3</v>
      </c>
    </row>
    <row r="607" spans="1:10" x14ac:dyDescent="0.2">
      <c r="A607" t="s">
        <v>1435</v>
      </c>
      <c r="B607" s="34">
        <v>44377</v>
      </c>
      <c r="C607" s="25">
        <v>4</v>
      </c>
      <c r="D607" s="25">
        <v>4</v>
      </c>
      <c r="E607" s="25">
        <v>0.8</v>
      </c>
      <c r="F607" s="25">
        <v>1</v>
      </c>
      <c r="G607" t="s">
        <v>2503</v>
      </c>
      <c r="H607">
        <v>1.38589628093322E-3</v>
      </c>
      <c r="I607" s="31">
        <v>1.1087170247465797E-3</v>
      </c>
      <c r="J607">
        <v>3</v>
      </c>
    </row>
    <row r="608" spans="1:10" x14ac:dyDescent="0.2">
      <c r="A608" t="s">
        <v>1441</v>
      </c>
      <c r="B608" s="34">
        <v>44377</v>
      </c>
      <c r="C608" s="25">
        <v>227</v>
      </c>
      <c r="D608" s="25">
        <v>1602</v>
      </c>
      <c r="E608" s="25">
        <v>0.57214285714285695</v>
      </c>
      <c r="F608" s="25">
        <v>0.45400000000000001</v>
      </c>
      <c r="G608" t="s">
        <v>2504</v>
      </c>
      <c r="H608">
        <v>1.3689101194837899E-3</v>
      </c>
      <c r="I608" s="31">
        <v>7.8321214693322506E-4</v>
      </c>
      <c r="J608">
        <v>3</v>
      </c>
    </row>
    <row r="609" spans="1:10" x14ac:dyDescent="0.2">
      <c r="A609" t="s">
        <v>1439</v>
      </c>
      <c r="B609" s="34">
        <v>44377</v>
      </c>
      <c r="C609" s="25">
        <v>-1</v>
      </c>
      <c r="D609" s="25">
        <v>-1</v>
      </c>
      <c r="E609" s="25">
        <v>-1</v>
      </c>
      <c r="F609" s="25">
        <v>-1</v>
      </c>
      <c r="G609" t="s">
        <v>2007</v>
      </c>
      <c r="H609">
        <v>1.1969951477464899E-3</v>
      </c>
      <c r="I609" s="31">
        <v>0</v>
      </c>
      <c r="J609">
        <v>0</v>
      </c>
    </row>
    <row r="610" spans="1:10" x14ac:dyDescent="0.2">
      <c r="A610" t="s">
        <v>1437</v>
      </c>
      <c r="B610" s="34">
        <v>44377</v>
      </c>
      <c r="C610" s="25">
        <v>15</v>
      </c>
      <c r="D610" s="25">
        <v>15</v>
      </c>
      <c r="E610" s="25">
        <v>0.15</v>
      </c>
      <c r="F610" s="25">
        <v>0.375</v>
      </c>
      <c r="G610" t="s">
        <v>2007</v>
      </c>
      <c r="H610">
        <v>1.1646021321166399E-3</v>
      </c>
      <c r="I610" s="31">
        <v>1.7469031981749673E-4</v>
      </c>
      <c r="J610">
        <v>1</v>
      </c>
    </row>
    <row r="611" spans="1:10" x14ac:dyDescent="0.2">
      <c r="A611" t="s">
        <v>1462</v>
      </c>
      <c r="B611" s="34">
        <v>44377</v>
      </c>
      <c r="C611" s="25">
        <v>236</v>
      </c>
      <c r="D611" s="25">
        <v>613</v>
      </c>
      <c r="E611" s="25">
        <v>0.2452</v>
      </c>
      <c r="F611" s="25">
        <v>0.33714285714285702</v>
      </c>
      <c r="G611" t="s">
        <v>2505</v>
      </c>
      <c r="H611">
        <v>5.2288515401742999E-3</v>
      </c>
      <c r="I611" s="31">
        <v>1.2821143976507374E-3</v>
      </c>
      <c r="J611">
        <v>2</v>
      </c>
    </row>
    <row r="612" spans="1:10" x14ac:dyDescent="0.2">
      <c r="A612" t="s">
        <v>1433</v>
      </c>
      <c r="B612" s="34">
        <v>44377</v>
      </c>
      <c r="C612" s="25">
        <v>0.4</v>
      </c>
      <c r="D612" s="25">
        <v>0.4</v>
      </c>
      <c r="E612" s="25">
        <v>0.133333333333333</v>
      </c>
      <c r="F612" s="25">
        <v>0.4</v>
      </c>
      <c r="G612" t="s">
        <v>2506</v>
      </c>
      <c r="H612">
        <v>5.1871775155800399E-3</v>
      </c>
      <c r="I612" s="31">
        <v>6.9162366874400303E-4</v>
      </c>
      <c r="J612">
        <v>1</v>
      </c>
    </row>
    <row r="613" spans="1:10" x14ac:dyDescent="0.2">
      <c r="A613" t="s">
        <v>1449</v>
      </c>
      <c r="B613" s="34">
        <v>44377</v>
      </c>
      <c r="C613" s="25">
        <v>58.13</v>
      </c>
      <c r="D613" s="25">
        <v>58.13</v>
      </c>
      <c r="E613" s="25">
        <v>0</v>
      </c>
      <c r="F613" s="25">
        <v>0</v>
      </c>
      <c r="G613" t="s">
        <v>2507</v>
      </c>
      <c r="H613">
        <v>0</v>
      </c>
      <c r="I613" s="31">
        <v>0</v>
      </c>
      <c r="J613">
        <v>1</v>
      </c>
    </row>
    <row r="614" spans="1:10" x14ac:dyDescent="0.2">
      <c r="A614" t="s">
        <v>1510</v>
      </c>
      <c r="B614" s="34">
        <v>44377</v>
      </c>
      <c r="C614" s="25">
        <v>85.53</v>
      </c>
      <c r="D614" s="25">
        <v>85.53</v>
      </c>
      <c r="E614" s="25">
        <v>0.92967391304347802</v>
      </c>
      <c r="F614" s="25">
        <v>0.93149640601176198</v>
      </c>
      <c r="G614" t="s">
        <v>2005</v>
      </c>
      <c r="H614">
        <v>0</v>
      </c>
      <c r="I614" s="31">
        <v>0</v>
      </c>
      <c r="J614">
        <v>3</v>
      </c>
    </row>
    <row r="615" spans="1:10" x14ac:dyDescent="0.2">
      <c r="A615" t="s">
        <v>1521</v>
      </c>
      <c r="B615" s="34">
        <v>44377</v>
      </c>
      <c r="C615" s="25">
        <v>289</v>
      </c>
      <c r="D615" s="25">
        <v>289</v>
      </c>
      <c r="E615" s="25">
        <v>0.33567880794701999</v>
      </c>
      <c r="F615" s="25">
        <v>0.47847682119205298</v>
      </c>
      <c r="G615" t="s">
        <v>2508</v>
      </c>
      <c r="H615">
        <v>2.58541849030538E-3</v>
      </c>
      <c r="I615" s="31">
        <v>8.6787019686989416E-4</v>
      </c>
      <c r="J615">
        <v>2</v>
      </c>
    </row>
    <row r="616" spans="1:10" x14ac:dyDescent="0.2">
      <c r="A616" t="s">
        <v>1523</v>
      </c>
      <c r="B616" s="34">
        <v>44377</v>
      </c>
      <c r="C616" s="25">
        <v>6577</v>
      </c>
      <c r="D616" s="25">
        <v>6577</v>
      </c>
      <c r="E616" s="25">
        <v>0.29189597017574997</v>
      </c>
      <c r="F616" s="25">
        <v>0.77522395096652497</v>
      </c>
      <c r="G616" t="s">
        <v>2509</v>
      </c>
      <c r="H616">
        <v>3.34479824947487E-4</v>
      </c>
      <c r="I616" s="31">
        <v>9.7633313007261798E-5</v>
      </c>
      <c r="J616">
        <v>2</v>
      </c>
    </row>
    <row r="617" spans="1:10" x14ac:dyDescent="0.2">
      <c r="A617" t="s">
        <v>1525</v>
      </c>
      <c r="B617" s="34">
        <v>44377</v>
      </c>
      <c r="C617" s="25">
        <v>3474</v>
      </c>
      <c r="D617" s="25">
        <v>3474</v>
      </c>
      <c r="E617" s="25">
        <v>0.19823109843081299</v>
      </c>
      <c r="F617" s="25">
        <v>0.59465936323177004</v>
      </c>
      <c r="G617" t="s">
        <v>2510</v>
      </c>
      <c r="H617">
        <v>1.11600749251227E-4</v>
      </c>
      <c r="I617" s="31">
        <v>2.2122739109772418E-5</v>
      </c>
      <c r="J617">
        <v>1</v>
      </c>
    </row>
    <row r="618" spans="1:10" x14ac:dyDescent="0.2">
      <c r="A618" t="s">
        <v>1527</v>
      </c>
      <c r="B618" s="34">
        <v>44377</v>
      </c>
      <c r="C618" s="25">
        <v>97.7</v>
      </c>
      <c r="D618" s="25">
        <v>97.7</v>
      </c>
      <c r="E618" s="25">
        <v>0.40541666666666698</v>
      </c>
      <c r="F618" s="25">
        <v>0.54277777777777803</v>
      </c>
      <c r="G618" t="s">
        <v>2511</v>
      </c>
      <c r="H618">
        <v>0</v>
      </c>
      <c r="I618" s="31">
        <v>0</v>
      </c>
      <c r="J618">
        <v>3</v>
      </c>
    </row>
    <row r="619" spans="1:10" x14ac:dyDescent="0.2">
      <c r="A619" t="s">
        <v>1542</v>
      </c>
      <c r="B619" s="34">
        <v>44377</v>
      </c>
      <c r="C619" s="25">
        <v>3.81</v>
      </c>
      <c r="D619" s="25">
        <v>3.81</v>
      </c>
      <c r="E619" s="25">
        <v>0.76200000000000001</v>
      </c>
      <c r="F619" s="25">
        <v>1.27</v>
      </c>
      <c r="G619" t="s">
        <v>2005</v>
      </c>
      <c r="H619">
        <v>2.1131528303002401E-4</v>
      </c>
      <c r="I619" s="31">
        <v>1.2678916981801442E-4</v>
      </c>
      <c r="J619">
        <v>3</v>
      </c>
    </row>
    <row r="620" spans="1:10" x14ac:dyDescent="0.2">
      <c r="A620" t="s">
        <v>1529</v>
      </c>
      <c r="B620" s="34">
        <v>44377</v>
      </c>
      <c r="C620" s="25">
        <v>28.3</v>
      </c>
      <c r="D620" s="25">
        <v>28.3</v>
      </c>
      <c r="E620" s="25">
        <v>0.94333333333333302</v>
      </c>
      <c r="F620" s="25">
        <v>1.88666666666667</v>
      </c>
      <c r="G620" t="s">
        <v>2005</v>
      </c>
      <c r="H620">
        <v>2.1131528303002401E-4</v>
      </c>
      <c r="I620" s="31">
        <v>1.0565764151501202E-4</v>
      </c>
      <c r="J620">
        <v>3</v>
      </c>
    </row>
    <row r="621" spans="1:10" x14ac:dyDescent="0.2">
      <c r="A621" t="s">
        <v>1531</v>
      </c>
      <c r="B621" s="34">
        <v>44377</v>
      </c>
      <c r="C621" s="25">
        <v>0</v>
      </c>
      <c r="D621" s="25">
        <v>0</v>
      </c>
      <c r="E621" s="25">
        <v>0</v>
      </c>
      <c r="F621" s="25">
        <v>0</v>
      </c>
      <c r="G621" t="s">
        <v>2512</v>
      </c>
      <c r="H621">
        <v>4.22231899885393E-4</v>
      </c>
      <c r="I621" s="31">
        <v>0</v>
      </c>
      <c r="J621">
        <v>1</v>
      </c>
    </row>
    <row r="622" spans="1:10" x14ac:dyDescent="0.2">
      <c r="A622" t="s">
        <v>1534</v>
      </c>
      <c r="B622" s="34">
        <v>44377</v>
      </c>
      <c r="C622" s="25">
        <v>0</v>
      </c>
      <c r="D622" s="25">
        <v>0</v>
      </c>
      <c r="E622" s="25">
        <v>0</v>
      </c>
      <c r="F622" s="25">
        <v>0</v>
      </c>
      <c r="G622" t="s">
        <v>2513</v>
      </c>
      <c r="H622">
        <v>4.4983607211623102E-4</v>
      </c>
      <c r="I622" s="31">
        <v>0</v>
      </c>
      <c r="J622">
        <v>1</v>
      </c>
    </row>
    <row r="623" spans="1:10" x14ac:dyDescent="0.2">
      <c r="A623" t="s">
        <v>1536</v>
      </c>
      <c r="B623" s="34">
        <v>44377</v>
      </c>
      <c r="C623" s="25">
        <v>44</v>
      </c>
      <c r="D623" s="25">
        <v>77</v>
      </c>
      <c r="E623" s="25">
        <v>0.35</v>
      </c>
      <c r="F623" s="25">
        <v>0.88</v>
      </c>
      <c r="G623" t="s">
        <v>2514</v>
      </c>
      <c r="H623">
        <v>1.19145366355524E-4</v>
      </c>
      <c r="I623" s="31">
        <v>4.1700878224433481E-5</v>
      </c>
      <c r="J623">
        <v>3</v>
      </c>
    </row>
    <row r="624" spans="1:10" x14ac:dyDescent="0.2">
      <c r="A624" t="s">
        <v>1538</v>
      </c>
      <c r="B624" s="34">
        <v>44377</v>
      </c>
      <c r="C624" s="25">
        <v>20</v>
      </c>
      <c r="D624" s="25">
        <v>20</v>
      </c>
      <c r="E624" s="25">
        <v>0.28571428571428598</v>
      </c>
      <c r="F624" s="25">
        <v>0.44444444444444398</v>
      </c>
      <c r="G624" t="s">
        <v>2515</v>
      </c>
      <c r="H624">
        <v>4.0469480160184099E-4</v>
      </c>
      <c r="I624" s="31">
        <v>1.1562708617195475E-4</v>
      </c>
      <c r="J624">
        <v>2</v>
      </c>
    </row>
    <row r="625" spans="1:10" x14ac:dyDescent="0.2">
      <c r="A625" t="s">
        <v>1497</v>
      </c>
      <c r="B625" s="34">
        <v>44377</v>
      </c>
      <c r="C625" s="25">
        <v>78.56</v>
      </c>
      <c r="D625" s="25">
        <v>78.56</v>
      </c>
      <c r="E625" s="25">
        <v>0.37874999999999998</v>
      </c>
      <c r="F625" s="25">
        <v>0.49099999999999999</v>
      </c>
      <c r="G625" t="s">
        <v>2516</v>
      </c>
      <c r="H625">
        <v>0</v>
      </c>
      <c r="I625" s="31">
        <v>0</v>
      </c>
      <c r="J625">
        <v>3</v>
      </c>
    </row>
    <row r="626" spans="1:10" x14ac:dyDescent="0.2">
      <c r="A626" t="s">
        <v>1540</v>
      </c>
      <c r="B626" s="34">
        <v>44377</v>
      </c>
      <c r="C626" s="25">
        <v>-1</v>
      </c>
      <c r="D626" s="25">
        <v>100</v>
      </c>
      <c r="E626" s="25">
        <v>1</v>
      </c>
      <c r="F626" s="25">
        <v>-1</v>
      </c>
      <c r="G626" t="s">
        <v>2517</v>
      </c>
      <c r="H626">
        <v>8.1699346405228807E-5</v>
      </c>
      <c r="I626" s="31">
        <v>8.1699346405228766E-5</v>
      </c>
      <c r="J626">
        <v>0</v>
      </c>
    </row>
    <row r="627" spans="1:10" x14ac:dyDescent="0.2">
      <c r="A627" t="s">
        <v>1516</v>
      </c>
      <c r="B627" s="34">
        <v>44377</v>
      </c>
      <c r="C627" s="25">
        <v>100</v>
      </c>
      <c r="D627" s="25">
        <v>100</v>
      </c>
      <c r="E627" s="25">
        <v>0.375</v>
      </c>
      <c r="F627" s="25">
        <v>0.5</v>
      </c>
      <c r="G627" t="s">
        <v>2518</v>
      </c>
      <c r="H627">
        <v>1.2559078991287499E-4</v>
      </c>
      <c r="I627" s="31">
        <v>4.7096546217327971E-5</v>
      </c>
      <c r="J627">
        <v>3</v>
      </c>
    </row>
    <row r="628" spans="1:10" x14ac:dyDescent="0.2">
      <c r="A628" t="s">
        <v>1499</v>
      </c>
      <c r="B628" s="34">
        <v>44377</v>
      </c>
      <c r="C628" s="25">
        <v>67</v>
      </c>
      <c r="D628" s="25">
        <v>67</v>
      </c>
      <c r="E628" s="25">
        <v>0.33374999999999999</v>
      </c>
      <c r="F628" s="25">
        <v>0.33500000000000002</v>
      </c>
      <c r="G628" t="s">
        <v>2519</v>
      </c>
      <c r="H628">
        <v>1.0666797892739301E-4</v>
      </c>
      <c r="I628" s="31">
        <v>3.5600437967017353E-5</v>
      </c>
      <c r="J628">
        <v>2</v>
      </c>
    </row>
    <row r="629" spans="1:10" x14ac:dyDescent="0.2">
      <c r="A629" t="s">
        <v>1477</v>
      </c>
      <c r="B629" s="34">
        <v>44377</v>
      </c>
      <c r="C629" s="25">
        <v>85.16</v>
      </c>
      <c r="D629" s="25">
        <v>85.16</v>
      </c>
      <c r="E629" s="25">
        <v>1.0645</v>
      </c>
      <c r="F629" s="25">
        <v>1.09179487179487</v>
      </c>
      <c r="G629" t="s">
        <v>2520</v>
      </c>
      <c r="H629">
        <v>0</v>
      </c>
      <c r="I629" s="31">
        <v>0</v>
      </c>
      <c r="J629">
        <v>3</v>
      </c>
    </row>
    <row r="630" spans="1:10" x14ac:dyDescent="0.2">
      <c r="A630" t="s">
        <v>1479</v>
      </c>
      <c r="B630" s="34">
        <v>44377</v>
      </c>
      <c r="C630" s="25">
        <v>94.41</v>
      </c>
      <c r="D630" s="25">
        <v>94.41</v>
      </c>
      <c r="E630" s="25">
        <v>1.01516129032258</v>
      </c>
      <c r="F630" s="25">
        <v>1.0158166559070401</v>
      </c>
      <c r="G630" t="s">
        <v>1992</v>
      </c>
      <c r="H630">
        <v>7.6234413382030095E-4</v>
      </c>
      <c r="I630" s="31">
        <v>7.6185229889525581E-4</v>
      </c>
      <c r="J630">
        <v>3</v>
      </c>
    </row>
    <row r="631" spans="1:10" x14ac:dyDescent="0.2">
      <c r="A631" t="s">
        <v>1481</v>
      </c>
      <c r="B631" s="34">
        <v>44377</v>
      </c>
      <c r="C631" s="25">
        <v>0.8</v>
      </c>
      <c r="D631" s="25">
        <v>2.6</v>
      </c>
      <c r="E631" s="25">
        <v>0.92857142857142905</v>
      </c>
      <c r="F631" s="25">
        <v>1.1428571428571399</v>
      </c>
      <c r="G631" t="s">
        <v>2521</v>
      </c>
      <c r="H631">
        <v>7.7675058529290202E-4</v>
      </c>
      <c r="I631" s="31">
        <v>6.9352730829723408E-4</v>
      </c>
      <c r="J631">
        <v>3</v>
      </c>
    </row>
    <row r="632" spans="1:10" x14ac:dyDescent="0.2">
      <c r="A632" t="s">
        <v>1504</v>
      </c>
      <c r="B632" s="34">
        <v>44377</v>
      </c>
      <c r="C632" s="25">
        <v>0.5</v>
      </c>
      <c r="D632" s="25">
        <v>0.5</v>
      </c>
      <c r="E632" s="25">
        <v>0.3125</v>
      </c>
      <c r="F632" s="25">
        <v>0.25</v>
      </c>
      <c r="G632" t="s">
        <v>2522</v>
      </c>
      <c r="H632">
        <v>1.3867043143246701E-4</v>
      </c>
      <c r="I632" s="31">
        <v>4.3334509822645921E-5</v>
      </c>
      <c r="J632">
        <v>2</v>
      </c>
    </row>
    <row r="633" spans="1:10" x14ac:dyDescent="0.2">
      <c r="A633" t="s">
        <v>1484</v>
      </c>
      <c r="B633" s="34">
        <v>44377</v>
      </c>
      <c r="C633" s="25">
        <v>36</v>
      </c>
      <c r="D633" s="25">
        <v>36</v>
      </c>
      <c r="E633" s="25">
        <v>0.9</v>
      </c>
      <c r="F633" s="25">
        <v>1.8</v>
      </c>
      <c r="G633" t="s">
        <v>2523</v>
      </c>
      <c r="H633">
        <v>1.6815649035889101E-3</v>
      </c>
      <c r="I633" s="31">
        <v>8.4078245179445481E-4</v>
      </c>
      <c r="J633">
        <v>3</v>
      </c>
    </row>
    <row r="634" spans="1:10" x14ac:dyDescent="0.2">
      <c r="A634" t="s">
        <v>1512</v>
      </c>
      <c r="B634" s="34">
        <v>44377</v>
      </c>
      <c r="C634" s="25">
        <v>12.59</v>
      </c>
      <c r="D634" s="25">
        <v>12.59</v>
      </c>
      <c r="E634" s="25">
        <v>0.12590000000000001</v>
      </c>
      <c r="F634" s="25">
        <v>0.25180000000000002</v>
      </c>
      <c r="G634" t="s">
        <v>2524</v>
      </c>
      <c r="H634">
        <v>1.1355271429252399E-3</v>
      </c>
      <c r="I634" s="31">
        <v>1.4296286729428747E-4</v>
      </c>
      <c r="J634">
        <v>1</v>
      </c>
    </row>
    <row r="635" spans="1:10" x14ac:dyDescent="0.2">
      <c r="A635" t="s">
        <v>1486</v>
      </c>
      <c r="B635" s="34">
        <v>44377</v>
      </c>
      <c r="C635" s="25">
        <v>25</v>
      </c>
      <c r="D635" s="25">
        <v>25</v>
      </c>
      <c r="E635" s="25">
        <v>0.83333333333333304</v>
      </c>
      <c r="F635" s="25">
        <v>0.96153846153846201</v>
      </c>
      <c r="G635" t="s">
        <v>2525</v>
      </c>
      <c r="H635">
        <v>2.2018403548094899E-4</v>
      </c>
      <c r="I635" s="31">
        <v>1.8348669623412386E-4</v>
      </c>
      <c r="J635">
        <v>3</v>
      </c>
    </row>
    <row r="636" spans="1:10" x14ac:dyDescent="0.2">
      <c r="A636" t="s">
        <v>1472</v>
      </c>
      <c r="B636" s="34">
        <v>44377</v>
      </c>
      <c r="C636" s="25">
        <v>68</v>
      </c>
      <c r="D636" s="25">
        <v>68</v>
      </c>
      <c r="E636" s="25">
        <v>0.68</v>
      </c>
      <c r="F636" s="25">
        <v>0.87179487179487203</v>
      </c>
      <c r="G636" t="s">
        <v>2526</v>
      </c>
      <c r="H636">
        <v>0</v>
      </c>
      <c r="I636" s="31">
        <v>0</v>
      </c>
      <c r="J636">
        <v>3</v>
      </c>
    </row>
    <row r="637" spans="1:10" x14ac:dyDescent="0.2">
      <c r="A637" t="s">
        <v>1488</v>
      </c>
      <c r="B637" s="34">
        <v>44377</v>
      </c>
      <c r="C637" s="25">
        <v>0</v>
      </c>
      <c r="D637" s="25">
        <v>0</v>
      </c>
      <c r="E637" s="25">
        <v>0</v>
      </c>
      <c r="F637" s="25">
        <v>0</v>
      </c>
      <c r="G637" t="s">
        <v>2527</v>
      </c>
      <c r="H637">
        <v>9.5305002673804699E-4</v>
      </c>
      <c r="I637" s="31">
        <v>0</v>
      </c>
      <c r="J637">
        <v>1</v>
      </c>
    </row>
    <row r="638" spans="1:10" x14ac:dyDescent="0.2">
      <c r="A638" t="s">
        <v>1474</v>
      </c>
      <c r="B638" s="34">
        <v>44377</v>
      </c>
      <c r="C638" s="25">
        <v>2105722</v>
      </c>
      <c r="D638" s="25">
        <v>5391298</v>
      </c>
      <c r="E638" s="25">
        <v>0.40103488208098698</v>
      </c>
      <c r="F638" s="25">
        <v>0.63268219957298799</v>
      </c>
      <c r="G638" t="s">
        <v>2528</v>
      </c>
      <c r="H638">
        <v>9.8835308630470797E-3</v>
      </c>
      <c r="I638" s="31">
        <v>3.9636406342058814E-3</v>
      </c>
      <c r="J638">
        <v>3</v>
      </c>
    </row>
    <row r="639" spans="1:10" x14ac:dyDescent="0.2">
      <c r="A639" t="s">
        <v>1490</v>
      </c>
      <c r="B639" s="34">
        <v>44377</v>
      </c>
      <c r="C639" s="25">
        <v>126280</v>
      </c>
      <c r="D639" s="25">
        <v>436159</v>
      </c>
      <c r="E639" s="25">
        <v>0.87127247303236099</v>
      </c>
      <c r="F639" s="25">
        <v>1.1174232368816901</v>
      </c>
      <c r="G639" t="s">
        <v>2529</v>
      </c>
      <c r="H639">
        <v>1.2618029064529999E-3</v>
      </c>
      <c r="I639" s="31">
        <v>1.0659260273811516E-3</v>
      </c>
      <c r="J639">
        <v>3</v>
      </c>
    </row>
    <row r="640" spans="1:10" x14ac:dyDescent="0.2">
      <c r="A640" t="s">
        <v>1492</v>
      </c>
      <c r="B640" s="34">
        <v>44377</v>
      </c>
      <c r="C640" s="25">
        <v>33948</v>
      </c>
      <c r="D640" s="25">
        <v>117787</v>
      </c>
      <c r="E640" s="25">
        <v>0.36808437500000002</v>
      </c>
      <c r="F640" s="25">
        <v>0.42435</v>
      </c>
      <c r="G640" t="s">
        <v>2530</v>
      </c>
      <c r="H640">
        <v>1.2283017032582899E-3</v>
      </c>
      <c r="I640" s="31">
        <v>4.5211866475526483E-4</v>
      </c>
      <c r="J640">
        <v>3</v>
      </c>
    </row>
    <row r="641" spans="1:10" x14ac:dyDescent="0.2">
      <c r="A641" t="s">
        <v>1495</v>
      </c>
      <c r="B641" s="34">
        <v>44377</v>
      </c>
      <c r="C641" s="25">
        <v>6</v>
      </c>
      <c r="D641" s="25">
        <v>6</v>
      </c>
      <c r="E641" s="25">
        <v>0.31818181818181801</v>
      </c>
      <c r="F641" s="25">
        <v>0.27272727272727298</v>
      </c>
      <c r="G641" t="s">
        <v>1974</v>
      </c>
      <c r="H641">
        <v>8.1040644379843404E-4</v>
      </c>
      <c r="I641" s="31">
        <v>2.5785659575404694E-4</v>
      </c>
      <c r="J641">
        <v>2</v>
      </c>
    </row>
    <row r="642" spans="1:10" x14ac:dyDescent="0.2">
      <c r="A642" t="s">
        <v>1507</v>
      </c>
      <c r="B642" s="34">
        <v>44377</v>
      </c>
      <c r="C642" s="25">
        <v>2</v>
      </c>
      <c r="D642" s="25">
        <v>3</v>
      </c>
      <c r="E642" s="25">
        <v>0.42857142857142899</v>
      </c>
      <c r="F642" s="25">
        <v>1</v>
      </c>
      <c r="G642" t="s">
        <v>2531</v>
      </c>
      <c r="H642">
        <v>9.1471647868202304E-4</v>
      </c>
      <c r="I642" s="31">
        <v>3.9202134800658112E-4</v>
      </c>
      <c r="J642">
        <v>3</v>
      </c>
    </row>
    <row r="643" spans="1:10" x14ac:dyDescent="0.2">
      <c r="A643" t="s">
        <v>1467</v>
      </c>
      <c r="B643" s="34">
        <v>44377</v>
      </c>
      <c r="C643" s="25">
        <v>68</v>
      </c>
      <c r="D643" s="25">
        <v>68</v>
      </c>
      <c r="E643" s="25">
        <v>0.68</v>
      </c>
      <c r="F643" s="25">
        <v>0.87179487179487203</v>
      </c>
      <c r="G643" t="s">
        <v>2532</v>
      </c>
      <c r="H643">
        <v>0</v>
      </c>
      <c r="I643" s="31">
        <v>0</v>
      </c>
      <c r="J643">
        <v>3</v>
      </c>
    </row>
    <row r="644" spans="1:10" x14ac:dyDescent="0.2">
      <c r="A644" t="s">
        <v>1502</v>
      </c>
      <c r="B644" s="34">
        <v>44377</v>
      </c>
      <c r="C644" s="25">
        <v>146</v>
      </c>
      <c r="D644" s="25">
        <v>146</v>
      </c>
      <c r="E644" s="25">
        <v>0.73</v>
      </c>
      <c r="F644" s="25">
        <v>0.94193548387096804</v>
      </c>
      <c r="G644" t="s">
        <v>2533</v>
      </c>
      <c r="H644">
        <v>4.7850887257376698E-4</v>
      </c>
      <c r="I644" s="31">
        <v>3.4931147697885007E-4</v>
      </c>
      <c r="J644">
        <v>3</v>
      </c>
    </row>
    <row r="645" spans="1:10" x14ac:dyDescent="0.2">
      <c r="A645" t="s">
        <v>1469</v>
      </c>
      <c r="B645" s="34">
        <v>44377</v>
      </c>
      <c r="C645" s="25">
        <v>3</v>
      </c>
      <c r="D645" s="25">
        <v>3</v>
      </c>
      <c r="E645" s="25">
        <v>0.6</v>
      </c>
      <c r="F645" s="25">
        <v>1</v>
      </c>
      <c r="G645" t="s">
        <v>2534</v>
      </c>
      <c r="H645">
        <v>1.11032269312078E-4</v>
      </c>
      <c r="I645" s="31">
        <v>6.6619361587246927E-5</v>
      </c>
      <c r="J645">
        <v>3</v>
      </c>
    </row>
    <row r="646" spans="1:10" x14ac:dyDescent="0.2">
      <c r="A646" t="s">
        <v>1578</v>
      </c>
      <c r="B646" s="34">
        <v>44377</v>
      </c>
      <c r="C646" s="25">
        <v>73</v>
      </c>
      <c r="D646" s="25">
        <v>73</v>
      </c>
      <c r="E646" s="25">
        <v>0.97333333333333305</v>
      </c>
      <c r="F646" s="25">
        <v>1</v>
      </c>
      <c r="G646" t="s">
        <v>2702</v>
      </c>
      <c r="H646">
        <v>0</v>
      </c>
      <c r="I646" s="31">
        <v>0</v>
      </c>
      <c r="J646">
        <v>3</v>
      </c>
    </row>
    <row r="647" spans="1:10" x14ac:dyDescent="0.2">
      <c r="A647" t="s">
        <v>1586</v>
      </c>
      <c r="B647" s="34">
        <v>44377</v>
      </c>
      <c r="C647" s="25">
        <v>7780</v>
      </c>
      <c r="D647" s="25">
        <v>22188</v>
      </c>
      <c r="E647" s="25">
        <v>0.270585365853659</v>
      </c>
      <c r="F647" s="25">
        <v>0.51866666666666705</v>
      </c>
      <c r="G647" t="s">
        <v>2535</v>
      </c>
      <c r="H647">
        <v>5.80944802356014E-4</v>
      </c>
      <c r="I647" s="31">
        <v>1.5719516188628357E-4</v>
      </c>
      <c r="J647">
        <v>2</v>
      </c>
    </row>
    <row r="648" spans="1:10" x14ac:dyDescent="0.2">
      <c r="A648" t="s">
        <v>1580</v>
      </c>
      <c r="B648" s="34">
        <v>44377</v>
      </c>
      <c r="C648" s="25">
        <v>24</v>
      </c>
      <c r="D648" s="25">
        <v>24</v>
      </c>
      <c r="E648" s="25">
        <v>0.96</v>
      </c>
      <c r="F648" s="25">
        <v>1.0434782608695701</v>
      </c>
      <c r="G648" t="s">
        <v>2536</v>
      </c>
      <c r="H648">
        <v>5.80944802356014E-4</v>
      </c>
      <c r="I648" s="31">
        <v>5.3446921816753263E-4</v>
      </c>
      <c r="J648">
        <v>3</v>
      </c>
    </row>
    <row r="649" spans="1:10" x14ac:dyDescent="0.2">
      <c r="A649" t="s">
        <v>1598</v>
      </c>
      <c r="B649" s="34">
        <v>44377</v>
      </c>
      <c r="C649" s="25">
        <v>75653</v>
      </c>
      <c r="D649" s="25">
        <v>217498</v>
      </c>
      <c r="E649" s="25">
        <v>1.3593625</v>
      </c>
      <c r="F649" s="25">
        <v>1.8913249999999999</v>
      </c>
      <c r="G649" t="s">
        <v>2537</v>
      </c>
      <c r="H649">
        <v>1.13075325575477E-3</v>
      </c>
      <c r="I649" s="31">
        <v>1.1307532557547717E-3</v>
      </c>
      <c r="J649">
        <v>3</v>
      </c>
    </row>
    <row r="650" spans="1:10" x14ac:dyDescent="0.2">
      <c r="A650" t="s">
        <v>1589</v>
      </c>
      <c r="B650" s="34">
        <v>44377</v>
      </c>
      <c r="C650" s="25">
        <v>103923</v>
      </c>
      <c r="D650" s="25">
        <v>103923</v>
      </c>
      <c r="E650" s="25">
        <v>0.19985192307692301</v>
      </c>
      <c r="F650" s="25">
        <v>0.73933396412996299</v>
      </c>
      <c r="G650" t="s">
        <v>2538</v>
      </c>
      <c r="H650">
        <v>4.8941003025037503E-4</v>
      </c>
      <c r="I650" s="31">
        <v>9.7809535718672451E-5</v>
      </c>
      <c r="J650">
        <v>1</v>
      </c>
    </row>
    <row r="651" spans="1:10" x14ac:dyDescent="0.2">
      <c r="A651" t="s">
        <v>1616</v>
      </c>
      <c r="B651" s="34">
        <v>44377</v>
      </c>
      <c r="C651" s="25">
        <v>314</v>
      </c>
      <c r="D651" s="25">
        <v>314</v>
      </c>
      <c r="E651" s="25">
        <v>0.52333333333333298</v>
      </c>
      <c r="F651" s="25">
        <v>0.89714285714285702</v>
      </c>
      <c r="G651" t="s">
        <v>2702</v>
      </c>
      <c r="H651">
        <v>6.0284388338030504E-4</v>
      </c>
      <c r="I651" s="31">
        <v>3.1548829896902591E-4</v>
      </c>
      <c r="J651">
        <v>3</v>
      </c>
    </row>
    <row r="652" spans="1:10" x14ac:dyDescent="0.2">
      <c r="A652" t="s">
        <v>1614</v>
      </c>
      <c r="B652" s="34">
        <v>44377</v>
      </c>
      <c r="C652" s="25">
        <v>262</v>
      </c>
      <c r="D652" s="25">
        <v>262</v>
      </c>
      <c r="E652" s="25">
        <v>0.124761904761905</v>
      </c>
      <c r="F652" s="25">
        <v>0.40937499999999999</v>
      </c>
      <c r="G652" t="s">
        <v>2539</v>
      </c>
      <c r="H652">
        <v>4.8941003025037503E-4</v>
      </c>
      <c r="I652" s="31">
        <v>6.1059727583618299E-5</v>
      </c>
      <c r="J652">
        <v>1</v>
      </c>
    </row>
    <row r="653" spans="1:10" x14ac:dyDescent="0.2">
      <c r="A653" t="s">
        <v>1612</v>
      </c>
      <c r="B653" s="34">
        <v>44377</v>
      </c>
      <c r="C653" s="25">
        <v>0</v>
      </c>
      <c r="D653" s="25">
        <v>0</v>
      </c>
      <c r="E653" s="25">
        <v>0</v>
      </c>
      <c r="F653" s="25">
        <v>0</v>
      </c>
      <c r="G653" t="s">
        <v>2702</v>
      </c>
      <c r="H653">
        <v>4.0152877071226501E-4</v>
      </c>
      <c r="I653" s="31">
        <v>0</v>
      </c>
      <c r="J653">
        <v>1</v>
      </c>
    </row>
    <row r="654" spans="1:10" x14ac:dyDescent="0.2">
      <c r="A654" t="s">
        <v>1610</v>
      </c>
      <c r="B654" s="34">
        <v>44377</v>
      </c>
      <c r="C654" s="25">
        <v>27.59</v>
      </c>
      <c r="D654" s="25">
        <v>27.59</v>
      </c>
      <c r="E654" s="25">
        <v>0.30655555555555603</v>
      </c>
      <c r="F654" s="25">
        <v>0.50163636363636399</v>
      </c>
      <c r="G654" t="s">
        <v>2540</v>
      </c>
      <c r="H654">
        <v>4.8255371066312198E-4</v>
      </c>
      <c r="I654" s="31">
        <v>1.4792952085772854E-4</v>
      </c>
      <c r="J654">
        <v>2</v>
      </c>
    </row>
    <row r="655" spans="1:10" x14ac:dyDescent="0.2">
      <c r="A655" t="s">
        <v>1608</v>
      </c>
      <c r="B655" s="34">
        <v>44377</v>
      </c>
      <c r="C655" s="25">
        <v>0</v>
      </c>
      <c r="D655" s="25">
        <v>0</v>
      </c>
      <c r="E655" s="25">
        <v>0</v>
      </c>
      <c r="F655" s="25">
        <v>-1</v>
      </c>
      <c r="G655" t="s">
        <v>2541</v>
      </c>
      <c r="H655">
        <v>4.9123678653413896E-4</v>
      </c>
      <c r="I655" s="31">
        <v>0</v>
      </c>
      <c r="J655">
        <v>0</v>
      </c>
    </row>
    <row r="656" spans="1:10" x14ac:dyDescent="0.2">
      <c r="A656" t="s">
        <v>1551</v>
      </c>
      <c r="B656" s="34">
        <v>44377</v>
      </c>
      <c r="C656" s="25">
        <v>2170</v>
      </c>
      <c r="D656" s="25">
        <v>7292</v>
      </c>
      <c r="E656" s="25">
        <v>0.48613333333333297</v>
      </c>
      <c r="F656" s="25">
        <v>0.54249999999999998</v>
      </c>
      <c r="G656" t="s">
        <v>2542</v>
      </c>
      <c r="H656">
        <v>0</v>
      </c>
      <c r="I656" s="31">
        <v>0</v>
      </c>
      <c r="J656">
        <v>3</v>
      </c>
    </row>
    <row r="657" spans="1:10" x14ac:dyDescent="0.2">
      <c r="A657" t="s">
        <v>1600</v>
      </c>
      <c r="B657" s="34">
        <v>44377</v>
      </c>
      <c r="C657" s="25">
        <v>100</v>
      </c>
      <c r="D657" s="25">
        <v>100</v>
      </c>
      <c r="E657" s="25">
        <v>0.375</v>
      </c>
      <c r="F657" s="25">
        <v>0.5</v>
      </c>
      <c r="G657" t="s">
        <v>2702</v>
      </c>
      <c r="H657">
        <v>5.9488463912294798E-4</v>
      </c>
      <c r="I657" s="31">
        <v>2.2308173967110553E-4</v>
      </c>
      <c r="J657">
        <v>3</v>
      </c>
    </row>
    <row r="658" spans="1:10" x14ac:dyDescent="0.2">
      <c r="A658" t="s">
        <v>1606</v>
      </c>
      <c r="B658" s="34">
        <v>44377</v>
      </c>
      <c r="C658" s="25">
        <v>100</v>
      </c>
      <c r="D658" s="25">
        <v>100</v>
      </c>
      <c r="E658" s="25">
        <v>0.375</v>
      </c>
      <c r="F658" s="25">
        <v>0.5</v>
      </c>
      <c r="G658" t="s">
        <v>2543</v>
      </c>
      <c r="H658">
        <v>4.10419279638137E-4</v>
      </c>
      <c r="I658" s="31">
        <v>1.5390722986430142E-4</v>
      </c>
      <c r="J658">
        <v>3</v>
      </c>
    </row>
    <row r="659" spans="1:10" x14ac:dyDescent="0.2">
      <c r="A659" t="s">
        <v>1602</v>
      </c>
      <c r="B659" s="34">
        <v>44377</v>
      </c>
      <c r="C659" s="25">
        <v>384</v>
      </c>
      <c r="D659" s="25">
        <v>1698</v>
      </c>
      <c r="E659" s="25">
        <v>0.30872727272727302</v>
      </c>
      <c r="F659" s="25">
        <v>0.25600000000000001</v>
      </c>
      <c r="G659" t="s">
        <v>2544</v>
      </c>
      <c r="H659">
        <v>4.4125664488387699E-4</v>
      </c>
      <c r="I659" s="31">
        <v>1.3622796054778605E-4</v>
      </c>
      <c r="J659">
        <v>2</v>
      </c>
    </row>
    <row r="660" spans="1:10" x14ac:dyDescent="0.2">
      <c r="A660" t="s">
        <v>1591</v>
      </c>
      <c r="B660" s="34">
        <v>44377</v>
      </c>
      <c r="C660" s="25">
        <v>100</v>
      </c>
      <c r="D660" s="25">
        <v>100</v>
      </c>
      <c r="E660" s="25">
        <v>0.375</v>
      </c>
      <c r="F660" s="25">
        <v>0.5</v>
      </c>
      <c r="G660" t="s">
        <v>2545</v>
      </c>
      <c r="H660">
        <v>4.2967358182616899E-4</v>
      </c>
      <c r="I660" s="31">
        <v>1.6112759318481334E-4</v>
      </c>
      <c r="J660">
        <v>3</v>
      </c>
    </row>
    <row r="661" spans="1:10" x14ac:dyDescent="0.2">
      <c r="A661" t="s">
        <v>1582</v>
      </c>
      <c r="B661" s="34">
        <v>44377</v>
      </c>
      <c r="C661" s="25">
        <v>258</v>
      </c>
      <c r="D661" s="25">
        <v>558</v>
      </c>
      <c r="E661" s="25">
        <v>0.29368421052631599</v>
      </c>
      <c r="F661" s="25">
        <v>0.51600000000000001</v>
      </c>
      <c r="G661" t="s">
        <v>2546</v>
      </c>
      <c r="H661">
        <v>6.3014185737755E-4</v>
      </c>
      <c r="I661" s="31">
        <v>1.8506271390351212E-4</v>
      </c>
      <c r="J661">
        <v>2</v>
      </c>
    </row>
    <row r="662" spans="1:10" x14ac:dyDescent="0.2">
      <c r="A662" t="s">
        <v>1553</v>
      </c>
      <c r="B662" s="34">
        <v>44377</v>
      </c>
      <c r="C662" s="25">
        <v>0</v>
      </c>
      <c r="D662" s="25">
        <v>3</v>
      </c>
      <c r="E662" s="25">
        <v>0.2</v>
      </c>
      <c r="F662" s="25">
        <v>0</v>
      </c>
      <c r="G662" t="s">
        <v>2547</v>
      </c>
      <c r="H662">
        <v>4.1077489999517201E-4</v>
      </c>
      <c r="I662" s="31">
        <v>8.2154979999034424E-5</v>
      </c>
      <c r="J662">
        <v>1</v>
      </c>
    </row>
    <row r="663" spans="1:10" x14ac:dyDescent="0.2">
      <c r="A663" t="s">
        <v>1555</v>
      </c>
      <c r="B663" s="34">
        <v>44377</v>
      </c>
      <c r="C663" s="25">
        <v>-1</v>
      </c>
      <c r="D663" s="25">
        <v>100</v>
      </c>
      <c r="E663" s="25">
        <v>1</v>
      </c>
      <c r="F663" s="25">
        <v>-1</v>
      </c>
      <c r="G663" t="s">
        <v>2548</v>
      </c>
      <c r="H663">
        <v>4.0157957362041299E-4</v>
      </c>
      <c r="I663" s="31">
        <v>4.0157957362041278E-4</v>
      </c>
      <c r="J663">
        <v>0</v>
      </c>
    </row>
    <row r="664" spans="1:10" x14ac:dyDescent="0.2">
      <c r="A664" t="s">
        <v>1557</v>
      </c>
      <c r="B664" s="34">
        <v>44377</v>
      </c>
      <c r="C664" s="25">
        <v>40</v>
      </c>
      <c r="D664" s="25">
        <v>40</v>
      </c>
      <c r="E664" s="25">
        <v>0.66666666666666696</v>
      </c>
      <c r="F664" s="25">
        <v>0.83333333333333304</v>
      </c>
      <c r="G664" t="s">
        <v>2549</v>
      </c>
      <c r="H664">
        <v>0</v>
      </c>
      <c r="I664" s="31">
        <v>0</v>
      </c>
      <c r="J664">
        <v>3</v>
      </c>
    </row>
    <row r="665" spans="1:10" x14ac:dyDescent="0.2">
      <c r="A665" t="s">
        <v>1559</v>
      </c>
      <c r="B665" s="34">
        <v>44377</v>
      </c>
      <c r="C665" s="25">
        <v>5985</v>
      </c>
      <c r="D665" s="25">
        <v>24354</v>
      </c>
      <c r="E665" s="25">
        <v>0.26638228055783397</v>
      </c>
      <c r="F665" s="25">
        <v>0.26021739130434801</v>
      </c>
      <c r="G665" t="s">
        <v>2550</v>
      </c>
      <c r="H665">
        <v>5.9449142509273396E-4</v>
      </c>
      <c r="I665" s="31">
        <v>1.5836198158827928E-4</v>
      </c>
      <c r="J665">
        <v>2</v>
      </c>
    </row>
    <row r="666" spans="1:10" x14ac:dyDescent="0.2">
      <c r="A666" t="s">
        <v>1562</v>
      </c>
      <c r="B666" s="34">
        <v>44377</v>
      </c>
      <c r="C666" s="25">
        <v>598</v>
      </c>
      <c r="D666" s="25">
        <v>3054</v>
      </c>
      <c r="E666" s="25">
        <v>0.107346221441125</v>
      </c>
      <c r="F666" s="25">
        <v>6.8735632183908005E-2</v>
      </c>
      <c r="G666" t="s">
        <v>2551</v>
      </c>
      <c r="H666">
        <v>4.7941222737148901E-4</v>
      </c>
      <c r="I666" s="31">
        <v>5.1463091121002872E-5</v>
      </c>
      <c r="J666">
        <v>1</v>
      </c>
    </row>
    <row r="667" spans="1:10" x14ac:dyDescent="0.2">
      <c r="A667" t="s">
        <v>1564</v>
      </c>
      <c r="B667" s="34">
        <v>44377</v>
      </c>
      <c r="C667" s="25">
        <v>1</v>
      </c>
      <c r="D667" s="25">
        <v>11</v>
      </c>
      <c r="E667" s="25">
        <v>5.5E-2</v>
      </c>
      <c r="F667" s="25">
        <v>1.8181818181818198E-2</v>
      </c>
      <c r="G667" t="s">
        <v>2552</v>
      </c>
      <c r="H667">
        <v>4.4996904332278198E-4</v>
      </c>
      <c r="I667" s="31">
        <v>2.4748297382752999E-5</v>
      </c>
      <c r="J667">
        <v>1</v>
      </c>
    </row>
    <row r="668" spans="1:10" x14ac:dyDescent="0.2">
      <c r="A668" t="s">
        <v>1566</v>
      </c>
      <c r="B668" s="34">
        <v>44377</v>
      </c>
      <c r="C668" s="25">
        <v>49</v>
      </c>
      <c r="D668" s="25">
        <v>49</v>
      </c>
      <c r="E668" s="25">
        <v>0.81666666666666698</v>
      </c>
      <c r="F668" s="25">
        <v>1</v>
      </c>
      <c r="G668" t="s">
        <v>2702</v>
      </c>
      <c r="H668">
        <v>7.9881674030249296E-4</v>
      </c>
      <c r="I668" s="31">
        <v>6.5236700458036934E-4</v>
      </c>
      <c r="J668">
        <v>3</v>
      </c>
    </row>
    <row r="669" spans="1:10" x14ac:dyDescent="0.2">
      <c r="A669" t="s">
        <v>1568</v>
      </c>
      <c r="B669" s="34">
        <v>44377</v>
      </c>
      <c r="C669" s="25">
        <v>1038</v>
      </c>
      <c r="D669" s="25">
        <v>4390</v>
      </c>
      <c r="E669" s="25">
        <v>0.24388888888888899</v>
      </c>
      <c r="F669" s="25">
        <v>0.21477343265052801</v>
      </c>
      <c r="G669" t="s">
        <v>2702</v>
      </c>
      <c r="H669">
        <v>4.7415703316251002E-4</v>
      </c>
      <c r="I669" s="31">
        <v>1.1564163197685653E-4</v>
      </c>
      <c r="J669">
        <v>2</v>
      </c>
    </row>
    <row r="670" spans="1:10" x14ac:dyDescent="0.2">
      <c r="A670" t="s">
        <v>1570</v>
      </c>
      <c r="B670" s="34">
        <v>44377</v>
      </c>
      <c r="C670" s="25">
        <v>822</v>
      </c>
      <c r="D670" s="25">
        <v>1842</v>
      </c>
      <c r="E670" s="25">
        <v>0.25729850537784599</v>
      </c>
      <c r="F670" s="25">
        <v>0.42458677685950402</v>
      </c>
      <c r="G670" t="s">
        <v>2702</v>
      </c>
      <c r="H670">
        <v>5.2257587479600598E-4</v>
      </c>
      <c r="I670" s="31">
        <v>1.3445799153153268E-4</v>
      </c>
      <c r="J670">
        <v>2</v>
      </c>
    </row>
    <row r="671" spans="1:10" x14ac:dyDescent="0.2">
      <c r="A671" t="s">
        <v>1572</v>
      </c>
      <c r="B671" s="34">
        <v>44377</v>
      </c>
      <c r="C671" s="25">
        <v>0</v>
      </c>
      <c r="D671" s="25">
        <v>171</v>
      </c>
      <c r="E671" s="25">
        <v>0.21375</v>
      </c>
      <c r="F671" s="25">
        <v>0</v>
      </c>
      <c r="G671" t="s">
        <v>2553</v>
      </c>
      <c r="H671">
        <v>4.4994761234576098E-4</v>
      </c>
      <c r="I671" s="31">
        <v>9.6176302138906486E-5</v>
      </c>
      <c r="J671">
        <v>1</v>
      </c>
    </row>
    <row r="672" spans="1:10" x14ac:dyDescent="0.2">
      <c r="A672" t="s">
        <v>1584</v>
      </c>
      <c r="B672" s="34">
        <v>44377</v>
      </c>
      <c r="C672" s="25">
        <v>13</v>
      </c>
      <c r="D672" s="25">
        <v>13</v>
      </c>
      <c r="E672" s="25">
        <v>0.13</v>
      </c>
      <c r="F672" s="25">
        <v>0.52</v>
      </c>
      <c r="G672" t="s">
        <v>2554</v>
      </c>
      <c r="H672">
        <v>4.3382228578594297E-4</v>
      </c>
      <c r="I672" s="31">
        <v>5.6396897152172566E-5</v>
      </c>
      <c r="J672">
        <v>1</v>
      </c>
    </row>
    <row r="673" spans="1:10" x14ac:dyDescent="0.2">
      <c r="A673" t="s">
        <v>1547</v>
      </c>
      <c r="B673" s="34">
        <v>44377</v>
      </c>
      <c r="C673" s="25">
        <v>49.8</v>
      </c>
      <c r="D673" s="25">
        <v>49.8</v>
      </c>
      <c r="E673" s="25">
        <v>0.498</v>
      </c>
      <c r="F673" s="25">
        <v>0.498</v>
      </c>
      <c r="G673" t="s">
        <v>2698</v>
      </c>
      <c r="H673">
        <v>0</v>
      </c>
      <c r="I673" s="31">
        <v>0</v>
      </c>
      <c r="J673">
        <v>3</v>
      </c>
    </row>
    <row r="674" spans="1:10" x14ac:dyDescent="0.2">
      <c r="A674" t="s">
        <v>1574</v>
      </c>
      <c r="B674" s="34">
        <v>44377</v>
      </c>
      <c r="C674" s="25">
        <v>42</v>
      </c>
      <c r="D674" s="25">
        <v>42</v>
      </c>
      <c r="E674" s="25">
        <v>0.30249999999999999</v>
      </c>
      <c r="F674" s="25">
        <v>0.21</v>
      </c>
      <c r="G674" t="s">
        <v>2699</v>
      </c>
      <c r="H674">
        <v>5.5983031519107797E-4</v>
      </c>
      <c r="I674" s="31">
        <v>1.6934867034530112E-4</v>
      </c>
      <c r="J674">
        <v>2</v>
      </c>
    </row>
    <row r="675" spans="1:10" x14ac:dyDescent="0.2">
      <c r="A675" t="s">
        <v>1549</v>
      </c>
      <c r="B675" s="34">
        <v>44377</v>
      </c>
      <c r="C675" s="25">
        <v>50</v>
      </c>
      <c r="D675" s="25">
        <v>50</v>
      </c>
      <c r="E675" s="25">
        <v>0.3125</v>
      </c>
      <c r="F675" s="25">
        <v>0.25</v>
      </c>
      <c r="G675" t="s">
        <v>2700</v>
      </c>
      <c r="H675">
        <v>5.5983031519107797E-4</v>
      </c>
      <c r="I675" s="31">
        <v>1.7494697349721189E-4</v>
      </c>
      <c r="J675">
        <v>2</v>
      </c>
    </row>
    <row r="676" spans="1:10" x14ac:dyDescent="0.2">
      <c r="A676" t="s">
        <v>1576</v>
      </c>
      <c r="B676" s="34">
        <v>44377</v>
      </c>
      <c r="C676" s="25">
        <v>50</v>
      </c>
      <c r="D676" s="25">
        <v>50</v>
      </c>
      <c r="E676" s="25">
        <v>6.25E-2</v>
      </c>
      <c r="F676" s="25">
        <v>0.25</v>
      </c>
      <c r="G676" t="s">
        <v>2701</v>
      </c>
      <c r="H676">
        <v>5.0706313369814E-4</v>
      </c>
      <c r="I676" s="31">
        <v>3.1691445856133777E-5</v>
      </c>
      <c r="J676">
        <v>1</v>
      </c>
    </row>
    <row r="677" spans="1:10" x14ac:dyDescent="0.2">
      <c r="A677" t="s">
        <v>1604</v>
      </c>
      <c r="B677" s="34">
        <v>44377</v>
      </c>
      <c r="C677" s="25">
        <v>60.9</v>
      </c>
      <c r="D677" s="25">
        <v>60.9</v>
      </c>
      <c r="E677" s="25">
        <v>0.87</v>
      </c>
      <c r="F677" s="25">
        <v>1.12777777777778</v>
      </c>
      <c r="G677" t="s">
        <v>2555</v>
      </c>
      <c r="H677">
        <v>0</v>
      </c>
      <c r="I677" s="31">
        <v>0</v>
      </c>
      <c r="J677">
        <v>3</v>
      </c>
    </row>
    <row r="678" spans="1:10" x14ac:dyDescent="0.2">
      <c r="A678" t="s">
        <v>1596</v>
      </c>
      <c r="B678" s="34">
        <v>44377</v>
      </c>
      <c r="C678" s="25">
        <v>28</v>
      </c>
      <c r="D678" s="25">
        <v>28</v>
      </c>
      <c r="E678" s="25">
        <v>0.28499999999999998</v>
      </c>
      <c r="F678" s="25">
        <v>0.14000000000000001</v>
      </c>
      <c r="G678" t="s">
        <v>2556</v>
      </c>
      <c r="H678">
        <v>0</v>
      </c>
      <c r="I678" s="31">
        <v>0</v>
      </c>
      <c r="J678">
        <v>2</v>
      </c>
    </row>
    <row r="679" spans="1:10" x14ac:dyDescent="0.2">
      <c r="A679" t="s">
        <v>1660</v>
      </c>
      <c r="B679" s="34">
        <v>44377</v>
      </c>
      <c r="C679" s="25">
        <v>-2</v>
      </c>
      <c r="D679" s="25">
        <v>41</v>
      </c>
      <c r="E679" s="25">
        <v>1.16477272727273</v>
      </c>
      <c r="F679" s="25">
        <v>-2</v>
      </c>
      <c r="G679" t="s">
        <v>2557</v>
      </c>
      <c r="H679">
        <v>0</v>
      </c>
      <c r="I679" s="31">
        <v>0</v>
      </c>
      <c r="J679">
        <v>3</v>
      </c>
    </row>
    <row r="680" spans="1:10" x14ac:dyDescent="0.2">
      <c r="A680" t="s">
        <v>1695</v>
      </c>
      <c r="B680" s="34">
        <v>44377</v>
      </c>
      <c r="C680" s="25">
        <v>50</v>
      </c>
      <c r="D680" s="25">
        <v>50</v>
      </c>
      <c r="E680" s="25">
        <v>0.5</v>
      </c>
      <c r="F680" s="25">
        <v>0.83333333333333304</v>
      </c>
      <c r="G680" t="s">
        <v>1994</v>
      </c>
      <c r="H680">
        <v>9.0686150803839295E-4</v>
      </c>
      <c r="I680" s="31">
        <v>4.5343075401919642E-4</v>
      </c>
      <c r="J680">
        <v>3</v>
      </c>
    </row>
    <row r="681" spans="1:10" x14ac:dyDescent="0.2">
      <c r="A681" t="s">
        <v>1693</v>
      </c>
      <c r="B681" s="34">
        <v>44377</v>
      </c>
      <c r="C681" s="25">
        <v>40</v>
      </c>
      <c r="D681" s="25">
        <v>40</v>
      </c>
      <c r="E681" s="25">
        <v>0.4</v>
      </c>
      <c r="F681" s="25">
        <v>0.66666666666666696</v>
      </c>
      <c r="G681" t="s">
        <v>2558</v>
      </c>
      <c r="H681">
        <v>5.6997301648764099E-4</v>
      </c>
      <c r="I681" s="31">
        <v>2.2798920659505636E-4</v>
      </c>
      <c r="J681">
        <v>3</v>
      </c>
    </row>
    <row r="682" spans="1:10" x14ac:dyDescent="0.2">
      <c r="A682" t="s">
        <v>1668</v>
      </c>
      <c r="B682" s="34">
        <v>44377</v>
      </c>
      <c r="C682" s="25">
        <v>8</v>
      </c>
      <c r="D682" s="25">
        <v>8</v>
      </c>
      <c r="E682" s="25">
        <v>0.36111111111111099</v>
      </c>
      <c r="F682" s="25">
        <v>0.44444444444444398</v>
      </c>
      <c r="G682" t="s">
        <v>2559</v>
      </c>
      <c r="H682">
        <v>7.3062861146000399E-3</v>
      </c>
      <c r="I682" s="31">
        <v>2.6383810969389026E-3</v>
      </c>
      <c r="J682">
        <v>3</v>
      </c>
    </row>
    <row r="683" spans="1:10" x14ac:dyDescent="0.2">
      <c r="A683" t="s">
        <v>1662</v>
      </c>
      <c r="B683" s="34">
        <v>44377</v>
      </c>
      <c r="C683" s="25">
        <v>15</v>
      </c>
      <c r="D683" s="25">
        <v>15</v>
      </c>
      <c r="E683" s="25">
        <v>0.15</v>
      </c>
      <c r="F683" s="25">
        <v>0.3</v>
      </c>
      <c r="G683" t="s">
        <v>2560</v>
      </c>
      <c r="H683">
        <v>5.6997301648764099E-4</v>
      </c>
      <c r="I683" s="31">
        <v>8.5495952473146124E-5</v>
      </c>
      <c r="J683">
        <v>1</v>
      </c>
    </row>
    <row r="684" spans="1:10" x14ac:dyDescent="0.2">
      <c r="A684" t="s">
        <v>1682</v>
      </c>
      <c r="B684" s="34">
        <v>44377</v>
      </c>
      <c r="C684" s="25">
        <v>-2</v>
      </c>
      <c r="D684" s="25">
        <v>3</v>
      </c>
      <c r="E684" s="25">
        <v>0</v>
      </c>
      <c r="F684" s="25">
        <v>-2</v>
      </c>
      <c r="G684" t="s">
        <v>2557</v>
      </c>
      <c r="H684">
        <v>0</v>
      </c>
      <c r="I684" s="31">
        <v>0</v>
      </c>
      <c r="J684">
        <v>1</v>
      </c>
    </row>
    <row r="685" spans="1:10" x14ac:dyDescent="0.2">
      <c r="A685" t="s">
        <v>1684</v>
      </c>
      <c r="B685" s="34">
        <v>44377</v>
      </c>
      <c r="C685" s="25">
        <v>1.33</v>
      </c>
      <c r="D685" s="25">
        <v>1.33</v>
      </c>
      <c r="E685" s="25">
        <v>2.8636363636363602</v>
      </c>
      <c r="F685" s="25">
        <v>16.6666666666667</v>
      </c>
      <c r="G685" t="s">
        <v>2561</v>
      </c>
      <c r="H685">
        <v>0</v>
      </c>
      <c r="I685" s="31">
        <v>0</v>
      </c>
      <c r="J685">
        <v>3</v>
      </c>
    </row>
    <row r="686" spans="1:10" x14ac:dyDescent="0.2">
      <c r="A686" t="s">
        <v>1691</v>
      </c>
      <c r="B686" s="34">
        <v>44377</v>
      </c>
      <c r="C686" s="25">
        <v>18</v>
      </c>
      <c r="D686" s="25">
        <v>18</v>
      </c>
      <c r="E686" s="25">
        <v>2.28571428571429</v>
      </c>
      <c r="F686" s="25">
        <v>1.6111111111111101</v>
      </c>
      <c r="G686" t="s">
        <v>2561</v>
      </c>
      <c r="H686">
        <v>0</v>
      </c>
      <c r="I686" s="31">
        <v>0</v>
      </c>
      <c r="J686">
        <v>3</v>
      </c>
    </row>
    <row r="687" spans="1:10" x14ac:dyDescent="0.2">
      <c r="A687" t="s">
        <v>1709</v>
      </c>
      <c r="B687" s="34">
        <v>44377</v>
      </c>
      <c r="C687" s="25">
        <v>9286</v>
      </c>
      <c r="D687" s="25">
        <v>9286</v>
      </c>
      <c r="E687" s="25">
        <v>0</v>
      </c>
      <c r="F687" s="25">
        <v>0</v>
      </c>
      <c r="G687" t="s">
        <v>2562</v>
      </c>
      <c r="H687">
        <v>0</v>
      </c>
      <c r="I687" s="31">
        <v>0</v>
      </c>
      <c r="J687">
        <v>1</v>
      </c>
    </row>
    <row r="688" spans="1:10" x14ac:dyDescent="0.2">
      <c r="A688" t="s">
        <v>1707</v>
      </c>
      <c r="B688" s="34">
        <v>44377</v>
      </c>
      <c r="C688" s="25">
        <v>51826</v>
      </c>
      <c r="D688" s="25">
        <v>51826</v>
      </c>
      <c r="E688" s="25">
        <v>1.88191835712497</v>
      </c>
      <c r="F688" s="25">
        <v>7.3082568807339401</v>
      </c>
      <c r="G688" t="s">
        <v>2563</v>
      </c>
      <c r="H688">
        <v>0</v>
      </c>
      <c r="I688" s="31">
        <v>0</v>
      </c>
      <c r="J688">
        <v>3</v>
      </c>
    </row>
    <row r="689" spans="1:10" x14ac:dyDescent="0.2">
      <c r="A689" t="s">
        <v>1705</v>
      </c>
      <c r="B689" s="34">
        <v>44377</v>
      </c>
      <c r="C689" s="25">
        <v>143.77000000000001</v>
      </c>
      <c r="D689" s="25">
        <v>143.77000000000001</v>
      </c>
      <c r="E689" s="25">
        <v>3.4968325791855199</v>
      </c>
      <c r="F689" s="25">
        <v>12.9764918625678</v>
      </c>
      <c r="G689" t="s">
        <v>2564</v>
      </c>
      <c r="H689">
        <v>0</v>
      </c>
      <c r="I689" s="31">
        <v>0</v>
      </c>
      <c r="J689">
        <v>3</v>
      </c>
    </row>
    <row r="690" spans="1:10" x14ac:dyDescent="0.2">
      <c r="A690" t="s">
        <v>1703</v>
      </c>
      <c r="B690" s="34">
        <v>44377</v>
      </c>
      <c r="C690" s="25">
        <v>3692.3</v>
      </c>
      <c r="D690" s="25">
        <v>3692.3</v>
      </c>
      <c r="E690" s="25">
        <v>6.1847983453981401</v>
      </c>
      <c r="F690" s="25">
        <v>23.7136363636364</v>
      </c>
      <c r="G690" t="s">
        <v>2565</v>
      </c>
      <c r="H690">
        <v>0</v>
      </c>
      <c r="I690" s="31">
        <v>0</v>
      </c>
      <c r="J690">
        <v>3</v>
      </c>
    </row>
    <row r="691" spans="1:10" x14ac:dyDescent="0.2">
      <c r="A691" t="s">
        <v>1701</v>
      </c>
      <c r="B691" s="34">
        <v>44377</v>
      </c>
      <c r="C691" s="25">
        <v>25.98</v>
      </c>
      <c r="D691" s="25">
        <v>25.98</v>
      </c>
      <c r="E691" s="25">
        <v>3.86866791744841</v>
      </c>
      <c r="F691" s="25">
        <v>16.286956521739199</v>
      </c>
      <c r="G691" t="s">
        <v>2566</v>
      </c>
      <c r="H691">
        <v>0</v>
      </c>
      <c r="I691" s="31">
        <v>0</v>
      </c>
      <c r="J691">
        <v>3</v>
      </c>
    </row>
    <row r="692" spans="1:10" x14ac:dyDescent="0.2">
      <c r="A692" t="s">
        <v>1699</v>
      </c>
      <c r="B692" s="34">
        <v>44377</v>
      </c>
      <c r="C692" s="25">
        <v>-2</v>
      </c>
      <c r="D692" s="25">
        <v>4</v>
      </c>
      <c r="E692" s="25">
        <v>0</v>
      </c>
      <c r="F692" s="25">
        <v>-2</v>
      </c>
      <c r="G692" t="s">
        <v>2557</v>
      </c>
      <c r="H692">
        <v>0</v>
      </c>
      <c r="I692" s="31">
        <v>0</v>
      </c>
      <c r="J692">
        <v>1</v>
      </c>
    </row>
    <row r="693" spans="1:10" x14ac:dyDescent="0.2">
      <c r="A693" t="s">
        <v>1697</v>
      </c>
      <c r="B693" s="34">
        <v>44377</v>
      </c>
      <c r="C693" s="25">
        <v>75</v>
      </c>
      <c r="D693" s="25">
        <v>75</v>
      </c>
      <c r="E693" s="25">
        <v>0.49</v>
      </c>
      <c r="F693" s="25">
        <v>0</v>
      </c>
      <c r="G693" t="s">
        <v>2567</v>
      </c>
      <c r="H693">
        <v>0</v>
      </c>
      <c r="I693" s="31">
        <v>0</v>
      </c>
      <c r="J693">
        <v>3</v>
      </c>
    </row>
    <row r="694" spans="1:10" x14ac:dyDescent="0.2">
      <c r="A694" t="s">
        <v>1620</v>
      </c>
      <c r="B694" s="34">
        <v>44377</v>
      </c>
      <c r="C694" s="25">
        <v>16.48</v>
      </c>
      <c r="D694" s="25">
        <v>16.48</v>
      </c>
      <c r="E694" s="25">
        <v>2.7360594795539002</v>
      </c>
      <c r="F694" s="25">
        <v>10.8983050847458</v>
      </c>
      <c r="G694" t="s">
        <v>2568</v>
      </c>
      <c r="H694">
        <v>0</v>
      </c>
      <c r="I694" s="31">
        <v>0</v>
      </c>
      <c r="J694">
        <v>3</v>
      </c>
    </row>
    <row r="695" spans="1:10" x14ac:dyDescent="0.2">
      <c r="A695" t="s">
        <v>1622</v>
      </c>
      <c r="B695" s="34">
        <v>44377</v>
      </c>
      <c r="C695" s="25">
        <v>129</v>
      </c>
      <c r="D695" s="25">
        <v>404</v>
      </c>
      <c r="E695" s="25">
        <v>0.38257575757575801</v>
      </c>
      <c r="F695" s="25">
        <v>0.48863636363636398</v>
      </c>
      <c r="G695" t="s">
        <v>2569</v>
      </c>
      <c r="H695">
        <v>5.1246205296874895E-4</v>
      </c>
      <c r="I695" s="31">
        <v>1.960555581433474E-4</v>
      </c>
      <c r="J695">
        <v>3</v>
      </c>
    </row>
    <row r="696" spans="1:10" x14ac:dyDescent="0.2">
      <c r="A696" t="s">
        <v>1628</v>
      </c>
      <c r="B696" s="34">
        <v>44377</v>
      </c>
      <c r="C696" s="25">
        <v>134</v>
      </c>
      <c r="D696" s="25">
        <v>404</v>
      </c>
      <c r="E696" s="25">
        <v>0.40079365079365098</v>
      </c>
      <c r="F696" s="25">
        <v>0.53174603174603197</v>
      </c>
      <c r="G696" t="s">
        <v>2570</v>
      </c>
      <c r="H696">
        <v>5.1246205296874895E-4</v>
      </c>
      <c r="I696" s="31">
        <v>2.0539153710255427E-4</v>
      </c>
      <c r="J696">
        <v>3</v>
      </c>
    </row>
    <row r="697" spans="1:10" x14ac:dyDescent="0.2">
      <c r="A697" t="s">
        <v>1642</v>
      </c>
      <c r="B697" s="34">
        <v>44377</v>
      </c>
      <c r="C697" s="25">
        <v>5</v>
      </c>
      <c r="D697" s="25">
        <v>9</v>
      </c>
      <c r="E697" s="25">
        <v>0.5625</v>
      </c>
      <c r="F697" s="25">
        <v>1.25</v>
      </c>
      <c r="G697" t="s">
        <v>2571</v>
      </c>
      <c r="H697">
        <v>9.5492161972941502E-5</v>
      </c>
      <c r="I697" s="31">
        <v>4.7746080986470744E-5</v>
      </c>
      <c r="J697">
        <v>3</v>
      </c>
    </row>
    <row r="698" spans="1:10" x14ac:dyDescent="0.2">
      <c r="A698" t="s">
        <v>1630</v>
      </c>
      <c r="B698" s="34">
        <v>44377</v>
      </c>
      <c r="C698" s="25">
        <v>10</v>
      </c>
      <c r="D698" s="25">
        <v>40</v>
      </c>
      <c r="E698" s="25">
        <v>0.28571428571428598</v>
      </c>
      <c r="F698" s="25">
        <v>0.28571428571428598</v>
      </c>
      <c r="G698" t="s">
        <v>2572</v>
      </c>
      <c r="H698">
        <v>4.6491921771596998E-4</v>
      </c>
      <c r="I698" s="31">
        <v>1.3283406220456303E-4</v>
      </c>
      <c r="J698">
        <v>2</v>
      </c>
    </row>
    <row r="699" spans="1:10" x14ac:dyDescent="0.2">
      <c r="A699" t="s">
        <v>1632</v>
      </c>
      <c r="B699" s="34">
        <v>44377</v>
      </c>
      <c r="C699" s="25">
        <v>27</v>
      </c>
      <c r="D699" s="25">
        <v>27</v>
      </c>
      <c r="E699" s="25">
        <v>0.45</v>
      </c>
      <c r="F699" s="25">
        <v>0.9</v>
      </c>
      <c r="G699" t="s">
        <v>2573</v>
      </c>
      <c r="H699">
        <v>4.1532158627997798E-4</v>
      </c>
      <c r="I699" s="31">
        <v>1.8689471382598999E-4</v>
      </c>
      <c r="J699">
        <v>3</v>
      </c>
    </row>
    <row r="700" spans="1:10" x14ac:dyDescent="0.2">
      <c r="A700" t="s">
        <v>1634</v>
      </c>
      <c r="B700" s="34">
        <v>44377</v>
      </c>
      <c r="C700" s="25">
        <v>22.5</v>
      </c>
      <c r="D700" s="25">
        <v>22.5</v>
      </c>
      <c r="E700" s="25">
        <v>0.22500000000000001</v>
      </c>
      <c r="F700" s="25">
        <v>0.5</v>
      </c>
      <c r="G700" t="s">
        <v>2574</v>
      </c>
      <c r="H700">
        <v>4.3322399421411798E-4</v>
      </c>
      <c r="I700" s="31">
        <v>9.7475398698176454E-5</v>
      </c>
      <c r="J700">
        <v>2</v>
      </c>
    </row>
    <row r="701" spans="1:10" x14ac:dyDescent="0.2">
      <c r="A701" t="s">
        <v>1687</v>
      </c>
      <c r="B701" s="34">
        <v>44377</v>
      </c>
      <c r="C701" s="25">
        <v>270</v>
      </c>
      <c r="D701" s="25">
        <v>270</v>
      </c>
      <c r="E701" s="25">
        <v>2.04</v>
      </c>
      <c r="F701" s="25">
        <v>2.8554216867469902</v>
      </c>
      <c r="G701" t="s">
        <v>2575</v>
      </c>
      <c r="H701">
        <v>0</v>
      </c>
      <c r="I701" s="31">
        <v>0</v>
      </c>
      <c r="J701">
        <v>3</v>
      </c>
    </row>
    <row r="702" spans="1:10" x14ac:dyDescent="0.2">
      <c r="A702" t="s">
        <v>1636</v>
      </c>
      <c r="B702" s="34">
        <v>44377</v>
      </c>
      <c r="C702" s="25">
        <v>747.27</v>
      </c>
      <c r="D702" s="25">
        <v>747.27</v>
      </c>
      <c r="E702" s="25">
        <v>0.928640226628895</v>
      </c>
      <c r="F702" s="25">
        <v>1.74376869391825</v>
      </c>
      <c r="G702" t="s">
        <v>2576</v>
      </c>
      <c r="H702">
        <v>0</v>
      </c>
      <c r="I702" s="31">
        <v>0</v>
      </c>
      <c r="J702">
        <v>3</v>
      </c>
    </row>
    <row r="703" spans="1:10" x14ac:dyDescent="0.2">
      <c r="A703" t="s">
        <v>1638</v>
      </c>
      <c r="B703" s="34">
        <v>44377</v>
      </c>
      <c r="C703" s="25">
        <v>74</v>
      </c>
      <c r="D703" s="25">
        <v>207</v>
      </c>
      <c r="E703" s="25">
        <v>0.33387096774193498</v>
      </c>
      <c r="F703" s="25">
        <v>0.51034482758620703</v>
      </c>
      <c r="G703" t="s">
        <v>2577</v>
      </c>
      <c r="H703">
        <v>4.75105135502452E-4</v>
      </c>
      <c r="I703" s="31">
        <v>1.5862381136936676E-4</v>
      </c>
      <c r="J703">
        <v>2</v>
      </c>
    </row>
    <row r="704" spans="1:10" x14ac:dyDescent="0.2">
      <c r="A704" t="s">
        <v>1658</v>
      </c>
      <c r="B704" s="34">
        <v>44377</v>
      </c>
      <c r="C704" s="25">
        <v>0</v>
      </c>
      <c r="D704" s="25">
        <v>0</v>
      </c>
      <c r="E704" s="25">
        <v>0</v>
      </c>
      <c r="F704" s="25">
        <v>0</v>
      </c>
      <c r="G704" t="s">
        <v>2578</v>
      </c>
      <c r="H704">
        <v>6.9583422987301298E-4</v>
      </c>
      <c r="I704" s="31">
        <v>0</v>
      </c>
      <c r="J704">
        <v>1</v>
      </c>
    </row>
    <row r="705" spans="1:10" x14ac:dyDescent="0.2">
      <c r="A705" t="s">
        <v>1640</v>
      </c>
      <c r="B705" s="34">
        <v>44377</v>
      </c>
      <c r="C705" s="25">
        <v>48.24</v>
      </c>
      <c r="D705" s="25">
        <v>48.24</v>
      </c>
      <c r="E705" s="25">
        <v>0.4824</v>
      </c>
      <c r="F705" s="25">
        <v>0.86918918918918897</v>
      </c>
      <c r="G705" t="s">
        <v>2579</v>
      </c>
      <c r="H705">
        <v>4.75105135502452E-4</v>
      </c>
      <c r="I705" s="31">
        <v>2.2919071736638279E-4</v>
      </c>
      <c r="J705">
        <v>3</v>
      </c>
    </row>
    <row r="706" spans="1:10" x14ac:dyDescent="0.2">
      <c r="A706" t="s">
        <v>1689</v>
      </c>
      <c r="B706" s="34">
        <v>44377</v>
      </c>
      <c r="C706" s="25">
        <v>95</v>
      </c>
      <c r="D706" s="25">
        <v>95</v>
      </c>
      <c r="E706" s="25">
        <v>1.1875</v>
      </c>
      <c r="F706" s="25">
        <v>1.2179487179487201</v>
      </c>
      <c r="G706" t="s">
        <v>2580</v>
      </c>
      <c r="H706">
        <v>1.9613762273218102E-3</v>
      </c>
      <c r="I706" s="31">
        <v>1.9123418216387665E-3</v>
      </c>
      <c r="J706">
        <v>3</v>
      </c>
    </row>
    <row r="707" spans="1:10" x14ac:dyDescent="0.2">
      <c r="A707" t="s">
        <v>1644</v>
      </c>
      <c r="B707" s="34">
        <v>44377</v>
      </c>
      <c r="C707" s="25">
        <v>9</v>
      </c>
      <c r="D707" s="25">
        <v>9</v>
      </c>
      <c r="E707" s="25">
        <v>0.375</v>
      </c>
      <c r="F707" s="25">
        <v>0.5</v>
      </c>
      <c r="G707" t="s">
        <v>2581</v>
      </c>
      <c r="H707">
        <v>6.2225786508282599E-4</v>
      </c>
      <c r="I707" s="31">
        <v>2.3334669940605965E-4</v>
      </c>
      <c r="J707">
        <v>3</v>
      </c>
    </row>
    <row r="708" spans="1:10" x14ac:dyDescent="0.2">
      <c r="A708" t="s">
        <v>1646</v>
      </c>
      <c r="B708" s="34">
        <v>44377</v>
      </c>
      <c r="C708" s="25">
        <v>44</v>
      </c>
      <c r="D708" s="25">
        <v>44</v>
      </c>
      <c r="E708" s="25">
        <v>0.44</v>
      </c>
      <c r="F708" s="25">
        <v>0.78571428571428603</v>
      </c>
      <c r="G708" t="s">
        <v>2582</v>
      </c>
      <c r="H708">
        <v>4.75105135502452E-4</v>
      </c>
      <c r="I708" s="31">
        <v>2.0904625962107884E-4</v>
      </c>
      <c r="J708">
        <v>3</v>
      </c>
    </row>
    <row r="709" spans="1:10" x14ac:dyDescent="0.2">
      <c r="A709" t="s">
        <v>1624</v>
      </c>
      <c r="B709" s="34">
        <v>44377</v>
      </c>
      <c r="C709" s="25">
        <v>803</v>
      </c>
      <c r="D709" s="25">
        <v>803</v>
      </c>
      <c r="E709" s="25">
        <v>2.0701754385964901</v>
      </c>
      <c r="F709" s="25">
        <v>3.6571428571428601</v>
      </c>
      <c r="G709" t="s">
        <v>2583</v>
      </c>
      <c r="H709">
        <v>0</v>
      </c>
      <c r="I709" s="31">
        <v>0</v>
      </c>
      <c r="J709">
        <v>3</v>
      </c>
    </row>
    <row r="710" spans="1:10" x14ac:dyDescent="0.2">
      <c r="A710" t="s">
        <v>1648</v>
      </c>
      <c r="B710" s="34">
        <v>44377</v>
      </c>
      <c r="C710" s="25">
        <v>25</v>
      </c>
      <c r="D710" s="25">
        <v>25</v>
      </c>
      <c r="E710" s="25">
        <v>0.25</v>
      </c>
      <c r="F710" s="25">
        <v>0.41666666666666702</v>
      </c>
      <c r="G710" t="s">
        <v>2584</v>
      </c>
      <c r="H710">
        <v>6.6259370263995502E-3</v>
      </c>
      <c r="I710" s="31">
        <v>1.6564842565998882E-3</v>
      </c>
      <c r="J710">
        <v>2</v>
      </c>
    </row>
    <row r="711" spans="1:10" x14ac:dyDescent="0.2">
      <c r="A711" t="s">
        <v>1650</v>
      </c>
      <c r="B711" s="34">
        <v>44377</v>
      </c>
      <c r="C711" s="25">
        <v>1.4</v>
      </c>
      <c r="D711" s="25">
        <v>1.88</v>
      </c>
      <c r="E711" s="25">
        <v>0.47</v>
      </c>
      <c r="F711" s="25">
        <v>0.92105263157894701</v>
      </c>
      <c r="G711" t="s">
        <v>2585</v>
      </c>
      <c r="H711">
        <v>2.26435432046186E-4</v>
      </c>
      <c r="I711" s="31">
        <v>1.0642465306170725E-4</v>
      </c>
      <c r="J711">
        <v>3</v>
      </c>
    </row>
    <row r="712" spans="1:10" x14ac:dyDescent="0.2">
      <c r="A712" t="s">
        <v>1652</v>
      </c>
      <c r="B712" s="34">
        <v>44377</v>
      </c>
      <c r="C712" s="25">
        <v>0.48</v>
      </c>
      <c r="D712" s="25">
        <v>0.48</v>
      </c>
      <c r="E712" s="25">
        <v>0.12</v>
      </c>
      <c r="F712" s="25">
        <v>0.34285714285714303</v>
      </c>
      <c r="G712" t="s">
        <v>2586</v>
      </c>
      <c r="H712">
        <v>9.1438037091006797E-4</v>
      </c>
      <c r="I712" s="31">
        <v>1.0972564450920814E-4</v>
      </c>
      <c r="J712">
        <v>1</v>
      </c>
    </row>
    <row r="713" spans="1:10" x14ac:dyDescent="0.2">
      <c r="A713" t="s">
        <v>1654</v>
      </c>
      <c r="B713" s="34">
        <v>44377</v>
      </c>
      <c r="C713" s="25">
        <v>12</v>
      </c>
      <c r="D713" s="25">
        <v>12</v>
      </c>
      <c r="E713" s="25">
        <v>0.20689655172413801</v>
      </c>
      <c r="F713" s="25">
        <v>0.6</v>
      </c>
      <c r="G713" t="s">
        <v>2587</v>
      </c>
      <c r="H713">
        <v>4.7389681353274298E-4</v>
      </c>
      <c r="I713" s="31">
        <v>9.8047616592981444E-5</v>
      </c>
      <c r="J713">
        <v>1</v>
      </c>
    </row>
    <row r="714" spans="1:10" x14ac:dyDescent="0.2">
      <c r="A714" t="s">
        <v>1664</v>
      </c>
      <c r="B714" s="34">
        <v>44377</v>
      </c>
      <c r="C714" s="25">
        <v>858</v>
      </c>
      <c r="D714" s="25">
        <v>3877</v>
      </c>
      <c r="E714" s="25">
        <v>0.56115212042263696</v>
      </c>
      <c r="F714" s="25">
        <v>0.49681528662420399</v>
      </c>
      <c r="G714" t="s">
        <v>2588</v>
      </c>
      <c r="H714">
        <v>1.8703355083747901E-4</v>
      </c>
      <c r="I714" s="31">
        <v>1.049542736426266E-4</v>
      </c>
      <c r="J714">
        <v>3</v>
      </c>
    </row>
    <row r="715" spans="1:10" x14ac:dyDescent="0.2">
      <c r="A715" t="s">
        <v>1656</v>
      </c>
      <c r="B715" s="34">
        <v>44377</v>
      </c>
      <c r="C715" s="25">
        <v>0</v>
      </c>
      <c r="D715" s="25">
        <v>1</v>
      </c>
      <c r="E715" s="25">
        <v>0.14285714285714299</v>
      </c>
      <c r="F715" s="25">
        <v>0</v>
      </c>
      <c r="G715" t="s">
        <v>2589</v>
      </c>
      <c r="H715">
        <v>4.31624257692908E-4</v>
      </c>
      <c r="I715" s="31">
        <v>6.166060824184406E-5</v>
      </c>
      <c r="J715">
        <v>1</v>
      </c>
    </row>
    <row r="716" spans="1:10" x14ac:dyDescent="0.2">
      <c r="A716" t="s">
        <v>1626</v>
      </c>
      <c r="B716" s="34">
        <v>44377</v>
      </c>
      <c r="C716" s="25">
        <v>7</v>
      </c>
      <c r="D716" s="25">
        <v>7</v>
      </c>
      <c r="E716" s="25">
        <v>0.58333333333333304</v>
      </c>
      <c r="F716" s="25">
        <v>1.1666666666666701</v>
      </c>
      <c r="G716" t="s">
        <v>1993</v>
      </c>
      <c r="H716">
        <v>9.6747089895550301E-5</v>
      </c>
      <c r="I716" s="31">
        <v>4.8373544947775137E-5</v>
      </c>
      <c r="J716">
        <v>3</v>
      </c>
    </row>
    <row r="717" spans="1:10" x14ac:dyDescent="0.2">
      <c r="A717" t="s">
        <v>1672</v>
      </c>
      <c r="B717" s="34">
        <v>44377</v>
      </c>
      <c r="C717" s="25">
        <v>4273</v>
      </c>
      <c r="D717" s="25">
        <v>4273</v>
      </c>
      <c r="E717" s="25">
        <v>1.06115107913669</v>
      </c>
      <c r="F717" s="25">
        <v>3.2941176470588198</v>
      </c>
      <c r="G717" t="s">
        <v>2590</v>
      </c>
      <c r="H717">
        <v>0</v>
      </c>
      <c r="I717" s="31">
        <v>0</v>
      </c>
      <c r="J717">
        <v>3</v>
      </c>
    </row>
    <row r="718" spans="1:10" x14ac:dyDescent="0.2">
      <c r="A718" t="s">
        <v>1674</v>
      </c>
      <c r="B718" s="34">
        <v>44377</v>
      </c>
      <c r="C718" s="25">
        <v>2870</v>
      </c>
      <c r="D718" s="25">
        <v>2870</v>
      </c>
      <c r="E718" s="25">
        <v>2.56859756097561</v>
      </c>
      <c r="F718" s="25">
        <v>6.19166666666667</v>
      </c>
      <c r="G718" t="s">
        <v>2591</v>
      </c>
      <c r="H718">
        <v>0</v>
      </c>
      <c r="I718" s="31">
        <v>0</v>
      </c>
      <c r="J718">
        <v>3</v>
      </c>
    </row>
    <row r="719" spans="1:10" x14ac:dyDescent="0.2">
      <c r="A719" t="s">
        <v>1676</v>
      </c>
      <c r="B719" s="34">
        <v>44377</v>
      </c>
      <c r="C719" s="25">
        <v>1510</v>
      </c>
      <c r="D719" s="25">
        <v>1510</v>
      </c>
      <c r="E719" s="25">
        <v>1.5923566878980899</v>
      </c>
      <c r="F719" s="25">
        <v>6.9361702127659601</v>
      </c>
      <c r="G719" t="s">
        <v>2592</v>
      </c>
      <c r="H719">
        <v>0</v>
      </c>
      <c r="I719" s="31">
        <v>0</v>
      </c>
      <c r="J719">
        <v>3</v>
      </c>
    </row>
    <row r="720" spans="1:10" x14ac:dyDescent="0.2">
      <c r="A720" t="s">
        <v>1678</v>
      </c>
      <c r="B720" s="34">
        <v>44377</v>
      </c>
      <c r="C720" s="25">
        <v>59.64</v>
      </c>
      <c r="D720" s="25">
        <v>59.64</v>
      </c>
      <c r="E720" s="25">
        <v>2.95336787564767</v>
      </c>
      <c r="F720" s="25">
        <v>35.641791044775999</v>
      </c>
      <c r="G720" t="s">
        <v>2593</v>
      </c>
      <c r="H720">
        <v>0</v>
      </c>
      <c r="I720" s="31">
        <v>0</v>
      </c>
      <c r="J720">
        <v>3</v>
      </c>
    </row>
    <row r="721" spans="1:10" x14ac:dyDescent="0.2">
      <c r="A721" t="s">
        <v>1680</v>
      </c>
      <c r="B721" s="34">
        <v>44377</v>
      </c>
      <c r="C721" s="25">
        <v>-2</v>
      </c>
      <c r="D721" s="25">
        <v>18.2</v>
      </c>
      <c r="E721" s="25">
        <v>0</v>
      </c>
      <c r="F721" s="25">
        <v>-2</v>
      </c>
      <c r="G721" t="s">
        <v>2557</v>
      </c>
      <c r="H721">
        <v>0</v>
      </c>
      <c r="I721" s="31">
        <v>0</v>
      </c>
      <c r="J721">
        <v>1</v>
      </c>
    </row>
    <row r="722" spans="1:10" x14ac:dyDescent="0.2">
      <c r="A722" t="s">
        <v>1754</v>
      </c>
      <c r="B722" s="34">
        <v>44377</v>
      </c>
      <c r="C722" s="25">
        <v>204</v>
      </c>
      <c r="D722" s="25">
        <v>204</v>
      </c>
      <c r="E722" s="25">
        <v>0.217716115261473</v>
      </c>
      <c r="F722" s="25">
        <v>0.47887323943662002</v>
      </c>
      <c r="G722" t="s">
        <v>2594</v>
      </c>
      <c r="H722">
        <v>0</v>
      </c>
      <c r="I722" s="31">
        <v>0</v>
      </c>
      <c r="J722">
        <v>1</v>
      </c>
    </row>
    <row r="723" spans="1:10" x14ac:dyDescent="0.2">
      <c r="A723" t="s">
        <v>1761</v>
      </c>
      <c r="B723" s="34">
        <v>44377</v>
      </c>
      <c r="C723" s="25">
        <v>226</v>
      </c>
      <c r="D723" s="25">
        <v>1304</v>
      </c>
      <c r="E723" s="25">
        <v>0.28977777777777802</v>
      </c>
      <c r="F723" s="25">
        <v>0.196521739130435</v>
      </c>
      <c r="G723" t="s">
        <v>2595</v>
      </c>
      <c r="H723">
        <v>4.30141709222124E-4</v>
      </c>
      <c r="I723" s="31">
        <v>1.2464550862792236E-4</v>
      </c>
      <c r="J723">
        <v>2</v>
      </c>
    </row>
    <row r="724" spans="1:10" x14ac:dyDescent="0.2">
      <c r="A724" t="s">
        <v>1763</v>
      </c>
      <c r="B724" s="34">
        <v>44377</v>
      </c>
      <c r="C724" s="25">
        <v>490</v>
      </c>
      <c r="D724" s="25">
        <v>490</v>
      </c>
      <c r="E724" s="25">
        <v>0.375</v>
      </c>
      <c r="F724" s="25">
        <v>0.5</v>
      </c>
      <c r="G724" t="s">
        <v>2596</v>
      </c>
      <c r="H724">
        <v>1.88997865817201E-4</v>
      </c>
      <c r="I724" s="31">
        <v>7.0874199681450505E-5</v>
      </c>
      <c r="J724">
        <v>3</v>
      </c>
    </row>
    <row r="725" spans="1:10" x14ac:dyDescent="0.2">
      <c r="A725" t="s">
        <v>1765</v>
      </c>
      <c r="B725" s="34">
        <v>44377</v>
      </c>
      <c r="C725" s="25">
        <v>128</v>
      </c>
      <c r="D725" s="25">
        <v>128</v>
      </c>
      <c r="E725" s="25">
        <v>0.16</v>
      </c>
      <c r="F725" s="25">
        <v>0.31604938271604899</v>
      </c>
      <c r="G725" t="s">
        <v>2597</v>
      </c>
      <c r="H725">
        <v>1.53457995554627E-3</v>
      </c>
      <c r="I725" s="31">
        <v>2.4553279288740289E-4</v>
      </c>
      <c r="J725">
        <v>1</v>
      </c>
    </row>
    <row r="726" spans="1:10" x14ac:dyDescent="0.2">
      <c r="A726" t="s">
        <v>1767</v>
      </c>
      <c r="B726" s="34">
        <v>44377</v>
      </c>
      <c r="C726" s="25">
        <v>0</v>
      </c>
      <c r="D726" s="25">
        <v>0</v>
      </c>
      <c r="E726" s="25">
        <v>0</v>
      </c>
      <c r="F726" s="25">
        <v>0</v>
      </c>
      <c r="G726" t="s">
        <v>2598</v>
      </c>
      <c r="H726">
        <v>1.50096266299131E-4</v>
      </c>
      <c r="I726" s="31">
        <v>0</v>
      </c>
      <c r="J726">
        <v>1</v>
      </c>
    </row>
    <row r="727" spans="1:10" x14ac:dyDescent="0.2">
      <c r="A727" t="s">
        <v>1783</v>
      </c>
      <c r="B727" s="34">
        <v>44377</v>
      </c>
      <c r="C727" s="25">
        <v>214</v>
      </c>
      <c r="D727" s="25">
        <v>214</v>
      </c>
      <c r="E727" s="25">
        <v>0.375</v>
      </c>
      <c r="F727" s="25">
        <v>0.5</v>
      </c>
      <c r="G727" t="s">
        <v>2599</v>
      </c>
      <c r="H727">
        <v>2.7765584932566999E-4</v>
      </c>
      <c r="I727" s="31">
        <v>1.0412094349712639E-4</v>
      </c>
      <c r="J727">
        <v>3</v>
      </c>
    </row>
    <row r="728" spans="1:10" x14ac:dyDescent="0.2">
      <c r="A728" t="s">
        <v>1771</v>
      </c>
      <c r="B728" s="34">
        <v>44377</v>
      </c>
      <c r="C728" s="25">
        <v>36.299999999999997</v>
      </c>
      <c r="D728" s="25">
        <v>36.299999999999997</v>
      </c>
      <c r="E728" s="25">
        <v>0.36299999999999999</v>
      </c>
      <c r="F728" s="25">
        <v>0.80666666666666698</v>
      </c>
      <c r="G728" t="s">
        <v>2600</v>
      </c>
      <c r="H728">
        <v>9.3022912847946394E-5</v>
      </c>
      <c r="I728" s="31">
        <v>3.3767317363804538E-5</v>
      </c>
      <c r="J728">
        <v>3</v>
      </c>
    </row>
    <row r="729" spans="1:10" x14ac:dyDescent="0.2">
      <c r="A729" t="s">
        <v>1773</v>
      </c>
      <c r="B729" s="34">
        <v>44377</v>
      </c>
      <c r="C729" s="25">
        <v>0.3</v>
      </c>
      <c r="D729" s="25">
        <v>0.3</v>
      </c>
      <c r="E729" s="25">
        <v>0.3</v>
      </c>
      <c r="F729" s="25">
        <v>0.6</v>
      </c>
      <c r="G729" t="s">
        <v>2601</v>
      </c>
      <c r="H729">
        <v>8.5382360320602406E-5</v>
      </c>
      <c r="I729" s="31">
        <v>2.5614708096180722E-5</v>
      </c>
      <c r="J729">
        <v>2</v>
      </c>
    </row>
    <row r="730" spans="1:10" x14ac:dyDescent="0.2">
      <c r="A730" t="s">
        <v>1775</v>
      </c>
      <c r="B730" s="34">
        <v>44377</v>
      </c>
      <c r="C730" s="25">
        <v>30</v>
      </c>
      <c r="D730" s="25">
        <v>30</v>
      </c>
      <c r="E730" s="25">
        <v>0.3</v>
      </c>
      <c r="F730" s="25">
        <v>0.66666666666666696</v>
      </c>
      <c r="G730" t="s">
        <v>2602</v>
      </c>
      <c r="H730">
        <v>8.5382360320602406E-5</v>
      </c>
      <c r="I730" s="31">
        <v>2.5614708096180722E-5</v>
      </c>
      <c r="J730">
        <v>2</v>
      </c>
    </row>
    <row r="731" spans="1:10" x14ac:dyDescent="0.2">
      <c r="A731" t="s">
        <v>1777</v>
      </c>
      <c r="B731" s="34">
        <v>44377</v>
      </c>
      <c r="C731" s="25">
        <v>181</v>
      </c>
      <c r="D731" s="25">
        <v>605</v>
      </c>
      <c r="E731" s="25">
        <v>0.37812499999999999</v>
      </c>
      <c r="F731" s="25">
        <v>0.43719806763285002</v>
      </c>
      <c r="G731" t="s">
        <v>2603</v>
      </c>
      <c r="H731">
        <v>8.8852581032693607E-5</v>
      </c>
      <c r="I731" s="31">
        <v>3.3597382202987267E-5</v>
      </c>
      <c r="J731">
        <v>3</v>
      </c>
    </row>
    <row r="732" spans="1:10" x14ac:dyDescent="0.2">
      <c r="A732" t="s">
        <v>1713</v>
      </c>
      <c r="B732" s="34">
        <v>44377</v>
      </c>
      <c r="C732" s="25">
        <v>59.51</v>
      </c>
      <c r="D732" s="25">
        <v>59.51</v>
      </c>
      <c r="E732" s="25">
        <v>0.59509999999999996</v>
      </c>
      <c r="F732" s="25">
        <v>1.1901999999999999</v>
      </c>
      <c r="G732" t="s">
        <v>2604</v>
      </c>
      <c r="H732">
        <v>0</v>
      </c>
      <c r="I732" s="31">
        <v>0</v>
      </c>
      <c r="J732">
        <v>3</v>
      </c>
    </row>
    <row r="733" spans="1:10" x14ac:dyDescent="0.2">
      <c r="A733" t="s">
        <v>1779</v>
      </c>
      <c r="B733" s="34">
        <v>44377</v>
      </c>
      <c r="C733" s="25">
        <v>21</v>
      </c>
      <c r="D733" s="25">
        <v>21</v>
      </c>
      <c r="E733" s="25">
        <v>0.375</v>
      </c>
      <c r="F733" s="25">
        <v>0.5</v>
      </c>
      <c r="G733" t="s">
        <v>2605</v>
      </c>
      <c r="H733">
        <v>2.1796222320421399E-4</v>
      </c>
      <c r="I733" s="31">
        <v>8.1735833701580322E-5</v>
      </c>
      <c r="J733">
        <v>3</v>
      </c>
    </row>
    <row r="734" spans="1:10" x14ac:dyDescent="0.2">
      <c r="A734" t="s">
        <v>1727</v>
      </c>
      <c r="B734" s="34">
        <v>44377</v>
      </c>
      <c r="C734" s="25">
        <v>0</v>
      </c>
      <c r="D734" s="25">
        <v>0</v>
      </c>
      <c r="E734" s="25">
        <v>0</v>
      </c>
      <c r="F734" s="25">
        <v>0</v>
      </c>
      <c r="G734" t="s">
        <v>2606</v>
      </c>
      <c r="H734">
        <v>2.86093661603707E-4</v>
      </c>
      <c r="I734" s="31">
        <v>0</v>
      </c>
      <c r="J734">
        <v>1</v>
      </c>
    </row>
    <row r="735" spans="1:10" x14ac:dyDescent="0.2">
      <c r="A735" t="s">
        <v>1729</v>
      </c>
      <c r="B735" s="34">
        <v>44377</v>
      </c>
      <c r="C735" s="25">
        <v>18</v>
      </c>
      <c r="D735" s="25">
        <v>18</v>
      </c>
      <c r="E735" s="25">
        <v>0.18</v>
      </c>
      <c r="F735" s="25">
        <v>0.6</v>
      </c>
      <c r="G735" t="s">
        <v>2702</v>
      </c>
      <c r="H735">
        <v>4.0396615455341999E-4</v>
      </c>
      <c r="I735" s="31">
        <v>7.2713907819615657E-5</v>
      </c>
      <c r="J735">
        <v>1</v>
      </c>
    </row>
    <row r="736" spans="1:10" x14ac:dyDescent="0.2">
      <c r="A736" t="s">
        <v>1781</v>
      </c>
      <c r="B736" s="34">
        <v>44377</v>
      </c>
      <c r="C736" s="25">
        <v>4</v>
      </c>
      <c r="D736" s="25">
        <v>6</v>
      </c>
      <c r="E736" s="25">
        <v>0.13636363636363599</v>
      </c>
      <c r="F736" s="25">
        <v>0.2</v>
      </c>
      <c r="G736" t="s">
        <v>2607</v>
      </c>
      <c r="H736">
        <v>1.6435049947512899E-4</v>
      </c>
      <c r="I736" s="31">
        <v>2.2411431746608384E-5</v>
      </c>
      <c r="J736">
        <v>1</v>
      </c>
    </row>
    <row r="737" spans="1:10" x14ac:dyDescent="0.2">
      <c r="A737" t="s">
        <v>1747</v>
      </c>
      <c r="B737" s="34">
        <v>44377</v>
      </c>
      <c r="C737" s="25">
        <v>38.770000000000003</v>
      </c>
      <c r="D737" s="25">
        <v>38.770000000000003</v>
      </c>
      <c r="E737" s="25">
        <v>0.38769999999999999</v>
      </c>
      <c r="F737" s="25">
        <v>0.77539999999999998</v>
      </c>
      <c r="G737" t="s">
        <v>2702</v>
      </c>
      <c r="H737">
        <v>4.1137864459094697E-4</v>
      </c>
      <c r="I737" s="31">
        <v>1.5949150050791004E-4</v>
      </c>
      <c r="J737">
        <v>3</v>
      </c>
    </row>
    <row r="738" spans="1:10" x14ac:dyDescent="0.2">
      <c r="A738" t="s">
        <v>1769</v>
      </c>
      <c r="B738" s="34">
        <v>44377</v>
      </c>
      <c r="C738" s="25">
        <v>32</v>
      </c>
      <c r="D738" s="25">
        <v>32</v>
      </c>
      <c r="E738" s="25">
        <v>0.32</v>
      </c>
      <c r="F738" s="25">
        <v>0.64</v>
      </c>
      <c r="G738" t="s">
        <v>2608</v>
      </c>
      <c r="H738">
        <v>4.05468720263738E-4</v>
      </c>
      <c r="I738" s="31">
        <v>1.2974999048439605E-4</v>
      </c>
      <c r="J738">
        <v>2</v>
      </c>
    </row>
    <row r="739" spans="1:10" x14ac:dyDescent="0.2">
      <c r="A739" t="s">
        <v>1752</v>
      </c>
      <c r="B739" s="34">
        <v>44377</v>
      </c>
      <c r="C739" s="25">
        <v>67</v>
      </c>
      <c r="D739" s="25">
        <v>454</v>
      </c>
      <c r="E739" s="25">
        <v>0.33629629629629598</v>
      </c>
      <c r="F739" s="25">
        <v>0.17724867724867699</v>
      </c>
      <c r="G739" t="s">
        <v>2609</v>
      </c>
      <c r="H739">
        <v>4.4563813180955399E-4</v>
      </c>
      <c r="I739" s="31">
        <v>1.4986645321595358E-4</v>
      </c>
      <c r="J739">
        <v>2</v>
      </c>
    </row>
    <row r="740" spans="1:10" x14ac:dyDescent="0.2">
      <c r="A740" t="s">
        <v>1745</v>
      </c>
      <c r="B740" s="34">
        <v>44377</v>
      </c>
      <c r="C740" s="25">
        <v>40</v>
      </c>
      <c r="D740" s="25">
        <v>40</v>
      </c>
      <c r="E740" s="25">
        <v>0.23749999999999999</v>
      </c>
      <c r="F740" s="25">
        <v>0.2</v>
      </c>
      <c r="G740" t="s">
        <v>2610</v>
      </c>
      <c r="H740">
        <v>3.3417320793866298E-4</v>
      </c>
      <c r="I740" s="31">
        <v>7.936613688543254E-5</v>
      </c>
      <c r="J740">
        <v>2</v>
      </c>
    </row>
    <row r="741" spans="1:10" x14ac:dyDescent="0.2">
      <c r="A741" t="s">
        <v>1715</v>
      </c>
      <c r="B741" s="34">
        <v>44377</v>
      </c>
      <c r="C741" s="25">
        <v>48.2</v>
      </c>
      <c r="D741" s="25">
        <v>48.2</v>
      </c>
      <c r="E741" s="25">
        <v>0.48199999999999998</v>
      </c>
      <c r="F741" s="25">
        <v>0.87636363636363601</v>
      </c>
      <c r="G741" t="s">
        <v>2611</v>
      </c>
      <c r="H741">
        <v>1.09751997686722E-4</v>
      </c>
      <c r="I741" s="31">
        <v>5.2900462884999758E-5</v>
      </c>
      <c r="J741">
        <v>3</v>
      </c>
    </row>
    <row r="742" spans="1:10" x14ac:dyDescent="0.2">
      <c r="A742" t="s">
        <v>1733</v>
      </c>
      <c r="B742" s="34">
        <v>44377</v>
      </c>
      <c r="C742" s="25">
        <v>27</v>
      </c>
      <c r="D742" s="25">
        <v>48</v>
      </c>
      <c r="E742" s="25">
        <v>0.24</v>
      </c>
      <c r="F742" s="25">
        <v>0.36</v>
      </c>
      <c r="G742" t="s">
        <v>2612</v>
      </c>
      <c r="H742">
        <v>8.7609270732437805E-5</v>
      </c>
      <c r="I742" s="31">
        <v>2.102622497578507E-5</v>
      </c>
      <c r="J742">
        <v>2</v>
      </c>
    </row>
    <row r="743" spans="1:10" x14ac:dyDescent="0.2">
      <c r="A743" t="s">
        <v>1725</v>
      </c>
      <c r="B743" s="34">
        <v>44377</v>
      </c>
      <c r="C743" s="25">
        <v>43.78</v>
      </c>
      <c r="D743" s="25">
        <v>43.78</v>
      </c>
      <c r="E743" s="25">
        <v>0.43780000000000002</v>
      </c>
      <c r="F743" s="25">
        <v>0.79600000000000004</v>
      </c>
      <c r="G743" t="s">
        <v>2613</v>
      </c>
      <c r="H743">
        <v>1.0363580097562801E-4</v>
      </c>
      <c r="I743" s="31">
        <v>4.5371753667129739E-5</v>
      </c>
      <c r="J743">
        <v>3</v>
      </c>
    </row>
    <row r="744" spans="1:10" x14ac:dyDescent="0.2">
      <c r="A744" t="s">
        <v>1721</v>
      </c>
      <c r="B744" s="34">
        <v>44377</v>
      </c>
      <c r="C744" s="25">
        <v>164206</v>
      </c>
      <c r="D744" s="25">
        <v>183602</v>
      </c>
      <c r="E744" s="25">
        <v>0.270002941176471</v>
      </c>
      <c r="F744" s="25">
        <v>0.57293687457258102</v>
      </c>
      <c r="G744" t="s">
        <v>2006</v>
      </c>
      <c r="H744">
        <v>0</v>
      </c>
      <c r="I744" s="31">
        <v>0</v>
      </c>
      <c r="J744">
        <v>2</v>
      </c>
    </row>
    <row r="745" spans="1:10" x14ac:dyDescent="0.2">
      <c r="A745" t="s">
        <v>1731</v>
      </c>
      <c r="B745" s="34">
        <v>44377</v>
      </c>
      <c r="C745" s="25">
        <v>6</v>
      </c>
      <c r="D745" s="25">
        <v>12</v>
      </c>
      <c r="E745" s="25">
        <v>0.3</v>
      </c>
      <c r="F745" s="25">
        <v>0.42857142857142899</v>
      </c>
      <c r="G745" t="s">
        <v>2614</v>
      </c>
      <c r="H745">
        <v>4.0746916658661498E-4</v>
      </c>
      <c r="I745" s="31">
        <v>1.2224074997598455E-4</v>
      </c>
      <c r="J745">
        <v>2</v>
      </c>
    </row>
    <row r="746" spans="1:10" x14ac:dyDescent="0.2">
      <c r="A746" t="s">
        <v>1723</v>
      </c>
      <c r="B746" s="34">
        <v>44377</v>
      </c>
      <c r="C746" s="25">
        <v>45</v>
      </c>
      <c r="D746" s="25">
        <v>45</v>
      </c>
      <c r="E746" s="25">
        <v>0.45</v>
      </c>
      <c r="F746" s="25">
        <v>0.81818181818181801</v>
      </c>
      <c r="G746" t="s">
        <v>2702</v>
      </c>
      <c r="H746">
        <v>4.2529035420966598E-4</v>
      </c>
      <c r="I746" s="31">
        <v>1.9138065939434964E-4</v>
      </c>
      <c r="J746">
        <v>3</v>
      </c>
    </row>
    <row r="747" spans="1:10" x14ac:dyDescent="0.2">
      <c r="A747" t="s">
        <v>1735</v>
      </c>
      <c r="B747" s="34">
        <v>44377</v>
      </c>
      <c r="C747" s="25">
        <v>20</v>
      </c>
      <c r="D747" s="25">
        <v>20</v>
      </c>
      <c r="E747" s="25">
        <v>0.2</v>
      </c>
      <c r="F747" s="25">
        <v>0.4</v>
      </c>
      <c r="G747" t="s">
        <v>2615</v>
      </c>
      <c r="H747">
        <v>5.3174885843545495E-4</v>
      </c>
      <c r="I747" s="31">
        <v>1.0634977168709108E-4</v>
      </c>
      <c r="J747">
        <v>1</v>
      </c>
    </row>
    <row r="748" spans="1:10" x14ac:dyDescent="0.2">
      <c r="A748" t="s">
        <v>1737</v>
      </c>
      <c r="B748" s="34">
        <v>44377</v>
      </c>
      <c r="C748" s="25">
        <v>15</v>
      </c>
      <c r="D748" s="25">
        <v>15</v>
      </c>
      <c r="E748" s="25">
        <v>0.15</v>
      </c>
      <c r="F748" s="25">
        <v>0.33333333333333298</v>
      </c>
      <c r="G748" t="s">
        <v>2702</v>
      </c>
      <c r="H748">
        <v>4.4637215802490202E-3</v>
      </c>
      <c r="I748" s="31">
        <v>6.6955823703735275E-4</v>
      </c>
      <c r="J748">
        <v>1</v>
      </c>
    </row>
    <row r="749" spans="1:10" x14ac:dyDescent="0.2">
      <c r="A749" t="s">
        <v>1739</v>
      </c>
      <c r="B749" s="34">
        <v>44377</v>
      </c>
      <c r="C749" s="25">
        <v>5</v>
      </c>
      <c r="D749" s="25">
        <v>5</v>
      </c>
      <c r="E749" s="25">
        <v>0.05</v>
      </c>
      <c r="F749" s="25">
        <v>0.11111111111111099</v>
      </c>
      <c r="G749" t="s">
        <v>2702</v>
      </c>
      <c r="H749">
        <v>4.4637215802490202E-3</v>
      </c>
      <c r="I749" s="31">
        <v>2.2318607901245093E-4</v>
      </c>
      <c r="J749">
        <v>1</v>
      </c>
    </row>
    <row r="750" spans="1:10" x14ac:dyDescent="0.2">
      <c r="A750" t="s">
        <v>1741</v>
      </c>
      <c r="B750" s="34">
        <v>44377</v>
      </c>
      <c r="C750" s="25">
        <v>0</v>
      </c>
      <c r="D750" s="25">
        <v>0</v>
      </c>
      <c r="E750" s="25">
        <v>0</v>
      </c>
      <c r="F750" s="25">
        <v>0</v>
      </c>
      <c r="G750" t="s">
        <v>2616</v>
      </c>
      <c r="H750">
        <v>1.03253575519921E-4</v>
      </c>
      <c r="I750" s="31">
        <v>0</v>
      </c>
      <c r="J750">
        <v>1</v>
      </c>
    </row>
    <row r="751" spans="1:10" x14ac:dyDescent="0.2">
      <c r="A751" t="s">
        <v>1717</v>
      </c>
      <c r="B751" s="34">
        <v>44377</v>
      </c>
      <c r="C751" s="25">
        <v>0.51100000000000001</v>
      </c>
      <c r="D751" s="25">
        <v>0.51100000000000001</v>
      </c>
      <c r="E751" s="25">
        <v>0.83770491803278702</v>
      </c>
      <c r="F751" s="25">
        <v>0.93933823529411797</v>
      </c>
      <c r="G751" t="s">
        <v>2702</v>
      </c>
      <c r="H751">
        <v>0</v>
      </c>
      <c r="I751" s="31">
        <v>0</v>
      </c>
      <c r="J751">
        <v>3</v>
      </c>
    </row>
    <row r="752" spans="1:10" x14ac:dyDescent="0.2">
      <c r="A752" t="s">
        <v>1749</v>
      </c>
      <c r="B752" s="34">
        <v>44377</v>
      </c>
      <c r="C752" s="25">
        <v>0</v>
      </c>
      <c r="D752" s="25">
        <v>180</v>
      </c>
      <c r="E752" s="25">
        <v>0.15</v>
      </c>
      <c r="F752" s="25">
        <v>0</v>
      </c>
      <c r="G752" t="s">
        <v>2617</v>
      </c>
      <c r="H752">
        <v>5.0691815792301405E-4</v>
      </c>
      <c r="I752" s="31">
        <v>7.6037723688452132E-5</v>
      </c>
      <c r="J752">
        <v>1</v>
      </c>
    </row>
    <row r="753" spans="1:10" x14ac:dyDescent="0.2">
      <c r="A753" t="s">
        <v>1743</v>
      </c>
      <c r="B753" s="34">
        <v>44377</v>
      </c>
      <c r="C753" s="25">
        <v>0</v>
      </c>
      <c r="D753" s="25">
        <v>4</v>
      </c>
      <c r="E753" s="25">
        <v>0.16666666666666699</v>
      </c>
      <c r="F753" s="25">
        <v>0</v>
      </c>
      <c r="G753" t="s">
        <v>2618</v>
      </c>
      <c r="H753">
        <v>1.6792702685038699E-4</v>
      </c>
      <c r="I753" s="31">
        <v>2.7987837808397936E-5</v>
      </c>
      <c r="J753">
        <v>1</v>
      </c>
    </row>
    <row r="754" spans="1:10" x14ac:dyDescent="0.2">
      <c r="A754" t="s">
        <v>1719</v>
      </c>
      <c r="B754" s="34">
        <v>44377</v>
      </c>
      <c r="C754" s="25">
        <v>12.9</v>
      </c>
      <c r="D754" s="25">
        <v>22.9</v>
      </c>
      <c r="E754" s="25">
        <v>0.19083333333333299</v>
      </c>
      <c r="F754" s="25">
        <v>0.28666666666666701</v>
      </c>
      <c r="G754" t="s">
        <v>2619</v>
      </c>
      <c r="H754">
        <v>1.05987996357924E-4</v>
      </c>
      <c r="I754" s="31">
        <v>2.0226042638303867E-5</v>
      </c>
      <c r="J754">
        <v>1</v>
      </c>
    </row>
    <row r="755" spans="1:10" x14ac:dyDescent="0.2">
      <c r="A755" t="s">
        <v>1758</v>
      </c>
      <c r="B755" s="34">
        <v>44377</v>
      </c>
      <c r="C755" s="25">
        <v>0</v>
      </c>
      <c r="D755" s="25">
        <v>17</v>
      </c>
      <c r="E755" s="25">
        <v>0.202380952380952</v>
      </c>
      <c r="F755" s="25">
        <v>0</v>
      </c>
      <c r="G755" t="s">
        <v>2617</v>
      </c>
      <c r="H755">
        <v>0</v>
      </c>
      <c r="I755" s="31">
        <v>0</v>
      </c>
      <c r="J755">
        <v>1</v>
      </c>
    </row>
    <row r="756" spans="1:10" x14ac:dyDescent="0.2">
      <c r="A756" t="s">
        <v>1836</v>
      </c>
      <c r="B756" s="34">
        <v>44377</v>
      </c>
      <c r="C756" s="25">
        <v>40.15</v>
      </c>
      <c r="D756" s="25">
        <v>40.15</v>
      </c>
      <c r="E756" s="25">
        <v>0.48379322809977099</v>
      </c>
      <c r="F756" s="25">
        <v>0.84331022894349905</v>
      </c>
      <c r="G756" t="s">
        <v>2620</v>
      </c>
      <c r="H756">
        <v>0</v>
      </c>
      <c r="I756" s="31">
        <v>0</v>
      </c>
      <c r="J756">
        <v>3</v>
      </c>
    </row>
    <row r="757" spans="1:10" x14ac:dyDescent="0.2">
      <c r="A757" t="s">
        <v>1860</v>
      </c>
      <c r="B757" s="34">
        <v>44377</v>
      </c>
      <c r="C757" s="25">
        <v>40.82</v>
      </c>
      <c r="D757" s="25">
        <v>40.82</v>
      </c>
      <c r="E757" s="25">
        <v>0.51024999999999998</v>
      </c>
      <c r="F757" s="25">
        <v>0.82799188640973598</v>
      </c>
      <c r="G757" t="s">
        <v>2621</v>
      </c>
      <c r="H757">
        <v>4.3785391398543002E-4</v>
      </c>
      <c r="I757" s="31">
        <v>2.2341495961106564E-4</v>
      </c>
      <c r="J757">
        <v>3</v>
      </c>
    </row>
    <row r="758" spans="1:10" x14ac:dyDescent="0.2">
      <c r="A758" t="s">
        <v>1872</v>
      </c>
      <c r="B758" s="34">
        <v>44377</v>
      </c>
      <c r="C758" s="25">
        <v>35.909999999999997</v>
      </c>
      <c r="D758" s="25">
        <v>35.909999999999997</v>
      </c>
      <c r="E758" s="25">
        <v>0.97054054054053995</v>
      </c>
      <c r="F758" s="25">
        <v>1.1659090909090899</v>
      </c>
      <c r="G758" t="s">
        <v>2622</v>
      </c>
      <c r="H758">
        <v>6.2635332022446301E-4</v>
      </c>
      <c r="I758" s="31">
        <v>5.213968179165802E-4</v>
      </c>
      <c r="J758">
        <v>3</v>
      </c>
    </row>
    <row r="759" spans="1:10" x14ac:dyDescent="0.2">
      <c r="A759" t="s">
        <v>1870</v>
      </c>
      <c r="B759" s="34">
        <v>44377</v>
      </c>
      <c r="C759" s="25">
        <v>0</v>
      </c>
      <c r="D759" s="25">
        <v>0</v>
      </c>
      <c r="E759" s="25">
        <v>0</v>
      </c>
      <c r="F759" s="25">
        <v>0</v>
      </c>
      <c r="G759" t="s">
        <v>2623</v>
      </c>
      <c r="H759">
        <v>8.1699346405228807E-5</v>
      </c>
      <c r="I759" s="31">
        <v>0</v>
      </c>
      <c r="J759">
        <v>1</v>
      </c>
    </row>
    <row r="760" spans="1:10" x14ac:dyDescent="0.2">
      <c r="A760" t="s">
        <v>1868</v>
      </c>
      <c r="B760" s="34">
        <v>44377</v>
      </c>
      <c r="C760" s="25">
        <v>2910</v>
      </c>
      <c r="D760" s="25">
        <v>2910</v>
      </c>
      <c r="E760" s="25">
        <v>0.111923076923077</v>
      </c>
      <c r="F760" s="25">
        <v>1</v>
      </c>
      <c r="G760" t="s">
        <v>2624</v>
      </c>
      <c r="H760">
        <v>6.0025444244298095E-4</v>
      </c>
      <c r="I760" s="31">
        <v>0</v>
      </c>
      <c r="J760">
        <v>0</v>
      </c>
    </row>
    <row r="761" spans="1:10" x14ac:dyDescent="0.2">
      <c r="A761" t="s">
        <v>1866</v>
      </c>
      <c r="B761" s="34">
        <v>44377</v>
      </c>
      <c r="C761" s="25">
        <v>5</v>
      </c>
      <c r="D761" s="25">
        <v>15</v>
      </c>
      <c r="E761" s="25">
        <v>0.3</v>
      </c>
      <c r="F761" s="25">
        <v>0.33333333333333298</v>
      </c>
      <c r="G761" t="s">
        <v>2625</v>
      </c>
      <c r="H761">
        <v>5.8982460358744898E-4</v>
      </c>
      <c r="I761" s="31">
        <v>1.7694738107623469E-4</v>
      </c>
      <c r="J761">
        <v>2</v>
      </c>
    </row>
    <row r="762" spans="1:10" x14ac:dyDescent="0.2">
      <c r="A762" t="s">
        <v>1864</v>
      </c>
      <c r="B762" s="34">
        <v>44377</v>
      </c>
      <c r="C762" s="25">
        <v>50.32</v>
      </c>
      <c r="D762" s="25">
        <v>50.32</v>
      </c>
      <c r="E762" s="25">
        <v>0.629</v>
      </c>
      <c r="F762" s="25">
        <v>0.91490909090909101</v>
      </c>
      <c r="G762" t="s">
        <v>2626</v>
      </c>
      <c r="H762">
        <v>4.2820800136404502E-4</v>
      </c>
      <c r="I762" s="31">
        <v>2.6934283285798456E-4</v>
      </c>
      <c r="J762">
        <v>3</v>
      </c>
    </row>
    <row r="763" spans="1:10" x14ac:dyDescent="0.2">
      <c r="A763" t="s">
        <v>1834</v>
      </c>
      <c r="B763" s="34">
        <v>44377</v>
      </c>
      <c r="C763" s="25">
        <v>0</v>
      </c>
      <c r="D763" s="25">
        <v>0</v>
      </c>
      <c r="E763" s="25">
        <v>0</v>
      </c>
      <c r="F763" s="25">
        <v>0</v>
      </c>
      <c r="G763" t="s">
        <v>2627</v>
      </c>
      <c r="H763">
        <v>0</v>
      </c>
      <c r="I763" s="31">
        <v>0</v>
      </c>
      <c r="J763">
        <v>1</v>
      </c>
    </row>
    <row r="764" spans="1:10" x14ac:dyDescent="0.2">
      <c r="A764" t="s">
        <v>1848</v>
      </c>
      <c r="B764" s="34">
        <v>44377</v>
      </c>
      <c r="C764" s="25">
        <v>75</v>
      </c>
      <c r="D764" s="25">
        <v>75</v>
      </c>
      <c r="E764" s="25">
        <v>0.75</v>
      </c>
      <c r="F764" s="25">
        <v>1.875</v>
      </c>
      <c r="G764" t="s">
        <v>2008</v>
      </c>
      <c r="H764">
        <v>0</v>
      </c>
      <c r="I764" s="31">
        <v>0</v>
      </c>
      <c r="J764">
        <v>3</v>
      </c>
    </row>
    <row r="765" spans="1:10" x14ac:dyDescent="0.2">
      <c r="A765" t="s">
        <v>1826</v>
      </c>
      <c r="B765" s="34">
        <v>44377</v>
      </c>
      <c r="C765" s="25">
        <v>2</v>
      </c>
      <c r="D765" s="25">
        <v>12</v>
      </c>
      <c r="E765" s="25">
        <v>0.24</v>
      </c>
      <c r="F765" s="25">
        <v>0.133333333333333</v>
      </c>
      <c r="G765" t="s">
        <v>2628</v>
      </c>
      <c r="H765">
        <v>0</v>
      </c>
      <c r="I765" s="31">
        <v>0</v>
      </c>
      <c r="J765">
        <v>2</v>
      </c>
    </row>
    <row r="766" spans="1:10" x14ac:dyDescent="0.2">
      <c r="A766" t="s">
        <v>1862</v>
      </c>
      <c r="B766" s="34">
        <v>44377</v>
      </c>
      <c r="C766" s="25">
        <v>1</v>
      </c>
      <c r="D766" s="25">
        <v>3</v>
      </c>
      <c r="E766" s="25">
        <v>0.3</v>
      </c>
      <c r="F766" s="25">
        <v>0.5</v>
      </c>
      <c r="G766" t="s">
        <v>2702</v>
      </c>
      <c r="H766">
        <v>1.03618456496367E-4</v>
      </c>
      <c r="I766" s="31">
        <v>3.1085536948910212E-5</v>
      </c>
      <c r="J766">
        <v>2</v>
      </c>
    </row>
    <row r="767" spans="1:10" x14ac:dyDescent="0.2">
      <c r="A767" t="s">
        <v>1851</v>
      </c>
      <c r="B767" s="34">
        <v>44377</v>
      </c>
      <c r="C767" s="25">
        <v>10624</v>
      </c>
      <c r="D767" s="25">
        <v>25131</v>
      </c>
      <c r="E767" s="25">
        <v>0.35901428571428601</v>
      </c>
      <c r="F767" s="25">
        <v>0.53120000000000001</v>
      </c>
      <c r="G767" t="s">
        <v>2702</v>
      </c>
      <c r="H767">
        <v>4.82661566240398E-4</v>
      </c>
      <c r="I767" s="31">
        <v>1.7328239744553487E-4</v>
      </c>
      <c r="J767">
        <v>3</v>
      </c>
    </row>
    <row r="768" spans="1:10" x14ac:dyDescent="0.2">
      <c r="A768" t="s">
        <v>1828</v>
      </c>
      <c r="B768" s="34">
        <v>44377</v>
      </c>
      <c r="C768" s="25">
        <v>1353</v>
      </c>
      <c r="D768" s="25">
        <v>2150</v>
      </c>
      <c r="E768" s="25">
        <v>0.43877551020408201</v>
      </c>
      <c r="F768" s="25">
        <v>1.9328571428571399</v>
      </c>
      <c r="G768" t="s">
        <v>2629</v>
      </c>
      <c r="H768">
        <v>0</v>
      </c>
      <c r="I768" s="31">
        <v>0</v>
      </c>
      <c r="J768">
        <v>3</v>
      </c>
    </row>
    <row r="769" spans="1:10" x14ac:dyDescent="0.2">
      <c r="A769" t="s">
        <v>1857</v>
      </c>
      <c r="B769" s="34">
        <v>44377</v>
      </c>
      <c r="C769" s="25">
        <v>0</v>
      </c>
      <c r="D769" s="25">
        <v>2</v>
      </c>
      <c r="E769" s="25">
        <v>0.33333333333333298</v>
      </c>
      <c r="F769" s="25">
        <v>0</v>
      </c>
      <c r="G769" t="s">
        <v>2630</v>
      </c>
      <c r="H769">
        <v>1.88250968814801E-4</v>
      </c>
      <c r="I769" s="31">
        <v>6.2750322938267091E-5</v>
      </c>
      <c r="J769">
        <v>2</v>
      </c>
    </row>
    <row r="770" spans="1:10" x14ac:dyDescent="0.2">
      <c r="A770" t="s">
        <v>1853</v>
      </c>
      <c r="B770" s="34">
        <v>44377</v>
      </c>
      <c r="C770" s="25">
        <v>0</v>
      </c>
      <c r="D770" s="25">
        <v>0</v>
      </c>
      <c r="E770" s="25">
        <v>0</v>
      </c>
      <c r="F770" s="25">
        <v>0</v>
      </c>
      <c r="G770" t="s">
        <v>2631</v>
      </c>
      <c r="H770">
        <v>4.1265944437509202E-4</v>
      </c>
      <c r="I770" s="31">
        <v>0</v>
      </c>
      <c r="J770">
        <v>1</v>
      </c>
    </row>
    <row r="771" spans="1:10" x14ac:dyDescent="0.2">
      <c r="A771" t="s">
        <v>1839</v>
      </c>
      <c r="B771" s="34">
        <v>44377</v>
      </c>
      <c r="C771" s="25">
        <v>5</v>
      </c>
      <c r="D771" s="25">
        <v>5</v>
      </c>
      <c r="E771" s="25">
        <v>0.16666666666666699</v>
      </c>
      <c r="F771" s="25">
        <v>0.5</v>
      </c>
      <c r="G771" t="s">
        <v>2632</v>
      </c>
      <c r="H771">
        <v>1.3044330667178399E-4</v>
      </c>
      <c r="I771" s="31">
        <v>2.1740551111963958E-5</v>
      </c>
      <c r="J771">
        <v>1</v>
      </c>
    </row>
    <row r="772" spans="1:10" x14ac:dyDescent="0.2">
      <c r="A772" t="s">
        <v>1830</v>
      </c>
      <c r="B772" s="34">
        <v>44377</v>
      </c>
      <c r="C772" s="25">
        <v>0</v>
      </c>
      <c r="D772" s="25">
        <v>1</v>
      </c>
      <c r="E772" s="25">
        <v>0.25</v>
      </c>
      <c r="F772" s="25">
        <v>0</v>
      </c>
      <c r="G772" t="s">
        <v>1975</v>
      </c>
      <c r="H772">
        <v>3.8136527148803002E-4</v>
      </c>
      <c r="I772" s="31">
        <v>9.5341317872007532E-5</v>
      </c>
      <c r="J772">
        <v>2</v>
      </c>
    </row>
    <row r="773" spans="1:10" x14ac:dyDescent="0.2">
      <c r="A773" t="s">
        <v>1793</v>
      </c>
      <c r="B773" s="34">
        <v>44377</v>
      </c>
      <c r="C773" s="25">
        <v>6</v>
      </c>
      <c r="D773" s="25">
        <v>26</v>
      </c>
      <c r="E773" s="25">
        <v>0.72222222222222199</v>
      </c>
      <c r="F773" s="25">
        <v>0.75</v>
      </c>
      <c r="G773" t="s">
        <v>2702</v>
      </c>
      <c r="H773">
        <v>0</v>
      </c>
      <c r="I773" s="31">
        <v>0</v>
      </c>
      <c r="J773">
        <v>3</v>
      </c>
    </row>
    <row r="774" spans="1:10" x14ac:dyDescent="0.2">
      <c r="A774" t="s">
        <v>1806</v>
      </c>
      <c r="B774" s="34">
        <v>44377</v>
      </c>
      <c r="C774" s="25">
        <v>6</v>
      </c>
      <c r="D774" s="25">
        <v>6</v>
      </c>
      <c r="E774" s="25">
        <v>0.5</v>
      </c>
      <c r="F774" s="25">
        <v>0.75</v>
      </c>
      <c r="G774" t="s">
        <v>2633</v>
      </c>
      <c r="H774">
        <v>1.12595993563491E-3</v>
      </c>
      <c r="I774" s="31">
        <v>5.6297996781745554E-4</v>
      </c>
      <c r="J774">
        <v>3</v>
      </c>
    </row>
    <row r="775" spans="1:10" x14ac:dyDescent="0.2">
      <c r="A775" t="s">
        <v>1810</v>
      </c>
      <c r="B775" s="34">
        <v>44377</v>
      </c>
      <c r="C775" s="25">
        <v>28</v>
      </c>
      <c r="D775" s="25">
        <v>28</v>
      </c>
      <c r="E775" s="25">
        <v>0.28000000000000003</v>
      </c>
      <c r="F775" s="25">
        <v>0.7</v>
      </c>
      <c r="G775" t="s">
        <v>2634</v>
      </c>
      <c r="H775">
        <v>1.13735891069933E-3</v>
      </c>
      <c r="I775" s="31">
        <v>3.1846049499581182E-4</v>
      </c>
      <c r="J775">
        <v>2</v>
      </c>
    </row>
    <row r="776" spans="1:10" x14ac:dyDescent="0.2">
      <c r="A776" t="s">
        <v>1800</v>
      </c>
      <c r="B776" s="34">
        <v>44377</v>
      </c>
      <c r="C776" s="25">
        <v>-1</v>
      </c>
      <c r="D776" s="25">
        <v>0</v>
      </c>
      <c r="E776" s="25">
        <v>0</v>
      </c>
      <c r="F776" s="25">
        <v>-1</v>
      </c>
      <c r="G776" t="s">
        <v>2702</v>
      </c>
      <c r="H776">
        <v>8.6975893767810898E-4</v>
      </c>
      <c r="I776" s="31">
        <v>0</v>
      </c>
      <c r="J776">
        <v>0</v>
      </c>
    </row>
    <row r="777" spans="1:10" x14ac:dyDescent="0.2">
      <c r="A777" t="s">
        <v>1797</v>
      </c>
      <c r="B777" s="34">
        <v>44377</v>
      </c>
      <c r="C777" s="25">
        <v>0</v>
      </c>
      <c r="D777" s="25">
        <v>115676</v>
      </c>
      <c r="E777" s="25">
        <v>0.32884377453159003</v>
      </c>
      <c r="F777" s="25">
        <v>0</v>
      </c>
      <c r="G777" t="s">
        <v>2635</v>
      </c>
      <c r="H777">
        <v>7.3064624733278601E-3</v>
      </c>
      <c r="I777" s="31">
        <v>2.4026846982025491E-3</v>
      </c>
      <c r="J777">
        <v>2</v>
      </c>
    </row>
    <row r="778" spans="1:10" x14ac:dyDescent="0.2">
      <c r="A778" t="s">
        <v>1795</v>
      </c>
      <c r="B778" s="34">
        <v>44377</v>
      </c>
      <c r="C778" s="25">
        <v>30</v>
      </c>
      <c r="D778" s="25">
        <v>30</v>
      </c>
      <c r="E778" s="25">
        <v>0.3</v>
      </c>
      <c r="F778" s="25">
        <v>0.6</v>
      </c>
      <c r="G778" t="s">
        <v>2636</v>
      </c>
      <c r="H778">
        <v>8.1136325682592495E-4</v>
      </c>
      <c r="I778" s="31">
        <v>2.4340897704777737E-4</v>
      </c>
      <c r="J778">
        <v>2</v>
      </c>
    </row>
    <row r="779" spans="1:10" x14ac:dyDescent="0.2">
      <c r="A779" t="s">
        <v>1787</v>
      </c>
      <c r="B779" s="34">
        <v>44377</v>
      </c>
      <c r="C779" s="25">
        <v>8</v>
      </c>
      <c r="D779" s="25">
        <v>8</v>
      </c>
      <c r="E779" s="25">
        <v>0.08</v>
      </c>
      <c r="F779" s="25">
        <v>0.32</v>
      </c>
      <c r="G779" t="s">
        <v>2637</v>
      </c>
      <c r="H779">
        <v>0</v>
      </c>
      <c r="I779" s="31">
        <v>0</v>
      </c>
      <c r="J779">
        <v>1</v>
      </c>
    </row>
    <row r="780" spans="1:10" x14ac:dyDescent="0.2">
      <c r="A780" t="s">
        <v>1791</v>
      </c>
      <c r="B780" s="34">
        <v>44377</v>
      </c>
      <c r="C780" s="25">
        <v>0</v>
      </c>
      <c r="D780" s="25">
        <v>0</v>
      </c>
      <c r="E780" s="25">
        <v>0</v>
      </c>
      <c r="F780" s="25">
        <v>0</v>
      </c>
      <c r="G780" t="s">
        <v>2638</v>
      </c>
      <c r="H780">
        <v>8.6096611529640197E-5</v>
      </c>
      <c r="I780" s="31">
        <v>0</v>
      </c>
      <c r="J780">
        <v>1</v>
      </c>
    </row>
    <row r="781" spans="1:10" x14ac:dyDescent="0.2">
      <c r="A781" t="s">
        <v>1789</v>
      </c>
      <c r="B781" s="34">
        <v>44377</v>
      </c>
      <c r="C781" s="25">
        <v>100</v>
      </c>
      <c r="D781" s="25">
        <v>100</v>
      </c>
      <c r="E781" s="25">
        <v>0.375</v>
      </c>
      <c r="F781" s="25">
        <v>0.5</v>
      </c>
      <c r="G781" t="s">
        <v>2639</v>
      </c>
      <c r="H781">
        <v>4.1472056608549899E-4</v>
      </c>
      <c r="I781" s="31">
        <v>1.5552021228206226E-4</v>
      </c>
      <c r="J781">
        <v>3</v>
      </c>
    </row>
    <row r="782" spans="1:10" x14ac:dyDescent="0.2">
      <c r="A782" t="s">
        <v>1802</v>
      </c>
      <c r="B782" s="34">
        <v>44377</v>
      </c>
      <c r="C782" s="25">
        <v>70</v>
      </c>
      <c r="D782" s="25">
        <v>70</v>
      </c>
      <c r="E782" s="25">
        <v>0.7</v>
      </c>
      <c r="F782" s="25">
        <v>0.7</v>
      </c>
      <c r="G782" t="s">
        <v>2702</v>
      </c>
      <c r="H782">
        <v>0</v>
      </c>
      <c r="I782" s="31">
        <v>0</v>
      </c>
      <c r="J782">
        <v>3</v>
      </c>
    </row>
    <row r="783" spans="1:10" x14ac:dyDescent="0.2">
      <c r="A783" t="s">
        <v>1804</v>
      </c>
      <c r="B783" s="34">
        <v>44377</v>
      </c>
      <c r="C783" s="25">
        <v>1713</v>
      </c>
      <c r="D783" s="25">
        <v>3111</v>
      </c>
      <c r="E783" s="25">
        <v>0.38887500000000003</v>
      </c>
      <c r="F783" s="25">
        <v>0.85650000000000004</v>
      </c>
      <c r="G783" t="s">
        <v>2702</v>
      </c>
      <c r="H783">
        <v>2.8049785918329802E-4</v>
      </c>
      <c r="I783" s="31">
        <v>1.0907860498990504E-4</v>
      </c>
      <c r="J783">
        <v>3</v>
      </c>
    </row>
    <row r="784" spans="1:10" x14ac:dyDescent="0.2">
      <c r="A784" t="s">
        <v>1818</v>
      </c>
      <c r="B784" s="34">
        <v>44377</v>
      </c>
      <c r="C784" s="25">
        <v>26939</v>
      </c>
      <c r="D784" s="25">
        <v>54882</v>
      </c>
      <c r="E784" s="25">
        <v>2.2867500000000001</v>
      </c>
      <c r="F784" s="25">
        <v>4.4898333333333298</v>
      </c>
      <c r="G784" t="s">
        <v>2640</v>
      </c>
      <c r="H784">
        <v>5.2601391956462104E-4</v>
      </c>
      <c r="I784" s="31">
        <v>5.2601391956462072E-4</v>
      </c>
      <c r="J784">
        <v>3</v>
      </c>
    </row>
    <row r="785" spans="1:10" x14ac:dyDescent="0.2">
      <c r="A785" t="s">
        <v>1812</v>
      </c>
      <c r="B785" s="34">
        <v>44377</v>
      </c>
      <c r="C785" s="25">
        <v>70</v>
      </c>
      <c r="D785" s="25">
        <v>70</v>
      </c>
      <c r="E785" s="25">
        <v>0.33750000000000002</v>
      </c>
      <c r="F785" s="25">
        <v>0.35</v>
      </c>
      <c r="G785" t="s">
        <v>2702</v>
      </c>
      <c r="H785">
        <v>5.5148426170624802E-4</v>
      </c>
      <c r="I785" s="31">
        <v>1.8612593832585884E-4</v>
      </c>
      <c r="J785">
        <v>3</v>
      </c>
    </row>
    <row r="786" spans="1:10" x14ac:dyDescent="0.2">
      <c r="A786" t="s">
        <v>1814</v>
      </c>
      <c r="B786" s="34">
        <v>44377</v>
      </c>
      <c r="C786" s="25">
        <v>7124</v>
      </c>
      <c r="D786" s="25">
        <v>24938</v>
      </c>
      <c r="E786" s="25">
        <v>0.24521140609636199</v>
      </c>
      <c r="F786" s="25">
        <v>0.270001895016108</v>
      </c>
      <c r="G786" t="s">
        <v>2702</v>
      </c>
      <c r="H786">
        <v>6.8667896884128002E-4</v>
      </c>
      <c r="I786" s="31">
        <v>1.6838151548637014E-4</v>
      </c>
      <c r="J786">
        <v>2</v>
      </c>
    </row>
    <row r="787" spans="1:10" x14ac:dyDescent="0.2">
      <c r="A787" t="s">
        <v>1816</v>
      </c>
      <c r="B787" s="34">
        <v>44377</v>
      </c>
      <c r="C787" s="25">
        <v>3264</v>
      </c>
      <c r="D787" s="25">
        <v>8750</v>
      </c>
      <c r="E787" s="25">
        <v>0.35</v>
      </c>
      <c r="F787" s="25">
        <v>0.59345454545454501</v>
      </c>
      <c r="G787" t="s">
        <v>2702</v>
      </c>
      <c r="H787">
        <v>1.08969441927186E-4</v>
      </c>
      <c r="I787" s="31">
        <v>3.8139304674515192E-5</v>
      </c>
      <c r="J787">
        <v>3</v>
      </c>
    </row>
    <row r="788" spans="1:10" x14ac:dyDescent="0.2">
      <c r="A788" t="s">
        <v>1832</v>
      </c>
      <c r="B788" s="34">
        <v>44377</v>
      </c>
      <c r="C788" s="25">
        <v>4132</v>
      </c>
      <c r="D788" s="25">
        <v>11603</v>
      </c>
      <c r="E788" s="25">
        <v>0.31274932614555301</v>
      </c>
      <c r="F788" s="25">
        <v>0.41821862348178102</v>
      </c>
      <c r="G788" t="s">
        <v>2702</v>
      </c>
      <c r="H788">
        <v>1.04565125052168E-4</v>
      </c>
      <c r="I788" s="31">
        <v>3.2702672398391164E-5</v>
      </c>
      <c r="J788">
        <v>2</v>
      </c>
    </row>
    <row r="789" spans="1:10" x14ac:dyDescent="0.2">
      <c r="A789" t="s">
        <v>1820</v>
      </c>
      <c r="B789" s="34">
        <v>44377</v>
      </c>
      <c r="C789" s="25">
        <v>6062</v>
      </c>
      <c r="D789" s="25">
        <v>30929</v>
      </c>
      <c r="E789" s="25">
        <v>0.38183950617284002</v>
      </c>
      <c r="F789" s="25">
        <v>0.38856483558746202</v>
      </c>
      <c r="G789" t="s">
        <v>2702</v>
      </c>
      <c r="H789">
        <v>1.08969441927186E-4</v>
      </c>
      <c r="I789" s="31">
        <v>4.1608837893406776E-5</v>
      </c>
      <c r="J789">
        <v>3</v>
      </c>
    </row>
    <row r="790" spans="1:10" x14ac:dyDescent="0.2">
      <c r="A790" t="s">
        <v>1808</v>
      </c>
      <c r="B790" s="34">
        <v>44377</v>
      </c>
      <c r="C790" s="25">
        <v>1.25</v>
      </c>
      <c r="D790" s="25">
        <v>8.75</v>
      </c>
      <c r="E790" s="25">
        <v>0.29166666666666702</v>
      </c>
      <c r="F790" s="25">
        <v>0.16666666666666699</v>
      </c>
      <c r="G790" t="s">
        <v>2702</v>
      </c>
      <c r="H790">
        <v>1.5205558839581201E-4</v>
      </c>
      <c r="I790" s="31">
        <v>4.4349546615445336E-5</v>
      </c>
      <c r="J790">
        <v>2</v>
      </c>
    </row>
    <row r="791" spans="1:10" x14ac:dyDescent="0.2">
      <c r="A791" t="s">
        <v>1822</v>
      </c>
      <c r="B791" s="34">
        <v>44377</v>
      </c>
      <c r="C791" s="25">
        <v>854</v>
      </c>
      <c r="D791" s="25">
        <v>3319</v>
      </c>
      <c r="E791" s="25">
        <v>0.30172727272727301</v>
      </c>
      <c r="F791" s="25">
        <v>0.31054545454545501</v>
      </c>
      <c r="G791" t="s">
        <v>2702</v>
      </c>
      <c r="H791">
        <v>3.6482915725148402E-4</v>
      </c>
      <c r="I791" s="31">
        <v>1.1007890662887954E-4</v>
      </c>
      <c r="J791">
        <v>2</v>
      </c>
    </row>
    <row r="792" spans="1:10" x14ac:dyDescent="0.2">
      <c r="A792" t="s">
        <v>1824</v>
      </c>
      <c r="B792" s="34">
        <v>44377</v>
      </c>
      <c r="C792" s="25">
        <v>134</v>
      </c>
      <c r="D792" s="25">
        <v>134</v>
      </c>
      <c r="E792" s="25">
        <v>0.41749999999999998</v>
      </c>
      <c r="F792" s="25">
        <v>0.67</v>
      </c>
      <c r="G792" t="s">
        <v>2702</v>
      </c>
      <c r="H792">
        <v>4.68205512709701E-4</v>
      </c>
      <c r="I792" s="31">
        <v>1.9547580155630009E-4</v>
      </c>
      <c r="J792">
        <v>3</v>
      </c>
    </row>
    <row r="793" spans="1:10" x14ac:dyDescent="0.2">
      <c r="A793" t="s">
        <v>1842</v>
      </c>
      <c r="B793" s="34">
        <v>44377</v>
      </c>
      <c r="C793" s="25">
        <v>4</v>
      </c>
      <c r="D793" s="25">
        <v>29</v>
      </c>
      <c r="E793" s="25">
        <v>0.28999999999999998</v>
      </c>
      <c r="F793" s="25">
        <v>0.16</v>
      </c>
      <c r="G793" t="s">
        <v>2702</v>
      </c>
      <c r="H793">
        <v>0</v>
      </c>
      <c r="I793" s="31">
        <v>0</v>
      </c>
      <c r="J793">
        <v>2</v>
      </c>
    </row>
    <row r="794" spans="1:10" x14ac:dyDescent="0.2">
      <c r="A794" t="s">
        <v>1855</v>
      </c>
      <c r="B794" s="34">
        <v>44377</v>
      </c>
      <c r="C794" s="25">
        <v>28.18</v>
      </c>
      <c r="D794" s="25">
        <v>28.18</v>
      </c>
      <c r="E794" s="25">
        <v>0.28179999999999999</v>
      </c>
      <c r="F794" s="25">
        <v>0.56359999999999999</v>
      </c>
      <c r="G794" t="s">
        <v>2641</v>
      </c>
      <c r="H794">
        <v>0</v>
      </c>
      <c r="I794" s="31">
        <v>0</v>
      </c>
      <c r="J794">
        <v>2</v>
      </c>
    </row>
    <row r="795" spans="1:10" x14ac:dyDescent="0.2">
      <c r="A795" t="s">
        <v>1845</v>
      </c>
      <c r="B795" s="34">
        <v>44377</v>
      </c>
      <c r="C795" s="25">
        <v>0</v>
      </c>
      <c r="D795" s="25">
        <v>0</v>
      </c>
      <c r="E795" s="25">
        <v>0</v>
      </c>
      <c r="F795" s="25">
        <v>-1</v>
      </c>
      <c r="G795" t="s">
        <v>2627</v>
      </c>
      <c r="H795">
        <v>0</v>
      </c>
      <c r="I795" s="31">
        <v>0</v>
      </c>
      <c r="J795">
        <v>0</v>
      </c>
    </row>
    <row r="796" spans="1:10" x14ac:dyDescent="0.2">
      <c r="A796" t="s">
        <v>1891</v>
      </c>
      <c r="B796" s="34">
        <v>44377</v>
      </c>
      <c r="C796" s="25">
        <v>76</v>
      </c>
      <c r="D796" s="25">
        <v>76</v>
      </c>
      <c r="E796" s="25">
        <v>0.41923076923076902</v>
      </c>
      <c r="F796" s="25">
        <v>0.58461538461538498</v>
      </c>
      <c r="G796" t="s">
        <v>2642</v>
      </c>
      <c r="H796">
        <v>0</v>
      </c>
      <c r="I796" s="31">
        <v>0</v>
      </c>
      <c r="J796">
        <v>3</v>
      </c>
    </row>
    <row r="797" spans="1:10" x14ac:dyDescent="0.2">
      <c r="A797" t="s">
        <v>1906</v>
      </c>
      <c r="B797" s="34">
        <v>44377</v>
      </c>
      <c r="C797" s="25">
        <v>-1</v>
      </c>
      <c r="D797" s="25">
        <v>1</v>
      </c>
      <c r="E797" s="25">
        <v>1</v>
      </c>
      <c r="F797" s="25">
        <v>-1</v>
      </c>
      <c r="G797" t="s">
        <v>2643</v>
      </c>
      <c r="H797">
        <v>2.43843716387356E-4</v>
      </c>
      <c r="I797" s="31">
        <v>2.4384371638735633E-4</v>
      </c>
      <c r="J797">
        <v>0</v>
      </c>
    </row>
    <row r="798" spans="1:10" x14ac:dyDescent="0.2">
      <c r="A798" t="s">
        <v>1897</v>
      </c>
      <c r="B798" s="34">
        <v>44377</v>
      </c>
      <c r="C798" s="25">
        <v>23</v>
      </c>
      <c r="D798" s="25">
        <v>23</v>
      </c>
      <c r="E798" s="25">
        <v>0.46</v>
      </c>
      <c r="F798" s="25">
        <v>0.65714285714285703</v>
      </c>
      <c r="G798" t="s">
        <v>2644</v>
      </c>
      <c r="H798">
        <v>1.46306229832414E-4</v>
      </c>
      <c r="I798" s="31">
        <v>6.7300865722910347E-5</v>
      </c>
      <c r="J798">
        <v>3</v>
      </c>
    </row>
    <row r="799" spans="1:10" x14ac:dyDescent="0.2">
      <c r="A799" t="s">
        <v>1910</v>
      </c>
      <c r="B799" s="34">
        <v>44377</v>
      </c>
      <c r="C799" s="25">
        <v>0.1</v>
      </c>
      <c r="D799" s="25">
        <v>1.1000000000000001</v>
      </c>
      <c r="E799" s="25">
        <v>0.27500000000000002</v>
      </c>
      <c r="F799" s="25">
        <v>0.1</v>
      </c>
      <c r="G799" t="s">
        <v>2645</v>
      </c>
      <c r="H799">
        <v>1.9507497310988501E-4</v>
      </c>
      <c r="I799" s="31">
        <v>5.3645617605218397E-5</v>
      </c>
      <c r="J799">
        <v>2</v>
      </c>
    </row>
    <row r="800" spans="1:10" x14ac:dyDescent="0.2">
      <c r="A800" t="s">
        <v>1895</v>
      </c>
      <c r="B800" s="34">
        <v>44377</v>
      </c>
      <c r="C800" s="25">
        <v>22</v>
      </c>
      <c r="D800" s="25">
        <v>22</v>
      </c>
      <c r="E800" s="25">
        <v>0.628571428571429</v>
      </c>
      <c r="F800" s="25">
        <v>0.88</v>
      </c>
      <c r="G800" t="s">
        <v>2646</v>
      </c>
      <c r="H800">
        <v>2.43843716387356E-4</v>
      </c>
      <c r="I800" s="31">
        <v>1.5327319315776693E-4</v>
      </c>
      <c r="J800">
        <v>3</v>
      </c>
    </row>
    <row r="801" spans="1:10" x14ac:dyDescent="0.2">
      <c r="A801" t="s">
        <v>1893</v>
      </c>
      <c r="B801" s="34">
        <v>44377</v>
      </c>
      <c r="C801" s="25">
        <v>27</v>
      </c>
      <c r="D801" s="25">
        <v>27</v>
      </c>
      <c r="E801" s="25">
        <v>0.45</v>
      </c>
      <c r="F801" s="25">
        <v>0.64285714285714302</v>
      </c>
      <c r="G801" t="s">
        <v>2647</v>
      </c>
      <c r="H801">
        <v>1.46306229832414E-4</v>
      </c>
      <c r="I801" s="31">
        <v>6.5837803424586205E-5</v>
      </c>
      <c r="J801">
        <v>3</v>
      </c>
    </row>
    <row r="802" spans="1:10" x14ac:dyDescent="0.2">
      <c r="A802" t="s">
        <v>1883</v>
      </c>
      <c r="B802" s="34">
        <v>44377</v>
      </c>
      <c r="C802" s="25">
        <v>21</v>
      </c>
      <c r="D802" s="25">
        <v>21</v>
      </c>
      <c r="E802" s="25">
        <v>0.42</v>
      </c>
      <c r="F802" s="25">
        <v>0.6</v>
      </c>
      <c r="G802" t="s">
        <v>2648</v>
      </c>
      <c r="H802">
        <v>0</v>
      </c>
      <c r="I802" s="31">
        <v>0</v>
      </c>
      <c r="J802">
        <v>3</v>
      </c>
    </row>
    <row r="803" spans="1:10" x14ac:dyDescent="0.2">
      <c r="A803" t="s">
        <v>1904</v>
      </c>
      <c r="B803" s="34">
        <v>44377</v>
      </c>
      <c r="C803" s="25">
        <v>90.9</v>
      </c>
      <c r="D803" s="25">
        <v>90.9</v>
      </c>
      <c r="E803" s="25">
        <v>0.44019230769230799</v>
      </c>
      <c r="F803" s="25">
        <v>0.69923076923076899</v>
      </c>
      <c r="G803" t="s">
        <v>2649</v>
      </c>
      <c r="H803">
        <v>4.8768743277471298E-4</v>
      </c>
      <c r="I803" s="31">
        <v>2.1467625646563808E-4</v>
      </c>
      <c r="J803">
        <v>3</v>
      </c>
    </row>
    <row r="804" spans="1:10" x14ac:dyDescent="0.2">
      <c r="A804" t="s">
        <v>1885</v>
      </c>
      <c r="B804" s="34">
        <v>44377</v>
      </c>
      <c r="C804" s="25">
        <v>63131</v>
      </c>
      <c r="D804" s="25">
        <v>63131</v>
      </c>
      <c r="E804" s="25">
        <v>0.52609166666666696</v>
      </c>
      <c r="F804" s="25">
        <v>0.75155952380952395</v>
      </c>
      <c r="G804" t="s">
        <v>2650</v>
      </c>
      <c r="H804">
        <v>4.8768743277471298E-4</v>
      </c>
      <c r="I804" s="31">
        <v>2.5656829432083668E-4</v>
      </c>
      <c r="J804">
        <v>3</v>
      </c>
    </row>
    <row r="805" spans="1:10" x14ac:dyDescent="0.2">
      <c r="A805" t="s">
        <v>1876</v>
      </c>
      <c r="B805" s="34">
        <v>44377</v>
      </c>
      <c r="C805" s="25">
        <v>90.9</v>
      </c>
      <c r="D805" s="25">
        <v>90.9</v>
      </c>
      <c r="E805" s="25">
        <v>0.47687499999999999</v>
      </c>
      <c r="F805" s="25">
        <v>0.75749999999999995</v>
      </c>
      <c r="G805" t="s">
        <v>2651</v>
      </c>
      <c r="H805">
        <v>0</v>
      </c>
      <c r="I805" s="31">
        <v>0</v>
      </c>
      <c r="J805">
        <v>3</v>
      </c>
    </row>
    <row r="806" spans="1:10" x14ac:dyDescent="0.2">
      <c r="A806" t="s">
        <v>1902</v>
      </c>
      <c r="B806" s="34">
        <v>44377</v>
      </c>
      <c r="C806" s="25">
        <v>1</v>
      </c>
      <c r="D806" s="25">
        <v>1</v>
      </c>
      <c r="E806" s="25">
        <v>0.375</v>
      </c>
      <c r="F806" s="25">
        <v>0.5</v>
      </c>
      <c r="G806" t="s">
        <v>2652</v>
      </c>
      <c r="H806">
        <v>1.9507497310988501E-4</v>
      </c>
      <c r="I806" s="31">
        <v>7.3153114916206904E-5</v>
      </c>
      <c r="J806">
        <v>3</v>
      </c>
    </row>
    <row r="807" spans="1:10" x14ac:dyDescent="0.2">
      <c r="A807" t="s">
        <v>1881</v>
      </c>
      <c r="B807" s="34">
        <v>44377</v>
      </c>
      <c r="C807" s="25">
        <v>9</v>
      </c>
      <c r="D807" s="25">
        <v>9</v>
      </c>
      <c r="E807" s="25">
        <v>0.3</v>
      </c>
      <c r="F807" s="25">
        <v>0.42857142857142899</v>
      </c>
      <c r="G807" t="s">
        <v>2653</v>
      </c>
      <c r="H807">
        <v>1.9507497310988501E-4</v>
      </c>
      <c r="I807" s="31">
        <v>5.852249193296552E-5</v>
      </c>
      <c r="J807">
        <v>2</v>
      </c>
    </row>
    <row r="808" spans="1:10" x14ac:dyDescent="0.2">
      <c r="A808" t="s">
        <v>1878</v>
      </c>
      <c r="B808" s="34">
        <v>44377</v>
      </c>
      <c r="C808" s="25">
        <v>20</v>
      </c>
      <c r="D808" s="25">
        <v>20</v>
      </c>
      <c r="E808" s="25">
        <v>0.57142857142857095</v>
      </c>
      <c r="F808" s="25">
        <v>0.8</v>
      </c>
      <c r="G808" t="s">
        <v>2654</v>
      </c>
      <c r="H808">
        <v>1.9507497310988501E-4</v>
      </c>
      <c r="I808" s="31">
        <v>1.1147141320564852E-4</v>
      </c>
      <c r="J808">
        <v>3</v>
      </c>
    </row>
    <row r="809" spans="1:10" x14ac:dyDescent="0.2">
      <c r="A809" t="s">
        <v>1889</v>
      </c>
      <c r="B809" s="34">
        <v>44377</v>
      </c>
      <c r="C809" s="25">
        <v>36</v>
      </c>
      <c r="D809" s="25">
        <v>36</v>
      </c>
      <c r="E809" s="25">
        <v>0.55384615384615399</v>
      </c>
      <c r="F809" s="25">
        <v>0.78260869565217395</v>
      </c>
      <c r="G809" t="s">
        <v>2655</v>
      </c>
      <c r="H809">
        <v>1.46306229832414E-4</v>
      </c>
      <c r="I809" s="31">
        <v>8.1031142676413805E-5</v>
      </c>
      <c r="J809">
        <v>3</v>
      </c>
    </row>
    <row r="810" spans="1:10" x14ac:dyDescent="0.2">
      <c r="A810" t="s">
        <v>1887</v>
      </c>
      <c r="B810" s="34">
        <v>44377</v>
      </c>
      <c r="C810" s="25">
        <v>15</v>
      </c>
      <c r="D810" s="25">
        <v>15</v>
      </c>
      <c r="E810" s="25">
        <v>0.3</v>
      </c>
      <c r="F810" s="25">
        <v>0.42857142857142899</v>
      </c>
      <c r="G810" t="s">
        <v>2656</v>
      </c>
      <c r="H810">
        <v>2.43843716387356E-4</v>
      </c>
      <c r="I810" s="31">
        <v>7.315311491620689E-5</v>
      </c>
      <c r="J810">
        <v>2</v>
      </c>
    </row>
    <row r="811" spans="1:10" x14ac:dyDescent="0.2">
      <c r="A811" t="s">
        <v>1899</v>
      </c>
      <c r="B811" s="34">
        <v>44377</v>
      </c>
      <c r="C811" s="25">
        <v>9</v>
      </c>
      <c r="D811" s="25">
        <v>9</v>
      </c>
      <c r="E811" s="25">
        <v>0.25714285714285701</v>
      </c>
      <c r="F811" s="25">
        <v>0.36</v>
      </c>
      <c r="G811" t="s">
        <v>2657</v>
      </c>
      <c r="H811">
        <v>0</v>
      </c>
      <c r="I811" s="31">
        <v>0</v>
      </c>
      <c r="J811">
        <v>2</v>
      </c>
    </row>
  </sheetData>
  <autoFilter ref="A1:J811" xr:uid="{0AC170BE-7E15-9640-83B7-26AEE4000C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1940</v>
      </c>
      <c r="B1" s="4" t="s">
        <v>1941</v>
      </c>
    </row>
    <row r="2" spans="1:2" x14ac:dyDescent="0.2">
      <c r="A2" s="5">
        <v>0</v>
      </c>
      <c r="B2" s="6" t="s">
        <v>1939</v>
      </c>
    </row>
    <row r="3" spans="1:2" x14ac:dyDescent="0.2">
      <c r="A3" s="7">
        <v>1</v>
      </c>
      <c r="B3" s="8" t="s">
        <v>1938</v>
      </c>
    </row>
    <row r="4" spans="1:2" x14ac:dyDescent="0.2">
      <c r="A4" s="5">
        <v>2</v>
      </c>
      <c r="B4" s="6" t="s">
        <v>1937</v>
      </c>
    </row>
    <row r="5" spans="1:2" ht="17" thickBot="1" x14ac:dyDescent="0.25">
      <c r="A5" s="9">
        <v>3</v>
      </c>
      <c r="B5" s="10" t="s">
        <v>1936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19" sqref="E19"/>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1957</v>
      </c>
      <c r="B1" s="11" t="s">
        <v>1955</v>
      </c>
      <c r="C1" s="11" t="s">
        <v>1956</v>
      </c>
      <c r="D1" s="11" t="s">
        <v>1942</v>
      </c>
      <c r="E1" s="1" t="s">
        <v>1936</v>
      </c>
      <c r="F1" s="2" t="s">
        <v>1938</v>
      </c>
    </row>
    <row r="2" spans="1:6" x14ac:dyDescent="0.2">
      <c r="A2" s="11">
        <v>2020</v>
      </c>
      <c r="B2" s="13" t="s">
        <v>1943</v>
      </c>
      <c r="C2" s="11">
        <v>1</v>
      </c>
      <c r="D2" s="12" t="str">
        <f t="shared" ref="D2:D49" si="0">B2&amp; " "&amp;A2</f>
        <v>Enero 2020</v>
      </c>
      <c r="E2" s="17">
        <v>1.8749999999999999E-2</v>
      </c>
      <c r="F2" s="17">
        <v>1.2499999999999999E-2</v>
      </c>
    </row>
    <row r="3" spans="1:6" x14ac:dyDescent="0.2">
      <c r="A3" s="11">
        <v>2020</v>
      </c>
      <c r="B3" s="13" t="s">
        <v>1944</v>
      </c>
      <c r="C3" s="11">
        <v>2</v>
      </c>
      <c r="D3" s="12" t="str">
        <f t="shared" si="0"/>
        <v>Febrero 2020</v>
      </c>
      <c r="E3" s="17">
        <v>3.7499999999999999E-2</v>
      </c>
      <c r="F3" s="17">
        <v>2.4999999999999998E-2</v>
      </c>
    </row>
    <row r="4" spans="1:6" x14ac:dyDescent="0.2">
      <c r="A4" s="11">
        <v>2020</v>
      </c>
      <c r="B4" s="13" t="s">
        <v>1945</v>
      </c>
      <c r="C4" s="11">
        <v>3</v>
      </c>
      <c r="D4" s="12" t="str">
        <f t="shared" si="0"/>
        <v>Marzo 2020</v>
      </c>
      <c r="E4" s="17">
        <v>5.6250000000000001E-2</v>
      </c>
      <c r="F4" s="17">
        <v>3.7499999999999999E-2</v>
      </c>
    </row>
    <row r="5" spans="1:6" x14ac:dyDescent="0.2">
      <c r="A5" s="11">
        <v>2020</v>
      </c>
      <c r="B5" s="13" t="s">
        <v>1946</v>
      </c>
      <c r="C5" s="11">
        <v>4</v>
      </c>
      <c r="D5" s="12" t="str">
        <f t="shared" si="0"/>
        <v>Abril 2020</v>
      </c>
      <c r="E5" s="17">
        <v>7.4999999999999997E-2</v>
      </c>
      <c r="F5" s="17">
        <v>4.9999999999999996E-2</v>
      </c>
    </row>
    <row r="6" spans="1:6" x14ac:dyDescent="0.2">
      <c r="A6" s="11">
        <v>2020</v>
      </c>
      <c r="B6" s="13" t="s">
        <v>1947</v>
      </c>
      <c r="C6" s="11">
        <v>5</v>
      </c>
      <c r="D6" s="12" t="str">
        <f t="shared" si="0"/>
        <v>Mayo 2020</v>
      </c>
      <c r="E6" s="17">
        <v>9.375E-2</v>
      </c>
      <c r="F6" s="17">
        <v>6.25E-2</v>
      </c>
    </row>
    <row r="7" spans="1:6" x14ac:dyDescent="0.2">
      <c r="A7" s="11">
        <v>2020</v>
      </c>
      <c r="B7" s="13" t="s">
        <v>1948</v>
      </c>
      <c r="C7" s="11">
        <v>6</v>
      </c>
      <c r="D7" s="12" t="str">
        <f t="shared" si="0"/>
        <v>Junio 2020</v>
      </c>
      <c r="E7" s="17">
        <v>0.1125</v>
      </c>
      <c r="F7" s="17">
        <v>7.4999999999999997E-2</v>
      </c>
    </row>
    <row r="8" spans="1:6" x14ac:dyDescent="0.2">
      <c r="A8" s="11">
        <v>2020</v>
      </c>
      <c r="B8" s="13" t="s">
        <v>1949</v>
      </c>
      <c r="C8" s="11">
        <v>7</v>
      </c>
      <c r="D8" s="12" t="str">
        <f t="shared" si="0"/>
        <v>Julio 2020</v>
      </c>
      <c r="E8" s="17">
        <v>0.13125000000000001</v>
      </c>
      <c r="F8" s="17">
        <v>8.7500000000000008E-2</v>
      </c>
    </row>
    <row r="9" spans="1:6" x14ac:dyDescent="0.2">
      <c r="A9" s="11">
        <v>2020</v>
      </c>
      <c r="B9" s="13" t="s">
        <v>1950</v>
      </c>
      <c r="C9" s="11">
        <v>8</v>
      </c>
      <c r="D9" s="12" t="str">
        <f t="shared" si="0"/>
        <v>Agosto 2020</v>
      </c>
      <c r="E9" s="17">
        <v>0.15</v>
      </c>
      <c r="F9" s="17">
        <v>9.9999999999999992E-2</v>
      </c>
    </row>
    <row r="10" spans="1:6" x14ac:dyDescent="0.2">
      <c r="A10" s="11">
        <v>2020</v>
      </c>
      <c r="B10" s="13" t="s">
        <v>1951</v>
      </c>
      <c r="C10" s="11">
        <v>9</v>
      </c>
      <c r="D10" s="12" t="str">
        <f t="shared" si="0"/>
        <v>Septiembre 2020</v>
      </c>
      <c r="E10" s="17">
        <v>0.16875000000000001</v>
      </c>
      <c r="F10" s="17">
        <v>0.11249999999999999</v>
      </c>
    </row>
    <row r="11" spans="1:6" x14ac:dyDescent="0.2">
      <c r="A11" s="11">
        <v>2020</v>
      </c>
      <c r="B11" s="13" t="s">
        <v>1952</v>
      </c>
      <c r="C11" s="11">
        <v>10</v>
      </c>
      <c r="D11" s="12" t="str">
        <f t="shared" si="0"/>
        <v>Octubre 2020</v>
      </c>
      <c r="E11" s="17">
        <v>0.1875</v>
      </c>
      <c r="F11" s="17">
        <v>0.125</v>
      </c>
    </row>
    <row r="12" spans="1:6" x14ac:dyDescent="0.2">
      <c r="A12" s="11">
        <v>2020</v>
      </c>
      <c r="B12" s="13" t="s">
        <v>1953</v>
      </c>
      <c r="C12" s="11">
        <v>11</v>
      </c>
      <c r="D12" s="12" t="str">
        <f t="shared" si="0"/>
        <v>Noviembre 2020</v>
      </c>
      <c r="E12" s="17">
        <v>0.20624999999999999</v>
      </c>
      <c r="F12" s="17">
        <v>0.13749999999999998</v>
      </c>
    </row>
    <row r="13" spans="1:6" x14ac:dyDescent="0.2">
      <c r="A13" s="11">
        <v>2020</v>
      </c>
      <c r="B13" s="13" t="s">
        <v>1954</v>
      </c>
      <c r="C13" s="11">
        <v>12</v>
      </c>
      <c r="D13" s="12" t="str">
        <f t="shared" si="0"/>
        <v>Diciembre 2020</v>
      </c>
      <c r="E13" s="18">
        <v>0.22500000000000001</v>
      </c>
      <c r="F13" s="18">
        <v>0.15</v>
      </c>
    </row>
    <row r="14" spans="1:6" x14ac:dyDescent="0.2">
      <c r="A14" s="11">
        <v>2021</v>
      </c>
      <c r="B14" s="14" t="s">
        <v>1943</v>
      </c>
      <c r="C14" s="11">
        <v>13</v>
      </c>
      <c r="D14" s="12" t="str">
        <f t="shared" si="0"/>
        <v>Enero 2021</v>
      </c>
      <c r="E14" s="17">
        <v>0.24374999999999999</v>
      </c>
      <c r="F14" s="17">
        <v>0.16249999999999998</v>
      </c>
    </row>
    <row r="15" spans="1:6" x14ac:dyDescent="0.2">
      <c r="A15" s="11">
        <v>2021</v>
      </c>
      <c r="B15" s="14" t="s">
        <v>1944</v>
      </c>
      <c r="C15" s="11">
        <v>14</v>
      </c>
      <c r="D15" s="12" t="str">
        <f t="shared" si="0"/>
        <v>Febrero 2021</v>
      </c>
      <c r="E15" s="17">
        <v>0.26250000000000001</v>
      </c>
      <c r="F15" s="17">
        <v>0.17500000000000002</v>
      </c>
    </row>
    <row r="16" spans="1:6" x14ac:dyDescent="0.2">
      <c r="A16" s="11">
        <v>2021</v>
      </c>
      <c r="B16" s="14" t="s">
        <v>1945</v>
      </c>
      <c r="C16" s="11">
        <v>15</v>
      </c>
      <c r="D16" s="12" t="str">
        <f t="shared" si="0"/>
        <v>Marzo 2021</v>
      </c>
      <c r="E16" s="17">
        <v>0.28125</v>
      </c>
      <c r="F16" s="17">
        <v>0.1875</v>
      </c>
    </row>
    <row r="17" spans="1:6" x14ac:dyDescent="0.2">
      <c r="A17" s="11">
        <v>2021</v>
      </c>
      <c r="B17" s="14" t="s">
        <v>1946</v>
      </c>
      <c r="C17" s="11">
        <v>16</v>
      </c>
      <c r="D17" s="12" t="str">
        <f t="shared" si="0"/>
        <v>Abril 2021</v>
      </c>
      <c r="E17" s="17">
        <v>0.3</v>
      </c>
      <c r="F17" s="17">
        <v>0.19999999999999998</v>
      </c>
    </row>
    <row r="18" spans="1:6" x14ac:dyDescent="0.2">
      <c r="A18" s="11">
        <v>2021</v>
      </c>
      <c r="B18" s="14" t="s">
        <v>1947</v>
      </c>
      <c r="C18" s="11">
        <v>17</v>
      </c>
      <c r="D18" s="12" t="str">
        <f t="shared" si="0"/>
        <v>Mayo 2021</v>
      </c>
      <c r="E18" s="17">
        <v>0.31875000000000003</v>
      </c>
      <c r="F18" s="17">
        <v>0.21249999999999999</v>
      </c>
    </row>
    <row r="19" spans="1:6" x14ac:dyDescent="0.2">
      <c r="A19" s="11">
        <v>2021</v>
      </c>
      <c r="B19" s="14" t="s">
        <v>1948</v>
      </c>
      <c r="C19" s="11">
        <v>18</v>
      </c>
      <c r="D19" s="12" t="str">
        <f t="shared" si="0"/>
        <v>Junio 2021</v>
      </c>
      <c r="E19" s="17">
        <v>0.33750000000000002</v>
      </c>
      <c r="F19" s="17">
        <v>0.22499999999999998</v>
      </c>
    </row>
    <row r="20" spans="1:6" x14ac:dyDescent="0.2">
      <c r="A20" s="11">
        <v>2021</v>
      </c>
      <c r="B20" s="14" t="s">
        <v>1949</v>
      </c>
      <c r="C20" s="11">
        <v>19</v>
      </c>
      <c r="D20" s="12" t="str">
        <f t="shared" si="0"/>
        <v>Julio 2021</v>
      </c>
      <c r="E20" s="17">
        <v>0.35625000000000001</v>
      </c>
      <c r="F20" s="17">
        <v>0.23749999999999999</v>
      </c>
    </row>
    <row r="21" spans="1:6" x14ac:dyDescent="0.2">
      <c r="A21" s="11">
        <v>2021</v>
      </c>
      <c r="B21" s="14" t="s">
        <v>1950</v>
      </c>
      <c r="C21" s="11">
        <v>20</v>
      </c>
      <c r="D21" s="12" t="str">
        <f t="shared" si="0"/>
        <v>Agosto 2021</v>
      </c>
      <c r="E21" s="17">
        <v>0.375</v>
      </c>
      <c r="F21" s="17">
        <v>0.25</v>
      </c>
    </row>
    <row r="22" spans="1:6" x14ac:dyDescent="0.2">
      <c r="A22" s="11">
        <v>2021</v>
      </c>
      <c r="B22" s="14" t="s">
        <v>1951</v>
      </c>
      <c r="C22" s="11">
        <v>21</v>
      </c>
      <c r="D22" s="12" t="str">
        <f t="shared" si="0"/>
        <v>Septiembre 2021</v>
      </c>
      <c r="E22" s="17">
        <v>0.39374999999999999</v>
      </c>
      <c r="F22" s="17">
        <v>0.26250000000000001</v>
      </c>
    </row>
    <row r="23" spans="1:6" x14ac:dyDescent="0.2">
      <c r="A23" s="11">
        <v>2021</v>
      </c>
      <c r="B23" s="14" t="s">
        <v>1952</v>
      </c>
      <c r="C23" s="11">
        <v>22</v>
      </c>
      <c r="D23" s="12" t="str">
        <f t="shared" si="0"/>
        <v>Octubre 2021</v>
      </c>
      <c r="E23" s="17">
        <v>0.41249999999999998</v>
      </c>
      <c r="F23" s="17">
        <v>0.27499999999999997</v>
      </c>
    </row>
    <row r="24" spans="1:6" x14ac:dyDescent="0.2">
      <c r="A24" s="11">
        <v>2021</v>
      </c>
      <c r="B24" s="14" t="s">
        <v>1953</v>
      </c>
      <c r="C24" s="11">
        <v>23</v>
      </c>
      <c r="D24" s="12" t="str">
        <f t="shared" si="0"/>
        <v>Noviembre 2021</v>
      </c>
      <c r="E24" s="17">
        <v>0.43125000000000002</v>
      </c>
      <c r="F24" s="17">
        <v>0.28749999999999998</v>
      </c>
    </row>
    <row r="25" spans="1:6" x14ac:dyDescent="0.2">
      <c r="A25" s="11">
        <v>2021</v>
      </c>
      <c r="B25" s="14" t="s">
        <v>1954</v>
      </c>
      <c r="C25" s="11">
        <v>24</v>
      </c>
      <c r="D25" s="12" t="str">
        <f t="shared" si="0"/>
        <v>Diciembre 2021</v>
      </c>
      <c r="E25" s="17">
        <v>0.45</v>
      </c>
      <c r="F25" s="17">
        <v>0.3</v>
      </c>
    </row>
    <row r="26" spans="1:6" x14ac:dyDescent="0.2">
      <c r="A26" s="11">
        <v>2022</v>
      </c>
      <c r="B26" s="15" t="s">
        <v>1943</v>
      </c>
      <c r="C26" s="11">
        <v>25</v>
      </c>
      <c r="D26" s="12" t="str">
        <f t="shared" si="0"/>
        <v>Enero 2022</v>
      </c>
      <c r="E26" s="17">
        <v>0.46875000000000006</v>
      </c>
      <c r="F26" s="17">
        <v>0.3125</v>
      </c>
    </row>
    <row r="27" spans="1:6" x14ac:dyDescent="0.2">
      <c r="A27" s="11">
        <v>2022</v>
      </c>
      <c r="B27" s="15" t="s">
        <v>1944</v>
      </c>
      <c r="C27" s="11">
        <v>26</v>
      </c>
      <c r="D27" s="12" t="str">
        <f t="shared" si="0"/>
        <v>Febrero 2022</v>
      </c>
      <c r="E27" s="17">
        <v>0.48749999999999999</v>
      </c>
      <c r="F27" s="17">
        <v>0.32499999999999996</v>
      </c>
    </row>
    <row r="28" spans="1:6" x14ac:dyDescent="0.2">
      <c r="A28" s="11">
        <v>2022</v>
      </c>
      <c r="B28" s="15" t="s">
        <v>1945</v>
      </c>
      <c r="C28" s="11">
        <v>27</v>
      </c>
      <c r="D28" s="12" t="str">
        <f t="shared" si="0"/>
        <v>Marzo 2022</v>
      </c>
      <c r="E28" s="17">
        <v>0.50624999999999998</v>
      </c>
      <c r="F28" s="17">
        <v>0.33749999999999997</v>
      </c>
    </row>
    <row r="29" spans="1:6" x14ac:dyDescent="0.2">
      <c r="A29" s="11">
        <v>2022</v>
      </c>
      <c r="B29" s="15" t="s">
        <v>1946</v>
      </c>
      <c r="C29" s="11">
        <v>28</v>
      </c>
      <c r="D29" s="12" t="str">
        <f t="shared" si="0"/>
        <v>Abril 2022</v>
      </c>
      <c r="E29" s="17">
        <v>0.52500000000000002</v>
      </c>
      <c r="F29" s="17">
        <v>0.35000000000000003</v>
      </c>
    </row>
    <row r="30" spans="1:6" x14ac:dyDescent="0.2">
      <c r="A30" s="11">
        <v>2022</v>
      </c>
      <c r="B30" s="15" t="s">
        <v>1947</v>
      </c>
      <c r="C30" s="11">
        <v>29</v>
      </c>
      <c r="D30" s="12" t="str">
        <f t="shared" si="0"/>
        <v>Mayo 2022</v>
      </c>
      <c r="E30" s="17">
        <v>0.54374999999999996</v>
      </c>
      <c r="F30" s="17">
        <v>0.36249999999999999</v>
      </c>
    </row>
    <row r="31" spans="1:6" x14ac:dyDescent="0.2">
      <c r="A31" s="11">
        <v>2022</v>
      </c>
      <c r="B31" s="15" t="s">
        <v>1948</v>
      </c>
      <c r="C31" s="11">
        <v>30</v>
      </c>
      <c r="D31" s="12" t="str">
        <f t="shared" si="0"/>
        <v>Junio 2022</v>
      </c>
      <c r="E31" s="17">
        <v>0.5625</v>
      </c>
      <c r="F31" s="17">
        <v>0.375</v>
      </c>
    </row>
    <row r="32" spans="1:6" x14ac:dyDescent="0.2">
      <c r="A32" s="11">
        <v>2022</v>
      </c>
      <c r="B32" s="15" t="s">
        <v>1949</v>
      </c>
      <c r="C32" s="11">
        <v>31</v>
      </c>
      <c r="D32" s="12" t="str">
        <f t="shared" si="0"/>
        <v>Julio 2022</v>
      </c>
      <c r="E32" s="17">
        <v>0.58125000000000004</v>
      </c>
      <c r="F32" s="17">
        <v>0.38750000000000001</v>
      </c>
    </row>
    <row r="33" spans="1:6" x14ac:dyDescent="0.2">
      <c r="A33" s="11">
        <v>2022</v>
      </c>
      <c r="B33" s="15" t="s">
        <v>1950</v>
      </c>
      <c r="C33" s="11">
        <v>32</v>
      </c>
      <c r="D33" s="12" t="str">
        <f t="shared" si="0"/>
        <v>Agosto 2022</v>
      </c>
      <c r="E33" s="17">
        <v>0.6</v>
      </c>
      <c r="F33" s="17">
        <v>0.39999999999999997</v>
      </c>
    </row>
    <row r="34" spans="1:6" x14ac:dyDescent="0.2">
      <c r="A34" s="11">
        <v>2022</v>
      </c>
      <c r="B34" s="15" t="s">
        <v>1951</v>
      </c>
      <c r="C34" s="11">
        <v>33</v>
      </c>
      <c r="D34" s="12" t="str">
        <f t="shared" si="0"/>
        <v>Septiembre 2022</v>
      </c>
      <c r="E34" s="17">
        <v>0.61875000000000002</v>
      </c>
      <c r="F34" s="17">
        <v>0.41249999999999998</v>
      </c>
    </row>
    <row r="35" spans="1:6" x14ac:dyDescent="0.2">
      <c r="A35" s="11">
        <v>2022</v>
      </c>
      <c r="B35" s="15" t="s">
        <v>1952</v>
      </c>
      <c r="C35" s="11">
        <v>34</v>
      </c>
      <c r="D35" s="12" t="str">
        <f t="shared" si="0"/>
        <v>Octubre 2022</v>
      </c>
      <c r="E35" s="17">
        <v>0.63750000000000007</v>
      </c>
      <c r="F35" s="17">
        <v>0.42499999999999999</v>
      </c>
    </row>
    <row r="36" spans="1:6" x14ac:dyDescent="0.2">
      <c r="A36" s="11">
        <v>2022</v>
      </c>
      <c r="B36" s="15" t="s">
        <v>1953</v>
      </c>
      <c r="C36" s="11">
        <v>35</v>
      </c>
      <c r="D36" s="12" t="str">
        <f t="shared" si="0"/>
        <v>Noviembre 2022</v>
      </c>
      <c r="E36" s="17">
        <v>0.65625</v>
      </c>
      <c r="F36" s="17">
        <v>0.43749999999999994</v>
      </c>
    </row>
    <row r="37" spans="1:6" x14ac:dyDescent="0.2">
      <c r="A37" s="11">
        <v>2022</v>
      </c>
      <c r="B37" s="15" t="s">
        <v>1954</v>
      </c>
      <c r="C37" s="11">
        <v>36</v>
      </c>
      <c r="D37" s="12" t="str">
        <f t="shared" si="0"/>
        <v>Diciembre 2022</v>
      </c>
      <c r="E37" s="17">
        <v>0.67500000000000004</v>
      </c>
      <c r="F37" s="17">
        <v>0.44999999999999996</v>
      </c>
    </row>
    <row r="38" spans="1:6" x14ac:dyDescent="0.2">
      <c r="A38" s="11">
        <v>2023</v>
      </c>
      <c r="B38" s="16" t="s">
        <v>1943</v>
      </c>
      <c r="C38" s="11">
        <v>37</v>
      </c>
      <c r="D38" s="12" t="str">
        <f t="shared" si="0"/>
        <v>Enero 2023</v>
      </c>
      <c r="E38" s="17">
        <v>0.69375000000000009</v>
      </c>
      <c r="F38" s="17">
        <v>0.46250000000000002</v>
      </c>
    </row>
    <row r="39" spans="1:6" x14ac:dyDescent="0.2">
      <c r="A39" s="11">
        <v>2023</v>
      </c>
      <c r="B39" s="16" t="s">
        <v>1944</v>
      </c>
      <c r="C39" s="11">
        <v>38</v>
      </c>
      <c r="D39" s="12" t="str">
        <f t="shared" si="0"/>
        <v>Febrero 2023</v>
      </c>
      <c r="E39" s="17">
        <v>0.71250000000000002</v>
      </c>
      <c r="F39" s="17">
        <v>0.47499999999999998</v>
      </c>
    </row>
    <row r="40" spans="1:6" x14ac:dyDescent="0.2">
      <c r="A40" s="11">
        <v>2023</v>
      </c>
      <c r="B40" s="16" t="s">
        <v>1945</v>
      </c>
      <c r="C40" s="11">
        <v>39</v>
      </c>
      <c r="D40" s="12" t="str">
        <f t="shared" si="0"/>
        <v>Marzo 2023</v>
      </c>
      <c r="E40" s="17">
        <v>0.73125000000000007</v>
      </c>
      <c r="F40" s="17">
        <v>0.48749999999999999</v>
      </c>
    </row>
    <row r="41" spans="1:6" x14ac:dyDescent="0.2">
      <c r="A41" s="11">
        <v>2023</v>
      </c>
      <c r="B41" s="16" t="s">
        <v>1946</v>
      </c>
      <c r="C41" s="11">
        <v>40</v>
      </c>
      <c r="D41" s="12" t="str">
        <f t="shared" si="0"/>
        <v>Abril 2023</v>
      </c>
      <c r="E41" s="17">
        <v>0.75</v>
      </c>
      <c r="F41" s="17">
        <v>0.5</v>
      </c>
    </row>
    <row r="42" spans="1:6" x14ac:dyDescent="0.2">
      <c r="A42" s="11">
        <v>2023</v>
      </c>
      <c r="B42" s="16" t="s">
        <v>1947</v>
      </c>
      <c r="C42" s="11">
        <v>41</v>
      </c>
      <c r="D42" s="12" t="str">
        <f t="shared" si="0"/>
        <v>Mayo 2023</v>
      </c>
      <c r="E42" s="17">
        <v>0.76874999999999993</v>
      </c>
      <c r="F42" s="17">
        <v>0.51249999999999996</v>
      </c>
    </row>
    <row r="43" spans="1:6" x14ac:dyDescent="0.2">
      <c r="A43" s="11">
        <v>2023</v>
      </c>
      <c r="B43" s="16" t="s">
        <v>1948</v>
      </c>
      <c r="C43" s="11">
        <v>42</v>
      </c>
      <c r="D43" s="12" t="str">
        <f t="shared" si="0"/>
        <v>Junio 2023</v>
      </c>
      <c r="E43" s="17">
        <v>0.78749999999999998</v>
      </c>
      <c r="F43" s="17">
        <v>0.52500000000000002</v>
      </c>
    </row>
    <row r="44" spans="1:6" x14ac:dyDescent="0.2">
      <c r="A44" s="11">
        <v>2023</v>
      </c>
      <c r="B44" s="16" t="s">
        <v>1949</v>
      </c>
      <c r="C44" s="11">
        <v>43</v>
      </c>
      <c r="D44" s="12" t="str">
        <f t="shared" si="0"/>
        <v>Julio 2023</v>
      </c>
      <c r="E44" s="17">
        <v>0.80625000000000002</v>
      </c>
      <c r="F44" s="17">
        <v>0.53749999999999998</v>
      </c>
    </row>
    <row r="45" spans="1:6" x14ac:dyDescent="0.2">
      <c r="A45" s="11">
        <v>2023</v>
      </c>
      <c r="B45" s="16" t="s">
        <v>1950</v>
      </c>
      <c r="C45" s="11">
        <v>44</v>
      </c>
      <c r="D45" s="12" t="str">
        <f t="shared" si="0"/>
        <v>Agosto 2023</v>
      </c>
      <c r="E45" s="17">
        <v>0.82499999999999996</v>
      </c>
      <c r="F45" s="17">
        <v>0.54999999999999993</v>
      </c>
    </row>
    <row r="46" spans="1:6" x14ac:dyDescent="0.2">
      <c r="A46" s="11">
        <v>2023</v>
      </c>
      <c r="B46" s="16" t="s">
        <v>1951</v>
      </c>
      <c r="C46" s="11">
        <v>45</v>
      </c>
      <c r="D46" s="12" t="str">
        <f t="shared" si="0"/>
        <v>Septiembre 2023</v>
      </c>
      <c r="E46" s="17">
        <v>0.84375</v>
      </c>
      <c r="F46" s="17">
        <v>0.5625</v>
      </c>
    </row>
    <row r="47" spans="1:6" x14ac:dyDescent="0.2">
      <c r="A47" s="11">
        <v>2023</v>
      </c>
      <c r="B47" s="16" t="s">
        <v>1952</v>
      </c>
      <c r="C47" s="11">
        <v>46</v>
      </c>
      <c r="D47" s="12" t="str">
        <f t="shared" si="0"/>
        <v>Octubre 2023</v>
      </c>
      <c r="E47" s="17">
        <v>0.86250000000000004</v>
      </c>
      <c r="F47" s="17">
        <v>0.57499999999999996</v>
      </c>
    </row>
    <row r="48" spans="1:6" x14ac:dyDescent="0.2">
      <c r="A48" s="11">
        <v>2023</v>
      </c>
      <c r="B48" s="16" t="s">
        <v>1953</v>
      </c>
      <c r="C48" s="11">
        <v>47</v>
      </c>
      <c r="D48" s="12" t="str">
        <f t="shared" si="0"/>
        <v>Noviembre 2023</v>
      </c>
      <c r="E48" s="17">
        <v>0.88124999999999998</v>
      </c>
      <c r="F48" s="17">
        <v>0.58749999999999991</v>
      </c>
    </row>
    <row r="49" spans="1:6" x14ac:dyDescent="0.2">
      <c r="A49" s="11">
        <v>2023</v>
      </c>
      <c r="B49" s="16" t="s">
        <v>1954</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6"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2009</v>
      </c>
      <c r="E1" s="26" t="s">
        <v>2010</v>
      </c>
      <c r="F1" s="26" t="s">
        <v>2011</v>
      </c>
      <c r="G1" s="26" t="s">
        <v>2012</v>
      </c>
      <c r="H1" s="26" t="s">
        <v>2013</v>
      </c>
    </row>
    <row r="2" spans="4:8" x14ac:dyDescent="0.2">
      <c r="D2">
        <v>1</v>
      </c>
      <c r="E2">
        <v>201</v>
      </c>
      <c r="F2" t="s">
        <v>2014</v>
      </c>
      <c r="G2" t="s">
        <v>1926</v>
      </c>
      <c r="H2">
        <v>732</v>
      </c>
    </row>
    <row r="3" spans="4:8" x14ac:dyDescent="0.2">
      <c r="D3">
        <v>2</v>
      </c>
      <c r="E3">
        <v>202</v>
      </c>
      <c r="F3" t="s">
        <v>216</v>
      </c>
      <c r="G3" t="s">
        <v>1927</v>
      </c>
      <c r="H3">
        <v>704</v>
      </c>
    </row>
    <row r="4" spans="4:8" x14ac:dyDescent="0.2">
      <c r="D4">
        <v>3</v>
      </c>
      <c r="E4">
        <v>203</v>
      </c>
      <c r="F4" t="s">
        <v>2015</v>
      </c>
      <c r="G4" t="s">
        <v>2016</v>
      </c>
      <c r="H4">
        <v>712</v>
      </c>
    </row>
    <row r="5" spans="4:8" x14ac:dyDescent="0.2">
      <c r="D5">
        <v>4</v>
      </c>
      <c r="E5">
        <v>204</v>
      </c>
      <c r="F5" t="s">
        <v>2017</v>
      </c>
      <c r="G5" t="s">
        <v>1923</v>
      </c>
      <c r="H5">
        <v>741</v>
      </c>
    </row>
    <row r="6" spans="4:8" x14ac:dyDescent="0.2">
      <c r="D6">
        <v>5</v>
      </c>
      <c r="E6">
        <v>205</v>
      </c>
      <c r="F6" t="s">
        <v>2018</v>
      </c>
      <c r="G6" t="s">
        <v>1921</v>
      </c>
      <c r="H6">
        <v>707</v>
      </c>
    </row>
    <row r="7" spans="4:8" x14ac:dyDescent="0.2">
      <c r="D7">
        <v>6</v>
      </c>
      <c r="E7">
        <v>206</v>
      </c>
      <c r="F7" t="s">
        <v>2019</v>
      </c>
      <c r="G7" t="s">
        <v>1924</v>
      </c>
      <c r="H7">
        <v>743</v>
      </c>
    </row>
    <row r="8" spans="4:8" x14ac:dyDescent="0.2">
      <c r="D8">
        <v>7</v>
      </c>
      <c r="E8">
        <v>207</v>
      </c>
      <c r="F8" t="s">
        <v>313</v>
      </c>
      <c r="G8" t="s">
        <v>1930</v>
      </c>
      <c r="H8">
        <v>711</v>
      </c>
    </row>
    <row r="9" spans="4:8" x14ac:dyDescent="0.2">
      <c r="D9">
        <v>8</v>
      </c>
      <c r="E9">
        <v>208</v>
      </c>
      <c r="F9" t="s">
        <v>2020</v>
      </c>
      <c r="G9" t="s">
        <v>1925</v>
      </c>
      <c r="H9">
        <v>761</v>
      </c>
    </row>
    <row r="10" spans="4:8" x14ac:dyDescent="0.2">
      <c r="D10">
        <v>9</v>
      </c>
      <c r="E10">
        <v>209</v>
      </c>
      <c r="F10" t="s">
        <v>1471</v>
      </c>
      <c r="G10" t="s">
        <v>1920</v>
      </c>
      <c r="H10">
        <v>705</v>
      </c>
    </row>
    <row r="11" spans="4:8" x14ac:dyDescent="0.2">
      <c r="D11">
        <v>10</v>
      </c>
      <c r="E11">
        <v>210</v>
      </c>
      <c r="F11" t="s">
        <v>2021</v>
      </c>
      <c r="G11" t="s">
        <v>2016</v>
      </c>
      <c r="H11">
        <v>712</v>
      </c>
    </row>
    <row r="12" spans="4:8" x14ac:dyDescent="0.2">
      <c r="D12">
        <v>11</v>
      </c>
      <c r="E12">
        <v>213</v>
      </c>
      <c r="F12" t="s">
        <v>2022</v>
      </c>
      <c r="G12" t="s">
        <v>1935</v>
      </c>
      <c r="H12">
        <v>701</v>
      </c>
    </row>
    <row r="13" spans="4:8" x14ac:dyDescent="0.2">
      <c r="D13">
        <v>12</v>
      </c>
      <c r="E13">
        <v>216</v>
      </c>
      <c r="F13" t="s">
        <v>2023</v>
      </c>
      <c r="G13" t="s">
        <v>2024</v>
      </c>
      <c r="H13">
        <v>703</v>
      </c>
    </row>
    <row r="14" spans="4:8" x14ac:dyDescent="0.2">
      <c r="D14">
        <v>13</v>
      </c>
      <c r="E14">
        <v>217</v>
      </c>
      <c r="F14" t="s">
        <v>643</v>
      </c>
      <c r="G14" t="s">
        <v>1931</v>
      </c>
      <c r="H14">
        <v>721</v>
      </c>
    </row>
    <row r="15" spans="4:8" x14ac:dyDescent="0.2">
      <c r="D15">
        <v>14</v>
      </c>
      <c r="E15">
        <v>218</v>
      </c>
      <c r="F15" t="s">
        <v>1189</v>
      </c>
      <c r="G15" t="s">
        <v>1928</v>
      </c>
      <c r="H15">
        <v>742</v>
      </c>
    </row>
    <row r="16" spans="4:8" x14ac:dyDescent="0.2">
      <c r="D16">
        <v>15</v>
      </c>
      <c r="E16">
        <v>219</v>
      </c>
      <c r="F16" t="s">
        <v>100</v>
      </c>
      <c r="G16" t="s">
        <v>1932</v>
      </c>
      <c r="H16">
        <v>713</v>
      </c>
    </row>
    <row r="17" spans="4:8" x14ac:dyDescent="0.2">
      <c r="D17">
        <v>16</v>
      </c>
      <c r="E17">
        <v>220</v>
      </c>
      <c r="F17" t="s">
        <v>620</v>
      </c>
      <c r="G17" t="s">
        <v>847</v>
      </c>
      <c r="H17">
        <v>723</v>
      </c>
    </row>
    <row r="18" spans="4:8" x14ac:dyDescent="0.2">
      <c r="D18">
        <v>17</v>
      </c>
      <c r="E18">
        <v>221</v>
      </c>
      <c r="F18" t="s">
        <v>2025</v>
      </c>
      <c r="G18" t="s">
        <v>2026</v>
      </c>
      <c r="H18">
        <v>733</v>
      </c>
    </row>
    <row r="19" spans="4:8" x14ac:dyDescent="0.2">
      <c r="D19">
        <v>18</v>
      </c>
      <c r="E19">
        <v>222</v>
      </c>
      <c r="F19" t="s">
        <v>2027</v>
      </c>
      <c r="G19" t="s">
        <v>1926</v>
      </c>
      <c r="H19">
        <v>732</v>
      </c>
    </row>
    <row r="20" spans="4:8" x14ac:dyDescent="0.2">
      <c r="D20">
        <v>19</v>
      </c>
      <c r="E20">
        <v>250</v>
      </c>
      <c r="F20" t="s">
        <v>2028</v>
      </c>
      <c r="G20" t="s">
        <v>2029</v>
      </c>
      <c r="H20">
        <v>250</v>
      </c>
    </row>
    <row r="21" spans="4:8" x14ac:dyDescent="0.2">
      <c r="D21">
        <v>20</v>
      </c>
      <c r="E21">
        <v>260</v>
      </c>
      <c r="F21" t="s">
        <v>2030</v>
      </c>
      <c r="G21" t="s">
        <v>2031</v>
      </c>
      <c r="H21">
        <v>260</v>
      </c>
    </row>
    <row r="22" spans="4:8" x14ac:dyDescent="0.2">
      <c r="D22">
        <v>21</v>
      </c>
      <c r="E22">
        <v>270</v>
      </c>
      <c r="F22" t="s">
        <v>2032</v>
      </c>
      <c r="G22" t="s">
        <v>2033</v>
      </c>
      <c r="H22">
        <v>270</v>
      </c>
    </row>
    <row r="23" spans="4:8" x14ac:dyDescent="0.2">
      <c r="D23">
        <v>22</v>
      </c>
      <c r="E23">
        <v>600</v>
      </c>
      <c r="F23" t="s">
        <v>2034</v>
      </c>
      <c r="G23" t="s">
        <v>2034</v>
      </c>
      <c r="H23">
        <v>600</v>
      </c>
    </row>
    <row r="24" spans="4:8" x14ac:dyDescent="0.2">
      <c r="D24">
        <v>23</v>
      </c>
      <c r="E24">
        <v>601</v>
      </c>
      <c r="F24" t="s">
        <v>1501</v>
      </c>
      <c r="G24" t="s">
        <v>1935</v>
      </c>
      <c r="H24">
        <v>701</v>
      </c>
    </row>
    <row r="25" spans="4:8" x14ac:dyDescent="0.2">
      <c r="D25">
        <v>24</v>
      </c>
      <c r="E25">
        <v>602</v>
      </c>
      <c r="F25" t="s">
        <v>1880</v>
      </c>
      <c r="G25" t="s">
        <v>1875</v>
      </c>
      <c r="H25">
        <v>702</v>
      </c>
    </row>
    <row r="26" spans="4:8" x14ac:dyDescent="0.2">
      <c r="D26">
        <v>25</v>
      </c>
      <c r="E26">
        <v>603</v>
      </c>
      <c r="F26" t="s">
        <v>2023</v>
      </c>
      <c r="G26" t="s">
        <v>2024</v>
      </c>
      <c r="H26">
        <v>703</v>
      </c>
    </row>
    <row r="27" spans="4:8" x14ac:dyDescent="0.2">
      <c r="D27">
        <v>26</v>
      </c>
      <c r="E27">
        <v>604</v>
      </c>
      <c r="F27" t="s">
        <v>2020</v>
      </c>
      <c r="G27" t="s">
        <v>1925</v>
      </c>
      <c r="H27">
        <v>761</v>
      </c>
    </row>
    <row r="28" spans="4:8" x14ac:dyDescent="0.2">
      <c r="D28">
        <v>27</v>
      </c>
      <c r="E28">
        <v>605</v>
      </c>
      <c r="F28" t="s">
        <v>1471</v>
      </c>
      <c r="G28" t="s">
        <v>1920</v>
      </c>
      <c r="H28">
        <v>705</v>
      </c>
    </row>
    <row r="29" spans="4:8" x14ac:dyDescent="0.2">
      <c r="D29">
        <v>28</v>
      </c>
      <c r="E29">
        <v>606</v>
      </c>
      <c r="F29" t="s">
        <v>2035</v>
      </c>
      <c r="G29" t="s">
        <v>1927</v>
      </c>
      <c r="H29">
        <v>704</v>
      </c>
    </row>
    <row r="30" spans="4:8" x14ac:dyDescent="0.2">
      <c r="D30">
        <v>29</v>
      </c>
      <c r="E30">
        <v>607</v>
      </c>
      <c r="F30" t="s">
        <v>2036</v>
      </c>
      <c r="G30" t="s">
        <v>1921</v>
      </c>
      <c r="H30">
        <v>707</v>
      </c>
    </row>
    <row r="31" spans="4:8" x14ac:dyDescent="0.2">
      <c r="D31">
        <v>30</v>
      </c>
      <c r="E31">
        <v>610</v>
      </c>
      <c r="F31" t="s">
        <v>2037</v>
      </c>
      <c r="G31" t="s">
        <v>2037</v>
      </c>
      <c r="H31">
        <v>610</v>
      </c>
    </row>
    <row r="32" spans="4:8" x14ac:dyDescent="0.2">
      <c r="D32">
        <v>31</v>
      </c>
      <c r="E32">
        <v>611</v>
      </c>
      <c r="F32" t="s">
        <v>313</v>
      </c>
      <c r="G32" t="s">
        <v>1930</v>
      </c>
      <c r="H32">
        <v>711</v>
      </c>
    </row>
    <row r="33" spans="4:8" x14ac:dyDescent="0.2">
      <c r="D33">
        <v>32</v>
      </c>
      <c r="E33">
        <v>612</v>
      </c>
      <c r="F33" t="s">
        <v>816</v>
      </c>
      <c r="G33" t="s">
        <v>2016</v>
      </c>
      <c r="H33">
        <v>712</v>
      </c>
    </row>
    <row r="34" spans="4:8" x14ac:dyDescent="0.2">
      <c r="D34">
        <v>33</v>
      </c>
      <c r="E34">
        <v>613</v>
      </c>
      <c r="F34" t="s">
        <v>100</v>
      </c>
      <c r="G34" t="s">
        <v>1932</v>
      </c>
      <c r="H34">
        <v>713</v>
      </c>
    </row>
    <row r="35" spans="4:8" x14ac:dyDescent="0.2">
      <c r="D35">
        <v>34</v>
      </c>
      <c r="E35">
        <v>620</v>
      </c>
      <c r="F35" t="s">
        <v>2038</v>
      </c>
      <c r="G35" t="s">
        <v>2038</v>
      </c>
      <c r="H35">
        <v>620</v>
      </c>
    </row>
    <row r="36" spans="4:8" x14ac:dyDescent="0.2">
      <c r="D36">
        <v>35</v>
      </c>
      <c r="E36">
        <v>621</v>
      </c>
      <c r="F36" t="s">
        <v>643</v>
      </c>
      <c r="G36" t="s">
        <v>1931</v>
      </c>
      <c r="H36">
        <v>721</v>
      </c>
    </row>
    <row r="37" spans="4:8" x14ac:dyDescent="0.2">
      <c r="D37">
        <v>36</v>
      </c>
      <c r="E37">
        <v>622</v>
      </c>
      <c r="F37" t="s">
        <v>2039</v>
      </c>
      <c r="G37" t="s">
        <v>2040</v>
      </c>
      <c r="H37">
        <v>722</v>
      </c>
    </row>
    <row r="38" spans="4:8" x14ac:dyDescent="0.2">
      <c r="D38">
        <v>37</v>
      </c>
      <c r="E38">
        <v>623</v>
      </c>
      <c r="F38" t="s">
        <v>620</v>
      </c>
      <c r="G38" t="s">
        <v>847</v>
      </c>
      <c r="H38">
        <v>723</v>
      </c>
    </row>
    <row r="39" spans="4:8" x14ac:dyDescent="0.2">
      <c r="D39">
        <v>38</v>
      </c>
      <c r="E39">
        <v>624</v>
      </c>
      <c r="F39" t="s">
        <v>767</v>
      </c>
      <c r="G39" t="s">
        <v>1929</v>
      </c>
      <c r="H39">
        <v>724</v>
      </c>
    </row>
    <row r="40" spans="4:8" x14ac:dyDescent="0.2">
      <c r="D40">
        <v>39</v>
      </c>
      <c r="E40">
        <v>630</v>
      </c>
      <c r="F40" t="s">
        <v>2041</v>
      </c>
      <c r="G40" t="s">
        <v>2041</v>
      </c>
      <c r="H40">
        <v>630</v>
      </c>
    </row>
    <row r="41" spans="4:8" x14ac:dyDescent="0.2">
      <c r="D41">
        <v>40</v>
      </c>
      <c r="E41">
        <v>631</v>
      </c>
      <c r="F41" t="s">
        <v>2014</v>
      </c>
      <c r="G41" t="s">
        <v>1926</v>
      </c>
      <c r="H41">
        <v>732</v>
      </c>
    </row>
    <row r="42" spans="4:8" x14ac:dyDescent="0.2">
      <c r="D42">
        <v>41</v>
      </c>
      <c r="E42">
        <v>632</v>
      </c>
      <c r="F42" t="s">
        <v>2042</v>
      </c>
      <c r="G42" t="s">
        <v>1926</v>
      </c>
      <c r="H42">
        <v>732</v>
      </c>
    </row>
    <row r="43" spans="4:8" x14ac:dyDescent="0.2">
      <c r="D43">
        <v>42</v>
      </c>
      <c r="E43">
        <v>633</v>
      </c>
      <c r="F43" t="s">
        <v>2043</v>
      </c>
      <c r="G43" t="s">
        <v>2044</v>
      </c>
      <c r="H43">
        <v>706</v>
      </c>
    </row>
    <row r="44" spans="4:8" x14ac:dyDescent="0.2">
      <c r="D44">
        <v>43</v>
      </c>
      <c r="E44">
        <v>634</v>
      </c>
      <c r="F44" t="s">
        <v>2045</v>
      </c>
      <c r="G44" t="s">
        <v>2026</v>
      </c>
      <c r="H44">
        <v>733</v>
      </c>
    </row>
    <row r="45" spans="4:8" x14ac:dyDescent="0.2">
      <c r="D45">
        <v>44</v>
      </c>
      <c r="E45">
        <v>640</v>
      </c>
      <c r="F45" t="s">
        <v>2046</v>
      </c>
      <c r="G45" t="s">
        <v>2046</v>
      </c>
      <c r="H45">
        <v>640</v>
      </c>
    </row>
    <row r="46" spans="4:8" x14ac:dyDescent="0.2">
      <c r="D46">
        <v>45</v>
      </c>
      <c r="E46">
        <v>641</v>
      </c>
      <c r="F46" t="s">
        <v>222</v>
      </c>
      <c r="G46" t="s">
        <v>1923</v>
      </c>
      <c r="H46">
        <v>741</v>
      </c>
    </row>
    <row r="47" spans="4:8" x14ac:dyDescent="0.2">
      <c r="D47">
        <v>46</v>
      </c>
      <c r="E47">
        <v>642</v>
      </c>
      <c r="F47" t="s">
        <v>1189</v>
      </c>
      <c r="G47" t="s">
        <v>1928</v>
      </c>
      <c r="H47">
        <v>742</v>
      </c>
    </row>
    <row r="48" spans="4:8" x14ac:dyDescent="0.2">
      <c r="D48">
        <v>47</v>
      </c>
      <c r="E48">
        <v>643</v>
      </c>
      <c r="F48" t="s">
        <v>1084</v>
      </c>
      <c r="G48" t="s">
        <v>1924</v>
      </c>
      <c r="H48">
        <v>743</v>
      </c>
    </row>
    <row r="49" spans="4:8" x14ac:dyDescent="0.2">
      <c r="D49">
        <v>48</v>
      </c>
      <c r="E49">
        <v>650</v>
      </c>
      <c r="F49" t="s">
        <v>2047</v>
      </c>
      <c r="G49" t="s">
        <v>2047</v>
      </c>
      <c r="H49">
        <v>650</v>
      </c>
    </row>
    <row r="50" spans="4:8" x14ac:dyDescent="0.2">
      <c r="D50">
        <v>49</v>
      </c>
      <c r="E50">
        <v>651</v>
      </c>
      <c r="F50" t="s">
        <v>45</v>
      </c>
      <c r="G50" t="s">
        <v>1933</v>
      </c>
      <c r="H50">
        <v>751</v>
      </c>
    </row>
    <row r="51" spans="4:8" x14ac:dyDescent="0.2">
      <c r="D51">
        <v>50</v>
      </c>
      <c r="E51">
        <v>660</v>
      </c>
      <c r="F51" t="s">
        <v>2048</v>
      </c>
      <c r="G51" t="s">
        <v>2048</v>
      </c>
      <c r="H51">
        <v>660</v>
      </c>
    </row>
    <row r="52" spans="4:8" x14ac:dyDescent="0.2">
      <c r="D52">
        <v>51</v>
      </c>
      <c r="E52">
        <v>661</v>
      </c>
      <c r="F52" t="s">
        <v>1922</v>
      </c>
      <c r="G52" t="s">
        <v>2049</v>
      </c>
      <c r="H52">
        <v>762</v>
      </c>
    </row>
    <row r="53" spans="4:8" x14ac:dyDescent="0.2">
      <c r="D53">
        <v>52</v>
      </c>
      <c r="E53">
        <v>701</v>
      </c>
      <c r="F53" t="s">
        <v>1501</v>
      </c>
      <c r="G53" t="s">
        <v>1935</v>
      </c>
      <c r="H53">
        <v>701</v>
      </c>
    </row>
    <row r="54" spans="4:8" x14ac:dyDescent="0.2">
      <c r="D54">
        <v>53</v>
      </c>
      <c r="E54">
        <v>702</v>
      </c>
      <c r="F54" t="s">
        <v>1880</v>
      </c>
      <c r="G54" t="s">
        <v>1875</v>
      </c>
      <c r="H54">
        <v>702</v>
      </c>
    </row>
    <row r="55" spans="4:8" x14ac:dyDescent="0.2">
      <c r="D55">
        <v>54</v>
      </c>
      <c r="E55">
        <v>703</v>
      </c>
      <c r="F55" t="s">
        <v>2023</v>
      </c>
      <c r="G55" t="s">
        <v>2024</v>
      </c>
      <c r="H55">
        <v>703</v>
      </c>
    </row>
    <row r="56" spans="4:8" x14ac:dyDescent="0.2">
      <c r="D56">
        <v>55</v>
      </c>
      <c r="E56">
        <v>704</v>
      </c>
      <c r="F56" t="s">
        <v>2035</v>
      </c>
      <c r="G56" t="s">
        <v>1927</v>
      </c>
      <c r="H56">
        <v>704</v>
      </c>
    </row>
    <row r="57" spans="4:8" x14ac:dyDescent="0.2">
      <c r="D57">
        <v>56</v>
      </c>
      <c r="E57">
        <v>705</v>
      </c>
      <c r="F57" t="s">
        <v>1471</v>
      </c>
      <c r="G57" t="s">
        <v>1920</v>
      </c>
      <c r="H57">
        <v>705</v>
      </c>
    </row>
    <row r="58" spans="4:8" x14ac:dyDescent="0.2">
      <c r="D58">
        <v>57</v>
      </c>
      <c r="E58">
        <v>706</v>
      </c>
      <c r="F58" t="s">
        <v>54</v>
      </c>
      <c r="G58" t="s">
        <v>2044</v>
      </c>
      <c r="H58">
        <v>706</v>
      </c>
    </row>
    <row r="59" spans="4:8" x14ac:dyDescent="0.2">
      <c r="D59">
        <v>58</v>
      </c>
      <c r="E59">
        <v>707</v>
      </c>
      <c r="F59" t="s">
        <v>2050</v>
      </c>
      <c r="G59" t="s">
        <v>1921</v>
      </c>
      <c r="H59">
        <v>707</v>
      </c>
    </row>
    <row r="60" spans="4:8" x14ac:dyDescent="0.2">
      <c r="D60">
        <v>59</v>
      </c>
      <c r="E60">
        <v>711</v>
      </c>
      <c r="F60" t="s">
        <v>313</v>
      </c>
      <c r="G60" t="s">
        <v>1930</v>
      </c>
      <c r="H60">
        <v>711</v>
      </c>
    </row>
    <row r="61" spans="4:8" x14ac:dyDescent="0.2">
      <c r="D61">
        <v>60</v>
      </c>
      <c r="E61">
        <v>712</v>
      </c>
      <c r="F61" t="s">
        <v>816</v>
      </c>
      <c r="G61" t="s">
        <v>2016</v>
      </c>
      <c r="H61">
        <v>712</v>
      </c>
    </row>
    <row r="62" spans="4:8" x14ac:dyDescent="0.2">
      <c r="D62">
        <v>61</v>
      </c>
      <c r="E62">
        <v>713</v>
      </c>
      <c r="F62" t="s">
        <v>100</v>
      </c>
      <c r="G62" t="s">
        <v>1932</v>
      </c>
      <c r="H62">
        <v>713</v>
      </c>
    </row>
    <row r="63" spans="4:8" x14ac:dyDescent="0.2">
      <c r="D63">
        <v>99</v>
      </c>
      <c r="E63">
        <v>714</v>
      </c>
      <c r="F63" t="s">
        <v>2703</v>
      </c>
      <c r="G63" t="s">
        <v>333</v>
      </c>
      <c r="H63">
        <v>714</v>
      </c>
    </row>
    <row r="64" spans="4:8" x14ac:dyDescent="0.2">
      <c r="D64">
        <v>62</v>
      </c>
      <c r="E64">
        <v>721</v>
      </c>
      <c r="F64" t="s">
        <v>643</v>
      </c>
      <c r="G64" t="s">
        <v>1931</v>
      </c>
      <c r="H64">
        <v>721</v>
      </c>
    </row>
    <row r="65" spans="4:8" x14ac:dyDescent="0.2">
      <c r="D65">
        <v>63</v>
      </c>
      <c r="E65">
        <v>722</v>
      </c>
      <c r="F65" t="s">
        <v>918</v>
      </c>
      <c r="G65" t="s">
        <v>2040</v>
      </c>
      <c r="H65">
        <v>722</v>
      </c>
    </row>
    <row r="66" spans="4:8" x14ac:dyDescent="0.2">
      <c r="D66">
        <v>64</v>
      </c>
      <c r="E66">
        <v>723</v>
      </c>
      <c r="F66" t="s">
        <v>620</v>
      </c>
      <c r="G66" t="s">
        <v>847</v>
      </c>
      <c r="H66">
        <v>723</v>
      </c>
    </row>
    <row r="67" spans="4:8" x14ac:dyDescent="0.2">
      <c r="D67">
        <v>65</v>
      </c>
      <c r="E67">
        <v>724</v>
      </c>
      <c r="F67" t="s">
        <v>767</v>
      </c>
      <c r="G67" t="s">
        <v>1929</v>
      </c>
      <c r="H67">
        <v>724</v>
      </c>
    </row>
    <row r="68" spans="4:8" x14ac:dyDescent="0.2">
      <c r="D68">
        <v>95</v>
      </c>
      <c r="E68">
        <v>725</v>
      </c>
      <c r="F68" t="s">
        <v>2071</v>
      </c>
      <c r="G68" t="s">
        <v>2072</v>
      </c>
      <c r="H68">
        <v>725</v>
      </c>
    </row>
    <row r="69" spans="4:8" x14ac:dyDescent="0.2">
      <c r="D69">
        <v>66</v>
      </c>
      <c r="E69">
        <v>731</v>
      </c>
      <c r="F69" t="s">
        <v>2051</v>
      </c>
      <c r="G69" t="s">
        <v>2052</v>
      </c>
      <c r="H69">
        <v>731</v>
      </c>
    </row>
    <row r="70" spans="4:8" x14ac:dyDescent="0.2">
      <c r="D70">
        <v>67</v>
      </c>
      <c r="E70">
        <v>732</v>
      </c>
      <c r="F70" t="s">
        <v>819</v>
      </c>
      <c r="G70" t="s">
        <v>1926</v>
      </c>
      <c r="H70">
        <v>732</v>
      </c>
    </row>
    <row r="71" spans="4:8" x14ac:dyDescent="0.2">
      <c r="D71">
        <v>68</v>
      </c>
      <c r="E71">
        <v>733</v>
      </c>
      <c r="F71" t="s">
        <v>2053</v>
      </c>
      <c r="G71" t="s">
        <v>2026</v>
      </c>
      <c r="H71">
        <v>733</v>
      </c>
    </row>
    <row r="72" spans="4:8" x14ac:dyDescent="0.2">
      <c r="D72">
        <v>69</v>
      </c>
      <c r="E72">
        <v>741</v>
      </c>
      <c r="F72" t="s">
        <v>222</v>
      </c>
      <c r="G72" t="s">
        <v>1923</v>
      </c>
      <c r="H72">
        <v>741</v>
      </c>
    </row>
    <row r="73" spans="4:8" x14ac:dyDescent="0.2">
      <c r="D73">
        <v>70</v>
      </c>
      <c r="E73">
        <v>742</v>
      </c>
      <c r="F73" t="s">
        <v>1189</v>
      </c>
      <c r="G73" t="s">
        <v>1928</v>
      </c>
      <c r="H73">
        <v>742</v>
      </c>
    </row>
    <row r="74" spans="4:8" x14ac:dyDescent="0.2">
      <c r="D74">
        <v>71</v>
      </c>
      <c r="E74">
        <v>743</v>
      </c>
      <c r="F74" t="s">
        <v>1084</v>
      </c>
      <c r="G74" t="s">
        <v>1924</v>
      </c>
      <c r="H74">
        <v>743</v>
      </c>
    </row>
    <row r="75" spans="4:8" x14ac:dyDescent="0.2">
      <c r="D75">
        <v>93</v>
      </c>
      <c r="E75">
        <v>748</v>
      </c>
      <c r="F75" t="s">
        <v>1055</v>
      </c>
      <c r="G75" t="s">
        <v>1055</v>
      </c>
      <c r="H75">
        <v>748</v>
      </c>
    </row>
    <row r="76" spans="4:8" x14ac:dyDescent="0.2">
      <c r="D76">
        <v>90</v>
      </c>
      <c r="E76">
        <v>749</v>
      </c>
      <c r="F76" t="s">
        <v>2070</v>
      </c>
      <c r="G76" t="s">
        <v>188</v>
      </c>
      <c r="H76">
        <v>749</v>
      </c>
    </row>
    <row r="77" spans="4:8" x14ac:dyDescent="0.2">
      <c r="D77">
        <v>72</v>
      </c>
      <c r="E77">
        <v>751</v>
      </c>
      <c r="F77" t="s">
        <v>45</v>
      </c>
      <c r="G77" t="s">
        <v>1933</v>
      </c>
      <c r="H77">
        <v>751</v>
      </c>
    </row>
    <row r="78" spans="4:8" x14ac:dyDescent="0.2">
      <c r="D78">
        <v>94</v>
      </c>
      <c r="E78">
        <v>752</v>
      </c>
      <c r="F78" t="s">
        <v>1961</v>
      </c>
      <c r="G78" t="s">
        <v>2073</v>
      </c>
      <c r="H78">
        <v>752</v>
      </c>
    </row>
    <row r="79" spans="4:8" x14ac:dyDescent="0.2">
      <c r="D79">
        <v>89</v>
      </c>
      <c r="E79">
        <v>753</v>
      </c>
      <c r="F79" t="s">
        <v>564</v>
      </c>
      <c r="G79" t="s">
        <v>2069</v>
      </c>
      <c r="H79">
        <v>753</v>
      </c>
    </row>
    <row r="80" spans="4:8" x14ac:dyDescent="0.2">
      <c r="D80">
        <v>92</v>
      </c>
      <c r="E80">
        <v>754</v>
      </c>
      <c r="F80" t="s">
        <v>2704</v>
      </c>
      <c r="G80" t="s">
        <v>83</v>
      </c>
      <c r="H80">
        <v>754</v>
      </c>
    </row>
    <row r="81" spans="4:8" x14ac:dyDescent="0.2">
      <c r="D81">
        <v>73</v>
      </c>
      <c r="E81">
        <v>761</v>
      </c>
      <c r="F81" t="s">
        <v>2020</v>
      </c>
      <c r="G81" t="s">
        <v>1925</v>
      </c>
      <c r="H81">
        <v>761</v>
      </c>
    </row>
    <row r="82" spans="4:8" x14ac:dyDescent="0.2">
      <c r="D82">
        <v>74</v>
      </c>
      <c r="E82">
        <v>762</v>
      </c>
      <c r="F82" t="s">
        <v>1194</v>
      </c>
      <c r="G82" t="s">
        <v>2049</v>
      </c>
      <c r="H82">
        <v>762</v>
      </c>
    </row>
    <row r="83" spans="4:8" x14ac:dyDescent="0.2">
      <c r="D83">
        <v>96</v>
      </c>
      <c r="E83">
        <v>771</v>
      </c>
      <c r="F83" t="s">
        <v>221</v>
      </c>
      <c r="G83" t="s">
        <v>221</v>
      </c>
      <c r="H83">
        <v>771</v>
      </c>
    </row>
    <row r="84" spans="4:8" x14ac:dyDescent="0.2">
      <c r="D84">
        <v>75</v>
      </c>
      <c r="E84">
        <v>901</v>
      </c>
      <c r="F84" t="s">
        <v>2054</v>
      </c>
      <c r="G84" t="s">
        <v>2055</v>
      </c>
      <c r="H84">
        <v>901</v>
      </c>
    </row>
    <row r="85" spans="4:8" x14ac:dyDescent="0.2">
      <c r="D85">
        <v>76</v>
      </c>
      <c r="E85">
        <v>902</v>
      </c>
      <c r="F85" t="s">
        <v>126</v>
      </c>
      <c r="G85" t="s">
        <v>2056</v>
      </c>
      <c r="H85">
        <v>902</v>
      </c>
    </row>
    <row r="86" spans="4:8" x14ac:dyDescent="0.2">
      <c r="D86">
        <v>77</v>
      </c>
      <c r="E86">
        <v>903</v>
      </c>
      <c r="F86" t="s">
        <v>2057</v>
      </c>
      <c r="G86" t="s">
        <v>2058</v>
      </c>
      <c r="H86">
        <v>903</v>
      </c>
    </row>
    <row r="87" spans="4:8" x14ac:dyDescent="0.2">
      <c r="D87">
        <v>78</v>
      </c>
      <c r="E87">
        <v>904</v>
      </c>
      <c r="F87" t="s">
        <v>2059</v>
      </c>
      <c r="G87" t="s">
        <v>2060</v>
      </c>
      <c r="H87">
        <v>904</v>
      </c>
    </row>
    <row r="88" spans="4:8" x14ac:dyDescent="0.2">
      <c r="D88">
        <v>79</v>
      </c>
      <c r="E88">
        <v>905</v>
      </c>
      <c r="F88" t="s">
        <v>692</v>
      </c>
      <c r="G88" t="s">
        <v>692</v>
      </c>
      <c r="H88">
        <v>905</v>
      </c>
    </row>
    <row r="89" spans="4:8" x14ac:dyDescent="0.2">
      <c r="D89">
        <v>80</v>
      </c>
      <c r="E89">
        <v>906</v>
      </c>
      <c r="F89" t="s">
        <v>2061</v>
      </c>
      <c r="G89" t="s">
        <v>2061</v>
      </c>
      <c r="H89">
        <v>906</v>
      </c>
    </row>
    <row r="90" spans="4:8" x14ac:dyDescent="0.2">
      <c r="D90">
        <v>81</v>
      </c>
      <c r="E90">
        <v>907</v>
      </c>
      <c r="F90" t="s">
        <v>2062</v>
      </c>
      <c r="G90" t="s">
        <v>2062</v>
      </c>
      <c r="H90">
        <v>907</v>
      </c>
    </row>
    <row r="91" spans="4:8" x14ac:dyDescent="0.2">
      <c r="D91">
        <v>82</v>
      </c>
      <c r="E91">
        <v>908</v>
      </c>
      <c r="F91" t="s">
        <v>527</v>
      </c>
      <c r="G91" t="s">
        <v>2063</v>
      </c>
      <c r="H91">
        <v>911</v>
      </c>
    </row>
    <row r="92" spans="4:8" x14ac:dyDescent="0.2">
      <c r="D92">
        <v>83</v>
      </c>
      <c r="E92">
        <v>911</v>
      </c>
      <c r="F92" t="s">
        <v>527</v>
      </c>
      <c r="G92" t="s">
        <v>2063</v>
      </c>
      <c r="H92">
        <v>911</v>
      </c>
    </row>
    <row r="93" spans="4:8" x14ac:dyDescent="0.2">
      <c r="D93">
        <v>84</v>
      </c>
      <c r="E93">
        <v>912</v>
      </c>
      <c r="F93" t="s">
        <v>2064</v>
      </c>
      <c r="G93" t="s">
        <v>2065</v>
      </c>
      <c r="H93">
        <v>912</v>
      </c>
    </row>
    <row r="94" spans="4:8" x14ac:dyDescent="0.2">
      <c r="D94">
        <v>85</v>
      </c>
      <c r="E94">
        <v>914</v>
      </c>
      <c r="F94" t="s">
        <v>1030</v>
      </c>
      <c r="G94" t="s">
        <v>1030</v>
      </c>
      <c r="H94">
        <v>914</v>
      </c>
    </row>
    <row r="95" spans="4:8" x14ac:dyDescent="0.2">
      <c r="D95">
        <v>86</v>
      </c>
      <c r="E95">
        <v>915</v>
      </c>
      <c r="F95" t="s">
        <v>2066</v>
      </c>
      <c r="G95" t="s">
        <v>2066</v>
      </c>
      <c r="H95">
        <v>915</v>
      </c>
    </row>
    <row r="96" spans="4:8" x14ac:dyDescent="0.2">
      <c r="D96">
        <v>87</v>
      </c>
      <c r="E96">
        <v>917</v>
      </c>
      <c r="F96" t="s">
        <v>1561</v>
      </c>
      <c r="G96" t="s">
        <v>1561</v>
      </c>
      <c r="H96">
        <v>917</v>
      </c>
    </row>
    <row r="97" spans="4:8" x14ac:dyDescent="0.2">
      <c r="D97">
        <v>88</v>
      </c>
      <c r="E97">
        <v>918</v>
      </c>
      <c r="F97" t="s">
        <v>2067</v>
      </c>
      <c r="G97" t="s">
        <v>2068</v>
      </c>
      <c r="H97">
        <v>918</v>
      </c>
    </row>
    <row r="98" spans="4:8" x14ac:dyDescent="0.2">
      <c r="D98">
        <v>97</v>
      </c>
      <c r="E98">
        <v>951</v>
      </c>
      <c r="F98" t="s">
        <v>175</v>
      </c>
      <c r="G98" t="s">
        <v>2705</v>
      </c>
      <c r="H98">
        <v>951</v>
      </c>
    </row>
    <row r="99" spans="4:8" x14ac:dyDescent="0.2">
      <c r="D99">
        <v>98</v>
      </c>
      <c r="E99">
        <v>952</v>
      </c>
      <c r="F99" t="s">
        <v>1201</v>
      </c>
      <c r="G99" t="s">
        <v>1201</v>
      </c>
      <c r="H99">
        <v>952</v>
      </c>
    </row>
    <row r="100" spans="4:8" x14ac:dyDescent="0.2">
      <c r="D100">
        <v>100</v>
      </c>
      <c r="E100">
        <v>953</v>
      </c>
      <c r="F100" t="s">
        <v>374</v>
      </c>
      <c r="G100" t="s">
        <v>2706</v>
      </c>
      <c r="H100">
        <v>953</v>
      </c>
    </row>
    <row r="101" spans="4:8" x14ac:dyDescent="0.2">
      <c r="D101">
        <v>101</v>
      </c>
      <c r="E101">
        <v>954</v>
      </c>
      <c r="F101" t="s">
        <v>2707</v>
      </c>
      <c r="G101" t="s">
        <v>2708</v>
      </c>
      <c r="H101">
        <v>954</v>
      </c>
    </row>
    <row r="102" spans="4:8" x14ac:dyDescent="0.2">
      <c r="D102">
        <v>102</v>
      </c>
      <c r="E102">
        <v>955</v>
      </c>
      <c r="F102" t="s">
        <v>2709</v>
      </c>
      <c r="G102" t="s">
        <v>2709</v>
      </c>
      <c r="H102">
        <v>955</v>
      </c>
    </row>
    <row r="103" spans="4:8" x14ac:dyDescent="0.2">
      <c r="D103">
        <v>103</v>
      </c>
      <c r="E103">
        <v>956</v>
      </c>
      <c r="F103" t="s">
        <v>2710</v>
      </c>
      <c r="G103" t="s">
        <v>2711</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2021-08-03T15:03:33Z</dcterms:modified>
</cp:coreProperties>
</file>