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p\MATLAB\SmartCharging\Predictions\VehicleData\"/>
    </mc:Choice>
  </mc:AlternateContent>
  <xr:revisionPtr revIDLastSave="0" documentId="13_ncr:1_{E47D67D3-1804-467C-A7B0-590FBF980EBA}" xr6:coauthVersionLast="45" xr6:coauthVersionMax="45" xr10:uidLastSave="{00000000-0000-0000-0000-000000000000}"/>
  <bookViews>
    <workbookView xWindow="-110" yWindow="-110" windowWidth="19420" windowHeight="10420" xr2:uid="{AC2FC283-1F2D-4939-9178-6BB342B0C9CF}"/>
  </bookViews>
  <sheets>
    <sheet name="Tabelle1" sheetId="1" r:id="rId1"/>
    <sheet name="Tabelle4" sheetId="4" r:id="rId2"/>
    <sheet name="Tabelle2" sheetId="2" r:id="rId3"/>
    <sheet name="Tabelle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3" l="1"/>
  <c r="I15" i="3"/>
  <c r="H15" i="3"/>
  <c r="G15" i="3"/>
  <c r="F15" i="3"/>
  <c r="D15" i="3"/>
  <c r="E14" i="3"/>
  <c r="J14" i="3" s="1"/>
  <c r="E13" i="3"/>
  <c r="J13" i="3" s="1"/>
  <c r="E12" i="3"/>
  <c r="J12" i="3" s="1"/>
  <c r="E11" i="3"/>
  <c r="J11" i="3" s="1"/>
  <c r="E10" i="3"/>
  <c r="J10" i="3" s="1"/>
  <c r="E9" i="3"/>
  <c r="J9" i="3" s="1"/>
  <c r="E8" i="3"/>
  <c r="J8" i="3" s="1"/>
  <c r="E7" i="3"/>
  <c r="J7" i="3" s="1"/>
  <c r="E6" i="3"/>
  <c r="J6" i="3" s="1"/>
  <c r="E5" i="3"/>
  <c r="J5" i="3" s="1"/>
  <c r="E4" i="3"/>
  <c r="J4" i="3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E3" i="3"/>
  <c r="J3" i="3" s="1"/>
  <c r="E2" i="3"/>
  <c r="J2" i="3" s="1"/>
  <c r="E15" i="3" l="1"/>
  <c r="J15" i="3" s="1"/>
</calcChain>
</file>

<file path=xl/sharedStrings.xml><?xml version="1.0" encoding="utf-8"?>
<sst xmlns="http://schemas.openxmlformats.org/spreadsheetml/2006/main" count="115" uniqueCount="49">
  <si>
    <t>Model</t>
  </si>
  <si>
    <t>Renault Zoe</t>
  </si>
  <si>
    <t>BMW i3</t>
  </si>
  <si>
    <t>Tesla Model 3</t>
  </si>
  <si>
    <t>VW e-Golf</t>
  </si>
  <si>
    <t>Smart Fortwo EQ</t>
  </si>
  <si>
    <t>Audi e-tron</t>
  </si>
  <si>
    <t>Hyundai Kona</t>
  </si>
  <si>
    <t>Nissan Leaf</t>
  </si>
  <si>
    <t>Sales</t>
  </si>
  <si>
    <t>Market Share</t>
  </si>
  <si>
    <t>Range min [km]</t>
  </si>
  <si>
    <t>Range max [km]</t>
  </si>
  <si>
    <t>Battery min [kWh]</t>
  </si>
  <si>
    <t>Battery max [kWh]</t>
  </si>
  <si>
    <t>Tesla Model 3 Long Dual Motor</t>
  </si>
  <si>
    <t>Tesla Model 3 Standard Range Plus</t>
  </si>
  <si>
    <t>Tesla Model 3 Long Range Performance</t>
  </si>
  <si>
    <t>Audi e-tron 50 quattro</t>
  </si>
  <si>
    <t>Audi e-tron 55 quattro</t>
  </si>
  <si>
    <t>Hyundai Kona 39</t>
  </si>
  <si>
    <t>Hyundai Kona 64</t>
  </si>
  <si>
    <t>Battery Capacity [kWh]</t>
  </si>
  <si>
    <t>Fleet Share</t>
  </si>
  <si>
    <t>Fleet Share cum.</t>
  </si>
  <si>
    <t>AC Charger [kW]</t>
  </si>
  <si>
    <t>Schuko</t>
  </si>
  <si>
    <t>CEE</t>
  </si>
  <si>
    <t>Wallbox 3.7</t>
  </si>
  <si>
    <t>Wallbox 7.3</t>
  </si>
  <si>
    <t>Wallbox 11</t>
  </si>
  <si>
    <t>Wallbox 22</t>
  </si>
  <si>
    <t>Renault Zoe R110</t>
  </si>
  <si>
    <t>Renault Zoe R135</t>
  </si>
  <si>
    <t>Consumption [kWh/km]</t>
  </si>
  <si>
    <t>BMW i3s</t>
  </si>
  <si>
    <t>Smart Fortwo EQ cuope</t>
  </si>
  <si>
    <t>Smart Fortwo EQ cabrio</t>
  </si>
  <si>
    <t>Audi e-tron 50 Sportback quattro</t>
  </si>
  <si>
    <t>Audi e-tron 55 Sportback quattro</t>
  </si>
  <si>
    <t>Nissan Leaf e+</t>
  </si>
  <si>
    <t>small</t>
  </si>
  <si>
    <t>medium</t>
  </si>
  <si>
    <t>large</t>
  </si>
  <si>
    <t>Vehicle Size</t>
  </si>
  <si>
    <t>DC Charger [kW]</t>
  </si>
  <si>
    <t>Consumption Cold City [kWh/km]</t>
  </si>
  <si>
    <t>Consumption Cold Highway [kWh/km]</t>
  </si>
  <si>
    <t>Consumption Mild City [kWh/km]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</si>
</sst>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DBC8-9E17-452B-9837-0479D4939E38}">
  <dimension ref="A1:P19"/>
  <sheetViews>
    <sheetView tabSelected="1" topLeftCell="A18" workbookViewId="0">
      <selection activeCell="H20" sqref="H20:H38"/>
    </sheetView>
  </sheetViews>
  <sheetFormatPr baseColWidth="10" defaultRowHeight="14.5" x14ac:dyDescent="0.35"/>
  <cols>
    <col min="1" max="1" width="33.81640625" bestFit="1" customWidth="1"/>
    <col min="2" max="2" width="15" bestFit="1" customWidth="1"/>
    <col min="3" max="3" width="11.1796875" bestFit="1" customWidth="1"/>
    <col min="4" max="4" width="20.453125" bestFit="1" customWidth="1"/>
    <col min="5" max="7" width="20.453125" customWidth="1"/>
    <col min="8" max="9" width="15" customWidth="1"/>
    <col min="10" max="10" width="14.7265625" bestFit="1" customWidth="1"/>
    <col min="11" max="16" width="14.54296875" customWidth="1"/>
  </cols>
  <sheetData>
    <row r="1" spans="1:16" x14ac:dyDescent="0.35">
      <c r="A1" t="s">
        <v>0</v>
      </c>
      <c r="B1" t="s">
        <v>24</v>
      </c>
      <c r="C1" t="s">
        <v>44</v>
      </c>
      <c r="D1" t="s">
        <v>22</v>
      </c>
      <c r="E1" t="s">
        <v>46</v>
      </c>
      <c r="F1" t="s">
        <v>47</v>
      </c>
      <c r="G1" t="s">
        <v>48</v>
      </c>
      <c r="H1" t="s">
        <v>34</v>
      </c>
      <c r="I1" t="s">
        <v>45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 x14ac:dyDescent="0.35">
      <c r="A2" t="s">
        <v>32</v>
      </c>
      <c r="B2">
        <v>0</v>
      </c>
      <c r="C2" t="s">
        <v>41</v>
      </c>
      <c r="D2">
        <v>52</v>
      </c>
      <c r="E2">
        <v>0.16800000000000001</v>
      </c>
      <c r="F2">
        <v>0.23599999999999999</v>
      </c>
      <c r="G2">
        <v>0.109</v>
      </c>
      <c r="H2">
        <v>0.182</v>
      </c>
      <c r="I2">
        <v>46</v>
      </c>
      <c r="J2">
        <v>22</v>
      </c>
      <c r="K2">
        <v>0</v>
      </c>
      <c r="L2">
        <v>0.25</v>
      </c>
      <c r="M2">
        <v>0.36</v>
      </c>
      <c r="N2">
        <v>0.47</v>
      </c>
      <c r="O2">
        <v>0.59</v>
      </c>
      <c r="P2">
        <v>0.79</v>
      </c>
    </row>
    <row r="3" spans="1:16" x14ac:dyDescent="0.35">
      <c r="A3" t="s">
        <v>33</v>
      </c>
      <c r="B3">
        <v>9.533388593494127E-2</v>
      </c>
      <c r="C3" t="s">
        <v>41</v>
      </c>
      <c r="D3">
        <v>52</v>
      </c>
      <c r="E3">
        <v>0.17</v>
      </c>
      <c r="F3">
        <v>0.23599999999999999</v>
      </c>
      <c r="G3">
        <v>0.112</v>
      </c>
      <c r="H3">
        <v>0.186</v>
      </c>
      <c r="I3">
        <v>46</v>
      </c>
      <c r="J3">
        <v>22</v>
      </c>
      <c r="K3">
        <v>0</v>
      </c>
      <c r="L3">
        <v>0.25</v>
      </c>
      <c r="M3">
        <v>0.36</v>
      </c>
      <c r="N3">
        <v>0.47</v>
      </c>
      <c r="O3">
        <v>0.59</v>
      </c>
      <c r="P3">
        <v>0.79</v>
      </c>
    </row>
    <row r="4" spans="1:16" x14ac:dyDescent="0.35">
      <c r="A4" t="s">
        <v>2</v>
      </c>
      <c r="B4">
        <v>0.19066777186988254</v>
      </c>
      <c r="C4" t="s">
        <v>41</v>
      </c>
      <c r="D4">
        <v>37.9</v>
      </c>
      <c r="E4">
        <v>0.161</v>
      </c>
      <c r="F4">
        <v>0.23</v>
      </c>
      <c r="G4">
        <v>0.104</v>
      </c>
      <c r="H4">
        <v>0.17599999999999999</v>
      </c>
      <c r="I4">
        <v>49</v>
      </c>
      <c r="J4">
        <v>11</v>
      </c>
      <c r="K4">
        <v>0</v>
      </c>
      <c r="L4">
        <v>0.3</v>
      </c>
      <c r="M4">
        <v>0.43</v>
      </c>
      <c r="N4">
        <v>0.51</v>
      </c>
      <c r="O4">
        <v>0.6</v>
      </c>
      <c r="P4">
        <v>1</v>
      </c>
    </row>
    <row r="5" spans="1:16" x14ac:dyDescent="0.35">
      <c r="A5" t="s">
        <v>35</v>
      </c>
      <c r="B5">
        <v>0.28282756808119203</v>
      </c>
      <c r="C5" t="s">
        <v>41</v>
      </c>
      <c r="D5">
        <v>37.9</v>
      </c>
      <c r="E5">
        <v>0.16500000000000001</v>
      </c>
      <c r="F5">
        <v>0.23699999999999999</v>
      </c>
      <c r="G5">
        <v>0.107</v>
      </c>
      <c r="H5">
        <v>0.185</v>
      </c>
      <c r="I5">
        <v>49</v>
      </c>
      <c r="J5">
        <v>11</v>
      </c>
      <c r="K5">
        <v>0</v>
      </c>
      <c r="L5">
        <v>0.3</v>
      </c>
      <c r="M5">
        <v>0.43</v>
      </c>
      <c r="N5">
        <v>0.51</v>
      </c>
      <c r="O5">
        <v>0.6</v>
      </c>
      <c r="P5">
        <v>1</v>
      </c>
    </row>
    <row r="6" spans="1:16" x14ac:dyDescent="0.35">
      <c r="A6" t="s">
        <v>15</v>
      </c>
      <c r="B6">
        <v>0.37498736429250146</v>
      </c>
      <c r="C6" t="s">
        <v>42</v>
      </c>
      <c r="D6">
        <v>72.5</v>
      </c>
      <c r="E6">
        <v>0.17100000000000001</v>
      </c>
      <c r="F6">
        <v>0.223</v>
      </c>
      <c r="G6">
        <v>0.112</v>
      </c>
      <c r="H6">
        <v>0.17100000000000001</v>
      </c>
      <c r="I6">
        <v>250</v>
      </c>
      <c r="J6">
        <v>11</v>
      </c>
      <c r="K6">
        <v>0</v>
      </c>
      <c r="L6">
        <v>0.12</v>
      </c>
      <c r="M6">
        <v>0.16999999999999998</v>
      </c>
      <c r="N6">
        <v>0.21999999999999997</v>
      </c>
      <c r="O6">
        <v>0.3</v>
      </c>
      <c r="P6">
        <v>1</v>
      </c>
    </row>
    <row r="7" spans="1:16" x14ac:dyDescent="0.35">
      <c r="A7" t="s">
        <v>16</v>
      </c>
      <c r="B7">
        <v>0.43571962881345649</v>
      </c>
      <c r="C7" t="s">
        <v>42</v>
      </c>
      <c r="D7">
        <v>47.5</v>
      </c>
      <c r="E7">
        <v>0.161</v>
      </c>
      <c r="F7">
        <v>0.216</v>
      </c>
      <c r="G7">
        <v>0.104</v>
      </c>
      <c r="H7">
        <v>0.16400000000000001</v>
      </c>
      <c r="I7">
        <v>170</v>
      </c>
      <c r="J7">
        <v>11</v>
      </c>
      <c r="K7">
        <v>0</v>
      </c>
      <c r="L7">
        <v>0.12</v>
      </c>
      <c r="M7">
        <v>0.16999999999999998</v>
      </c>
      <c r="N7">
        <v>0.21999999999999997</v>
      </c>
      <c r="O7">
        <v>0.3</v>
      </c>
      <c r="P7">
        <v>1</v>
      </c>
    </row>
    <row r="8" spans="1:16" x14ac:dyDescent="0.35">
      <c r="A8" t="s">
        <v>17</v>
      </c>
      <c r="B8">
        <v>0.49645189333441153</v>
      </c>
      <c r="C8" t="s">
        <v>42</v>
      </c>
      <c r="D8">
        <v>72.5</v>
      </c>
      <c r="E8">
        <v>0.17499999999999999</v>
      </c>
      <c r="F8">
        <v>0.23</v>
      </c>
      <c r="G8">
        <v>0.115</v>
      </c>
      <c r="H8">
        <v>0.17699999999999999</v>
      </c>
      <c r="I8">
        <v>250</v>
      </c>
      <c r="J8">
        <v>11</v>
      </c>
      <c r="K8">
        <v>0</v>
      </c>
      <c r="L8">
        <v>0.12</v>
      </c>
      <c r="M8">
        <v>0.16999999999999998</v>
      </c>
      <c r="N8">
        <v>0.21999999999999997</v>
      </c>
      <c r="O8">
        <v>0.3</v>
      </c>
      <c r="P8">
        <v>1</v>
      </c>
    </row>
    <row r="9" spans="1:16" x14ac:dyDescent="0.35">
      <c r="A9" t="s">
        <v>4</v>
      </c>
      <c r="B9">
        <v>0.55718415785536657</v>
      </c>
      <c r="C9" t="s">
        <v>42</v>
      </c>
      <c r="D9">
        <v>32</v>
      </c>
      <c r="E9">
        <v>0.17299999999999999</v>
      </c>
      <c r="F9">
        <v>0.23699999999999999</v>
      </c>
      <c r="G9">
        <v>0.114</v>
      </c>
      <c r="H9">
        <v>0.188</v>
      </c>
      <c r="I9">
        <v>40</v>
      </c>
      <c r="J9">
        <v>7.2</v>
      </c>
      <c r="K9">
        <v>0</v>
      </c>
      <c r="L9">
        <v>0.2</v>
      </c>
      <c r="M9">
        <v>0.28000000000000003</v>
      </c>
      <c r="N9">
        <v>0.37</v>
      </c>
      <c r="O9">
        <v>1</v>
      </c>
      <c r="P9">
        <v>1</v>
      </c>
    </row>
    <row r="10" spans="1:16" x14ac:dyDescent="0.35">
      <c r="A10" t="s">
        <v>36</v>
      </c>
      <c r="B10">
        <v>0.69664193437518951</v>
      </c>
      <c r="C10" t="s">
        <v>41</v>
      </c>
      <c r="D10">
        <v>16.7</v>
      </c>
      <c r="E10">
        <v>0.159</v>
      </c>
      <c r="F10">
        <v>0.23899999999999999</v>
      </c>
      <c r="G10">
        <v>0.104</v>
      </c>
      <c r="H10">
        <v>0.186</v>
      </c>
      <c r="I10">
        <v>0</v>
      </c>
      <c r="J10">
        <v>4.5999999999999996</v>
      </c>
      <c r="K10">
        <v>0</v>
      </c>
      <c r="L10">
        <v>0.44</v>
      </c>
      <c r="M10">
        <v>0.63</v>
      </c>
      <c r="N10">
        <v>0.92999999999999994</v>
      </c>
      <c r="O10">
        <v>1</v>
      </c>
      <c r="P10">
        <v>1</v>
      </c>
    </row>
    <row r="11" spans="1:16" x14ac:dyDescent="0.35">
      <c r="A11" t="s">
        <v>37</v>
      </c>
      <c r="B11">
        <v>0.75008592281098996</v>
      </c>
      <c r="C11" t="s">
        <v>41</v>
      </c>
      <c r="D11">
        <v>16.7</v>
      </c>
      <c r="E11">
        <v>0.16700000000000001</v>
      </c>
      <c r="F11">
        <v>0.25700000000000001</v>
      </c>
      <c r="G11">
        <v>0.111</v>
      </c>
      <c r="H11">
        <v>0.19600000000000001</v>
      </c>
      <c r="I11">
        <v>0</v>
      </c>
      <c r="J11">
        <v>4.5999999999999996</v>
      </c>
      <c r="K11">
        <v>0</v>
      </c>
      <c r="L11">
        <v>0.44</v>
      </c>
      <c r="M11">
        <v>0.63</v>
      </c>
      <c r="N11">
        <v>0.92999999999999994</v>
      </c>
      <c r="O11">
        <v>1</v>
      </c>
      <c r="P11">
        <v>1</v>
      </c>
    </row>
    <row r="12" spans="1:16" x14ac:dyDescent="0.35">
      <c r="A12" t="s">
        <v>18</v>
      </c>
      <c r="B12">
        <v>0.80352991124679052</v>
      </c>
      <c r="C12" t="s">
        <v>43</v>
      </c>
      <c r="D12">
        <v>64.7</v>
      </c>
      <c r="E12">
        <v>0.22700000000000001</v>
      </c>
      <c r="F12">
        <v>0.316</v>
      </c>
      <c r="G12">
        <v>0.16</v>
      </c>
      <c r="H12">
        <v>0.254</v>
      </c>
      <c r="I12">
        <v>125</v>
      </c>
      <c r="J12">
        <v>11</v>
      </c>
      <c r="K12">
        <v>0</v>
      </c>
      <c r="L12">
        <v>0.12</v>
      </c>
      <c r="M12">
        <v>0.16999999999999998</v>
      </c>
      <c r="N12">
        <v>0.21999999999999997</v>
      </c>
      <c r="O12">
        <v>0.3</v>
      </c>
      <c r="P12">
        <v>1</v>
      </c>
    </row>
    <row r="13" spans="1:16" x14ac:dyDescent="0.35">
      <c r="A13" t="s">
        <v>38</v>
      </c>
      <c r="B13">
        <v>0.8216141358186928</v>
      </c>
      <c r="C13" t="s">
        <v>43</v>
      </c>
      <c r="D13">
        <v>64.7</v>
      </c>
      <c r="E13">
        <v>0.223</v>
      </c>
      <c r="F13">
        <v>0.30099999999999999</v>
      </c>
      <c r="G13">
        <v>0.156</v>
      </c>
      <c r="H13">
        <v>0.24</v>
      </c>
      <c r="I13">
        <v>125</v>
      </c>
      <c r="J13">
        <v>11</v>
      </c>
      <c r="K13">
        <v>0</v>
      </c>
      <c r="L13">
        <v>0.12</v>
      </c>
      <c r="M13">
        <v>0.16999999999999998</v>
      </c>
      <c r="N13">
        <v>0.21999999999999997</v>
      </c>
      <c r="O13">
        <v>0.3</v>
      </c>
      <c r="P13">
        <v>1</v>
      </c>
    </row>
    <row r="14" spans="1:16" x14ac:dyDescent="0.35">
      <c r="A14" t="s">
        <v>19</v>
      </c>
      <c r="B14">
        <v>0.83969836039059498</v>
      </c>
      <c r="C14" t="s">
        <v>43</v>
      </c>
      <c r="D14">
        <v>86.5</v>
      </c>
      <c r="E14">
        <v>0.23400000000000001</v>
      </c>
      <c r="F14">
        <v>0.32600000000000001</v>
      </c>
      <c r="G14">
        <v>0.16600000000000001</v>
      </c>
      <c r="H14">
        <v>0.26200000000000001</v>
      </c>
      <c r="I14">
        <v>155</v>
      </c>
      <c r="J14">
        <v>11</v>
      </c>
      <c r="K14">
        <v>0</v>
      </c>
      <c r="L14">
        <v>0.12</v>
      </c>
      <c r="M14">
        <v>0.16999999999999998</v>
      </c>
      <c r="N14">
        <v>0.21999999999999997</v>
      </c>
      <c r="O14">
        <v>0.3</v>
      </c>
      <c r="P14">
        <v>1</v>
      </c>
    </row>
    <row r="15" spans="1:16" x14ac:dyDescent="0.35">
      <c r="A15" t="s">
        <v>39</v>
      </c>
      <c r="B15">
        <v>0.85778258496249715</v>
      </c>
      <c r="C15" t="s">
        <v>43</v>
      </c>
      <c r="D15">
        <v>86.5</v>
      </c>
      <c r="E15">
        <v>0.23100000000000001</v>
      </c>
      <c r="F15">
        <v>0.315</v>
      </c>
      <c r="G15">
        <v>0.16200000000000001</v>
      </c>
      <c r="H15">
        <v>0.251</v>
      </c>
      <c r="I15">
        <v>155</v>
      </c>
      <c r="J15">
        <v>11</v>
      </c>
      <c r="K15">
        <v>0</v>
      </c>
      <c r="L15">
        <v>0.12</v>
      </c>
      <c r="M15">
        <v>0.16999999999999998</v>
      </c>
      <c r="N15">
        <v>0.21999999999999997</v>
      </c>
      <c r="O15">
        <v>0.3</v>
      </c>
      <c r="P15">
        <v>1</v>
      </c>
    </row>
    <row r="16" spans="1:16" x14ac:dyDescent="0.35">
      <c r="A16" t="s">
        <v>20</v>
      </c>
      <c r="B16">
        <v>0.87586680953439944</v>
      </c>
      <c r="C16" t="s">
        <v>43</v>
      </c>
      <c r="D16">
        <v>39.200000000000003</v>
      </c>
      <c r="E16">
        <v>0.157</v>
      </c>
      <c r="F16">
        <v>0.218</v>
      </c>
      <c r="G16">
        <v>0.10199999999999999</v>
      </c>
      <c r="H16">
        <v>0.17</v>
      </c>
      <c r="I16">
        <v>50</v>
      </c>
      <c r="J16">
        <v>11</v>
      </c>
      <c r="K16">
        <v>0</v>
      </c>
      <c r="L16">
        <v>0.33</v>
      </c>
      <c r="M16">
        <v>0.47000000000000003</v>
      </c>
      <c r="N16">
        <v>0.55000000000000004</v>
      </c>
      <c r="O16">
        <v>0.65</v>
      </c>
      <c r="P16">
        <v>1</v>
      </c>
    </row>
    <row r="17" spans="1:16" x14ac:dyDescent="0.35">
      <c r="A17" t="s">
        <v>21</v>
      </c>
      <c r="B17">
        <v>0.91144896185027191</v>
      </c>
      <c r="C17" t="s">
        <v>43</v>
      </c>
      <c r="D17">
        <v>64</v>
      </c>
      <c r="E17">
        <v>0.16400000000000001</v>
      </c>
      <c r="F17">
        <v>0.22900000000000001</v>
      </c>
      <c r="G17">
        <v>0.108</v>
      </c>
      <c r="H17">
        <v>0.17499999999999999</v>
      </c>
      <c r="I17">
        <v>77</v>
      </c>
      <c r="J17">
        <v>11</v>
      </c>
      <c r="K17">
        <v>0</v>
      </c>
      <c r="L17">
        <v>0.3</v>
      </c>
      <c r="M17">
        <v>0.43</v>
      </c>
      <c r="N17">
        <v>0.51</v>
      </c>
      <c r="O17">
        <v>0.6</v>
      </c>
      <c r="P17">
        <v>1</v>
      </c>
    </row>
    <row r="18" spans="1:16" x14ac:dyDescent="0.35">
      <c r="A18" t="s">
        <v>8</v>
      </c>
      <c r="B18">
        <v>0.94703111416614438</v>
      </c>
      <c r="C18" t="s">
        <v>42</v>
      </c>
      <c r="D18">
        <v>36</v>
      </c>
      <c r="E18">
        <v>0.16700000000000001</v>
      </c>
      <c r="F18">
        <v>0.23200000000000001</v>
      </c>
      <c r="G18">
        <v>0.111</v>
      </c>
      <c r="H18">
        <v>0.18</v>
      </c>
      <c r="I18">
        <v>46</v>
      </c>
      <c r="J18">
        <v>6.6</v>
      </c>
      <c r="K18">
        <v>0</v>
      </c>
      <c r="L18">
        <v>0.25</v>
      </c>
      <c r="M18">
        <v>0.36</v>
      </c>
      <c r="N18">
        <v>0.55000000000000004</v>
      </c>
      <c r="O18">
        <v>1</v>
      </c>
      <c r="P18">
        <v>1</v>
      </c>
    </row>
    <row r="19" spans="1:16" x14ac:dyDescent="0.35">
      <c r="A19" t="s">
        <v>40</v>
      </c>
      <c r="B19">
        <v>0.97351555708307214</v>
      </c>
      <c r="C19" t="s">
        <v>42</v>
      </c>
      <c r="D19">
        <v>56</v>
      </c>
      <c r="E19">
        <v>0.17499999999999999</v>
      </c>
      <c r="F19">
        <v>0.24299999999999999</v>
      </c>
      <c r="G19">
        <v>0.115</v>
      </c>
      <c r="H19">
        <v>0.187</v>
      </c>
      <c r="I19">
        <v>100</v>
      </c>
      <c r="J19">
        <v>6.6</v>
      </c>
      <c r="K19">
        <v>0</v>
      </c>
      <c r="L19">
        <v>0.25</v>
      </c>
      <c r="M19">
        <v>0.36</v>
      </c>
      <c r="N19">
        <v>0.55000000000000004</v>
      </c>
      <c r="O19">
        <v>1</v>
      </c>
      <c r="P19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608B-796B-442E-AF0E-F5473E9D3EDB}">
  <dimension ref="A1:J14"/>
  <sheetViews>
    <sheetView workbookViewId="0">
      <selection sqref="A1:XFD1048576"/>
    </sheetView>
  </sheetViews>
  <sheetFormatPr baseColWidth="10" defaultRowHeight="14.5" x14ac:dyDescent="0.35"/>
  <cols>
    <col min="1" max="1" width="33.81640625" bestFit="1" customWidth="1"/>
    <col min="2" max="2" width="15" bestFit="1" customWidth="1"/>
    <col min="3" max="3" width="20.453125" bestFit="1" customWidth="1"/>
    <col min="4" max="4" width="14.7265625" bestFit="1" customWidth="1"/>
    <col min="5" max="10" width="14.54296875" customWidth="1"/>
  </cols>
  <sheetData>
    <row r="1" spans="1:10" x14ac:dyDescent="0.35">
      <c r="A1" t="s">
        <v>0</v>
      </c>
      <c r="B1" t="s">
        <v>24</v>
      </c>
      <c r="C1" t="s">
        <v>22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</row>
    <row r="2" spans="1:10" x14ac:dyDescent="0.35">
      <c r="A2" t="s">
        <v>1</v>
      </c>
      <c r="B2">
        <v>0</v>
      </c>
      <c r="C2">
        <v>52</v>
      </c>
      <c r="D2">
        <v>22</v>
      </c>
      <c r="E2">
        <v>0</v>
      </c>
      <c r="F2">
        <v>0.25</v>
      </c>
      <c r="G2">
        <v>0.36</v>
      </c>
      <c r="H2">
        <v>0.47</v>
      </c>
      <c r="I2">
        <v>0.59</v>
      </c>
      <c r="J2">
        <v>0.79</v>
      </c>
    </row>
    <row r="3" spans="1:10" x14ac:dyDescent="0.35">
      <c r="A3" t="s">
        <v>2</v>
      </c>
      <c r="B3">
        <v>0.19066777186988254</v>
      </c>
      <c r="C3">
        <v>37.9</v>
      </c>
      <c r="D3">
        <v>11</v>
      </c>
      <c r="E3">
        <v>0</v>
      </c>
      <c r="F3">
        <v>0.3</v>
      </c>
      <c r="G3">
        <v>0.43</v>
      </c>
      <c r="H3">
        <v>0.51</v>
      </c>
      <c r="I3">
        <v>0.6</v>
      </c>
      <c r="J3">
        <v>1</v>
      </c>
    </row>
    <row r="4" spans="1:10" x14ac:dyDescent="0.35">
      <c r="A4" t="s">
        <v>15</v>
      </c>
      <c r="B4">
        <v>0.37498736429250146</v>
      </c>
      <c r="C4">
        <v>72.5</v>
      </c>
      <c r="D4">
        <v>11</v>
      </c>
      <c r="E4">
        <v>0</v>
      </c>
      <c r="F4">
        <v>0.12</v>
      </c>
      <c r="G4">
        <v>0.16999999999999998</v>
      </c>
      <c r="H4">
        <v>0.21999999999999997</v>
      </c>
      <c r="I4">
        <v>0.3</v>
      </c>
      <c r="J4">
        <v>1</v>
      </c>
    </row>
    <row r="5" spans="1:10" x14ac:dyDescent="0.35">
      <c r="A5" t="s">
        <v>16</v>
      </c>
      <c r="B5">
        <v>0.43571962881345649</v>
      </c>
      <c r="C5">
        <v>47.5</v>
      </c>
      <c r="D5">
        <v>11</v>
      </c>
      <c r="E5">
        <v>0</v>
      </c>
      <c r="F5">
        <v>0.12</v>
      </c>
      <c r="G5">
        <v>0.16999999999999998</v>
      </c>
      <c r="H5">
        <v>0.21999999999999997</v>
      </c>
      <c r="I5">
        <v>0.3</v>
      </c>
      <c r="J5">
        <v>1</v>
      </c>
    </row>
    <row r="6" spans="1:10" x14ac:dyDescent="0.35">
      <c r="A6" t="s">
        <v>17</v>
      </c>
      <c r="B6">
        <v>0.49645189333441153</v>
      </c>
      <c r="C6">
        <v>72.5</v>
      </c>
      <c r="D6">
        <v>11</v>
      </c>
      <c r="E6">
        <v>0</v>
      </c>
      <c r="F6">
        <v>0.12</v>
      </c>
      <c r="G6">
        <v>0.16999999999999998</v>
      </c>
      <c r="H6">
        <v>0.21999999999999997</v>
      </c>
      <c r="I6">
        <v>0.3</v>
      </c>
      <c r="J6">
        <v>1</v>
      </c>
    </row>
    <row r="7" spans="1:10" x14ac:dyDescent="0.35">
      <c r="A7" t="s">
        <v>4</v>
      </c>
      <c r="B7">
        <v>0.55718415785536657</v>
      </c>
      <c r="C7">
        <v>32</v>
      </c>
      <c r="D7">
        <v>7.2</v>
      </c>
      <c r="E7">
        <v>0</v>
      </c>
      <c r="F7">
        <v>0.2</v>
      </c>
      <c r="G7">
        <v>0.28000000000000003</v>
      </c>
      <c r="H7">
        <v>0.37</v>
      </c>
      <c r="I7">
        <v>1</v>
      </c>
      <c r="J7">
        <v>1</v>
      </c>
    </row>
    <row r="8" spans="1:10" x14ac:dyDescent="0.35">
      <c r="A8" t="s">
        <v>5</v>
      </c>
      <c r="B8">
        <v>0.69664193437518951</v>
      </c>
      <c r="C8">
        <v>17.600000000000001</v>
      </c>
      <c r="D8">
        <v>4.5999999999999996</v>
      </c>
      <c r="E8">
        <v>0</v>
      </c>
      <c r="F8">
        <v>0.44</v>
      </c>
      <c r="G8">
        <v>0.63</v>
      </c>
      <c r="H8">
        <v>0.92999999999999994</v>
      </c>
      <c r="I8">
        <v>1</v>
      </c>
      <c r="J8">
        <v>1</v>
      </c>
    </row>
    <row r="9" spans="1:10" x14ac:dyDescent="0.35">
      <c r="A9" t="s">
        <v>18</v>
      </c>
      <c r="B9">
        <v>0.80352991124679052</v>
      </c>
      <c r="C9">
        <v>64.7</v>
      </c>
      <c r="D9">
        <v>11</v>
      </c>
      <c r="E9">
        <v>0</v>
      </c>
      <c r="F9">
        <v>0.12</v>
      </c>
      <c r="G9">
        <v>0.16999999999999998</v>
      </c>
      <c r="H9">
        <v>0.21999999999999997</v>
      </c>
      <c r="I9">
        <v>0.3</v>
      </c>
      <c r="J9">
        <v>1</v>
      </c>
    </row>
    <row r="10" spans="1:10" x14ac:dyDescent="0.35">
      <c r="A10" t="s">
        <v>19</v>
      </c>
      <c r="B10">
        <v>0.83969836039059498</v>
      </c>
      <c r="C10">
        <v>86.5</v>
      </c>
      <c r="D10">
        <v>11</v>
      </c>
      <c r="E10">
        <v>0</v>
      </c>
      <c r="F10">
        <v>0.12</v>
      </c>
      <c r="G10">
        <v>0.16999999999999998</v>
      </c>
      <c r="H10">
        <v>0.21999999999999997</v>
      </c>
      <c r="I10">
        <v>0.3</v>
      </c>
      <c r="J10">
        <v>1</v>
      </c>
    </row>
    <row r="11" spans="1:10" x14ac:dyDescent="0.35">
      <c r="A11" t="s">
        <v>20</v>
      </c>
      <c r="B11">
        <v>0.87586680953439944</v>
      </c>
      <c r="C11">
        <v>39</v>
      </c>
      <c r="D11">
        <v>11</v>
      </c>
      <c r="E11">
        <v>0</v>
      </c>
      <c r="F11">
        <v>0.33</v>
      </c>
      <c r="G11">
        <v>0.47000000000000003</v>
      </c>
      <c r="H11">
        <v>0.55000000000000004</v>
      </c>
      <c r="I11">
        <v>0.65</v>
      </c>
      <c r="J11">
        <v>1</v>
      </c>
    </row>
    <row r="12" spans="1:10" x14ac:dyDescent="0.35">
      <c r="A12" t="s">
        <v>21</v>
      </c>
      <c r="B12">
        <v>0.91144896185027191</v>
      </c>
      <c r="C12">
        <v>64</v>
      </c>
      <c r="D12">
        <v>11</v>
      </c>
      <c r="E12">
        <v>0</v>
      </c>
      <c r="F12">
        <v>0.3</v>
      </c>
      <c r="G12">
        <v>0.43</v>
      </c>
      <c r="H12">
        <v>0.51</v>
      </c>
      <c r="I12">
        <v>0.6</v>
      </c>
      <c r="J12">
        <v>1</v>
      </c>
    </row>
    <row r="13" spans="1:10" x14ac:dyDescent="0.35">
      <c r="A13" t="s">
        <v>8</v>
      </c>
      <c r="B13">
        <v>0.94703111416614438</v>
      </c>
      <c r="C13">
        <v>40</v>
      </c>
      <c r="D13">
        <v>6.6</v>
      </c>
      <c r="E13">
        <v>0</v>
      </c>
      <c r="F13">
        <v>0.25</v>
      </c>
      <c r="G13">
        <v>0.36</v>
      </c>
      <c r="H13">
        <v>0.55000000000000004</v>
      </c>
      <c r="I13">
        <v>1</v>
      </c>
      <c r="J13">
        <v>1</v>
      </c>
    </row>
    <row r="14" spans="1:10" x14ac:dyDescent="0.35">
      <c r="A14" t="s">
        <v>8</v>
      </c>
      <c r="B14">
        <v>0.97351555708307214</v>
      </c>
      <c r="C14">
        <v>62</v>
      </c>
      <c r="D14">
        <v>6.6</v>
      </c>
      <c r="E14">
        <v>0</v>
      </c>
      <c r="F14">
        <v>0.25</v>
      </c>
      <c r="G14">
        <v>0.36</v>
      </c>
      <c r="H14">
        <v>0.55000000000000004</v>
      </c>
      <c r="I14">
        <v>1</v>
      </c>
      <c r="J14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8739-D3ED-44F8-9EE0-80AB74F78B65}">
  <dimension ref="A1:G9"/>
  <sheetViews>
    <sheetView workbookViewId="0">
      <selection activeCell="B7" sqref="B7"/>
    </sheetView>
  </sheetViews>
  <sheetFormatPr baseColWidth="10" defaultRowHeight="14.5" x14ac:dyDescent="0.35"/>
  <sheetData>
    <row r="1" spans="1:7" x14ac:dyDescent="0.3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35">
      <c r="A2" t="s">
        <v>1</v>
      </c>
      <c r="B2">
        <v>9431</v>
      </c>
      <c r="C2">
        <v>14.9</v>
      </c>
      <c r="D2">
        <v>288</v>
      </c>
      <c r="E2">
        <v>395</v>
      </c>
      <c r="F2">
        <v>41</v>
      </c>
      <c r="G2">
        <v>52</v>
      </c>
    </row>
    <row r="3" spans="1:7" x14ac:dyDescent="0.35">
      <c r="A3" t="s">
        <v>2</v>
      </c>
      <c r="B3">
        <v>9117</v>
      </c>
      <c r="C3">
        <v>14.4</v>
      </c>
      <c r="E3">
        <v>260</v>
      </c>
      <c r="G3">
        <v>37.9</v>
      </c>
    </row>
    <row r="4" spans="1:7" x14ac:dyDescent="0.35">
      <c r="A4" t="s">
        <v>3</v>
      </c>
      <c r="B4">
        <v>9013</v>
      </c>
      <c r="C4">
        <v>14.2</v>
      </c>
      <c r="D4">
        <v>409</v>
      </c>
      <c r="E4">
        <v>560</v>
      </c>
      <c r="F4">
        <v>50</v>
      </c>
      <c r="G4">
        <v>75</v>
      </c>
    </row>
    <row r="5" spans="1:7" x14ac:dyDescent="0.35">
      <c r="A5" t="s">
        <v>4</v>
      </c>
      <c r="B5">
        <v>6898</v>
      </c>
      <c r="C5">
        <v>10.9</v>
      </c>
      <c r="E5">
        <v>223</v>
      </c>
      <c r="G5">
        <v>32</v>
      </c>
    </row>
    <row r="6" spans="1:7" x14ac:dyDescent="0.35">
      <c r="A6" t="s">
        <v>5</v>
      </c>
      <c r="B6">
        <v>5287</v>
      </c>
      <c r="C6">
        <v>8.4</v>
      </c>
      <c r="E6">
        <v>150</v>
      </c>
      <c r="G6">
        <v>17.600000000000001</v>
      </c>
    </row>
    <row r="7" spans="1:7" x14ac:dyDescent="0.35">
      <c r="A7" t="s">
        <v>6</v>
      </c>
      <c r="B7">
        <v>3578</v>
      </c>
      <c r="C7">
        <v>5.7</v>
      </c>
      <c r="E7">
        <v>417</v>
      </c>
      <c r="G7">
        <v>83.6</v>
      </c>
    </row>
    <row r="8" spans="1:7" x14ac:dyDescent="0.35">
      <c r="A8" t="s">
        <v>7</v>
      </c>
      <c r="B8">
        <v>3521</v>
      </c>
      <c r="C8">
        <v>5.6</v>
      </c>
      <c r="D8">
        <v>289</v>
      </c>
      <c r="E8">
        <v>449</v>
      </c>
      <c r="F8">
        <v>39</v>
      </c>
      <c r="G8">
        <v>64</v>
      </c>
    </row>
    <row r="9" spans="1:7" x14ac:dyDescent="0.35">
      <c r="A9" t="s">
        <v>8</v>
      </c>
      <c r="B9">
        <v>2620</v>
      </c>
      <c r="C9">
        <v>4.0999999999999996</v>
      </c>
      <c r="D9">
        <v>270</v>
      </c>
      <c r="E9">
        <v>385</v>
      </c>
      <c r="F9">
        <v>40</v>
      </c>
      <c r="G9">
        <v>62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C1F6-4DDF-4CE1-A0B9-51C2DE2510F7}">
  <dimension ref="A1:M16"/>
  <sheetViews>
    <sheetView workbookViewId="0">
      <selection activeCell="E3" sqref="E3:E14"/>
    </sheetView>
  </sheetViews>
  <sheetFormatPr baseColWidth="10" defaultRowHeight="14.5" x14ac:dyDescent="0.35"/>
  <sheetData>
    <row r="1" spans="1:13" x14ac:dyDescent="0.35">
      <c r="A1" t="s">
        <v>0</v>
      </c>
      <c r="B1" t="s">
        <v>22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K1" t="s">
        <v>9</v>
      </c>
      <c r="L1" t="s">
        <v>23</v>
      </c>
      <c r="M1" t="s">
        <v>24</v>
      </c>
    </row>
    <row r="2" spans="1:13" x14ac:dyDescent="0.35">
      <c r="A2" t="s">
        <v>1</v>
      </c>
      <c r="B2">
        <v>52</v>
      </c>
      <c r="C2">
        <v>22</v>
      </c>
      <c r="D2">
        <v>0.25</v>
      </c>
      <c r="E2">
        <f>D2*$E$16/$D$16</f>
        <v>0.11</v>
      </c>
      <c r="F2">
        <v>0.11</v>
      </c>
      <c r="G2">
        <v>0.12</v>
      </c>
      <c r="H2">
        <v>0.2</v>
      </c>
      <c r="I2">
        <v>0.21</v>
      </c>
      <c r="J2">
        <f>SUM(D2:I2)</f>
        <v>1</v>
      </c>
      <c r="K2">
        <v>9431</v>
      </c>
      <c r="L2">
        <v>0.19066777186988254</v>
      </c>
      <c r="M2">
        <v>0</v>
      </c>
    </row>
    <row r="3" spans="1:13" x14ac:dyDescent="0.35">
      <c r="A3" t="s">
        <v>2</v>
      </c>
      <c r="B3">
        <v>37.9</v>
      </c>
      <c r="C3">
        <v>11</v>
      </c>
      <c r="D3">
        <v>0.3</v>
      </c>
      <c r="E3">
        <f>ROUNDDOWN(D3*$E$16/$D$16,2)</f>
        <v>0.13</v>
      </c>
      <c r="F3">
        <v>0.08</v>
      </c>
      <c r="G3">
        <v>0.09</v>
      </c>
      <c r="H3">
        <v>0.4</v>
      </c>
      <c r="I3">
        <v>0</v>
      </c>
      <c r="J3">
        <f t="shared" ref="J3:J14" si="0">SUM(D3:I3)</f>
        <v>1</v>
      </c>
      <c r="K3">
        <v>9117</v>
      </c>
      <c r="L3">
        <v>0.18431959242261892</v>
      </c>
      <c r="M3">
        <f>M2+L2</f>
        <v>0.19066777186988254</v>
      </c>
    </row>
    <row r="4" spans="1:13" x14ac:dyDescent="0.35">
      <c r="A4" t="s">
        <v>15</v>
      </c>
      <c r="B4">
        <v>72.5</v>
      </c>
      <c r="C4">
        <v>11</v>
      </c>
      <c r="D4">
        <v>0.12</v>
      </c>
      <c r="E4">
        <f t="shared" ref="E4:E14" si="1">ROUNDDOWN(D4*$E$16/$D$16,2)</f>
        <v>0.05</v>
      </c>
      <c r="F4">
        <v>0.05</v>
      </c>
      <c r="G4">
        <v>0.08</v>
      </c>
      <c r="H4">
        <v>0.7</v>
      </c>
      <c r="I4">
        <v>0</v>
      </c>
      <c r="J4">
        <f t="shared" si="0"/>
        <v>1</v>
      </c>
      <c r="K4">
        <v>3004</v>
      </c>
      <c r="L4">
        <v>6.0732264520955058E-2</v>
      </c>
      <c r="M4">
        <f t="shared" ref="M4:M14" si="2">M3+L3</f>
        <v>0.37498736429250146</v>
      </c>
    </row>
    <row r="5" spans="1:13" x14ac:dyDescent="0.35">
      <c r="A5" t="s">
        <v>16</v>
      </c>
      <c r="B5">
        <v>47.5</v>
      </c>
      <c r="C5">
        <v>11</v>
      </c>
      <c r="D5">
        <v>0.12</v>
      </c>
      <c r="E5">
        <f t="shared" si="1"/>
        <v>0.05</v>
      </c>
      <c r="F5">
        <v>0.05</v>
      </c>
      <c r="G5">
        <v>0.08</v>
      </c>
      <c r="H5">
        <v>0.7</v>
      </c>
      <c r="I5">
        <v>0</v>
      </c>
      <c r="J5">
        <f t="shared" si="0"/>
        <v>1</v>
      </c>
      <c r="K5">
        <v>3004</v>
      </c>
      <c r="L5">
        <v>6.0732264520955058E-2</v>
      </c>
      <c r="M5">
        <f t="shared" si="2"/>
        <v>0.43571962881345649</v>
      </c>
    </row>
    <row r="6" spans="1:13" x14ac:dyDescent="0.35">
      <c r="A6" t="s">
        <v>17</v>
      </c>
      <c r="B6">
        <v>72.5</v>
      </c>
      <c r="C6">
        <v>11</v>
      </c>
      <c r="D6">
        <v>0.12</v>
      </c>
      <c r="E6">
        <f t="shared" si="1"/>
        <v>0.05</v>
      </c>
      <c r="F6">
        <v>0.05</v>
      </c>
      <c r="G6">
        <v>0.08</v>
      </c>
      <c r="H6">
        <v>0.7</v>
      </c>
      <c r="I6">
        <v>0</v>
      </c>
      <c r="J6">
        <f t="shared" si="0"/>
        <v>1</v>
      </c>
      <c r="K6">
        <v>3004</v>
      </c>
      <c r="L6">
        <v>6.0732264520955058E-2</v>
      </c>
      <c r="M6">
        <f t="shared" si="2"/>
        <v>0.49645189333441153</v>
      </c>
    </row>
    <row r="7" spans="1:13" x14ac:dyDescent="0.35">
      <c r="A7" t="s">
        <v>4</v>
      </c>
      <c r="B7">
        <v>32</v>
      </c>
      <c r="C7">
        <v>7.2</v>
      </c>
      <c r="D7">
        <v>0.2</v>
      </c>
      <c r="E7">
        <f t="shared" si="1"/>
        <v>0.08</v>
      </c>
      <c r="F7">
        <v>0.09</v>
      </c>
      <c r="G7">
        <v>0.63</v>
      </c>
      <c r="H7">
        <v>0</v>
      </c>
      <c r="I7">
        <v>0</v>
      </c>
      <c r="J7">
        <f t="shared" si="0"/>
        <v>1</v>
      </c>
      <c r="K7">
        <v>6898</v>
      </c>
      <c r="L7">
        <v>0.13945777651982288</v>
      </c>
      <c r="M7">
        <f t="shared" si="2"/>
        <v>0.55718415785536657</v>
      </c>
    </row>
    <row r="8" spans="1:13" x14ac:dyDescent="0.35">
      <c r="A8" t="s">
        <v>5</v>
      </c>
      <c r="B8">
        <v>17.600000000000001</v>
      </c>
      <c r="C8">
        <v>4.5999999999999996</v>
      </c>
      <c r="D8">
        <v>0.44</v>
      </c>
      <c r="E8">
        <f t="shared" si="1"/>
        <v>0.19</v>
      </c>
      <c r="F8">
        <v>0.3</v>
      </c>
      <c r="G8">
        <v>7.0000000000000007E-2</v>
      </c>
      <c r="H8">
        <v>0</v>
      </c>
      <c r="I8">
        <v>0</v>
      </c>
      <c r="J8">
        <f t="shared" si="0"/>
        <v>1</v>
      </c>
      <c r="K8">
        <v>5287</v>
      </c>
      <c r="L8">
        <v>0.106887976871601</v>
      </c>
      <c r="M8">
        <f t="shared" si="2"/>
        <v>0.69664193437518951</v>
      </c>
    </row>
    <row r="9" spans="1:13" x14ac:dyDescent="0.35">
      <c r="A9" t="s">
        <v>18</v>
      </c>
      <c r="B9">
        <v>64.7</v>
      </c>
      <c r="C9">
        <v>11</v>
      </c>
      <c r="D9">
        <v>0.12</v>
      </c>
      <c r="E9">
        <f t="shared" si="1"/>
        <v>0.05</v>
      </c>
      <c r="F9">
        <v>0.05</v>
      </c>
      <c r="G9">
        <v>0.08</v>
      </c>
      <c r="H9">
        <v>0.7</v>
      </c>
      <c r="I9">
        <v>0</v>
      </c>
      <c r="J9">
        <f t="shared" si="0"/>
        <v>1</v>
      </c>
      <c r="K9">
        <v>1789</v>
      </c>
      <c r="L9">
        <v>3.616844914380446E-2</v>
      </c>
      <c r="M9">
        <f t="shared" si="2"/>
        <v>0.80352991124679052</v>
      </c>
    </row>
    <row r="10" spans="1:13" x14ac:dyDescent="0.35">
      <c r="A10" t="s">
        <v>19</v>
      </c>
      <c r="B10">
        <v>86.5</v>
      </c>
      <c r="C10">
        <v>11</v>
      </c>
      <c r="D10">
        <v>0.12</v>
      </c>
      <c r="E10">
        <f t="shared" si="1"/>
        <v>0.05</v>
      </c>
      <c r="F10">
        <v>0.05</v>
      </c>
      <c r="G10">
        <v>0.08</v>
      </c>
      <c r="H10">
        <v>0.7</v>
      </c>
      <c r="I10">
        <v>0</v>
      </c>
      <c r="J10">
        <f t="shared" si="0"/>
        <v>1</v>
      </c>
      <c r="K10">
        <v>1789</v>
      </c>
      <c r="L10">
        <v>3.616844914380446E-2</v>
      </c>
      <c r="M10">
        <f t="shared" si="2"/>
        <v>0.83969836039059498</v>
      </c>
    </row>
    <row r="11" spans="1:13" x14ac:dyDescent="0.35">
      <c r="A11" t="s">
        <v>20</v>
      </c>
      <c r="B11">
        <v>39</v>
      </c>
      <c r="C11">
        <v>11</v>
      </c>
      <c r="D11">
        <v>0.33</v>
      </c>
      <c r="E11">
        <f>ROUNDDOWN(D11*$E$16/$D$16,2)</f>
        <v>0.14000000000000001</v>
      </c>
      <c r="F11">
        <v>0.08</v>
      </c>
      <c r="G11">
        <v>0.1</v>
      </c>
      <c r="H11">
        <v>0.35</v>
      </c>
      <c r="I11">
        <v>0</v>
      </c>
      <c r="J11">
        <f t="shared" si="0"/>
        <v>1</v>
      </c>
      <c r="K11">
        <v>1760</v>
      </c>
      <c r="L11">
        <v>3.5582152315872473E-2</v>
      </c>
      <c r="M11">
        <f t="shared" si="2"/>
        <v>0.87586680953439944</v>
      </c>
    </row>
    <row r="12" spans="1:13" x14ac:dyDescent="0.35">
      <c r="A12" t="s">
        <v>21</v>
      </c>
      <c r="B12">
        <v>64</v>
      </c>
      <c r="C12">
        <v>11</v>
      </c>
      <c r="D12">
        <v>0.3</v>
      </c>
      <c r="E12">
        <f>ROUNDDOWN(D12*$E$16/$D$16,2)</f>
        <v>0.13</v>
      </c>
      <c r="F12">
        <v>0.08</v>
      </c>
      <c r="G12">
        <v>0.09</v>
      </c>
      <c r="H12">
        <v>0.4</v>
      </c>
      <c r="I12">
        <v>0</v>
      </c>
      <c r="J12">
        <f t="shared" si="0"/>
        <v>1</v>
      </c>
      <c r="K12">
        <v>1760</v>
      </c>
      <c r="L12">
        <v>3.5582152315872473E-2</v>
      </c>
      <c r="M12">
        <f t="shared" si="2"/>
        <v>0.91144896185027191</v>
      </c>
    </row>
    <row r="13" spans="1:13" x14ac:dyDescent="0.35">
      <c r="A13" t="s">
        <v>8</v>
      </c>
      <c r="B13">
        <v>40</v>
      </c>
      <c r="C13">
        <v>6.6</v>
      </c>
      <c r="D13">
        <v>0.25</v>
      </c>
      <c r="E13">
        <f t="shared" si="1"/>
        <v>0.11</v>
      </c>
      <c r="F13">
        <v>0.19</v>
      </c>
      <c r="G13">
        <v>0.45</v>
      </c>
      <c r="H13">
        <v>0</v>
      </c>
      <c r="I13">
        <v>0</v>
      </c>
      <c r="J13">
        <f t="shared" si="0"/>
        <v>1</v>
      </c>
      <c r="K13">
        <v>1310</v>
      </c>
      <c r="L13">
        <v>2.6484442916927805E-2</v>
      </c>
      <c r="M13">
        <f t="shared" si="2"/>
        <v>0.94703111416614438</v>
      </c>
    </row>
    <row r="14" spans="1:13" x14ac:dyDescent="0.35">
      <c r="A14" t="s">
        <v>8</v>
      </c>
      <c r="B14">
        <v>62</v>
      </c>
      <c r="C14">
        <v>6.6</v>
      </c>
      <c r="D14">
        <v>0.25</v>
      </c>
      <c r="E14">
        <f t="shared" si="1"/>
        <v>0.11</v>
      </c>
      <c r="F14">
        <v>0.19</v>
      </c>
      <c r="G14">
        <v>0.45</v>
      </c>
      <c r="H14">
        <v>0</v>
      </c>
      <c r="I14">
        <v>0</v>
      </c>
      <c r="J14">
        <f t="shared" si="0"/>
        <v>1</v>
      </c>
      <c r="K14">
        <v>1310</v>
      </c>
      <c r="L14">
        <v>2.6484442916927805E-2</v>
      </c>
      <c r="M14">
        <f t="shared" si="2"/>
        <v>0.97351555708307214</v>
      </c>
    </row>
    <row r="15" spans="1:13" x14ac:dyDescent="0.35">
      <c r="D15">
        <f t="shared" ref="D15:I15" si="3">SUMPRODUCT(D2:D14,$L$2:$L$14)</f>
        <v>0.24408810626124572</v>
      </c>
      <c r="E15">
        <f t="shared" si="3"/>
        <v>0.10456078280735094</v>
      </c>
      <c r="F15">
        <f t="shared" si="3"/>
        <v>0.10882053251925677</v>
      </c>
      <c r="G15">
        <f t="shared" si="3"/>
        <v>0.18576875644421079</v>
      </c>
      <c r="H15">
        <f t="shared" si="3"/>
        <v>0.31672158987526033</v>
      </c>
      <c r="I15">
        <f t="shared" si="3"/>
        <v>4.0040232092675335E-2</v>
      </c>
      <c r="J15">
        <f>SUM(D15:I15)</f>
        <v>0.99999999999999989</v>
      </c>
    </row>
    <row r="16" spans="1:13" x14ac:dyDescent="0.35">
      <c r="D16">
        <v>0.25</v>
      </c>
      <c r="E16">
        <v>0.11</v>
      </c>
      <c r="F16">
        <v>0.1</v>
      </c>
      <c r="G16">
        <v>0.2</v>
      </c>
      <c r="H16">
        <v>0.3</v>
      </c>
      <c r="I16">
        <v>0.04</v>
      </c>
      <c r="J16">
        <f>SUM(D16:I16)</f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Tabelle4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Pieper</dc:creator>
  <cp:lastModifiedBy>Nico Pieper</cp:lastModifiedBy>
  <dcterms:created xsi:type="dcterms:W3CDTF">2020-07-29T15:42:06Z</dcterms:created>
  <dcterms:modified xsi:type="dcterms:W3CDTF">2020-09-07T16:49:23Z</dcterms:modified>
</cp:coreProperties>
</file>