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927\Desktop\internship\宁聚投资\"/>
    </mc:Choice>
  </mc:AlternateContent>
  <xr:revisionPtr revIDLastSave="0" documentId="13_ncr:1_{8AFEBCF1-DC97-4A9F-A60F-B2BF6D3BAA6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4" i="1" l="1"/>
  <c r="D1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17" i="1"/>
  <c r="D11" i="1"/>
  <c r="K2" i="1"/>
  <c r="L8" i="1"/>
  <c r="L3" i="1"/>
  <c r="L7" i="1"/>
  <c r="L9" i="1"/>
  <c r="L4" i="1"/>
  <c r="L5" i="1"/>
  <c r="L6" i="1"/>
  <c r="L2" i="1"/>
  <c r="K5" i="1"/>
  <c r="K9" i="1"/>
  <c r="K6" i="1"/>
  <c r="K3" i="1"/>
  <c r="K8" i="1"/>
  <c r="K7" i="1"/>
  <c r="K4" i="1"/>
  <c r="M2" i="1" l="1"/>
  <c r="M6" i="1"/>
  <c r="M5" i="1"/>
  <c r="M4" i="1"/>
  <c r="M9" i="1"/>
  <c r="M7" i="1"/>
  <c r="M3" i="1"/>
  <c r="M8" i="1"/>
  <c r="M19" i="1" l="1"/>
  <c r="O19" i="1" s="1"/>
  <c r="M14" i="1"/>
  <c r="M11" i="1"/>
  <c r="K14" i="1" l="1"/>
</calcChain>
</file>

<file path=xl/sharedStrings.xml><?xml version="1.0" encoding="utf-8"?>
<sst xmlns="http://schemas.openxmlformats.org/spreadsheetml/2006/main" count="358" uniqueCount="322">
  <si>
    <t>报告期</t>
  </si>
  <si>
    <t>品种代码</t>
  </si>
  <si>
    <t>品种简称</t>
  </si>
  <si>
    <t>持仓市值(元)</t>
  </si>
  <si>
    <t>占净值比</t>
  </si>
  <si>
    <t>占市值比</t>
  </si>
  <si>
    <t>相对上期增减</t>
  </si>
  <si>
    <t>基金经理</t>
  </si>
  <si>
    <t>基金类型</t>
  </si>
  <si>
    <t>基金管理人</t>
  </si>
  <si>
    <t>2024-03-31</t>
  </si>
  <si>
    <t>--</t>
  </si>
  <si>
    <t>股票型</t>
  </si>
  <si>
    <t>INVESCO CAPITAL MANAGEMENT LLC</t>
  </si>
  <si>
    <t>BLACKROCK FUND ADVISORS</t>
  </si>
  <si>
    <t>VAN ECK ASSOCIATES CORPORATION</t>
  </si>
  <si>
    <t>华夏基金管理有限公司</t>
  </si>
  <si>
    <t>国泰基金管理有限公司</t>
  </si>
  <si>
    <t>景顺长城基金管理有限公司</t>
  </si>
  <si>
    <t>STATE STREET GLOBAL ADVISORS FUNDS MANAGEMENT INC.</t>
  </si>
  <si>
    <t/>
  </si>
  <si>
    <t>数据来源：Wind</t>
  </si>
  <si>
    <t>总持仓市值</t>
    <phoneticPr fontId="9" type="noConversion"/>
  </si>
  <si>
    <t>INVESCO DYNAMIC SEMICONDUCTORS</t>
    <phoneticPr fontId="9" type="noConversion"/>
  </si>
  <si>
    <t>银行存款和结算备付金合计</t>
    <phoneticPr fontId="9" type="noConversion"/>
  </si>
  <si>
    <t>其他资产</t>
    <phoneticPr fontId="9" type="noConversion"/>
  </si>
  <si>
    <t>合计</t>
    <phoneticPr fontId="9" type="noConversion"/>
  </si>
  <si>
    <t>3月31日市值 收盘价</t>
    <phoneticPr fontId="9" type="noConversion"/>
  </si>
  <si>
    <t>7月8日市值 收盘价</t>
    <phoneticPr fontId="9" type="noConversion"/>
  </si>
  <si>
    <t>ISHARES SEMICONDUCTOR ETF</t>
    <phoneticPr fontId="9" type="noConversion"/>
  </si>
  <si>
    <t>SOXX.O</t>
    <phoneticPr fontId="9" type="noConversion"/>
  </si>
  <si>
    <t>VANECK SEMICONDUCTOR ETF</t>
    <phoneticPr fontId="9" type="noConversion"/>
  </si>
  <si>
    <t>SMH.O</t>
    <phoneticPr fontId="9" type="noConversion"/>
  </si>
  <si>
    <t>INVESCO PHLX SEMICONDUCTOR ETF</t>
    <phoneticPr fontId="9" type="noConversion"/>
  </si>
  <si>
    <t>SOXQ.O</t>
    <phoneticPr fontId="9" type="noConversion"/>
  </si>
  <si>
    <t>华夏国证半导体芯片ETF</t>
    <phoneticPr fontId="9" type="noConversion"/>
  </si>
  <si>
    <t>159995.OF</t>
    <phoneticPr fontId="9" type="noConversion"/>
  </si>
  <si>
    <t>国泰CES半导体芯片ETF</t>
    <phoneticPr fontId="9" type="noConversion"/>
  </si>
  <si>
    <t>512760.OF</t>
    <phoneticPr fontId="9" type="noConversion"/>
  </si>
  <si>
    <t>景顺长城中证芯片产业ETF</t>
    <phoneticPr fontId="9" type="noConversion"/>
  </si>
  <si>
    <t>159560.SZ</t>
    <phoneticPr fontId="9" type="noConversion"/>
  </si>
  <si>
    <t>SPDR S&amp;P SEMICONDUCTOR ETF</t>
    <phoneticPr fontId="9" type="noConversion"/>
  </si>
  <si>
    <t>PSI.P</t>
    <phoneticPr fontId="9" type="noConversion"/>
  </si>
  <si>
    <t>XSD</t>
    <phoneticPr fontId="9" type="noConversion"/>
  </si>
  <si>
    <t>换算得现持仓市值</t>
    <phoneticPr fontId="9" type="noConversion"/>
  </si>
  <si>
    <t>总涨跌幅1</t>
    <phoneticPr fontId="9" type="noConversion"/>
  </si>
  <si>
    <t>日期</t>
  </si>
  <si>
    <t>美元</t>
  </si>
  <si>
    <t>2024-07-10</t>
  </si>
  <si>
    <t>713.42</t>
  </si>
  <si>
    <t>2024-07-09</t>
  </si>
  <si>
    <t>713.1</t>
  </si>
  <si>
    <t>2024-07-08</t>
  </si>
  <si>
    <t>712.86</t>
  </si>
  <si>
    <t>2024-07-05</t>
  </si>
  <si>
    <t>712.89</t>
  </si>
  <si>
    <t>2024-07-04</t>
  </si>
  <si>
    <t>713.05</t>
  </si>
  <si>
    <t>2024-07-03</t>
  </si>
  <si>
    <t>713.12</t>
  </si>
  <si>
    <t>2024-07-02</t>
  </si>
  <si>
    <t>712.91</t>
  </si>
  <si>
    <t>2024-07-01</t>
  </si>
  <si>
    <t>712.65</t>
  </si>
  <si>
    <t>2024-06-28</t>
  </si>
  <si>
    <t>712.68</t>
  </si>
  <si>
    <t>2024-06-27</t>
  </si>
  <si>
    <t>712.7</t>
  </si>
  <si>
    <t>2024-06-26</t>
  </si>
  <si>
    <t>712.48</t>
  </si>
  <si>
    <t>2024-06-25</t>
  </si>
  <si>
    <t>712.25</t>
  </si>
  <si>
    <t>2024-06-24</t>
  </si>
  <si>
    <t>712.01</t>
  </si>
  <si>
    <t>2024-06-21</t>
  </si>
  <si>
    <t>711.96</t>
  </si>
  <si>
    <t>2024-06-20</t>
  </si>
  <si>
    <t>711.92</t>
  </si>
  <si>
    <t>2024-06-19</t>
  </si>
  <si>
    <t>711.59</t>
  </si>
  <si>
    <t>2024-06-18</t>
  </si>
  <si>
    <t>711.48</t>
  </si>
  <si>
    <t>2024-06-17</t>
  </si>
  <si>
    <t>711.49</t>
  </si>
  <si>
    <t>2024-06-14</t>
  </si>
  <si>
    <t>711.51</t>
  </si>
  <si>
    <t>2024-06-13</t>
  </si>
  <si>
    <t>711.22</t>
  </si>
  <si>
    <t>2024-06-12</t>
  </si>
  <si>
    <t>711.33</t>
  </si>
  <si>
    <t>2024-06-11</t>
  </si>
  <si>
    <t>711.35</t>
  </si>
  <si>
    <t>2024-06-07</t>
  </si>
  <si>
    <t>711.06</t>
  </si>
  <si>
    <t>2024-06-06</t>
  </si>
  <si>
    <t>711.08</t>
  </si>
  <si>
    <t>2024-06-05</t>
  </si>
  <si>
    <t>710.97</t>
  </si>
  <si>
    <t>2024-06-04</t>
  </si>
  <si>
    <t>710.83</t>
  </si>
  <si>
    <t>2024-06-03</t>
  </si>
  <si>
    <t>710.86</t>
  </si>
  <si>
    <t>2024-05-31</t>
  </si>
  <si>
    <t>710.88</t>
  </si>
  <si>
    <t>2024-05-30</t>
  </si>
  <si>
    <t>711.11</t>
  </si>
  <si>
    <t>2024-05-29</t>
  </si>
  <si>
    <t>2024-05-28</t>
  </si>
  <si>
    <t>711.01</t>
  </si>
  <si>
    <t>2024-05-27</t>
  </si>
  <si>
    <t>710.91</t>
  </si>
  <si>
    <t>2024-05-24</t>
  </si>
  <si>
    <t>711.02</t>
  </si>
  <si>
    <t>2024-05-23</t>
  </si>
  <si>
    <t>710.98</t>
  </si>
  <si>
    <t>2024-05-22</t>
  </si>
  <si>
    <t>710.77</t>
  </si>
  <si>
    <t>2024-05-21</t>
  </si>
  <si>
    <t>710.69</t>
  </si>
  <si>
    <t>2024-05-20</t>
  </si>
  <si>
    <t>710.42</t>
  </si>
  <si>
    <t>2024-05-17</t>
  </si>
  <si>
    <t>710.45</t>
  </si>
  <si>
    <t>2024-05-16</t>
  </si>
  <si>
    <t>710.2</t>
  </si>
  <si>
    <t>2024-05-15</t>
  </si>
  <si>
    <t>710.49</t>
  </si>
  <si>
    <t>2024-05-14</t>
  </si>
  <si>
    <t>710.53</t>
  </si>
  <si>
    <t>2024-05-13</t>
  </si>
  <si>
    <t>710.3</t>
  </si>
  <si>
    <t>2024-05-10</t>
  </si>
  <si>
    <t>710.11</t>
  </si>
  <si>
    <t>2024-05-09</t>
  </si>
  <si>
    <t>710.28</t>
  </si>
  <si>
    <t>2024-05-08</t>
  </si>
  <si>
    <t>710.16</t>
  </si>
  <si>
    <t>2024-05-07</t>
  </si>
  <si>
    <t>710.02</t>
  </si>
  <si>
    <t>2024-05-06</t>
  </si>
  <si>
    <t>709.94</t>
  </si>
  <si>
    <t>2024-04-30</t>
  </si>
  <si>
    <t>710.63</t>
  </si>
  <si>
    <t>2024-04-29</t>
  </si>
  <si>
    <t>710.66</t>
  </si>
  <si>
    <t>2024-04-26</t>
  </si>
  <si>
    <t>710.56</t>
  </si>
  <si>
    <t>2024-04-25</t>
  </si>
  <si>
    <t>710.58</t>
  </si>
  <si>
    <t>2024-04-24</t>
  </si>
  <si>
    <t>710.48</t>
  </si>
  <si>
    <t>2024-04-23</t>
  </si>
  <si>
    <t>710.59</t>
  </si>
  <si>
    <t>2024-04-22</t>
  </si>
  <si>
    <t>710.43</t>
  </si>
  <si>
    <t>2024-04-19</t>
  </si>
  <si>
    <t>710.46</t>
  </si>
  <si>
    <t>2024-04-18</t>
  </si>
  <si>
    <t>2024-04-17</t>
  </si>
  <si>
    <t>710.25</t>
  </si>
  <si>
    <t>2024-04-16</t>
  </si>
  <si>
    <t>2024-04-15</t>
  </si>
  <si>
    <t>709.79</t>
  </si>
  <si>
    <t>2024-04-12</t>
  </si>
  <si>
    <t>709.67</t>
  </si>
  <si>
    <t>2024-04-11</t>
  </si>
  <si>
    <t>709.68</t>
  </si>
  <si>
    <t>2024-04-10</t>
  </si>
  <si>
    <t>709.59</t>
  </si>
  <si>
    <t>2024-04-09</t>
  </si>
  <si>
    <t>709.56</t>
  </si>
  <si>
    <t>2024-04-08</t>
  </si>
  <si>
    <t>709.47</t>
  </si>
  <si>
    <t>2024-04-03</t>
  </si>
  <si>
    <t>709.49</t>
  </si>
  <si>
    <t>2024-04-02</t>
  </si>
  <si>
    <t>709.57</t>
  </si>
  <si>
    <t>2024-04-01</t>
  </si>
  <si>
    <t>709.38</t>
  </si>
  <si>
    <t>2024-03-29</t>
  </si>
  <si>
    <t>709.5</t>
  </si>
  <si>
    <t>2024-03-28</t>
  </si>
  <si>
    <t>709.48</t>
  </si>
  <si>
    <t>美元#</t>
    <phoneticPr fontId="9" type="noConversion"/>
  </si>
  <si>
    <r>
      <t>7</t>
    </r>
    <r>
      <rPr>
        <sz val="12"/>
        <rFont val="宋体"/>
        <family val="2"/>
        <charset val="134"/>
      </rPr>
      <t>月10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3"/>
      </rPr>
      <t>¥</t>
    </r>
    <r>
      <rPr>
        <sz val="12"/>
        <rFont val="宋体"/>
        <family val="3"/>
        <charset val="134"/>
      </rPr>
      <t>）</t>
    </r>
    <phoneticPr fontId="9" type="noConversion"/>
  </si>
  <si>
    <r>
      <t>7</t>
    </r>
    <r>
      <rPr>
        <sz val="12"/>
        <rFont val="宋体"/>
        <family val="3"/>
        <charset val="134"/>
      </rPr>
      <t>月</t>
    </r>
    <r>
      <rPr>
        <sz val="12"/>
        <rFont val="Calibri"/>
      </rPr>
      <t>9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3"/>
      </rPr>
      <t>¥</t>
    </r>
    <r>
      <rPr>
        <sz val="12"/>
        <rFont val="宋体"/>
        <family val="3"/>
        <charset val="134"/>
      </rPr>
      <t>）</t>
    </r>
    <phoneticPr fontId="9" type="noConversion"/>
  </si>
  <si>
    <r>
      <t>7</t>
    </r>
    <r>
      <rPr>
        <sz val="12"/>
        <rFont val="宋体"/>
        <family val="2"/>
        <charset val="134"/>
      </rPr>
      <t>月8日总（¥）</t>
    </r>
    <r>
      <rPr>
        <sz val="12"/>
        <rFont val="宋体"/>
        <family val="3"/>
        <charset val="134"/>
      </rPr>
      <t/>
    </r>
  </si>
  <si>
    <r>
      <t>7</t>
    </r>
    <r>
      <rPr>
        <sz val="12"/>
        <rFont val="宋体"/>
        <family val="3"/>
        <charset val="134"/>
      </rPr>
      <t>月</t>
    </r>
    <r>
      <rPr>
        <sz val="12"/>
        <rFont val="Calibri"/>
      </rPr>
      <t>5日总（¥）</t>
    </r>
    <r>
      <rPr>
        <sz val="12"/>
        <rFont val="宋体"/>
        <family val="3"/>
        <charset val="134"/>
      </rPr>
      <t/>
    </r>
  </si>
  <si>
    <r>
      <t>7</t>
    </r>
    <r>
      <rPr>
        <sz val="12"/>
        <rFont val="宋体"/>
        <family val="2"/>
        <charset val="134"/>
      </rPr>
      <t>月4日总（¥）</t>
    </r>
    <r>
      <rPr>
        <sz val="12"/>
        <rFont val="宋体"/>
        <family val="3"/>
        <charset val="134"/>
      </rPr>
      <t/>
    </r>
  </si>
  <si>
    <r>
      <t>7</t>
    </r>
    <r>
      <rPr>
        <sz val="12"/>
        <rFont val="宋体"/>
        <family val="3"/>
        <charset val="134"/>
      </rPr>
      <t>月</t>
    </r>
    <r>
      <rPr>
        <sz val="12"/>
        <rFont val="Calibri"/>
      </rPr>
      <t>3日总（¥）</t>
    </r>
    <r>
      <rPr>
        <sz val="12"/>
        <rFont val="宋体"/>
        <family val="3"/>
        <charset val="134"/>
      </rPr>
      <t/>
    </r>
  </si>
  <si>
    <r>
      <t>7</t>
    </r>
    <r>
      <rPr>
        <sz val="12"/>
        <rFont val="宋体"/>
        <family val="2"/>
        <charset val="134"/>
      </rPr>
      <t>月2日总（¥）</t>
    </r>
    <r>
      <rPr>
        <sz val="12"/>
        <rFont val="宋体"/>
        <family val="3"/>
        <charset val="134"/>
      </rPr>
      <t/>
    </r>
  </si>
  <si>
    <r>
      <t>7</t>
    </r>
    <r>
      <rPr>
        <sz val="12"/>
        <rFont val="宋体"/>
        <family val="3"/>
        <charset val="134"/>
      </rPr>
      <t>月</t>
    </r>
    <r>
      <rPr>
        <sz val="12"/>
        <rFont val="Calibri"/>
      </rPr>
      <t>1</t>
    </r>
    <r>
      <rPr>
        <sz val="12"/>
        <rFont val="Microsoft JhengHei"/>
        <family val="2"/>
        <charset val="136"/>
      </rPr>
      <t>日总（</t>
    </r>
    <r>
      <rPr>
        <sz val="12"/>
        <rFont val="Calibri"/>
      </rPr>
      <t>¥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</si>
  <si>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月28日总（¥）</t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</si>
  <si>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27日总（¥）</t>
    </r>
    <r>
      <rPr>
        <sz val="12"/>
        <rFont val="宋体"/>
        <family val="3"/>
        <charset val="134"/>
      </rPr>
      <t/>
    </r>
  </si>
  <si>
    <r>
      <t>6</t>
    </r>
    <r>
      <rPr>
        <sz val="12"/>
        <rFont val="宋体"/>
        <family val="3"/>
        <charset val="134"/>
      </rPr>
      <t>月26日总（¥）</t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</si>
  <si>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25日总（¥）</t>
    </r>
    <r>
      <rPr>
        <sz val="12"/>
        <rFont val="宋体"/>
        <family val="3"/>
        <charset val="134"/>
      </rPr>
      <t/>
    </r>
  </si>
  <si>
    <r>
      <t>6</t>
    </r>
    <r>
      <rPr>
        <sz val="12"/>
        <rFont val="宋体"/>
        <family val="3"/>
        <charset val="134"/>
      </rPr>
      <t>月24日总（¥）</t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</si>
  <si>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21日总（¥）</t>
    </r>
    <r>
      <rPr>
        <sz val="12"/>
        <rFont val="宋体"/>
        <family val="3"/>
        <charset val="134"/>
      </rPr>
      <t/>
    </r>
  </si>
  <si>
    <r>
      <t>6</t>
    </r>
    <r>
      <rPr>
        <sz val="12"/>
        <rFont val="宋体"/>
        <family val="3"/>
        <charset val="134"/>
      </rPr>
      <t>月20日总（¥）</t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</si>
  <si>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19日总（¥）</t>
    </r>
    <r>
      <rPr>
        <sz val="12"/>
        <rFont val="宋体"/>
        <family val="3"/>
        <charset val="134"/>
      </rPr>
      <t/>
    </r>
  </si>
  <si>
    <r>
      <t>6</t>
    </r>
    <r>
      <rPr>
        <sz val="12"/>
        <rFont val="宋体"/>
        <family val="3"/>
        <charset val="134"/>
      </rPr>
      <t>月18日总（¥）</t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</si>
  <si>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17日总（¥）</t>
    </r>
    <r>
      <rPr>
        <sz val="12"/>
        <rFont val="宋体"/>
        <family val="3"/>
        <charset val="134"/>
      </rPr>
      <t/>
    </r>
  </si>
  <si>
    <r>
      <t>6</t>
    </r>
    <r>
      <rPr>
        <sz val="12"/>
        <rFont val="宋体"/>
        <family val="3"/>
        <charset val="134"/>
      </rPr>
      <t>月14日总（¥）</t>
    </r>
  </si>
  <si>
    <r>
      <t>6</t>
    </r>
    <r>
      <rPr>
        <sz val="12"/>
        <rFont val="宋体"/>
        <family val="3"/>
        <charset val="134"/>
      </rPr>
      <t>月12日总（¥）</t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</si>
  <si>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11日总（¥）</t>
    </r>
    <r>
      <rPr>
        <sz val="12"/>
        <rFont val="宋体"/>
        <family val="3"/>
        <charset val="134"/>
      </rPr>
      <t/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</si>
  <si>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7日总（¥）</t>
    </r>
    <r>
      <rPr>
        <sz val="12"/>
        <rFont val="宋体"/>
        <family val="3"/>
        <charset val="134"/>
      </rPr>
      <t/>
    </r>
  </si>
  <si>
    <r>
      <t>6</t>
    </r>
    <r>
      <rPr>
        <sz val="12"/>
        <rFont val="宋体"/>
        <family val="3"/>
        <charset val="134"/>
      </rPr>
      <t>月6日总（¥）</t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</si>
  <si>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5日总（¥）</t>
    </r>
    <r>
      <rPr>
        <sz val="12"/>
        <rFont val="宋体"/>
        <family val="3"/>
        <charset val="134"/>
      </rPr>
      <t/>
    </r>
  </si>
  <si>
    <r>
      <t>6</t>
    </r>
    <r>
      <rPr>
        <sz val="12"/>
        <rFont val="宋体"/>
        <family val="3"/>
        <charset val="134"/>
      </rPr>
      <t>月4日总（¥）</t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</si>
  <si>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3日总（¥）</t>
    </r>
    <r>
      <rPr>
        <sz val="12"/>
        <rFont val="宋体"/>
        <family val="3"/>
        <charset val="134"/>
      </rPr>
      <t/>
    </r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</si>
  <si>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13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¥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</si>
  <si>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31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¥</t>
    </r>
    <r>
      <rPr>
        <sz val="12"/>
        <rFont val="宋体"/>
        <family val="3"/>
        <charset val="134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</si>
  <si>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30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¥</t>
    </r>
    <r>
      <rPr>
        <sz val="12"/>
        <rFont val="宋体"/>
        <family val="3"/>
        <charset val="134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</si>
  <si>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29日总（¥）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</si>
  <si>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28日总（¥）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</si>
  <si>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27日总（¥）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</si>
  <si>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24日总（¥）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</si>
  <si>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23日总（¥）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</si>
  <si>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22日总（¥）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</si>
  <si>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21日总（¥）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</si>
  <si>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20日总（¥）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</si>
  <si>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17日总（¥）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</si>
  <si>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16日总（¥）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</si>
  <si>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15日总（¥）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</si>
  <si>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14日总（¥）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</si>
  <si>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13日总（¥）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</si>
  <si>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10日总（¥）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</si>
  <si>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9日总（¥）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</si>
  <si>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8日总（¥）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</si>
  <si>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7日总（¥）</t>
    </r>
    <r>
      <rPr>
        <sz val="12"/>
        <rFont val="宋体"/>
        <family val="3"/>
        <charset val="134"/>
      </rPr>
      <t/>
    </r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</si>
  <si>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6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¥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</si>
  <si>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30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¥</t>
    </r>
    <r>
      <rPr>
        <sz val="12"/>
        <rFont val="宋体"/>
        <family val="3"/>
        <charset val="134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</si>
  <si>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29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¥</t>
    </r>
    <r>
      <rPr>
        <sz val="12"/>
        <rFont val="宋体"/>
        <family val="3"/>
        <charset val="134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</si>
  <si>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26日总（¥）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</si>
  <si>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25日总（¥）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</si>
  <si>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24日总（¥）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</si>
  <si>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23日总（¥）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</si>
  <si>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22日总（¥）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</si>
  <si>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19日总（¥）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</si>
  <si>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18日总（¥）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</si>
  <si>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17日总（¥）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</si>
  <si>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16日总（¥）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</si>
  <si>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15日总（¥）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</si>
  <si>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12日总（¥）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</si>
  <si>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11日总（¥）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</si>
  <si>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10日总（¥）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</si>
  <si>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9日总（¥）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</si>
  <si>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8日总（¥）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</si>
  <si>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</si>
  <si>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2日总（¥）</t>
    </r>
    <r>
      <rPr>
        <sz val="12"/>
        <rFont val="宋体"/>
        <family val="3"/>
        <charset val="134"/>
      </rPr>
      <t/>
    </r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</si>
  <si>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¥</t>
    </r>
    <r>
      <rPr>
        <sz val="12"/>
        <rFont val="Microsoft JhengHei"/>
        <family val="2"/>
        <charset val="136"/>
      </rPr>
      <t>）</t>
    </r>
    <phoneticPr fontId="9" type="noConversion"/>
  </si>
  <si>
    <r>
      <t>3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29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¥</t>
    </r>
    <r>
      <rPr>
        <sz val="12"/>
        <rFont val="宋体"/>
        <family val="3"/>
        <charset val="134"/>
      </rPr>
      <t>）</t>
    </r>
    <phoneticPr fontId="9" type="noConversion"/>
  </si>
  <si>
    <r>
      <t>3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28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¥</t>
    </r>
    <r>
      <rPr>
        <sz val="12"/>
        <rFont val="宋体"/>
        <family val="3"/>
        <charset val="134"/>
      </rPr>
      <t>）</t>
    </r>
    <phoneticPr fontId="9" type="noConversion"/>
  </si>
  <si>
    <r>
      <t>7</t>
    </r>
    <r>
      <rPr>
        <sz val="12"/>
        <rFont val="宋体"/>
        <family val="2"/>
        <charset val="134"/>
      </rPr>
      <t>月</t>
    </r>
    <r>
      <rPr>
        <sz val="12"/>
        <rFont val="Calibri"/>
        <family val="2"/>
      </rPr>
      <t>10</t>
    </r>
    <r>
      <rPr>
        <sz val="12"/>
        <rFont val="宋体"/>
        <family val="3"/>
        <charset val="134"/>
      </rPr>
      <t>日总（$）</t>
    </r>
    <phoneticPr fontId="9" type="noConversion"/>
  </si>
  <si>
    <r>
      <t>7</t>
    </r>
    <r>
      <rPr>
        <sz val="12"/>
        <rFont val="宋体"/>
        <family val="3"/>
        <charset val="134"/>
      </rPr>
      <t>月</t>
    </r>
    <r>
      <rPr>
        <sz val="12"/>
        <rFont val="Calibri"/>
      </rPr>
      <t>9</t>
    </r>
    <r>
      <rPr>
        <sz val="12"/>
        <rFont val="宋体"/>
        <family val="3"/>
        <charset val="134"/>
      </rPr>
      <t>日总（$）</t>
    </r>
    <phoneticPr fontId="9" type="noConversion"/>
  </si>
  <si>
    <r>
      <t>7</t>
    </r>
    <r>
      <rPr>
        <sz val="12"/>
        <rFont val="宋体"/>
        <family val="2"/>
        <charset val="134"/>
      </rPr>
      <t>月8日总（$）</t>
    </r>
    <phoneticPr fontId="9" type="noConversion"/>
  </si>
  <si>
    <r>
      <t>7</t>
    </r>
    <r>
      <rPr>
        <sz val="12"/>
        <rFont val="宋体"/>
        <family val="3"/>
        <charset val="134"/>
      </rPr>
      <t>月</t>
    </r>
    <r>
      <rPr>
        <sz val="12"/>
        <rFont val="Calibri"/>
      </rPr>
      <t>5</t>
    </r>
    <r>
      <rPr>
        <sz val="12"/>
        <rFont val="Microsoft JhengHei"/>
        <family val="2"/>
        <charset val="136"/>
      </rPr>
      <t>日总（</t>
    </r>
    <r>
      <rPr>
        <sz val="12"/>
        <rFont val="Calibri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</si>
  <si>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7</t>
    </r>
    <r>
      <rPr>
        <sz val="12"/>
        <rFont val="宋体"/>
        <family val="2"/>
        <charset val="134"/>
      </rPr>
      <t>月4日总（$）</t>
    </r>
    <phoneticPr fontId="9" type="noConversion"/>
  </si>
  <si>
    <r>
      <t>7</t>
    </r>
    <r>
      <rPr>
        <sz val="12"/>
        <rFont val="宋体"/>
        <family val="3"/>
        <charset val="134"/>
      </rPr>
      <t>月</t>
    </r>
    <r>
      <rPr>
        <sz val="12"/>
        <rFont val="Calibri"/>
      </rPr>
      <t>3</t>
    </r>
    <r>
      <rPr>
        <sz val="12"/>
        <rFont val="Microsoft JhengHei"/>
        <family val="2"/>
        <charset val="136"/>
      </rPr>
      <t>日总（</t>
    </r>
    <r>
      <rPr>
        <sz val="12"/>
        <rFont val="Calibri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</si>
  <si>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7</t>
    </r>
    <r>
      <rPr>
        <sz val="12"/>
        <rFont val="宋体"/>
        <family val="2"/>
        <charset val="134"/>
      </rPr>
      <t>月2日总（$）</t>
    </r>
    <phoneticPr fontId="9" type="noConversion"/>
  </si>
  <si>
    <r>
      <t>7</t>
    </r>
    <r>
      <rPr>
        <sz val="12"/>
        <rFont val="宋体"/>
        <family val="3"/>
        <charset val="134"/>
      </rPr>
      <t>月</t>
    </r>
    <r>
      <rPr>
        <sz val="12"/>
        <rFont val="Calibri"/>
      </rPr>
      <t>1</t>
    </r>
    <r>
      <rPr>
        <sz val="12"/>
        <rFont val="Microsoft JhengHei"/>
        <family val="2"/>
        <charset val="136"/>
      </rPr>
      <t>日总（</t>
    </r>
    <r>
      <rPr>
        <sz val="12"/>
        <rFont val="Calibri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</si>
  <si>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月28日总（$）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</si>
  <si>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27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</si>
  <si>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月26日总（$）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</si>
  <si>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25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</si>
  <si>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月24日总（$）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</si>
  <si>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21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</si>
  <si>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月20日总（$）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</si>
  <si>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19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</si>
  <si>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月18日总（$）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</si>
  <si>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17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</si>
  <si>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月14日总（$）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</si>
  <si>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13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</si>
  <si>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月12日总（$）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</si>
  <si>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11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</si>
  <si>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7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</si>
  <si>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月6日总（$）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</si>
  <si>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5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</si>
  <si>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6</t>
    </r>
    <r>
      <rPr>
        <sz val="12"/>
        <rFont val="宋体"/>
        <family val="3"/>
        <charset val="134"/>
      </rPr>
      <t>月4日总（$）</t>
    </r>
    <phoneticPr fontId="9" type="noConversion"/>
  </si>
  <si>
    <r>
      <t>6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</si>
  <si>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31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$</t>
    </r>
    <r>
      <rPr>
        <sz val="12"/>
        <rFont val="宋体"/>
        <family val="3"/>
        <charset val="134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</si>
  <si>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30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$</t>
    </r>
    <r>
      <rPr>
        <sz val="12"/>
        <rFont val="宋体"/>
        <family val="3"/>
        <charset val="134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</si>
  <si>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29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</si>
  <si>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28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</si>
  <si>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27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</si>
  <si>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24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</si>
  <si>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23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</si>
  <si>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22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</si>
  <si>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21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</si>
  <si>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20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</si>
  <si>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17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</si>
  <si>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16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</si>
  <si>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15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</si>
  <si>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14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</si>
  <si>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13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</si>
  <si>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10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</si>
  <si>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9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</si>
  <si>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8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</si>
  <si>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7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</si>
  <si>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6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</si>
  <si>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30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$</t>
    </r>
    <r>
      <rPr>
        <sz val="12"/>
        <rFont val="宋体"/>
        <family val="3"/>
        <charset val="134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</si>
  <si>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29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$</t>
    </r>
    <r>
      <rPr>
        <sz val="12"/>
        <rFont val="宋体"/>
        <family val="3"/>
        <charset val="134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</si>
  <si>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26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</si>
  <si>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25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</si>
  <si>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24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</si>
  <si>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23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</si>
  <si>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22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</si>
  <si>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19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</si>
  <si>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18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</si>
  <si>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17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</si>
  <si>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16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</si>
  <si>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15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</si>
  <si>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12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</si>
  <si>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11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</si>
  <si>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10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</si>
  <si>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9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</si>
  <si>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8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</si>
  <si>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3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</si>
  <si>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</si>
  <si>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4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1</t>
    </r>
    <r>
      <rPr>
        <sz val="12"/>
        <rFont val="Microsoft JhengHei"/>
        <family val="2"/>
        <charset val="136"/>
      </rPr>
      <t>日总（</t>
    </r>
    <r>
      <rPr>
        <sz val="12"/>
        <rFont val="Calibri"/>
        <family val="2"/>
      </rPr>
      <t>$</t>
    </r>
    <r>
      <rPr>
        <sz val="12"/>
        <rFont val="Microsoft JhengHei"/>
        <family val="2"/>
        <charset val="136"/>
      </rPr>
      <t>）</t>
    </r>
    <phoneticPr fontId="9" type="noConversion"/>
  </si>
  <si>
    <r>
      <t>3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29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$</t>
    </r>
    <r>
      <rPr>
        <sz val="12"/>
        <rFont val="宋体"/>
        <family val="3"/>
        <charset val="134"/>
      </rPr>
      <t>）</t>
    </r>
    <phoneticPr fontId="9" type="noConversion"/>
  </si>
  <si>
    <r>
      <t>3</t>
    </r>
    <r>
      <rPr>
        <sz val="12"/>
        <rFont val="宋体"/>
        <family val="3"/>
        <charset val="134"/>
      </rPr>
      <t>月</t>
    </r>
    <r>
      <rPr>
        <sz val="12"/>
        <rFont val="Calibri"/>
        <family val="2"/>
      </rPr>
      <t>28</t>
    </r>
    <r>
      <rPr>
        <sz val="12"/>
        <rFont val="宋体"/>
        <family val="3"/>
        <charset val="134"/>
      </rPr>
      <t>日总（</t>
    </r>
    <r>
      <rPr>
        <sz val="12"/>
        <rFont val="Calibri"/>
        <family val="2"/>
      </rPr>
      <t>$</t>
    </r>
    <r>
      <rPr>
        <sz val="12"/>
        <rFont val="宋体"/>
        <family val="3"/>
        <charset val="134"/>
      </rPr>
      <t>）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</si>
</sst>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###,###,##0.00000"/>
    <numFmt numFmtId="178" formatCode="0.000000000%"/>
    <numFmt numFmtId="179" formatCode="#,##0.000000_ "/>
  </numFmts>
  <fonts count="17">
    <font>
      <sz val="12"/>
      <name val="Calibri"/>
    </font>
    <font>
      <sz val="12"/>
      <name val="Calibri"/>
      <family val="2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name val="Calibri"/>
      <family val="2"/>
    </font>
    <font>
      <sz val="12"/>
      <name val="Calibri"/>
      <family val="3"/>
    </font>
    <font>
      <b/>
      <sz val="10"/>
      <name val="黑体"/>
      <family val="3"/>
      <charset val="134"/>
    </font>
    <font>
      <sz val="12"/>
      <name val="宋体"/>
      <family val="2"/>
      <charset val="134"/>
    </font>
    <font>
      <sz val="12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176" fontId="6" fillId="0" borderId="5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7" xfId="0" applyFont="1" applyBorder="1" applyAlignment="1">
      <alignment horizontal="left" vertical="center"/>
    </xf>
    <xf numFmtId="176" fontId="0" fillId="0" borderId="0" xfId="0" applyNumberFormat="1"/>
    <xf numFmtId="0" fontId="11" fillId="0" borderId="0" xfId="0" applyFont="1"/>
    <xf numFmtId="58" fontId="0" fillId="0" borderId="0" xfId="0" applyNumberFormat="1"/>
    <xf numFmtId="58" fontId="1" fillId="0" borderId="0" xfId="0" applyNumberFormat="1" applyFont="1"/>
    <xf numFmtId="4" fontId="0" fillId="0" borderId="0" xfId="0" applyNumberForma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58" fontId="11" fillId="0" borderId="0" xfId="0" applyNumberFormat="1" applyFont="1"/>
    <xf numFmtId="177" fontId="0" fillId="0" borderId="0" xfId="0" applyNumberFormat="1"/>
    <xf numFmtId="178" fontId="0" fillId="0" borderId="0" xfId="1" applyNumberFormat="1" applyFont="1" applyAlignment="1"/>
    <xf numFmtId="0" fontId="1" fillId="0" borderId="0" xfId="0" applyFont="1"/>
    <xf numFmtId="0" fontId="14" fillId="0" borderId="0" xfId="0" applyFont="1"/>
    <xf numFmtId="0" fontId="0" fillId="0" borderId="0" xfId="0" applyAlignment="1">
      <alignment wrapText="1"/>
    </xf>
    <xf numFmtId="179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G\Wind\DataBrowse\XLA\WindFunc.xla" TargetMode="External"/><Relationship Id="rId1" Type="http://schemas.openxmlformats.org/officeDocument/2006/relationships/externalLinkPath" Target="file:///D:\MG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5"/>
  <sheetViews>
    <sheetView tabSelected="1" topLeftCell="A67" workbookViewId="0">
      <selection activeCell="F91" sqref="F91"/>
    </sheetView>
  </sheetViews>
  <sheetFormatPr defaultRowHeight="15.5"/>
  <cols>
    <col min="1" max="1" width="14.4140625" customWidth="1"/>
    <col min="2" max="2" width="12.83203125" customWidth="1"/>
    <col min="3" max="3" width="36.33203125" customWidth="1"/>
    <col min="4" max="4" width="14.83203125" customWidth="1"/>
    <col min="5" max="6" width="12.83203125" customWidth="1"/>
    <col min="7" max="9" width="12.83203125" hidden="1" customWidth="1"/>
    <col min="10" max="10" width="0.83203125" hidden="1" customWidth="1"/>
    <col min="11" max="11" width="19.25" customWidth="1"/>
    <col min="12" max="12" width="24.4140625" customWidth="1"/>
    <col min="13" max="13" width="19.58203125" customWidth="1"/>
    <col min="14" max="14" width="17" customWidth="1"/>
    <col min="15" max="15" width="12.75" customWidth="1"/>
    <col min="16" max="16" width="12.58203125" customWidth="1"/>
  </cols>
  <sheetData>
    <row r="1" spans="1:13" ht="16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15" t="s">
        <v>27</v>
      </c>
      <c r="L1" s="15" t="s">
        <v>28</v>
      </c>
      <c r="M1" s="9" t="s">
        <v>44</v>
      </c>
    </row>
    <row r="2" spans="1:13" ht="16.5">
      <c r="A2" s="4" t="s">
        <v>10</v>
      </c>
      <c r="B2" s="4" t="s">
        <v>42</v>
      </c>
      <c r="C2" s="4" t="s">
        <v>23</v>
      </c>
      <c r="D2" s="5">
        <v>119278083.26000001</v>
      </c>
      <c r="E2" s="5">
        <v>19.54</v>
      </c>
      <c r="F2" s="5">
        <v>21.309799999999999</v>
      </c>
      <c r="G2" s="5">
        <v>2.1046</v>
      </c>
      <c r="H2" s="4" t="s">
        <v>11</v>
      </c>
      <c r="I2" s="4" t="s">
        <v>12</v>
      </c>
      <c r="J2" s="4" t="s">
        <v>13</v>
      </c>
      <c r="K2" s="16">
        <f>[1]!s_dq_close(B2,A$16,1)</f>
        <v>56.43</v>
      </c>
      <c r="L2">
        <f>[1]!s_dq_close(B2,B$18,1)</f>
        <v>65.569999999999993</v>
      </c>
      <c r="M2">
        <f>L2/K2*D2</f>
        <v>138597623.94751373</v>
      </c>
    </row>
    <row r="3" spans="1:13" ht="16.5">
      <c r="A3" s="4" t="s">
        <v>10</v>
      </c>
      <c r="B3" s="4" t="s">
        <v>30</v>
      </c>
      <c r="C3" s="4" t="s">
        <v>29</v>
      </c>
      <c r="D3" s="5">
        <v>117511980.75</v>
      </c>
      <c r="E3" s="5">
        <v>19.25</v>
      </c>
      <c r="F3" s="5">
        <v>20.994299999999999</v>
      </c>
      <c r="G3" s="5">
        <v>2.0703</v>
      </c>
      <c r="H3" s="4" t="s">
        <v>11</v>
      </c>
      <c r="I3" s="4" t="s">
        <v>12</v>
      </c>
      <c r="J3" s="4" t="s">
        <v>14</v>
      </c>
      <c r="K3" s="16">
        <f>[1]!s_dq_close(B3,A$16,1)</f>
        <v>225.92</v>
      </c>
      <c r="L3">
        <f>[1]!s_dq_close(B3,B$18,1)</f>
        <v>259.58999999999997</v>
      </c>
      <c r="M3">
        <f t="shared" ref="M3:M9" si="0">L3/K3*D3</f>
        <v>135025385.45897883</v>
      </c>
    </row>
    <row r="4" spans="1:13" ht="16.5">
      <c r="A4" s="4" t="s">
        <v>10</v>
      </c>
      <c r="B4" s="4" t="s">
        <v>32</v>
      </c>
      <c r="C4" s="4" t="s">
        <v>31</v>
      </c>
      <c r="D4" s="5">
        <v>116493480.66</v>
      </c>
      <c r="E4" s="5">
        <v>19.079999999999998</v>
      </c>
      <c r="F4" s="5">
        <v>20.8124</v>
      </c>
      <c r="G4" s="5">
        <v>2.2673000000000001</v>
      </c>
      <c r="H4" s="4" t="s">
        <v>11</v>
      </c>
      <c r="I4" s="4" t="s">
        <v>12</v>
      </c>
      <c r="J4" s="4" t="s">
        <v>15</v>
      </c>
      <c r="K4" s="16">
        <f>[1]!s_dq_close(B4,A$16,1)</f>
        <v>224.99</v>
      </c>
      <c r="L4">
        <f>[1]!s_dq_close(B4,B$18,1)</f>
        <v>274.20999999999998</v>
      </c>
      <c r="M4">
        <f t="shared" si="0"/>
        <v>141978209.39498907</v>
      </c>
    </row>
    <row r="5" spans="1:13" ht="16.5">
      <c r="A5" s="4" t="s">
        <v>10</v>
      </c>
      <c r="B5" s="4" t="s">
        <v>34</v>
      </c>
      <c r="C5" s="4" t="s">
        <v>33</v>
      </c>
      <c r="D5" s="5">
        <v>69990484.260000005</v>
      </c>
      <c r="E5" s="5">
        <v>11.46</v>
      </c>
      <c r="F5" s="5">
        <v>12.504300000000001</v>
      </c>
      <c r="G5" s="5">
        <v>1.1358999999999999</v>
      </c>
      <c r="H5" s="4" t="s">
        <v>11</v>
      </c>
      <c r="I5" s="4" t="s">
        <v>12</v>
      </c>
      <c r="J5" s="4" t="s">
        <v>13</v>
      </c>
      <c r="K5" s="16">
        <f>[1]!s_dq_close(B5,A$16,1)</f>
        <v>38.590000000000003</v>
      </c>
      <c r="L5">
        <f>[1]!s_dq_close(B5,B$18,1)</f>
        <v>45.41</v>
      </c>
      <c r="M5">
        <f t="shared" si="0"/>
        <v>82359883.136734903</v>
      </c>
    </row>
    <row r="6" spans="1:13" ht="16.5">
      <c r="A6" s="4" t="s">
        <v>10</v>
      </c>
      <c r="B6" s="4" t="s">
        <v>36</v>
      </c>
      <c r="C6" s="4" t="s">
        <v>35</v>
      </c>
      <c r="D6" s="5">
        <v>68641631.5</v>
      </c>
      <c r="E6" s="5">
        <v>11.24</v>
      </c>
      <c r="F6" s="5">
        <v>12.263299999999999</v>
      </c>
      <c r="G6" s="5">
        <v>10.254200000000001</v>
      </c>
      <c r="H6" s="4" t="s">
        <v>11</v>
      </c>
      <c r="I6" s="4" t="s">
        <v>12</v>
      </c>
      <c r="J6" s="4" t="s">
        <v>16</v>
      </c>
      <c r="K6" s="16">
        <f>[1]!s_dq_close(B6,A$16,1)</f>
        <v>0.84499999999999997</v>
      </c>
      <c r="L6">
        <f>[1]!s_dq_close(B6,B$18,1)</f>
        <v>0.83199999999999996</v>
      </c>
      <c r="M6">
        <f t="shared" si="0"/>
        <v>67585606.399999991</v>
      </c>
    </row>
    <row r="7" spans="1:13" ht="16.5">
      <c r="A7" s="4" t="s">
        <v>10</v>
      </c>
      <c r="B7" s="4" t="s">
        <v>38</v>
      </c>
      <c r="C7" s="4" t="s">
        <v>37</v>
      </c>
      <c r="D7" s="5">
        <v>32523847.5</v>
      </c>
      <c r="E7" s="5">
        <v>5.33</v>
      </c>
      <c r="F7" s="5">
        <v>5.8106</v>
      </c>
      <c r="G7" s="6" t="s">
        <v>11</v>
      </c>
      <c r="H7" s="4" t="s">
        <v>11</v>
      </c>
      <c r="I7" s="4" t="s">
        <v>12</v>
      </c>
      <c r="J7" s="4" t="s">
        <v>17</v>
      </c>
      <c r="K7" s="16">
        <f>[1]!s_dq_close(B7,A$16,1)</f>
        <v>0.79500000000000004</v>
      </c>
      <c r="L7">
        <f>[1]!s_dq_close(B7,B$18,1)</f>
        <v>0.78100000000000003</v>
      </c>
      <c r="M7">
        <f t="shared" si="0"/>
        <v>31951100.5</v>
      </c>
    </row>
    <row r="8" spans="1:13" ht="16.5">
      <c r="A8" s="4" t="s">
        <v>10</v>
      </c>
      <c r="B8" s="4" t="s">
        <v>40</v>
      </c>
      <c r="C8" s="4" t="s">
        <v>39</v>
      </c>
      <c r="D8" s="5">
        <v>29647764.719999999</v>
      </c>
      <c r="E8" s="5">
        <v>4.8600000000000003</v>
      </c>
      <c r="F8" s="5">
        <v>5.2968000000000002</v>
      </c>
      <c r="G8" s="5">
        <v>-0.30559999999999998</v>
      </c>
      <c r="H8" s="4" t="s">
        <v>11</v>
      </c>
      <c r="I8" s="4" t="s">
        <v>12</v>
      </c>
      <c r="J8" s="4" t="s">
        <v>18</v>
      </c>
      <c r="K8" s="16">
        <f>[1]!s_dq_close(B8,A$16,1)</f>
        <v>0.81599999999999995</v>
      </c>
      <c r="L8">
        <f>[1]!s_dq_close(B8,B$18,1)</f>
        <v>0.80400000000000005</v>
      </c>
      <c r="M8">
        <f t="shared" si="0"/>
        <v>29211768.180000003</v>
      </c>
    </row>
    <row r="9" spans="1:13" ht="16.5">
      <c r="A9" s="4" t="s">
        <v>10</v>
      </c>
      <c r="B9" s="4" t="s">
        <v>43</v>
      </c>
      <c r="C9" s="4" t="s">
        <v>41</v>
      </c>
      <c r="D9" s="5">
        <v>5645057.29</v>
      </c>
      <c r="E9" s="5">
        <v>0.92</v>
      </c>
      <c r="F9" s="5">
        <v>1.0085</v>
      </c>
      <c r="G9" s="5">
        <v>-0.81520000000000004</v>
      </c>
      <c r="H9" s="4" t="s">
        <v>11</v>
      </c>
      <c r="I9" s="4" t="s">
        <v>12</v>
      </c>
      <c r="J9" s="4" t="s">
        <v>19</v>
      </c>
      <c r="K9" s="16">
        <f>[1]!s_dq_close(B9,A$16,1)</f>
        <v>232.1</v>
      </c>
      <c r="L9">
        <f>[1]!s_dq_close(B9,B$18,1)</f>
        <v>260.69</v>
      </c>
      <c r="M9">
        <f t="shared" si="0"/>
        <v>6340413.5498927189</v>
      </c>
    </row>
    <row r="11" spans="1:13" ht="16.5">
      <c r="C11" s="14" t="s">
        <v>22</v>
      </c>
      <c r="D11" s="8">
        <f>SUM(D2:D9)</f>
        <v>559732329.93999994</v>
      </c>
      <c r="L11" s="14" t="s">
        <v>22</v>
      </c>
      <c r="M11" s="8">
        <f>SUM(M2:M9)</f>
        <v>633049990.56810915</v>
      </c>
    </row>
    <row r="12" spans="1:13" ht="16">
      <c r="C12" s="9" t="s">
        <v>24</v>
      </c>
      <c r="D12" s="12">
        <v>58460558.359999999</v>
      </c>
      <c r="L12" s="9" t="s">
        <v>24</v>
      </c>
      <c r="M12" s="12">
        <v>58460558.359999999</v>
      </c>
    </row>
    <row r="13" spans="1:13" ht="16">
      <c r="C13" s="9" t="s">
        <v>25</v>
      </c>
      <c r="D13" s="12">
        <v>2133948.1</v>
      </c>
      <c r="L13" s="9" t="s">
        <v>25</v>
      </c>
      <c r="M13" s="12">
        <v>2133948.1</v>
      </c>
    </row>
    <row r="14" spans="1:13" ht="16">
      <c r="C14" s="13" t="s">
        <v>26</v>
      </c>
      <c r="D14" s="12">
        <f>SUM(D12:D13)+SUM(D2:D9)</f>
        <v>620326836.39999998</v>
      </c>
      <c r="F14" s="9" t="s">
        <v>45</v>
      </c>
      <c r="K14" s="17">
        <f>(M14/D14)-1</f>
        <v>0.11819198578220536</v>
      </c>
      <c r="L14" s="13" t="s">
        <v>26</v>
      </c>
      <c r="M14" s="12">
        <f>SUM($D$12:$D$13)+SUM(M2:M9)</f>
        <v>693644497.02810919</v>
      </c>
    </row>
    <row r="15" spans="1:13" ht="16">
      <c r="L15" s="13"/>
    </row>
    <row r="16" spans="1:13" ht="16">
      <c r="A16" s="10">
        <v>45382</v>
      </c>
      <c r="B16" s="11">
        <v>45483</v>
      </c>
      <c r="D16" s="19" t="s">
        <v>46</v>
      </c>
      <c r="E16" s="19" t="s">
        <v>47</v>
      </c>
      <c r="F16" s="9" t="s">
        <v>183</v>
      </c>
    </row>
    <row r="17" spans="1:15" ht="16">
      <c r="B17" s="11">
        <v>45482</v>
      </c>
      <c r="D17" s="20" t="s">
        <v>48</v>
      </c>
      <c r="E17" s="20" t="s">
        <v>49</v>
      </c>
      <c r="F17">
        <f>E17/100</f>
        <v>7.1341999999999999</v>
      </c>
      <c r="L17" s="18" t="s">
        <v>184</v>
      </c>
      <c r="M17" s="21"/>
      <c r="N17" s="18" t="s">
        <v>253</v>
      </c>
    </row>
    <row r="18" spans="1:15" ht="16">
      <c r="B18" s="11">
        <v>45481</v>
      </c>
      <c r="D18" s="20" t="s">
        <v>50</v>
      </c>
      <c r="E18" s="20" t="s">
        <v>51</v>
      </c>
      <c r="F18">
        <f>E18/100</f>
        <v>7.1310000000000002</v>
      </c>
      <c r="L18" s="18" t="s">
        <v>185</v>
      </c>
      <c r="N18" s="18" t="s">
        <v>254</v>
      </c>
    </row>
    <row r="19" spans="1:15" ht="16">
      <c r="B19" s="11">
        <v>45480</v>
      </c>
      <c r="D19" s="20" t="s">
        <v>52</v>
      </c>
      <c r="E19" s="20" t="s">
        <v>53</v>
      </c>
      <c r="F19">
        <f>E19/100</f>
        <v>7.1286000000000005</v>
      </c>
      <c r="L19" s="18" t="s">
        <v>186</v>
      </c>
      <c r="M19" s="21">
        <f>SUM($D$12:$D$13)+SUM(M2:M9)</f>
        <v>693644497.02810919</v>
      </c>
      <c r="N19" s="18" t="s">
        <v>255</v>
      </c>
      <c r="O19">
        <f>M19/F19</f>
        <v>97304449.264667556</v>
      </c>
    </row>
    <row r="20" spans="1:15" ht="16">
      <c r="B20" s="11">
        <v>45479</v>
      </c>
      <c r="D20" s="20" t="s">
        <v>54</v>
      </c>
      <c r="E20" s="20" t="s">
        <v>55</v>
      </c>
      <c r="F20">
        <f>E20/100</f>
        <v>7.1288999999999998</v>
      </c>
      <c r="L20" s="18" t="s">
        <v>187</v>
      </c>
      <c r="N20" s="18" t="s">
        <v>256</v>
      </c>
    </row>
    <row r="21" spans="1:15" ht="16">
      <c r="B21" s="11">
        <v>45478</v>
      </c>
      <c r="D21" s="20" t="s">
        <v>56</v>
      </c>
      <c r="E21" s="20" t="s">
        <v>57</v>
      </c>
      <c r="F21">
        <f>E21/100</f>
        <v>7.1304999999999996</v>
      </c>
      <c r="L21" s="18" t="s">
        <v>188</v>
      </c>
      <c r="N21" s="18" t="s">
        <v>257</v>
      </c>
    </row>
    <row r="22" spans="1:15" ht="16">
      <c r="B22" s="11">
        <v>45477</v>
      </c>
      <c r="D22" s="20" t="s">
        <v>58</v>
      </c>
      <c r="E22" s="20" t="s">
        <v>59</v>
      </c>
      <c r="F22">
        <f>E22/100</f>
        <v>7.1311999999999998</v>
      </c>
      <c r="L22" s="18" t="s">
        <v>189</v>
      </c>
      <c r="N22" s="18" t="s">
        <v>258</v>
      </c>
    </row>
    <row r="23" spans="1:15" ht="16">
      <c r="B23" s="11">
        <v>45476</v>
      </c>
      <c r="D23" s="20" t="s">
        <v>60</v>
      </c>
      <c r="E23" s="20" t="s">
        <v>61</v>
      </c>
      <c r="F23">
        <f>E23/100</f>
        <v>7.1290999999999993</v>
      </c>
      <c r="L23" s="18" t="s">
        <v>190</v>
      </c>
      <c r="N23" s="18" t="s">
        <v>259</v>
      </c>
    </row>
    <row r="24" spans="1:15" ht="16">
      <c r="B24" s="11">
        <v>45475</v>
      </c>
      <c r="D24" s="20" t="s">
        <v>62</v>
      </c>
      <c r="E24" s="20" t="s">
        <v>63</v>
      </c>
      <c r="F24">
        <f>E24/100</f>
        <v>7.1265000000000001</v>
      </c>
      <c r="L24" s="18" t="s">
        <v>191</v>
      </c>
      <c r="N24" s="18" t="s">
        <v>260</v>
      </c>
    </row>
    <row r="25" spans="1:15" ht="16">
      <c r="B25" s="11">
        <v>45474</v>
      </c>
      <c r="D25" s="20" t="s">
        <v>64</v>
      </c>
      <c r="E25" s="20" t="s">
        <v>65</v>
      </c>
      <c r="F25">
        <f>E25/100</f>
        <v>7.1267999999999994</v>
      </c>
      <c r="L25" s="18" t="s">
        <v>192</v>
      </c>
      <c r="N25" s="18" t="s">
        <v>261</v>
      </c>
    </row>
    <row r="26" spans="1:15" ht="16">
      <c r="D26" s="20" t="s">
        <v>66</v>
      </c>
      <c r="E26" s="20" t="s">
        <v>67</v>
      </c>
      <c r="F26">
        <f>E26/100</f>
        <v>7.1270000000000007</v>
      </c>
      <c r="L26" s="18" t="s">
        <v>193</v>
      </c>
      <c r="N26" s="18" t="s">
        <v>262</v>
      </c>
    </row>
    <row r="27" spans="1:15" ht="16">
      <c r="D27" s="20" t="s">
        <v>68</v>
      </c>
      <c r="E27" s="20" t="s">
        <v>69</v>
      </c>
      <c r="F27">
        <f>E27/100</f>
        <v>7.1248000000000005</v>
      </c>
      <c r="L27" s="18" t="s">
        <v>194</v>
      </c>
      <c r="N27" s="18" t="s">
        <v>263</v>
      </c>
    </row>
    <row r="28" spans="1:15" ht="16">
      <c r="D28" s="20" t="s">
        <v>70</v>
      </c>
      <c r="E28" s="20" t="s">
        <v>71</v>
      </c>
      <c r="F28">
        <f>E28/100</f>
        <v>7.1224999999999996</v>
      </c>
      <c r="L28" s="18" t="s">
        <v>195</v>
      </c>
      <c r="N28" s="18" t="s">
        <v>264</v>
      </c>
    </row>
    <row r="29" spans="1:15" ht="16">
      <c r="D29" s="20" t="s">
        <v>72</v>
      </c>
      <c r="E29" s="20" t="s">
        <v>73</v>
      </c>
      <c r="F29">
        <f>E29/100</f>
        <v>7.1200999999999999</v>
      </c>
      <c r="L29" s="18" t="s">
        <v>196</v>
      </c>
      <c r="N29" s="18" t="s">
        <v>265</v>
      </c>
    </row>
    <row r="30" spans="1:15" ht="16.5">
      <c r="A30" s="7" t="s">
        <v>21</v>
      </c>
      <c r="B30" s="7" t="s">
        <v>20</v>
      </c>
      <c r="C30" s="7" t="s">
        <v>20</v>
      </c>
      <c r="D30" s="20" t="s">
        <v>74</v>
      </c>
      <c r="E30" s="20" t="s">
        <v>75</v>
      </c>
      <c r="F30">
        <f>E30/100</f>
        <v>7.1196000000000002</v>
      </c>
      <c r="G30" s="7" t="s">
        <v>20</v>
      </c>
      <c r="H30" s="7" t="s">
        <v>20</v>
      </c>
      <c r="I30" s="7" t="s">
        <v>20</v>
      </c>
      <c r="J30" s="7" t="s">
        <v>20</v>
      </c>
      <c r="L30" s="18" t="s">
        <v>197</v>
      </c>
      <c r="N30" s="18" t="s">
        <v>266</v>
      </c>
    </row>
    <row r="31" spans="1:15" ht="16">
      <c r="D31" s="20" t="s">
        <v>76</v>
      </c>
      <c r="E31" s="20" t="s">
        <v>77</v>
      </c>
      <c r="F31">
        <f>E31/100</f>
        <v>7.1191999999999993</v>
      </c>
      <c r="L31" s="18" t="s">
        <v>198</v>
      </c>
      <c r="N31" s="18" t="s">
        <v>267</v>
      </c>
    </row>
    <row r="32" spans="1:15" ht="16">
      <c r="D32" s="20" t="s">
        <v>78</v>
      </c>
      <c r="E32" s="20" t="s">
        <v>79</v>
      </c>
      <c r="F32">
        <f>E32/100</f>
        <v>7.1158999999999999</v>
      </c>
      <c r="L32" s="18" t="s">
        <v>199</v>
      </c>
      <c r="N32" s="18" t="s">
        <v>268</v>
      </c>
    </row>
    <row r="33" spans="4:14" ht="16">
      <c r="D33" s="20" t="s">
        <v>80</v>
      </c>
      <c r="E33" s="20" t="s">
        <v>81</v>
      </c>
      <c r="F33">
        <f>E33/100</f>
        <v>7.1147999999999998</v>
      </c>
      <c r="L33" s="18" t="s">
        <v>200</v>
      </c>
      <c r="N33" s="18" t="s">
        <v>269</v>
      </c>
    </row>
    <row r="34" spans="4:14" ht="16">
      <c r="D34" s="20" t="s">
        <v>82</v>
      </c>
      <c r="E34" s="20" t="s">
        <v>83</v>
      </c>
      <c r="F34">
        <f>E34/100</f>
        <v>7.1149000000000004</v>
      </c>
      <c r="L34" s="18" t="s">
        <v>201</v>
      </c>
      <c r="N34" s="18" t="s">
        <v>270</v>
      </c>
    </row>
    <row r="35" spans="4:14" ht="16">
      <c r="D35" s="20" t="s">
        <v>84</v>
      </c>
      <c r="E35" s="20" t="s">
        <v>85</v>
      </c>
      <c r="F35">
        <f>E35/100</f>
        <v>7.1151</v>
      </c>
      <c r="L35" s="18" t="s">
        <v>202</v>
      </c>
      <c r="N35" s="18" t="s">
        <v>271</v>
      </c>
    </row>
    <row r="36" spans="4:14" ht="16">
      <c r="D36" s="20" t="s">
        <v>86</v>
      </c>
      <c r="E36" s="20" t="s">
        <v>87</v>
      </c>
      <c r="F36">
        <f>E36/100</f>
        <v>7.1122000000000005</v>
      </c>
      <c r="L36" s="18" t="s">
        <v>210</v>
      </c>
      <c r="N36" s="18" t="s">
        <v>272</v>
      </c>
    </row>
    <row r="37" spans="4:14" ht="16">
      <c r="D37" s="20" t="s">
        <v>88</v>
      </c>
      <c r="E37" s="20" t="s">
        <v>89</v>
      </c>
      <c r="F37">
        <f>E37/100</f>
        <v>7.1133000000000006</v>
      </c>
      <c r="L37" s="18" t="s">
        <v>203</v>
      </c>
      <c r="N37" s="18" t="s">
        <v>273</v>
      </c>
    </row>
    <row r="38" spans="4:14" ht="16">
      <c r="D38" s="20" t="s">
        <v>90</v>
      </c>
      <c r="E38" s="20" t="s">
        <v>91</v>
      </c>
      <c r="F38">
        <f>E38/100</f>
        <v>7.1135000000000002</v>
      </c>
      <c r="L38" s="18" t="s">
        <v>204</v>
      </c>
      <c r="N38" s="18" t="s">
        <v>274</v>
      </c>
    </row>
    <row r="39" spans="4:14" ht="16">
      <c r="D39" s="20" t="s">
        <v>92</v>
      </c>
      <c r="E39" s="20" t="s">
        <v>93</v>
      </c>
      <c r="F39">
        <f>E39/100</f>
        <v>7.1105999999999998</v>
      </c>
      <c r="L39" s="18" t="s">
        <v>205</v>
      </c>
      <c r="N39" s="18" t="s">
        <v>275</v>
      </c>
    </row>
    <row r="40" spans="4:14" ht="16">
      <c r="D40" s="20" t="s">
        <v>94</v>
      </c>
      <c r="E40" s="20" t="s">
        <v>95</v>
      </c>
      <c r="F40">
        <f>E40/100</f>
        <v>7.1108000000000002</v>
      </c>
      <c r="L40" s="18" t="s">
        <v>206</v>
      </c>
      <c r="N40" s="18" t="s">
        <v>276</v>
      </c>
    </row>
    <row r="41" spans="4:14" ht="16">
      <c r="D41" s="20" t="s">
        <v>96</v>
      </c>
      <c r="E41" s="20" t="s">
        <v>97</v>
      </c>
      <c r="F41">
        <f>E41/100</f>
        <v>7.1097000000000001</v>
      </c>
      <c r="L41" s="18" t="s">
        <v>207</v>
      </c>
      <c r="N41" s="18" t="s">
        <v>277</v>
      </c>
    </row>
    <row r="42" spans="4:14" ht="16">
      <c r="D42" s="20" t="s">
        <v>98</v>
      </c>
      <c r="E42" s="20" t="s">
        <v>99</v>
      </c>
      <c r="F42">
        <f>E42/100</f>
        <v>7.1083000000000007</v>
      </c>
      <c r="L42" s="18" t="s">
        <v>208</v>
      </c>
      <c r="N42" s="18" t="s">
        <v>278</v>
      </c>
    </row>
    <row r="43" spans="4:14" ht="16">
      <c r="D43" s="20" t="s">
        <v>100</v>
      </c>
      <c r="E43" s="20" t="s">
        <v>101</v>
      </c>
      <c r="F43">
        <f>E43/100</f>
        <v>7.1086</v>
      </c>
      <c r="L43" s="18" t="s">
        <v>209</v>
      </c>
      <c r="N43" s="18" t="s">
        <v>279</v>
      </c>
    </row>
    <row r="44" spans="4:14" ht="16">
      <c r="D44" s="20" t="s">
        <v>102</v>
      </c>
      <c r="E44" s="20" t="s">
        <v>103</v>
      </c>
      <c r="F44">
        <f>E44/100</f>
        <v>7.1087999999999996</v>
      </c>
      <c r="L44" s="18" t="s">
        <v>211</v>
      </c>
      <c r="N44" s="18" t="s">
        <v>280</v>
      </c>
    </row>
    <row r="45" spans="4:14" ht="16">
      <c r="D45" s="20" t="s">
        <v>104</v>
      </c>
      <c r="E45" s="20" t="s">
        <v>105</v>
      </c>
      <c r="F45">
        <f>E45/100</f>
        <v>7.1111000000000004</v>
      </c>
      <c r="L45" s="18" t="s">
        <v>212</v>
      </c>
      <c r="N45" s="18" t="s">
        <v>281</v>
      </c>
    </row>
    <row r="46" spans="4:14" ht="16">
      <c r="D46" s="20" t="s">
        <v>106</v>
      </c>
      <c r="E46" s="20" t="s">
        <v>93</v>
      </c>
      <c r="F46">
        <f>E46/100</f>
        <v>7.1105999999999998</v>
      </c>
      <c r="L46" s="18" t="s">
        <v>213</v>
      </c>
      <c r="N46" s="18" t="s">
        <v>282</v>
      </c>
    </row>
    <row r="47" spans="4:14" ht="16">
      <c r="D47" s="20" t="s">
        <v>107</v>
      </c>
      <c r="E47" s="20" t="s">
        <v>108</v>
      </c>
      <c r="F47">
        <f>E47/100</f>
        <v>7.1101000000000001</v>
      </c>
      <c r="L47" s="18" t="s">
        <v>214</v>
      </c>
      <c r="N47" s="18" t="s">
        <v>283</v>
      </c>
    </row>
    <row r="48" spans="4:14" ht="16">
      <c r="D48" s="20" t="s">
        <v>109</v>
      </c>
      <c r="E48" s="20" t="s">
        <v>110</v>
      </c>
      <c r="F48">
        <f>E48/100</f>
        <v>7.1090999999999998</v>
      </c>
      <c r="L48" s="18" t="s">
        <v>215</v>
      </c>
      <c r="N48" s="18" t="s">
        <v>284</v>
      </c>
    </row>
    <row r="49" spans="4:14" ht="16">
      <c r="D49" s="20" t="s">
        <v>111</v>
      </c>
      <c r="E49" s="20" t="s">
        <v>112</v>
      </c>
      <c r="F49">
        <f>E49/100</f>
        <v>7.1101999999999999</v>
      </c>
      <c r="L49" s="18" t="s">
        <v>216</v>
      </c>
      <c r="N49" s="18" t="s">
        <v>285</v>
      </c>
    </row>
    <row r="50" spans="4:14" ht="16">
      <c r="D50" s="20" t="s">
        <v>113</v>
      </c>
      <c r="E50" s="20" t="s">
        <v>114</v>
      </c>
      <c r="F50">
        <f>E50/100</f>
        <v>7.1097999999999999</v>
      </c>
      <c r="L50" s="18" t="s">
        <v>217</v>
      </c>
      <c r="N50" s="18" t="s">
        <v>286</v>
      </c>
    </row>
    <row r="51" spans="4:14" ht="16">
      <c r="D51" s="20" t="s">
        <v>115</v>
      </c>
      <c r="E51" s="20" t="s">
        <v>116</v>
      </c>
      <c r="F51">
        <f>E51/100</f>
        <v>7.1076999999999995</v>
      </c>
      <c r="L51" s="18" t="s">
        <v>218</v>
      </c>
      <c r="N51" s="18" t="s">
        <v>287</v>
      </c>
    </row>
    <row r="52" spans="4:14" ht="16">
      <c r="D52" s="20" t="s">
        <v>117</v>
      </c>
      <c r="E52" s="20" t="s">
        <v>118</v>
      </c>
      <c r="F52">
        <f>E52/100</f>
        <v>7.1069000000000004</v>
      </c>
      <c r="L52" s="18" t="s">
        <v>219</v>
      </c>
      <c r="N52" s="18" t="s">
        <v>288</v>
      </c>
    </row>
    <row r="53" spans="4:14" ht="16">
      <c r="D53" s="20" t="s">
        <v>119</v>
      </c>
      <c r="E53" s="20" t="s">
        <v>120</v>
      </c>
      <c r="F53">
        <f>E53/100</f>
        <v>7.1041999999999996</v>
      </c>
      <c r="L53" s="18" t="s">
        <v>220</v>
      </c>
      <c r="N53" s="18" t="s">
        <v>289</v>
      </c>
    </row>
    <row r="54" spans="4:14" ht="16">
      <c r="D54" s="20" t="s">
        <v>121</v>
      </c>
      <c r="E54" s="20" t="s">
        <v>122</v>
      </c>
      <c r="F54">
        <f>E54/100</f>
        <v>7.1045000000000007</v>
      </c>
      <c r="L54" s="18" t="s">
        <v>221</v>
      </c>
      <c r="N54" s="18" t="s">
        <v>290</v>
      </c>
    </row>
    <row r="55" spans="4:14" ht="16">
      <c r="D55" s="20" t="s">
        <v>123</v>
      </c>
      <c r="E55" s="20" t="s">
        <v>124</v>
      </c>
      <c r="F55">
        <f>E55/100</f>
        <v>7.1020000000000003</v>
      </c>
      <c r="L55" s="18" t="s">
        <v>222</v>
      </c>
      <c r="N55" s="18" t="s">
        <v>291</v>
      </c>
    </row>
    <row r="56" spans="4:14" ht="16">
      <c r="D56" s="20" t="s">
        <v>125</v>
      </c>
      <c r="E56" s="20" t="s">
        <v>126</v>
      </c>
      <c r="F56">
        <f>E56/100</f>
        <v>7.1048999999999998</v>
      </c>
      <c r="L56" s="18" t="s">
        <v>223</v>
      </c>
      <c r="N56" s="18" t="s">
        <v>292</v>
      </c>
    </row>
    <row r="57" spans="4:14" ht="16">
      <c r="D57" s="20" t="s">
        <v>127</v>
      </c>
      <c r="E57" s="20" t="s">
        <v>128</v>
      </c>
      <c r="F57">
        <f>E57/100</f>
        <v>7.1052999999999997</v>
      </c>
      <c r="L57" s="18" t="s">
        <v>224</v>
      </c>
      <c r="N57" s="18" t="s">
        <v>293</v>
      </c>
    </row>
    <row r="58" spans="4:14" ht="16">
      <c r="D58" s="20" t="s">
        <v>129</v>
      </c>
      <c r="E58" s="20" t="s">
        <v>130</v>
      </c>
      <c r="F58">
        <f>E58/100</f>
        <v>7.1029999999999998</v>
      </c>
      <c r="L58" s="18" t="s">
        <v>225</v>
      </c>
      <c r="N58" s="18" t="s">
        <v>294</v>
      </c>
    </row>
    <row r="59" spans="4:14" ht="16">
      <c r="D59" s="20" t="s">
        <v>131</v>
      </c>
      <c r="E59" s="20" t="s">
        <v>132</v>
      </c>
      <c r="F59">
        <f>E59/100</f>
        <v>7.1010999999999997</v>
      </c>
      <c r="L59" s="18" t="s">
        <v>226</v>
      </c>
      <c r="N59" s="18" t="s">
        <v>295</v>
      </c>
    </row>
    <row r="60" spans="4:14" ht="16">
      <c r="D60" s="20" t="s">
        <v>133</v>
      </c>
      <c r="E60" s="20" t="s">
        <v>134</v>
      </c>
      <c r="F60">
        <f>E60/100</f>
        <v>7.1027999999999993</v>
      </c>
      <c r="L60" s="18" t="s">
        <v>227</v>
      </c>
      <c r="N60" s="18" t="s">
        <v>296</v>
      </c>
    </row>
    <row r="61" spans="4:14" ht="16">
      <c r="D61" s="20" t="s">
        <v>135</v>
      </c>
      <c r="E61" s="20" t="s">
        <v>136</v>
      </c>
      <c r="F61">
        <f>E61/100</f>
        <v>7.1015999999999995</v>
      </c>
      <c r="L61" s="18" t="s">
        <v>228</v>
      </c>
      <c r="N61" s="18" t="s">
        <v>297</v>
      </c>
    </row>
    <row r="62" spans="4:14" ht="16">
      <c r="D62" s="20" t="s">
        <v>137</v>
      </c>
      <c r="E62" s="20" t="s">
        <v>138</v>
      </c>
      <c r="F62">
        <f>E62/100</f>
        <v>7.1002000000000001</v>
      </c>
      <c r="L62" s="18" t="s">
        <v>229</v>
      </c>
      <c r="N62" s="18" t="s">
        <v>298</v>
      </c>
    </row>
    <row r="63" spans="4:14" ht="16">
      <c r="D63" s="20" t="s">
        <v>139</v>
      </c>
      <c r="E63" s="20" t="s">
        <v>140</v>
      </c>
      <c r="F63">
        <f>E63/100</f>
        <v>7.0994000000000002</v>
      </c>
      <c r="L63" s="18" t="s">
        <v>230</v>
      </c>
      <c r="N63" s="18" t="s">
        <v>299</v>
      </c>
    </row>
    <row r="64" spans="4:14" ht="16">
      <c r="D64" s="20" t="s">
        <v>141</v>
      </c>
      <c r="E64" s="20" t="s">
        <v>142</v>
      </c>
      <c r="F64">
        <f>E64/100</f>
        <v>7.1063000000000001</v>
      </c>
      <c r="L64" s="18" t="s">
        <v>231</v>
      </c>
      <c r="N64" s="18" t="s">
        <v>300</v>
      </c>
    </row>
    <row r="65" spans="4:14" ht="16">
      <c r="D65" s="20" t="s">
        <v>143</v>
      </c>
      <c r="E65" s="20" t="s">
        <v>144</v>
      </c>
      <c r="F65">
        <f>E65/100</f>
        <v>7.1065999999999994</v>
      </c>
      <c r="L65" s="18" t="s">
        <v>232</v>
      </c>
      <c r="N65" s="18" t="s">
        <v>301</v>
      </c>
    </row>
    <row r="66" spans="4:14" ht="16">
      <c r="D66" s="20" t="s">
        <v>145</v>
      </c>
      <c r="E66" s="20" t="s">
        <v>146</v>
      </c>
      <c r="F66">
        <f>E66/100</f>
        <v>7.105599999999999</v>
      </c>
      <c r="L66" s="18" t="s">
        <v>233</v>
      </c>
      <c r="N66" s="18" t="s">
        <v>302</v>
      </c>
    </row>
    <row r="67" spans="4:14" ht="16">
      <c r="D67" s="20" t="s">
        <v>147</v>
      </c>
      <c r="E67" s="20" t="s">
        <v>148</v>
      </c>
      <c r="F67">
        <f>E67/100</f>
        <v>7.1058000000000003</v>
      </c>
      <c r="L67" s="18" t="s">
        <v>234</v>
      </c>
      <c r="N67" s="18" t="s">
        <v>303</v>
      </c>
    </row>
    <row r="68" spans="4:14" ht="16">
      <c r="D68" s="20" t="s">
        <v>149</v>
      </c>
      <c r="E68" s="20" t="s">
        <v>150</v>
      </c>
      <c r="F68">
        <f>E68/100</f>
        <v>7.1048</v>
      </c>
      <c r="L68" s="18" t="s">
        <v>235</v>
      </c>
      <c r="N68" s="18" t="s">
        <v>304</v>
      </c>
    </row>
    <row r="69" spans="4:14" ht="16">
      <c r="D69" s="20" t="s">
        <v>151</v>
      </c>
      <c r="E69" s="20" t="s">
        <v>152</v>
      </c>
      <c r="F69">
        <f>E69/100</f>
        <v>7.1059000000000001</v>
      </c>
      <c r="L69" s="18" t="s">
        <v>236</v>
      </c>
      <c r="N69" s="18" t="s">
        <v>305</v>
      </c>
    </row>
    <row r="70" spans="4:14" ht="16">
      <c r="D70" s="20" t="s">
        <v>153</v>
      </c>
      <c r="E70" s="20" t="s">
        <v>154</v>
      </c>
      <c r="F70">
        <f>E70/100</f>
        <v>7.1042999999999994</v>
      </c>
      <c r="L70" s="18" t="s">
        <v>237</v>
      </c>
      <c r="N70" s="18" t="s">
        <v>306</v>
      </c>
    </row>
    <row r="71" spans="4:14" ht="16">
      <c r="D71" s="20" t="s">
        <v>155</v>
      </c>
      <c r="E71" s="20" t="s">
        <v>156</v>
      </c>
      <c r="F71">
        <f>E71/100</f>
        <v>7.1046000000000005</v>
      </c>
      <c r="L71" s="18" t="s">
        <v>238</v>
      </c>
      <c r="N71" s="18" t="s">
        <v>307</v>
      </c>
    </row>
    <row r="72" spans="4:14" ht="16">
      <c r="D72" s="20" t="s">
        <v>157</v>
      </c>
      <c r="E72" s="20" t="s">
        <v>124</v>
      </c>
      <c r="F72">
        <f>E72/100</f>
        <v>7.1020000000000003</v>
      </c>
      <c r="L72" s="18" t="s">
        <v>239</v>
      </c>
      <c r="N72" s="18" t="s">
        <v>308</v>
      </c>
    </row>
    <row r="73" spans="4:14" ht="16">
      <c r="D73" s="20" t="s">
        <v>158</v>
      </c>
      <c r="E73" s="20" t="s">
        <v>159</v>
      </c>
      <c r="F73">
        <f>E73/100</f>
        <v>7.1025</v>
      </c>
      <c r="L73" s="18" t="s">
        <v>240</v>
      </c>
      <c r="N73" s="18" t="s">
        <v>309</v>
      </c>
    </row>
    <row r="74" spans="4:14" ht="16">
      <c r="D74" s="20" t="s">
        <v>160</v>
      </c>
      <c r="E74" s="20" t="s">
        <v>134</v>
      </c>
      <c r="F74">
        <f>E74/100</f>
        <v>7.1027999999999993</v>
      </c>
      <c r="L74" s="18" t="s">
        <v>241</v>
      </c>
      <c r="N74" s="18" t="s">
        <v>310</v>
      </c>
    </row>
    <row r="75" spans="4:14" ht="16">
      <c r="D75" s="20" t="s">
        <v>161</v>
      </c>
      <c r="E75" s="20" t="s">
        <v>162</v>
      </c>
      <c r="F75">
        <f>E75/100</f>
        <v>7.0978999999999992</v>
      </c>
      <c r="L75" s="18" t="s">
        <v>242</v>
      </c>
      <c r="N75" s="18" t="s">
        <v>311</v>
      </c>
    </row>
    <row r="76" spans="4:14" ht="16">
      <c r="D76" s="20" t="s">
        <v>163</v>
      </c>
      <c r="E76" s="20" t="s">
        <v>164</v>
      </c>
      <c r="F76">
        <f>E76/100</f>
        <v>7.0966999999999993</v>
      </c>
      <c r="L76" s="18" t="s">
        <v>243</v>
      </c>
      <c r="N76" s="18" t="s">
        <v>312</v>
      </c>
    </row>
    <row r="77" spans="4:14" ht="16">
      <c r="D77" s="20" t="s">
        <v>165</v>
      </c>
      <c r="E77" s="20" t="s">
        <v>166</v>
      </c>
      <c r="F77">
        <f>E77/100</f>
        <v>7.0967999999999991</v>
      </c>
      <c r="L77" s="18" t="s">
        <v>244</v>
      </c>
      <c r="N77" s="18" t="s">
        <v>313</v>
      </c>
    </row>
    <row r="78" spans="4:14" ht="16">
      <c r="D78" s="20" t="s">
        <v>167</v>
      </c>
      <c r="E78" s="20" t="s">
        <v>168</v>
      </c>
      <c r="F78">
        <f>E78/100</f>
        <v>7.0959000000000003</v>
      </c>
      <c r="L78" s="18" t="s">
        <v>245</v>
      </c>
      <c r="N78" s="18" t="s">
        <v>314</v>
      </c>
    </row>
    <row r="79" spans="4:14" ht="16">
      <c r="D79" s="20" t="s">
        <v>169</v>
      </c>
      <c r="E79" s="20" t="s">
        <v>170</v>
      </c>
      <c r="F79">
        <f>E79/100</f>
        <v>7.0955999999999992</v>
      </c>
      <c r="L79" s="18" t="s">
        <v>246</v>
      </c>
      <c r="N79" s="18" t="s">
        <v>315</v>
      </c>
    </row>
    <row r="80" spans="4:14" ht="16">
      <c r="D80" s="20" t="s">
        <v>171</v>
      </c>
      <c r="E80" s="20" t="s">
        <v>172</v>
      </c>
      <c r="F80">
        <f>E80/100</f>
        <v>7.0947000000000005</v>
      </c>
      <c r="L80" s="18" t="s">
        <v>247</v>
      </c>
      <c r="N80" s="18" t="s">
        <v>316</v>
      </c>
    </row>
    <row r="81" spans="4:14" ht="16">
      <c r="D81" s="20" t="s">
        <v>173</v>
      </c>
      <c r="E81" s="20" t="s">
        <v>174</v>
      </c>
      <c r="F81">
        <f>E81/100</f>
        <v>7.0949</v>
      </c>
      <c r="L81" s="18" t="s">
        <v>248</v>
      </c>
      <c r="N81" s="18" t="s">
        <v>317</v>
      </c>
    </row>
    <row r="82" spans="4:14" ht="16">
      <c r="D82" s="20" t="s">
        <v>175</v>
      </c>
      <c r="E82" s="20" t="s">
        <v>176</v>
      </c>
      <c r="F82">
        <f>E82/100</f>
        <v>7.0957000000000008</v>
      </c>
      <c r="L82" s="18" t="s">
        <v>249</v>
      </c>
      <c r="N82" s="18" t="s">
        <v>318</v>
      </c>
    </row>
    <row r="83" spans="4:14" ht="16">
      <c r="D83" s="20" t="s">
        <v>177</v>
      </c>
      <c r="E83" s="20" t="s">
        <v>178</v>
      </c>
      <c r="F83">
        <f>E83/100</f>
        <v>7.0937999999999999</v>
      </c>
      <c r="L83" s="18" t="s">
        <v>250</v>
      </c>
      <c r="N83" s="18" t="s">
        <v>319</v>
      </c>
    </row>
    <row r="84" spans="4:14" ht="16">
      <c r="D84" s="20" t="s">
        <v>179</v>
      </c>
      <c r="E84" s="20" t="s">
        <v>180</v>
      </c>
      <c r="F84">
        <f>E84/100</f>
        <v>7.0949999999999998</v>
      </c>
      <c r="L84" s="18" t="s">
        <v>251</v>
      </c>
      <c r="M84" s="8">
        <f>SUM($D$12:$D$13)+SUM(D2:D9)</f>
        <v>620326836.39999998</v>
      </c>
      <c r="N84" s="18" t="s">
        <v>320</v>
      </c>
    </row>
    <row r="85" spans="4:14" ht="16">
      <c r="D85" s="20" t="s">
        <v>181</v>
      </c>
      <c r="E85" s="20" t="s">
        <v>182</v>
      </c>
      <c r="F85">
        <f>E85/100</f>
        <v>7.0948000000000002</v>
      </c>
      <c r="L85" s="18" t="s">
        <v>252</v>
      </c>
      <c r="N85" s="18" t="s">
        <v>321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持有基金明细-(501225.OF)</dc:title>
  <dc:creator>Wind</dc:creator>
  <cp:keywords>Wind;万得;基金;基金研究</cp:keywords>
  <cp:lastModifiedBy>Menger Gilmour</cp:lastModifiedBy>
  <dcterms:created xsi:type="dcterms:W3CDTF">2024-07-10T06:40:03Z</dcterms:created>
  <dcterms:modified xsi:type="dcterms:W3CDTF">2024-07-11T01:45:10Z</dcterms:modified>
</cp:coreProperties>
</file>