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/>
  <mc:AlternateContent xmlns:mc="http://schemas.openxmlformats.org/markup-compatibility/2006">
    <mc:Choice Requires="x15">
      <x15ac:absPath xmlns:x15ac="http://schemas.microsoft.com/office/spreadsheetml/2010/11/ac" url="D:\Dropbox\____________________________SME stuff\"/>
    </mc:Choice>
  </mc:AlternateContent>
  <xr:revisionPtr revIDLastSave="0" documentId="13_ncr:1_{1ACE814B-55B2-4505-B1F5-58BC3954D0A6}" xr6:coauthVersionLast="36" xr6:coauthVersionMax="36" xr10:uidLastSave="{00000000-0000-0000-0000-000000000000}"/>
  <bookViews>
    <workbookView xWindow="0" yWindow="0" windowWidth="19425" windowHeight="8160" activeTab="2" xr2:uid="{00000000-000D-0000-FFFF-FFFF00000000}"/>
  </bookViews>
  <sheets>
    <sheet name="Compouding" sheetId="3" r:id="rId1"/>
    <sheet name="PV" sheetId="1" r:id="rId2"/>
    <sheet name="Amortization" sheetId="2" r:id="rId3"/>
  </sheets>
  <calcPr calcId="191029"/>
</workbook>
</file>

<file path=xl/calcChain.xml><?xml version="1.0" encoding="utf-8"?>
<calcChain xmlns="http://schemas.openxmlformats.org/spreadsheetml/2006/main">
  <c r="D3" i="3" l="1"/>
  <c r="E3" i="3"/>
  <c r="F3" i="3"/>
  <c r="C3" i="3"/>
  <c r="D4" i="3"/>
  <c r="E4" i="3"/>
  <c r="F4" i="3"/>
  <c r="D5" i="3"/>
  <c r="E5" i="3"/>
  <c r="F5" i="3"/>
  <c r="C14" i="2" l="1"/>
  <c r="D14" i="2"/>
  <c r="B14" i="2"/>
  <c r="C9" i="2"/>
  <c r="D9" i="2"/>
  <c r="E9" i="2" s="1"/>
  <c r="C10" i="2" s="1"/>
  <c r="D10" i="2" s="1"/>
  <c r="E10" i="2" s="1"/>
  <c r="C5" i="3"/>
  <c r="C4" i="3"/>
  <c r="C11" i="2" l="1"/>
  <c r="D11" i="2" s="1"/>
  <c r="E11" i="2" s="1"/>
  <c r="C12" i="2" s="1"/>
  <c r="D12" i="2" s="1"/>
  <c r="E12" i="2" s="1"/>
  <c r="B10" i="2"/>
  <c r="B11" i="2"/>
  <c r="B12" i="2"/>
  <c r="B13" i="2"/>
  <c r="B9" i="2"/>
  <c r="B5" i="2"/>
  <c r="B7" i="1"/>
  <c r="D6" i="1"/>
  <c r="E6" i="1"/>
  <c r="F6" i="1"/>
  <c r="G6" i="1"/>
  <c r="C6" i="1"/>
  <c r="C13" i="2" l="1"/>
  <c r="D13" i="2" s="1"/>
  <c r="E13" i="2"/>
</calcChain>
</file>

<file path=xl/sharedStrings.xml><?xml version="1.0" encoding="utf-8"?>
<sst xmlns="http://schemas.openxmlformats.org/spreadsheetml/2006/main" count="23" uniqueCount="21">
  <si>
    <t>PV Calculation</t>
  </si>
  <si>
    <t>Year</t>
  </si>
  <si>
    <t>CF</t>
  </si>
  <si>
    <t xml:space="preserve">PV </t>
  </si>
  <si>
    <t>Sum of PV</t>
  </si>
  <si>
    <t>Discount rate</t>
  </si>
  <si>
    <t>Ending Balance</t>
  </si>
  <si>
    <t>Principal Payment</t>
  </si>
  <si>
    <t>Interest Payment</t>
  </si>
  <si>
    <t>Installment</t>
  </si>
  <si>
    <t>Amortization</t>
  </si>
  <si>
    <t>Loan (= PV)</t>
  </si>
  <si>
    <t>Installment (=C)</t>
  </si>
  <si>
    <t>Interest Rate (=r)</t>
  </si>
  <si>
    <t>Periods (=T)</t>
  </si>
  <si>
    <t>Sum</t>
  </si>
  <si>
    <t>Comparison between Simple and Compound Interest Rates</t>
  </si>
  <si>
    <t>10% Simple</t>
  </si>
  <si>
    <t>7% Compound</t>
  </si>
  <si>
    <t>10% Compound</t>
  </si>
  <si>
    <t>PV = C/r * (1-1/(1+r)^T)     &lt;=&gt;  C = PV*r / (1-1/(1+r)^T)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</si>
</sst>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맑은 고딕"/>
      <family val="2"/>
      <charset val="134"/>
      <scheme val="minor"/>
    </font>
    <font>
      <sz val="9"/>
      <name val="맑은 고딕"/>
      <family val="2"/>
      <charset val="134"/>
      <scheme val="minor"/>
    </font>
    <font>
      <b/>
      <sz val="11"/>
      <color theme="1"/>
      <name val="맑은 고딕"/>
      <family val="3"/>
      <charset val="134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0" fontId="0" fillId="0" borderId="0" xfId="0" applyFill="1">
      <alignment vertical="center"/>
    </xf>
    <xf numFmtId="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1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3" fontId="0" fillId="0" borderId="0" xfId="0" applyNumberFormat="1" applyBorder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CC7B-8A59-49C9-9734-005F6A6874FE}">
  <dimension ref="A1:F5"/>
  <sheetViews>
    <sheetView workbookViewId="0">
      <selection activeCell="C5" sqref="C5"/>
    </sheetView>
  </sheetViews>
  <sheetFormatPr defaultRowHeight="16.5" x14ac:dyDescent="0.3"/>
  <cols>
    <col min="1" max="1" width="54.75" bestFit="1" customWidth="1"/>
  </cols>
  <sheetData>
    <row r="1" spans="1:6" x14ac:dyDescent="0.3">
      <c r="A1" s="13" t="s">
        <v>16</v>
      </c>
    </row>
    <row r="2" spans="1:6" x14ac:dyDescent="0.3">
      <c r="B2" t="s">
        <v>1</v>
      </c>
      <c r="C2">
        <v>1</v>
      </c>
      <c r="D2">
        <v>10</v>
      </c>
      <c r="E2">
        <v>20</v>
      </c>
      <c r="F2">
        <v>30</v>
      </c>
    </row>
    <row r="3" spans="1:6" x14ac:dyDescent="0.3">
      <c r="A3" t="s">
        <v>17</v>
      </c>
      <c r="C3" s="4">
        <f>1000*(1+0.1*C2)</f>
        <v>1100</v>
      </c>
      <c r="D3" s="4">
        <f t="shared" ref="D3:F3" si="0">1000*(1+0.1*D2)</f>
        <v>2000</v>
      </c>
      <c r="E3" s="4">
        <f t="shared" si="0"/>
        <v>3000</v>
      </c>
      <c r="F3" s="4">
        <f t="shared" si="0"/>
        <v>4000</v>
      </c>
    </row>
    <row r="4" spans="1:6" x14ac:dyDescent="0.3">
      <c r="A4" t="s">
        <v>18</v>
      </c>
      <c r="C4" s="4">
        <f>1000*(1+0.07)^C2</f>
        <v>1070</v>
      </c>
      <c r="D4" s="4">
        <f>1000*(1+0.07)^D2</f>
        <v>1967.1513572895656</v>
      </c>
      <c r="E4" s="4">
        <f t="shared" ref="E4:F4" si="1">1000*(1+0.07)^E2</f>
        <v>3869.6844624861797</v>
      </c>
      <c r="F4" s="4">
        <f t="shared" si="1"/>
        <v>7612.255042662031</v>
      </c>
    </row>
    <row r="5" spans="1:6" x14ac:dyDescent="0.3">
      <c r="A5" t="s">
        <v>19</v>
      </c>
      <c r="C5" s="4">
        <f>1000*(1+0.1)^C2</f>
        <v>1100</v>
      </c>
      <c r="D5" s="4">
        <f t="shared" ref="D5:F5" si="2">1000*(1+0.1)^D2</f>
        <v>2593.7424601000021</v>
      </c>
      <c r="E5" s="4">
        <f t="shared" si="2"/>
        <v>6727.4999493256091</v>
      </c>
      <c r="F5" s="4">
        <f t="shared" si="2"/>
        <v>17449.402268886446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workbookViewId="0">
      <selection activeCell="D7" sqref="D7"/>
    </sheetView>
  </sheetViews>
  <sheetFormatPr defaultRowHeight="16.5" x14ac:dyDescent="0.3"/>
  <cols>
    <col min="1" max="1" width="25.75" bestFit="1" customWidth="1"/>
    <col min="3" max="3" width="9.25" bestFit="1" customWidth="1"/>
    <col min="5" max="5" width="9.625" customWidth="1"/>
    <col min="14" max="14" width="9.25" bestFit="1" customWidth="1"/>
  </cols>
  <sheetData>
    <row r="1" spans="1:19" x14ac:dyDescent="0.3">
      <c r="A1" s="3" t="s">
        <v>0</v>
      </c>
    </row>
    <row r="3" spans="1:19" x14ac:dyDescent="0.3">
      <c r="A3" t="s">
        <v>5</v>
      </c>
      <c r="B3">
        <v>0.1</v>
      </c>
    </row>
    <row r="4" spans="1:19" x14ac:dyDescent="0.3">
      <c r="A4" t="s">
        <v>2</v>
      </c>
      <c r="C4">
        <v>600</v>
      </c>
      <c r="D4">
        <v>600</v>
      </c>
      <c r="E4">
        <v>400</v>
      </c>
      <c r="F4">
        <v>400</v>
      </c>
      <c r="G4">
        <v>100</v>
      </c>
      <c r="R4" s="1"/>
      <c r="S4" s="1"/>
    </row>
    <row r="5" spans="1:19" x14ac:dyDescent="0.3">
      <c r="A5" t="s">
        <v>1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</row>
    <row r="6" spans="1:19" x14ac:dyDescent="0.3">
      <c r="A6" t="s">
        <v>3</v>
      </c>
      <c r="C6">
        <f>C4/(1+$B3)^C5</f>
        <v>545.45454545454538</v>
      </c>
      <c r="D6">
        <f t="shared" ref="D6:G6" si="0">D4/(1+$B3)^D5</f>
        <v>495.86776859504124</v>
      </c>
      <c r="E6">
        <f t="shared" si="0"/>
        <v>300.52592036063101</v>
      </c>
      <c r="F6">
        <f t="shared" si="0"/>
        <v>273.20538214602823</v>
      </c>
      <c r="G6">
        <f t="shared" si="0"/>
        <v>62.092132305915499</v>
      </c>
    </row>
    <row r="7" spans="1:19" x14ac:dyDescent="0.3">
      <c r="A7" t="s">
        <v>4</v>
      </c>
      <c r="B7">
        <f>SUM(C6:G6)</f>
        <v>1677.1457488621613</v>
      </c>
    </row>
    <row r="39" spans="1:15" x14ac:dyDescent="0.3">
      <c r="A39" s="3"/>
    </row>
    <row r="43" spans="1:15" x14ac:dyDescent="0.3">
      <c r="A43" s="2"/>
      <c r="B43" s="2"/>
      <c r="C43" s="2"/>
      <c r="D43" s="2"/>
      <c r="J43" s="2"/>
      <c r="K43" s="2"/>
      <c r="L43" s="2"/>
      <c r="M43" s="2"/>
    </row>
    <row r="44" spans="1:15" x14ac:dyDescent="0.3">
      <c r="A44" s="2"/>
      <c r="B44" s="2"/>
      <c r="C44" s="2"/>
      <c r="D44" s="2"/>
      <c r="J44" s="2"/>
      <c r="K44" s="2"/>
      <c r="L44" s="2"/>
      <c r="M44" s="2"/>
    </row>
    <row r="47" spans="1:1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3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6"/>
      <c r="N52" s="5"/>
      <c r="O52" s="5"/>
    </row>
    <row r="53" spans="1:1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3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3">
      <c r="A59" s="8"/>
      <c r="B59" s="8"/>
      <c r="C59" s="8"/>
      <c r="D59" s="8"/>
      <c r="E59" s="5"/>
      <c r="F59" s="5"/>
      <c r="G59" s="5"/>
      <c r="H59" s="5"/>
      <c r="I59" s="5"/>
      <c r="J59" s="8"/>
      <c r="K59" s="8"/>
      <c r="L59" s="8"/>
      <c r="M59" s="8"/>
      <c r="N59" s="5"/>
      <c r="O59" s="5"/>
    </row>
    <row r="60" spans="1:15" x14ac:dyDescent="0.3">
      <c r="A60" s="8"/>
      <c r="B60" s="8"/>
      <c r="C60" s="8"/>
      <c r="D60" s="8"/>
      <c r="E60" s="5"/>
      <c r="F60" s="5"/>
      <c r="G60" s="5"/>
      <c r="H60" s="5"/>
      <c r="I60" s="5"/>
      <c r="J60" s="8"/>
      <c r="K60" s="8"/>
      <c r="L60" s="8"/>
      <c r="M60" s="8"/>
      <c r="N60" s="5"/>
      <c r="O60" s="5"/>
    </row>
    <row r="61" spans="1:15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x14ac:dyDescent="0.3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6"/>
      <c r="N65" s="5"/>
      <c r="O65" s="5"/>
    </row>
    <row r="66" spans="1:15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3">
      <c r="D68" s="4"/>
    </row>
    <row r="69" spans="1:15" x14ac:dyDescent="0.3">
      <c r="D69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8650-A092-40D4-9DF6-AA09F7D59B51}">
  <dimension ref="A1:O31"/>
  <sheetViews>
    <sheetView tabSelected="1" workbookViewId="0">
      <selection activeCell="H10" sqref="H10"/>
    </sheetView>
  </sheetViews>
  <sheetFormatPr defaultRowHeight="16.5" x14ac:dyDescent="0.3"/>
  <cols>
    <col min="1" max="1" width="16.125" bestFit="1" customWidth="1"/>
    <col min="2" max="2" width="15.25" bestFit="1" customWidth="1"/>
    <col min="3" max="4" width="16.375" bestFit="1" customWidth="1"/>
    <col min="5" max="5" width="17.25" bestFit="1" customWidth="1"/>
    <col min="6" max="6" width="17.875" customWidth="1"/>
  </cols>
  <sheetData>
    <row r="1" spans="1:14" x14ac:dyDescent="0.3">
      <c r="A1" s="3" t="s">
        <v>10</v>
      </c>
    </row>
    <row r="2" spans="1:14" x14ac:dyDescent="0.3">
      <c r="A2" t="s">
        <v>13</v>
      </c>
      <c r="B2">
        <v>0.12</v>
      </c>
    </row>
    <row r="3" spans="1:14" x14ac:dyDescent="0.3">
      <c r="A3" t="s">
        <v>11</v>
      </c>
      <c r="B3">
        <v>10000</v>
      </c>
    </row>
    <row r="4" spans="1:14" x14ac:dyDescent="0.3">
      <c r="A4" t="s">
        <v>14</v>
      </c>
      <c r="B4">
        <v>5</v>
      </c>
    </row>
    <row r="5" spans="1:14" x14ac:dyDescent="0.3">
      <c r="A5" t="s">
        <v>12</v>
      </c>
      <c r="B5">
        <f>B3*B2/(1-1/(1+B2)^B4)</f>
        <v>2774.0973194104872</v>
      </c>
      <c r="D5" t="s">
        <v>20</v>
      </c>
    </row>
    <row r="7" spans="1:14" x14ac:dyDescent="0.3">
      <c r="A7" t="s">
        <v>1</v>
      </c>
      <c r="B7" t="s">
        <v>9</v>
      </c>
      <c r="C7" t="s">
        <v>8</v>
      </c>
      <c r="D7" t="s">
        <v>7</v>
      </c>
      <c r="E7" t="s">
        <v>6</v>
      </c>
    </row>
    <row r="8" spans="1:14" x14ac:dyDescent="0.3">
      <c r="A8">
        <v>0</v>
      </c>
      <c r="B8" s="4"/>
      <c r="C8" s="4"/>
      <c r="D8" s="4"/>
      <c r="E8" s="4">
        <v>10000</v>
      </c>
    </row>
    <row r="9" spans="1:14" x14ac:dyDescent="0.3">
      <c r="A9">
        <v>1</v>
      </c>
      <c r="B9" s="4">
        <f>$B$5</f>
        <v>2774.0973194104872</v>
      </c>
      <c r="C9" s="4">
        <f>E8*$B$2</f>
        <v>1200</v>
      </c>
      <c r="D9" s="4">
        <f>B9-C9</f>
        <v>1574.0973194104872</v>
      </c>
      <c r="E9" s="4">
        <f>E8-D9</f>
        <v>8425.9026805895119</v>
      </c>
    </row>
    <row r="10" spans="1:14" x14ac:dyDescent="0.3">
      <c r="A10">
        <v>2</v>
      </c>
      <c r="B10" s="4">
        <f t="shared" ref="B10:B13" si="0">$B$5</f>
        <v>2774.0973194104872</v>
      </c>
      <c r="C10" s="4">
        <f>E9*$B$2</f>
        <v>1011.1083216707414</v>
      </c>
      <c r="D10" s="4">
        <f>B10-C10</f>
        <v>1762.9889977397459</v>
      </c>
      <c r="E10" s="4">
        <f>E9-D10</f>
        <v>6662.9136828497658</v>
      </c>
    </row>
    <row r="11" spans="1:14" x14ac:dyDescent="0.3">
      <c r="A11">
        <v>3</v>
      </c>
      <c r="B11" s="4">
        <f t="shared" si="0"/>
        <v>2774.0973194104872</v>
      </c>
      <c r="C11" s="4">
        <f t="shared" ref="C11:C13" si="1">E10*$B$2</f>
        <v>799.54964194197191</v>
      </c>
      <c r="D11" s="4">
        <f t="shared" ref="D11:D13" si="2">B11-C11</f>
        <v>1974.5476774685153</v>
      </c>
      <c r="E11" s="4">
        <f t="shared" ref="E11:E13" si="3">E10-D11</f>
        <v>4688.3660053812509</v>
      </c>
    </row>
    <row r="12" spans="1:14" x14ac:dyDescent="0.3">
      <c r="A12">
        <v>4</v>
      </c>
      <c r="B12" s="4">
        <f t="shared" si="0"/>
        <v>2774.0973194104872</v>
      </c>
      <c r="C12" s="4">
        <f t="shared" si="1"/>
        <v>562.60392064575012</v>
      </c>
      <c r="D12" s="4">
        <f t="shared" si="2"/>
        <v>2211.4933987647373</v>
      </c>
      <c r="E12" s="4">
        <f t="shared" si="3"/>
        <v>2476.8726066165136</v>
      </c>
      <c r="G12" s="9"/>
      <c r="H12" s="9"/>
      <c r="I12" s="9"/>
      <c r="J12" s="9"/>
      <c r="K12" s="9"/>
      <c r="L12" s="9"/>
      <c r="M12" s="9"/>
      <c r="N12" s="9"/>
    </row>
    <row r="13" spans="1:14" x14ac:dyDescent="0.3">
      <c r="A13">
        <v>5</v>
      </c>
      <c r="B13" s="14">
        <f t="shared" si="0"/>
        <v>2774.0973194104872</v>
      </c>
      <c r="C13" s="14">
        <f t="shared" si="1"/>
        <v>297.22471279398161</v>
      </c>
      <c r="D13" s="14">
        <f t="shared" si="2"/>
        <v>2476.8726066165054</v>
      </c>
      <c r="E13" s="14">
        <f t="shared" si="3"/>
        <v>8.1854523159563541E-12</v>
      </c>
      <c r="G13" s="9"/>
      <c r="H13" s="9"/>
      <c r="I13" s="9"/>
      <c r="J13" s="9"/>
      <c r="K13" s="9"/>
      <c r="L13" s="9"/>
      <c r="M13" s="9"/>
      <c r="N13" s="9"/>
    </row>
    <row r="14" spans="1:14" x14ac:dyDescent="0.3">
      <c r="A14" t="s">
        <v>15</v>
      </c>
      <c r="B14" s="4">
        <f>SUM(B9:B13)</f>
        <v>13870.486597052437</v>
      </c>
      <c r="C14" s="4">
        <f t="shared" ref="C14:D14" si="4">SUM(C9:C13)</f>
        <v>3870.4865970524452</v>
      </c>
      <c r="D14" s="4">
        <f t="shared" si="4"/>
        <v>9999.9999999999927</v>
      </c>
      <c r="E14" s="4"/>
      <c r="G14" s="9"/>
      <c r="H14" s="9"/>
      <c r="I14" s="9"/>
      <c r="J14" s="9"/>
      <c r="K14" s="9"/>
      <c r="L14" s="9"/>
      <c r="M14" s="9"/>
      <c r="N14" s="9"/>
    </row>
    <row r="15" spans="1:14" x14ac:dyDescent="0.3">
      <c r="C15" s="4"/>
      <c r="G15" s="9"/>
      <c r="H15" s="9"/>
      <c r="I15" s="9"/>
      <c r="J15" s="9"/>
      <c r="K15" s="9"/>
      <c r="L15" s="9"/>
      <c r="M15" s="9"/>
      <c r="N15" s="9"/>
    </row>
    <row r="16" spans="1:14" x14ac:dyDescent="0.3">
      <c r="C16" s="4"/>
      <c r="G16" s="9"/>
      <c r="H16" s="9"/>
      <c r="I16" s="9"/>
      <c r="J16" s="9"/>
      <c r="K16" s="9"/>
      <c r="L16" s="9"/>
      <c r="M16" s="11"/>
      <c r="N16" s="9"/>
    </row>
    <row r="17" spans="1:15" x14ac:dyDescent="0.3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12"/>
      <c r="L19" s="9"/>
      <c r="M19" s="9"/>
      <c r="N19" s="9"/>
      <c r="O19" s="9"/>
    </row>
    <row r="20" spans="1:15" x14ac:dyDescent="0.3">
      <c r="A20" s="9"/>
      <c r="B20" s="9"/>
      <c r="C20" s="11"/>
      <c r="D20" s="9"/>
      <c r="E20" s="9"/>
      <c r="F20" s="9"/>
      <c r="G20" s="11"/>
      <c r="H20" s="9"/>
      <c r="I20" s="9"/>
      <c r="J20" s="9"/>
      <c r="K20" s="12"/>
      <c r="L20" s="9"/>
      <c r="M20" s="9"/>
      <c r="N20" s="9"/>
      <c r="O20" s="9"/>
    </row>
    <row r="21" spans="1:15" x14ac:dyDescent="0.3">
      <c r="A21" s="9"/>
      <c r="B21" s="9"/>
      <c r="C21" s="11"/>
      <c r="D21" s="9"/>
      <c r="E21" s="9"/>
      <c r="F21" s="9"/>
      <c r="G21" s="11"/>
      <c r="H21" s="9"/>
      <c r="I21" s="9"/>
      <c r="J21" s="9"/>
      <c r="K21" s="12"/>
      <c r="L21" s="9"/>
      <c r="M21" s="9"/>
      <c r="N21" s="9"/>
      <c r="O21" s="9"/>
    </row>
    <row r="22" spans="1:15" x14ac:dyDescent="0.3">
      <c r="A22" s="9"/>
      <c r="B22" s="9"/>
      <c r="C22" s="11"/>
      <c r="D22" s="9"/>
      <c r="E22" s="9"/>
      <c r="F22" s="9"/>
      <c r="G22" s="11"/>
      <c r="H22" s="9"/>
      <c r="I22" s="9"/>
      <c r="J22" s="9"/>
      <c r="K22" s="12"/>
      <c r="L22" s="9"/>
      <c r="M22" s="9"/>
      <c r="N22" s="9"/>
      <c r="O22" s="9"/>
    </row>
    <row r="23" spans="1:15" x14ac:dyDescent="0.3">
      <c r="A23" s="9"/>
      <c r="B23" s="9"/>
      <c r="C23" s="11"/>
      <c r="D23" s="9"/>
      <c r="E23" s="9"/>
      <c r="F23" s="9"/>
      <c r="G23" s="11"/>
      <c r="H23" s="9"/>
      <c r="I23" s="9"/>
      <c r="J23" s="9"/>
      <c r="K23" s="12"/>
      <c r="L23" s="9"/>
      <c r="M23" s="9"/>
      <c r="N23" s="9"/>
      <c r="O23" s="9"/>
    </row>
    <row r="24" spans="1:15" x14ac:dyDescent="0.3">
      <c r="A24" s="9"/>
      <c r="B24" s="9"/>
      <c r="C24" s="11"/>
      <c r="D24" s="9"/>
      <c r="E24" s="9"/>
      <c r="F24" s="9"/>
      <c r="G24" s="11"/>
      <c r="H24" s="9"/>
      <c r="I24" s="9"/>
      <c r="J24" s="9"/>
      <c r="K24" s="12"/>
      <c r="L24" s="9"/>
      <c r="M24" s="9"/>
      <c r="N24" s="9"/>
      <c r="O24" s="9"/>
    </row>
    <row r="25" spans="1:15" x14ac:dyDescent="0.3">
      <c r="A25" s="9"/>
      <c r="B25" s="9"/>
      <c r="C25" s="11"/>
      <c r="D25" s="9"/>
      <c r="E25" s="9"/>
      <c r="F25" s="9"/>
      <c r="G25" s="11"/>
      <c r="H25" s="9"/>
      <c r="I25" s="9"/>
      <c r="J25" s="9"/>
      <c r="K25" s="12"/>
      <c r="L25" s="9"/>
      <c r="M25" s="9"/>
      <c r="N25" s="9"/>
      <c r="O25" s="9"/>
    </row>
    <row r="26" spans="1:15" x14ac:dyDescent="0.3">
      <c r="A26" s="9"/>
      <c r="B26" s="9"/>
      <c r="C26" s="11"/>
      <c r="D26" s="9"/>
      <c r="E26" s="11"/>
      <c r="F26" s="9"/>
      <c r="G26" s="11"/>
      <c r="H26" s="9"/>
      <c r="I26" s="9"/>
      <c r="J26" s="9"/>
      <c r="K26" s="12"/>
      <c r="L26" s="9"/>
      <c r="M26" s="9"/>
      <c r="N26" s="9"/>
      <c r="O26" s="9"/>
    </row>
    <row r="27" spans="1:15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Compouding</vt:lpstr>
      <vt:lpstr>PV</vt:lpstr>
      <vt:lpstr>Amortization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Zhao Shen (SME)</dc:creator>
  <cp:lastModifiedBy>cuhksz</cp:lastModifiedBy>
  <dcterms:created xsi:type="dcterms:W3CDTF">2017-01-12T01:25:29Z</dcterms:created>
  <dcterms:modified xsi:type="dcterms:W3CDTF">2023-01-15T16:53:53Z</dcterms:modified>
</cp:coreProperties>
</file>