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Dropbox\____________________________SME stuff\"/>
    </mc:Choice>
  </mc:AlternateContent>
  <xr:revisionPtr revIDLastSave="0" documentId="13_ncr:1_{F0060E3D-2C27-47C4-A6C5-B982E25C955F}" xr6:coauthVersionLast="36" xr6:coauthVersionMax="36" xr10:uidLastSave="{00000000-0000-0000-0000-000000000000}"/>
  <bookViews>
    <workbookView xWindow="0" yWindow="0" windowWidth="19425" windowHeight="11025" activeTab="1" xr2:uid="{00000000-000D-0000-FFFF-FFFF00000000}"/>
  </bookViews>
  <sheets>
    <sheet name="tax" sheetId="1" r:id="rId1"/>
    <sheet name="depreci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G5" i="2"/>
  <c r="H4" i="2"/>
  <c r="C5" i="2"/>
  <c r="Q7" i="1"/>
  <c r="Q6" i="1"/>
  <c r="Q5" i="1"/>
  <c r="G4" i="1"/>
  <c r="G3" i="1"/>
  <c r="H8" i="2" l="1"/>
  <c r="G8" i="2"/>
  <c r="O9" i="2"/>
  <c r="N5" i="2"/>
  <c r="O3" i="2" l="1"/>
  <c r="H3" i="2"/>
  <c r="B8" i="2"/>
  <c r="B7" i="2"/>
  <c r="B6" i="2"/>
  <c r="B5" i="2"/>
  <c r="B4" i="2"/>
  <c r="C4" i="2" s="1"/>
  <c r="C6" i="2" s="1"/>
  <c r="C7" i="2" s="1"/>
  <c r="C8" i="2" s="1"/>
  <c r="G4" i="2"/>
  <c r="G5" i="1"/>
  <c r="G6" i="1" s="1"/>
  <c r="G7" i="1" s="1"/>
  <c r="G8" i="1" s="1"/>
  <c r="G9" i="1" s="1"/>
  <c r="I3" i="1"/>
  <c r="I4" i="1"/>
  <c r="I5" i="1"/>
  <c r="I6" i="1"/>
  <c r="I7" i="1"/>
  <c r="I8" i="1"/>
  <c r="I9" i="1"/>
  <c r="I2" i="1"/>
  <c r="O4" i="2" l="1"/>
  <c r="O5" i="2" s="1"/>
  <c r="O6" i="2" s="1"/>
  <c r="O7" i="2" s="1"/>
  <c r="O8" i="2" s="1"/>
  <c r="N6" i="2"/>
  <c r="N9" i="2"/>
  <c r="N8" i="2"/>
  <c r="N7" i="2"/>
  <c r="H5" i="2" l="1"/>
  <c r="G6" i="2" l="1"/>
  <c r="H6" i="2" s="1"/>
  <c r="G7" i="2" l="1"/>
  <c r="H7" i="2" s="1"/>
</calcChain>
</file>

<file path=xl/sharedStrings.xml><?xml version="1.0" encoding="utf-8"?>
<sst xmlns="http://schemas.openxmlformats.org/spreadsheetml/2006/main" count="43" uniqueCount="33">
  <si>
    <t>&lt;</t>
    <phoneticPr fontId="1" type="noConversion"/>
  </si>
  <si>
    <t>tax rate</t>
    <phoneticPr fontId="1" type="noConversion"/>
  </si>
  <si>
    <t>Taxable income&gt;</t>
    <phoneticPr fontId="1" type="noConversion"/>
  </si>
  <si>
    <t>-</t>
    <phoneticPr fontId="1" type="noConversion"/>
  </si>
  <si>
    <t>X(income over 0)</t>
    <phoneticPr fontId="1" type="noConversion"/>
  </si>
  <si>
    <t>+</t>
    <phoneticPr fontId="1" type="noConversion"/>
  </si>
  <si>
    <t>X(income over 50000)</t>
    <phoneticPr fontId="1" type="noConversion"/>
  </si>
  <si>
    <t>X(income over  75000)</t>
    <phoneticPr fontId="1" type="noConversion"/>
  </si>
  <si>
    <t>X(income over 100000)</t>
    <phoneticPr fontId="1" type="noConversion"/>
  </si>
  <si>
    <t>X(income over 335000)</t>
    <phoneticPr fontId="1" type="noConversion"/>
  </si>
  <si>
    <t>X(income over  10000000)</t>
    <phoneticPr fontId="1" type="noConversion"/>
  </si>
  <si>
    <t>X(income over 15000000)</t>
    <phoneticPr fontId="1" type="noConversion"/>
  </si>
  <si>
    <t>X(income over 18333333)</t>
    <phoneticPr fontId="1" type="noConversion"/>
  </si>
  <si>
    <t>tax</t>
    <phoneticPr fontId="1" type="noConversion"/>
  </si>
  <si>
    <t>http://www.investopedia.com/video/play/200708-financial-crisis-review/</t>
  </si>
  <si>
    <t>tax calculation</t>
  </si>
  <si>
    <t>Depreciation</t>
  </si>
  <si>
    <t>MACRS</t>
  </si>
  <si>
    <t>Straight Line</t>
  </si>
  <si>
    <t>Double Declining Balance</t>
  </si>
  <si>
    <t>Rate</t>
  </si>
  <si>
    <t>Net Book Value</t>
  </si>
  <si>
    <t>Bracket1</t>
  </si>
  <si>
    <t>Bracket2</t>
  </si>
  <si>
    <t>Bracket3</t>
  </si>
  <si>
    <t>Bracket4</t>
  </si>
  <si>
    <t>Bracket5</t>
  </si>
  <si>
    <t>Bracket6</t>
  </si>
  <si>
    <t>Bracket7</t>
  </si>
  <si>
    <t>Bracket8</t>
  </si>
  <si>
    <t>average tax rate</t>
  </si>
  <si>
    <t>marginal tax rate</t>
  </si>
  <si>
    <t>pre-tax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</si>
</sst>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¥&quot;* #,##0.00_ ;_ &quot;¥&quot;* \-#,##0.00_ ;_ &quot;¥&quot;* &quot;-&quot;??_ ;_ @_ "/>
    <numFmt numFmtId="165" formatCode="\$#,##0_);[Red]\(\$#,##0\)"/>
    <numFmt numFmtId="166" formatCode="_(&quot;$&quot;* #,##0_);_(&quot;$&quot;* \(#,##0\);_(&quot;$&quot;* &quot;-&quot;??_);_(@_)"/>
    <numFmt numFmtId="167" formatCode="_(* #,##0_);_(* \(#,##0\);_(* &quot;-&quot;??_);_(@_)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165" fontId="0" fillId="0" borderId="0" xfId="0" applyNumberFormat="1">
      <alignment vertical="center"/>
    </xf>
    <xf numFmtId="44" fontId="0" fillId="0" borderId="0" xfId="2" applyFont="1" applyAlignment="1">
      <alignment vertical="center"/>
    </xf>
    <xf numFmtId="166" fontId="0" fillId="0" borderId="0" xfId="2" applyNumberFormat="1" applyFont="1" applyAlignment="1">
      <alignment vertical="center"/>
    </xf>
    <xf numFmtId="167" fontId="0" fillId="0" borderId="0" xfId="1" applyNumberFormat="1" applyFont="1" applyAlignment="1">
      <alignment vertical="center"/>
    </xf>
    <xf numFmtId="167" fontId="0" fillId="2" borderId="0" xfId="1" applyNumberFormat="1" applyFont="1" applyFill="1" applyAlignment="1">
      <alignment vertical="center"/>
    </xf>
    <xf numFmtId="166" fontId="0" fillId="2" borderId="0" xfId="2" applyNumberFormat="1" applyFont="1" applyFill="1" applyAlignment="1">
      <alignment vertical="center"/>
    </xf>
    <xf numFmtId="164" fontId="0" fillId="0" borderId="0" xfId="0" applyNumberFormat="1" applyAlignment="1">
      <alignment horizontal="right" vertical="center"/>
    </xf>
    <xf numFmtId="164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workbookViewId="0">
      <selection activeCell="L17" sqref="L17"/>
    </sheetView>
  </sheetViews>
  <sheetFormatPr defaultRowHeight="15"/>
  <cols>
    <col min="2" max="2" width="18.42578125" customWidth="1"/>
    <col min="3" max="3" width="19.42578125" bestFit="1" customWidth="1"/>
    <col min="4" max="4" width="14.5703125" bestFit="1" customWidth="1"/>
    <col min="5" max="5" width="9.42578125" bestFit="1" customWidth="1"/>
    <col min="7" max="7" width="24.7109375" bestFit="1" customWidth="1"/>
    <col min="8" max="8" width="12.7109375" customWidth="1"/>
    <col min="9" max="9" width="13.28515625" customWidth="1"/>
    <col min="15" max="15" width="12.42578125" bestFit="1" customWidth="1"/>
    <col min="16" max="16" width="16" bestFit="1" customWidth="1"/>
    <col min="17" max="17" width="10" bestFit="1" customWidth="1"/>
    <col min="18" max="18" width="12.5703125" bestFit="1" customWidth="1"/>
    <col min="19" max="19" width="15" bestFit="1" customWidth="1"/>
  </cols>
  <sheetData>
    <row r="1" spans="1:17">
      <c r="B1" t="s">
        <v>2</v>
      </c>
      <c r="C1" t="s">
        <v>0</v>
      </c>
      <c r="E1" t="s">
        <v>1</v>
      </c>
      <c r="I1" t="s">
        <v>15</v>
      </c>
    </row>
    <row r="2" spans="1:17">
      <c r="A2" t="s">
        <v>22</v>
      </c>
      <c r="B2" s="6">
        <v>0</v>
      </c>
      <c r="C2" s="5">
        <v>50000</v>
      </c>
      <c r="E2">
        <v>0.15</v>
      </c>
      <c r="I2">
        <f>E2</f>
        <v>0.15</v>
      </c>
      <c r="J2" t="s">
        <v>4</v>
      </c>
      <c r="P2" t="s">
        <v>32</v>
      </c>
      <c r="Q2" s="5">
        <v>250000</v>
      </c>
    </row>
    <row r="3" spans="1:17">
      <c r="A3" t="s">
        <v>23</v>
      </c>
      <c r="B3" s="6">
        <v>50000</v>
      </c>
      <c r="C3" s="5">
        <v>75000</v>
      </c>
      <c r="E3">
        <v>0.25</v>
      </c>
      <c r="G3" s="5">
        <f>E2*C2</f>
        <v>7500</v>
      </c>
      <c r="H3" s="1" t="s">
        <v>5</v>
      </c>
      <c r="I3">
        <f t="shared" ref="I3:I9" si="0">E3</f>
        <v>0.25</v>
      </c>
      <c r="J3" t="s">
        <v>6</v>
      </c>
    </row>
    <row r="4" spans="1:17">
      <c r="A4" t="s">
        <v>24</v>
      </c>
      <c r="B4" s="6">
        <v>75000</v>
      </c>
      <c r="C4" s="5">
        <v>100000</v>
      </c>
      <c r="E4">
        <v>0.34</v>
      </c>
      <c r="G4" s="5">
        <f>G3+E3*(C3-B3)</f>
        <v>13750</v>
      </c>
      <c r="H4" s="1" t="s">
        <v>5</v>
      </c>
      <c r="I4">
        <f t="shared" si="0"/>
        <v>0.34</v>
      </c>
      <c r="J4" t="s">
        <v>7</v>
      </c>
    </row>
    <row r="5" spans="1:17">
      <c r="A5" t="s">
        <v>25</v>
      </c>
      <c r="B5" s="7">
        <v>100000</v>
      </c>
      <c r="C5" s="8">
        <v>335000</v>
      </c>
      <c r="E5">
        <v>0.39</v>
      </c>
      <c r="G5" s="5">
        <f t="shared" ref="G4:G9" si="1">G4+E4*(C4-B4)</f>
        <v>22250</v>
      </c>
      <c r="H5" s="1" t="s">
        <v>5</v>
      </c>
      <c r="I5">
        <f t="shared" si="0"/>
        <v>0.39</v>
      </c>
      <c r="J5" t="s">
        <v>8</v>
      </c>
      <c r="P5" t="s">
        <v>13</v>
      </c>
      <c r="Q5" s="5">
        <f>G5+E5*(Q2-B5)</f>
        <v>80750</v>
      </c>
    </row>
    <row r="6" spans="1:17">
      <c r="A6" t="s">
        <v>26</v>
      </c>
      <c r="B6" s="6">
        <v>335000</v>
      </c>
      <c r="C6" s="5">
        <v>10000000</v>
      </c>
      <c r="E6">
        <v>0.34</v>
      </c>
      <c r="G6" s="5">
        <f t="shared" si="1"/>
        <v>113900</v>
      </c>
      <c r="H6" s="1" t="s">
        <v>5</v>
      </c>
      <c r="I6">
        <f t="shared" si="0"/>
        <v>0.34</v>
      </c>
      <c r="J6" t="s">
        <v>9</v>
      </c>
      <c r="P6" t="s">
        <v>30</v>
      </c>
      <c r="Q6">
        <f>Q5/Q2</f>
        <v>0.32300000000000001</v>
      </c>
    </row>
    <row r="7" spans="1:17">
      <c r="A7" t="s">
        <v>27</v>
      </c>
      <c r="B7" s="6">
        <v>10000000</v>
      </c>
      <c r="C7" s="5">
        <v>15000000</v>
      </c>
      <c r="E7">
        <v>0.35</v>
      </c>
      <c r="G7" s="5">
        <f t="shared" si="1"/>
        <v>3400000.0000000005</v>
      </c>
      <c r="H7" s="1" t="s">
        <v>5</v>
      </c>
      <c r="I7">
        <f t="shared" si="0"/>
        <v>0.35</v>
      </c>
      <c r="J7" t="s">
        <v>10</v>
      </c>
      <c r="P7" t="s">
        <v>31</v>
      </c>
      <c r="Q7">
        <f>E5</f>
        <v>0.39</v>
      </c>
    </row>
    <row r="8" spans="1:17">
      <c r="A8" t="s">
        <v>28</v>
      </c>
      <c r="B8" s="6">
        <v>15000000</v>
      </c>
      <c r="C8" s="5">
        <v>18333333</v>
      </c>
      <c r="E8">
        <v>0.38</v>
      </c>
      <c r="G8" s="5">
        <f t="shared" si="1"/>
        <v>5150000</v>
      </c>
      <c r="H8" s="1" t="s">
        <v>5</v>
      </c>
      <c r="I8">
        <f t="shared" si="0"/>
        <v>0.38</v>
      </c>
      <c r="J8" t="s">
        <v>11</v>
      </c>
    </row>
    <row r="9" spans="1:17">
      <c r="A9" t="s">
        <v>29</v>
      </c>
      <c r="B9" s="6">
        <v>18333333</v>
      </c>
      <c r="C9" s="1" t="s">
        <v>3</v>
      </c>
      <c r="E9">
        <v>0.35</v>
      </c>
      <c r="G9" s="5">
        <f t="shared" si="1"/>
        <v>6416666.54</v>
      </c>
      <c r="H9" s="1" t="s">
        <v>5</v>
      </c>
      <c r="I9">
        <f t="shared" si="0"/>
        <v>0.35</v>
      </c>
      <c r="J9" t="s">
        <v>12</v>
      </c>
    </row>
    <row r="10" spans="1:17">
      <c r="B10" s="1"/>
      <c r="C10" s="1"/>
    </row>
    <row r="11" spans="1:17">
      <c r="B11" s="1"/>
      <c r="C11" s="1"/>
      <c r="D11" s="1"/>
    </row>
    <row r="12" spans="1:17">
      <c r="B12" s="1"/>
      <c r="C12" s="1"/>
    </row>
    <row r="22" spans="4:9">
      <c r="H22" s="4"/>
      <c r="I22" s="4"/>
    </row>
    <row r="23" spans="4:9">
      <c r="H23" s="4"/>
      <c r="I23" s="4"/>
    </row>
    <row r="24" spans="4:9">
      <c r="D24" s="3"/>
      <c r="H24" s="4"/>
      <c r="I24" s="4"/>
    </row>
    <row r="25" spans="4:9">
      <c r="H25" s="4"/>
      <c r="I25" s="4"/>
    </row>
    <row r="26" spans="4:9">
      <c r="H26" s="4"/>
      <c r="I26" s="4"/>
    </row>
    <row r="27" spans="4:9">
      <c r="H27" s="4"/>
      <c r="I27" s="4"/>
    </row>
    <row r="28" spans="4:9">
      <c r="H28" s="4"/>
      <c r="I28" s="4"/>
    </row>
    <row r="41" spans="2:2">
      <c r="B41" t="s">
        <v>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AC400-5B8C-4F31-A330-6E5E1330D741}">
  <dimension ref="A1:O9"/>
  <sheetViews>
    <sheetView tabSelected="1" workbookViewId="0">
      <selection activeCell="L9" sqref="L9"/>
    </sheetView>
  </sheetViews>
  <sheetFormatPr defaultRowHeight="15"/>
  <cols>
    <col min="1" max="1" width="12" bestFit="1" customWidth="1"/>
    <col min="2" max="2" width="12.42578125" bestFit="1" customWidth="1"/>
    <col min="3" max="3" width="15.7109375" bestFit="1" customWidth="1"/>
    <col min="6" max="6" width="24.7109375" bestFit="1" customWidth="1"/>
    <col min="7" max="7" width="12.42578125" bestFit="1" customWidth="1"/>
    <col min="8" max="8" width="15.7109375" bestFit="1" customWidth="1"/>
    <col min="14" max="14" width="12.42578125" bestFit="1" customWidth="1"/>
    <col min="15" max="15" width="15.7109375" bestFit="1" customWidth="1"/>
  </cols>
  <sheetData>
    <row r="1" spans="1:15">
      <c r="A1" s="11" t="s">
        <v>18</v>
      </c>
      <c r="B1" s="1"/>
      <c r="F1" s="10" t="s">
        <v>19</v>
      </c>
      <c r="G1" s="1"/>
      <c r="I1" s="3"/>
      <c r="L1" s="11" t="s">
        <v>17</v>
      </c>
    </row>
    <row r="2" spans="1:15">
      <c r="A2" s="1"/>
      <c r="B2" t="s">
        <v>16</v>
      </c>
      <c r="C2" s="9" t="s">
        <v>21</v>
      </c>
      <c r="G2" t="s">
        <v>16</v>
      </c>
      <c r="H2" s="9" t="s">
        <v>21</v>
      </c>
      <c r="M2" t="s">
        <v>20</v>
      </c>
      <c r="N2" t="s">
        <v>16</v>
      </c>
      <c r="O2" s="9" t="s">
        <v>21</v>
      </c>
    </row>
    <row r="3" spans="1:15">
      <c r="C3" s="3">
        <v>100000</v>
      </c>
      <c r="F3" s="1"/>
      <c r="G3" s="1"/>
      <c r="H3" s="5">
        <f>100000</f>
        <v>100000</v>
      </c>
      <c r="N3" s="5"/>
      <c r="O3" s="5">
        <f>100000</f>
        <v>100000</v>
      </c>
    </row>
    <row r="4" spans="1:15">
      <c r="A4">
        <v>1</v>
      </c>
      <c r="B4" s="3">
        <f>$C$3/5</f>
        <v>20000</v>
      </c>
      <c r="C4" s="3">
        <f>C3-B4</f>
        <v>80000</v>
      </c>
      <c r="F4" s="2">
        <v>1</v>
      </c>
      <c r="G4" s="5">
        <f>2*(1/5)*H3</f>
        <v>40000</v>
      </c>
      <c r="H4" s="5">
        <f>H3-G4</f>
        <v>60000</v>
      </c>
      <c r="L4">
        <v>1</v>
      </c>
      <c r="M4">
        <v>0.2</v>
      </c>
      <c r="N4" s="5">
        <f>M4*$O$3</f>
        <v>20000</v>
      </c>
      <c r="O4" s="5">
        <f>O3-N4</f>
        <v>80000</v>
      </c>
    </row>
    <row r="5" spans="1:15">
      <c r="A5">
        <v>2</v>
      </c>
      <c r="B5" s="3">
        <f>$C$3/5</f>
        <v>20000</v>
      </c>
      <c r="C5" s="3">
        <f>C4-B5</f>
        <v>60000</v>
      </c>
      <c r="F5">
        <v>2</v>
      </c>
      <c r="G5" s="5">
        <f>H4*2*(1/5)</f>
        <v>24000</v>
      </c>
      <c r="H5" s="5">
        <f t="shared" ref="H4:H7" si="0">H4-G5</f>
        <v>36000</v>
      </c>
      <c r="L5">
        <v>2</v>
      </c>
      <c r="M5">
        <v>0.32</v>
      </c>
      <c r="N5" s="5">
        <f t="shared" ref="N5:N9" si="1">M5*$O$3</f>
        <v>32000</v>
      </c>
      <c r="O5" s="5">
        <f t="shared" ref="O5:O8" si="2">O4-N5</f>
        <v>48000</v>
      </c>
    </row>
    <row r="6" spans="1:15">
      <c r="A6">
        <v>3</v>
      </c>
      <c r="B6" s="3">
        <f>$C$3/5</f>
        <v>20000</v>
      </c>
      <c r="C6" s="3">
        <f>C5-B6</f>
        <v>40000</v>
      </c>
      <c r="F6">
        <v>3</v>
      </c>
      <c r="G6" s="5">
        <f>H5*2*(1/5)</f>
        <v>14400</v>
      </c>
      <c r="H6" s="5">
        <f t="shared" si="0"/>
        <v>21600</v>
      </c>
      <c r="L6">
        <v>3</v>
      </c>
      <c r="M6">
        <v>0.192</v>
      </c>
      <c r="N6" s="5">
        <f t="shared" si="1"/>
        <v>19200</v>
      </c>
      <c r="O6" s="5">
        <f t="shared" si="2"/>
        <v>28800</v>
      </c>
    </row>
    <row r="7" spans="1:15">
      <c r="A7">
        <v>4</v>
      </c>
      <c r="B7" s="3">
        <f>$C$3/5</f>
        <v>20000</v>
      </c>
      <c r="C7" s="3">
        <f>C6-B7</f>
        <v>20000</v>
      </c>
      <c r="F7">
        <v>4</v>
      </c>
      <c r="G7" s="5">
        <f>H6*2*(1/5)</f>
        <v>8640</v>
      </c>
      <c r="H7" s="5">
        <f t="shared" si="0"/>
        <v>12960</v>
      </c>
      <c r="L7">
        <v>4</v>
      </c>
      <c r="M7">
        <v>0.1152</v>
      </c>
      <c r="N7" s="5">
        <f t="shared" si="1"/>
        <v>11520</v>
      </c>
      <c r="O7" s="5">
        <f t="shared" si="2"/>
        <v>17280</v>
      </c>
    </row>
    <row r="8" spans="1:15">
      <c r="A8">
        <v>5</v>
      </c>
      <c r="B8" s="3">
        <f>$C$3/5</f>
        <v>20000</v>
      </c>
      <c r="C8" s="3">
        <f>C7-B8</f>
        <v>0</v>
      </c>
      <c r="F8">
        <v>5</v>
      </c>
      <c r="G8" s="5">
        <f>MAX(H7*2*(1/5), H7)</f>
        <v>12960</v>
      </c>
      <c r="H8" s="3">
        <f>H7-G8</f>
        <v>0</v>
      </c>
      <c r="L8">
        <v>5</v>
      </c>
      <c r="M8">
        <v>0.1152</v>
      </c>
      <c r="N8" s="5">
        <f t="shared" si="1"/>
        <v>11520</v>
      </c>
      <c r="O8" s="5">
        <f t="shared" si="2"/>
        <v>5760</v>
      </c>
    </row>
    <row r="9" spans="1:15">
      <c r="A9">
        <v>6</v>
      </c>
      <c r="B9">
        <v>0</v>
      </c>
      <c r="C9">
        <v>0</v>
      </c>
      <c r="F9">
        <v>6</v>
      </c>
      <c r="G9">
        <v>0</v>
      </c>
      <c r="H9">
        <v>0</v>
      </c>
      <c r="L9">
        <v>6</v>
      </c>
      <c r="M9">
        <v>5.7599999999999998E-2</v>
      </c>
      <c r="N9" s="5">
        <f t="shared" si="1"/>
        <v>5760</v>
      </c>
      <c r="O9" s="3">
        <f>O8-N9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</vt:lpstr>
      <vt:lpstr>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Zhao Shen (SME)</dc:creator>
  <cp:lastModifiedBy>cuhksz</cp:lastModifiedBy>
  <dcterms:created xsi:type="dcterms:W3CDTF">2017-01-10T04:44:29Z</dcterms:created>
  <dcterms:modified xsi:type="dcterms:W3CDTF">2022-01-11T13:15:57Z</dcterms:modified>
</cp:coreProperties>
</file>