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buntu\Shared\Git\CMU_Homework\18-648. Embedded Real-Time Systems\Labs\Lab4\writeup\"/>
    </mc:Choice>
  </mc:AlternateContent>
  <bookViews>
    <workbookView xWindow="0" yWindow="0" windowWidth="28800" windowHeight="140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16" i="2"/>
  <c r="D7" i="2"/>
  <c r="G7" i="2"/>
  <c r="D6" i="2"/>
  <c r="G6" i="2"/>
  <c r="D5" i="2"/>
  <c r="G5" i="2"/>
  <c r="G4" i="2"/>
  <c r="D4" i="2"/>
  <c r="G3" i="2"/>
  <c r="D3" i="2"/>
  <c r="D52" i="2"/>
  <c r="D43" i="2"/>
  <c r="D25" i="2"/>
  <c r="J7" i="1"/>
  <c r="G7" i="1"/>
  <c r="D7" i="1"/>
  <c r="J6" i="1"/>
  <c r="G6" i="1"/>
  <c r="D6" i="1"/>
  <c r="J5" i="1"/>
  <c r="G5" i="1"/>
  <c r="D5" i="1"/>
  <c r="J4" i="1"/>
  <c r="G4" i="1"/>
  <c r="D4" i="1"/>
  <c r="J3" i="1"/>
  <c r="G3" i="1"/>
  <c r="D3" i="1"/>
  <c r="D52" i="1"/>
  <c r="D43" i="1"/>
  <c r="D34" i="1"/>
  <c r="D25" i="1"/>
  <c r="D16" i="1"/>
</calcChain>
</file>

<file path=xl/sharedStrings.xml><?xml version="1.0" encoding="utf-8"?>
<sst xmlns="http://schemas.openxmlformats.org/spreadsheetml/2006/main" count="150" uniqueCount="24">
  <si>
    <t>WFD</t>
  </si>
  <si>
    <t>BFD</t>
  </si>
  <si>
    <t>LST</t>
  </si>
  <si>
    <t>Test 1</t>
  </si>
  <si>
    <t>C</t>
  </si>
  <si>
    <t>T</t>
  </si>
  <si>
    <t>U</t>
  </si>
  <si>
    <t>T2</t>
  </si>
  <si>
    <t>T1</t>
  </si>
  <si>
    <t>T3</t>
  </si>
  <si>
    <t>T4</t>
  </si>
  <si>
    <t>T5</t>
  </si>
  <si>
    <t>Total</t>
  </si>
  <si>
    <t>Test 2</t>
  </si>
  <si>
    <t>Test 3</t>
  </si>
  <si>
    <t>Test 4</t>
  </si>
  <si>
    <t>Test 5</t>
  </si>
  <si>
    <t>WFD-bin</t>
  </si>
  <si>
    <t>BFD-bin</t>
  </si>
  <si>
    <t>LST-bin</t>
  </si>
  <si>
    <t>FREQ</t>
  </si>
  <si>
    <t>POWER</t>
  </si>
  <si>
    <t>ENERGY</t>
  </si>
  <si>
    <t>LST with ES-RHS+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</si>
</sst>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85" zoomScaleNormal="85" workbookViewId="0">
      <selection activeCell="H3" sqref="H3:I3"/>
    </sheetView>
  </sheetViews>
  <sheetFormatPr defaultRowHeight="15" x14ac:dyDescent="0.25"/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5">
      <c r="A3" s="1" t="s">
        <v>3</v>
      </c>
      <c r="B3" s="1">
        <v>1200</v>
      </c>
      <c r="C3" s="1">
        <v>1277</v>
      </c>
      <c r="D3" s="1">
        <f>52409-4886</f>
        <v>47523</v>
      </c>
      <c r="E3" s="1">
        <v>1200</v>
      </c>
      <c r="F3" s="1">
        <v>1277</v>
      </c>
      <c r="G3" s="1">
        <f>49491-3350</f>
        <v>46141</v>
      </c>
      <c r="H3" s="1">
        <v>1200</v>
      </c>
      <c r="I3" s="1">
        <v>2555</v>
      </c>
      <c r="J3" s="1">
        <f>48795-3487</f>
        <v>45308</v>
      </c>
    </row>
    <row r="4" spans="1:10" x14ac:dyDescent="0.25">
      <c r="A4" s="1" t="s">
        <v>13</v>
      </c>
      <c r="B4" s="1">
        <v>1200</v>
      </c>
      <c r="C4" s="1">
        <v>2555</v>
      </c>
      <c r="D4" s="1">
        <f>100832-9653</f>
        <v>91179</v>
      </c>
      <c r="E4" s="1">
        <v>1200</v>
      </c>
      <c r="F4" s="1">
        <v>2555</v>
      </c>
      <c r="G4" s="1">
        <f>96278-6123</f>
        <v>90155</v>
      </c>
      <c r="H4" s="1">
        <v>1200</v>
      </c>
      <c r="I4" s="1">
        <v>2555</v>
      </c>
      <c r="J4" s="1">
        <f>76915-18390</f>
        <v>58525</v>
      </c>
    </row>
    <row r="5" spans="1:10" x14ac:dyDescent="0.25">
      <c r="A5" s="1" t="s">
        <v>14</v>
      </c>
      <c r="B5" s="1">
        <v>1200</v>
      </c>
      <c r="C5" s="1">
        <v>1916</v>
      </c>
      <c r="D5" s="1">
        <f>67078-2205</f>
        <v>64873</v>
      </c>
      <c r="E5" s="1">
        <v>1200</v>
      </c>
      <c r="F5" s="1">
        <v>1916</v>
      </c>
      <c r="G5" s="1">
        <f>53811-4952</f>
        <v>48859</v>
      </c>
      <c r="H5" s="1">
        <v>1200</v>
      </c>
      <c r="I5" s="1">
        <v>2555</v>
      </c>
      <c r="J5" s="1">
        <f>82728-3040</f>
        <v>79688</v>
      </c>
    </row>
    <row r="6" spans="1:10" x14ac:dyDescent="0.25">
      <c r="A6" s="1" t="s">
        <v>15</v>
      </c>
      <c r="B6" s="1">
        <v>1200</v>
      </c>
      <c r="C6" s="1">
        <v>1916</v>
      </c>
      <c r="D6" s="1">
        <f>81020-4587</f>
        <v>76433</v>
      </c>
      <c r="E6" s="1">
        <v>1200</v>
      </c>
      <c r="F6" s="1">
        <v>1916</v>
      </c>
      <c r="G6" s="1">
        <f>50204-2712</f>
        <v>47492</v>
      </c>
      <c r="H6" s="1">
        <v>860</v>
      </c>
      <c r="I6" s="1">
        <v>1509</v>
      </c>
      <c r="J6" s="1">
        <f>40681-2029</f>
        <v>38652</v>
      </c>
    </row>
    <row r="7" spans="1:10" x14ac:dyDescent="0.25">
      <c r="A7" s="1" t="s">
        <v>16</v>
      </c>
      <c r="B7" s="1">
        <v>1200</v>
      </c>
      <c r="C7" s="1">
        <v>1916</v>
      </c>
      <c r="D7" s="1">
        <f>94446-13675</f>
        <v>80771</v>
      </c>
      <c r="E7" s="1">
        <v>1200</v>
      </c>
      <c r="F7" s="1">
        <v>1916</v>
      </c>
      <c r="G7" s="1">
        <f>64885-6889</f>
        <v>57996</v>
      </c>
      <c r="H7" s="1">
        <v>760</v>
      </c>
      <c r="I7" s="1">
        <v>1246</v>
      </c>
      <c r="J7" s="1">
        <f>46714-10434</f>
        <v>36280</v>
      </c>
    </row>
    <row r="9" spans="1:10" x14ac:dyDescent="0.25">
      <c r="A9" s="1" t="s">
        <v>3</v>
      </c>
      <c r="B9" s="1"/>
      <c r="C9" s="1"/>
      <c r="D9" s="1"/>
      <c r="E9" s="1"/>
      <c r="F9" s="1"/>
      <c r="G9" s="1"/>
    </row>
    <row r="10" spans="1:10" x14ac:dyDescent="0.25">
      <c r="A10" s="1"/>
      <c r="B10" s="1" t="s">
        <v>4</v>
      </c>
      <c r="C10" s="1" t="s">
        <v>5</v>
      </c>
      <c r="D10" s="1" t="s">
        <v>6</v>
      </c>
      <c r="E10" s="1" t="s">
        <v>17</v>
      </c>
      <c r="F10" s="1" t="s">
        <v>18</v>
      </c>
      <c r="G10" s="1" t="s">
        <v>19</v>
      </c>
    </row>
    <row r="11" spans="1:10" x14ac:dyDescent="0.25">
      <c r="A11" s="1" t="s">
        <v>8</v>
      </c>
      <c r="B11" s="1">
        <v>801</v>
      </c>
      <c r="C11" s="1">
        <v>818</v>
      </c>
      <c r="D11" s="1">
        <v>0.97921800000000003</v>
      </c>
      <c r="E11" s="1">
        <v>3</v>
      </c>
      <c r="F11" s="1">
        <v>3</v>
      </c>
      <c r="G11" s="1">
        <v>3</v>
      </c>
    </row>
    <row r="12" spans="1:10" x14ac:dyDescent="0.25">
      <c r="A12" s="1" t="s">
        <v>7</v>
      </c>
      <c r="B12" s="1">
        <v>260</v>
      </c>
      <c r="C12" s="1">
        <v>775</v>
      </c>
      <c r="D12" s="1">
        <v>0.335484</v>
      </c>
      <c r="E12" s="1">
        <v>2</v>
      </c>
      <c r="F12" s="1">
        <v>2</v>
      </c>
      <c r="G12" s="1">
        <v>2</v>
      </c>
    </row>
    <row r="13" spans="1:10" x14ac:dyDescent="0.25">
      <c r="A13" s="1" t="s">
        <v>9</v>
      </c>
      <c r="B13" s="1">
        <v>107</v>
      </c>
      <c r="C13" s="1">
        <v>869</v>
      </c>
      <c r="D13" s="1">
        <v>0.12313</v>
      </c>
      <c r="E13" s="1">
        <v>2</v>
      </c>
      <c r="F13" s="1">
        <v>2</v>
      </c>
      <c r="G13" s="1">
        <v>1</v>
      </c>
    </row>
    <row r="14" spans="1:10" x14ac:dyDescent="0.25">
      <c r="A14" s="1" t="s">
        <v>10</v>
      </c>
      <c r="B14" s="1">
        <v>85</v>
      </c>
      <c r="C14" s="1">
        <v>962</v>
      </c>
      <c r="D14" s="1">
        <v>8.8358000000000006E-2</v>
      </c>
      <c r="E14" s="1">
        <v>2</v>
      </c>
      <c r="F14" s="1">
        <v>2</v>
      </c>
      <c r="G14" s="1">
        <v>0</v>
      </c>
    </row>
    <row r="15" spans="1:10" x14ac:dyDescent="0.25">
      <c r="A15" s="1" t="s">
        <v>11</v>
      </c>
      <c r="B15" s="1">
        <v>5</v>
      </c>
      <c r="C15" s="1">
        <v>400</v>
      </c>
      <c r="D15" s="1">
        <v>1.2500000000000001E-2</v>
      </c>
      <c r="E15" s="1">
        <v>2</v>
      </c>
      <c r="F15" s="1">
        <v>3</v>
      </c>
      <c r="G15" s="1">
        <v>0</v>
      </c>
    </row>
    <row r="16" spans="1:10" x14ac:dyDescent="0.25">
      <c r="A16" s="1" t="s">
        <v>12</v>
      </c>
      <c r="B16" s="1"/>
      <c r="C16" s="1"/>
      <c r="D16" s="1">
        <f>SUM(D11:D15)</f>
        <v>1.5386899999999999</v>
      </c>
      <c r="E16" s="1"/>
      <c r="F16" s="1"/>
      <c r="G16" s="1"/>
    </row>
    <row r="18" spans="1:7" x14ac:dyDescent="0.25">
      <c r="A18" s="1" t="s">
        <v>13</v>
      </c>
      <c r="B18" s="1"/>
      <c r="C18" s="1"/>
      <c r="D18" s="1"/>
      <c r="E18" s="1"/>
      <c r="F18" s="1"/>
      <c r="G18" s="1"/>
    </row>
    <row r="19" spans="1:7" x14ac:dyDescent="0.25">
      <c r="A19" s="1"/>
      <c r="B19" s="1" t="s">
        <v>4</v>
      </c>
      <c r="C19" s="1" t="s">
        <v>5</v>
      </c>
      <c r="D19" s="1" t="s">
        <v>6</v>
      </c>
      <c r="E19" s="1" t="s">
        <v>17</v>
      </c>
      <c r="F19" s="1" t="s">
        <v>18</v>
      </c>
      <c r="G19" s="1" t="s">
        <v>19</v>
      </c>
    </row>
    <row r="20" spans="1:7" x14ac:dyDescent="0.25">
      <c r="A20" s="1" t="s">
        <v>8</v>
      </c>
      <c r="B20" s="1">
        <v>145</v>
      </c>
      <c r="C20" s="1">
        <v>146</v>
      </c>
      <c r="D20" s="1">
        <v>0.99315100000000001</v>
      </c>
      <c r="E20" s="1">
        <v>3</v>
      </c>
      <c r="F20" s="1">
        <v>3</v>
      </c>
      <c r="G20" s="1">
        <v>3</v>
      </c>
    </row>
    <row r="21" spans="1:7" x14ac:dyDescent="0.25">
      <c r="A21" s="1" t="s">
        <v>7</v>
      </c>
      <c r="B21" s="1">
        <v>870</v>
      </c>
      <c r="C21" s="1">
        <v>911</v>
      </c>
      <c r="D21" s="1">
        <v>0.95499500000000004</v>
      </c>
      <c r="E21" s="1">
        <v>2</v>
      </c>
      <c r="F21" s="1">
        <v>2</v>
      </c>
      <c r="G21" s="1">
        <v>2</v>
      </c>
    </row>
    <row r="22" spans="1:7" x14ac:dyDescent="0.25">
      <c r="A22" s="1" t="s">
        <v>9</v>
      </c>
      <c r="B22" s="1">
        <v>264</v>
      </c>
      <c r="C22" s="1">
        <v>550</v>
      </c>
      <c r="D22" s="1">
        <v>0.48</v>
      </c>
      <c r="E22" s="1">
        <v>1</v>
      </c>
      <c r="F22" s="1">
        <v>1</v>
      </c>
      <c r="G22" s="1">
        <v>1</v>
      </c>
    </row>
    <row r="23" spans="1:7" x14ac:dyDescent="0.25">
      <c r="A23" s="1" t="s">
        <v>10</v>
      </c>
      <c r="B23" s="1">
        <v>137</v>
      </c>
      <c r="C23" s="1">
        <v>432</v>
      </c>
      <c r="D23" s="1">
        <v>0.31713000000000002</v>
      </c>
      <c r="E23" s="1">
        <v>1</v>
      </c>
      <c r="F23" s="1">
        <v>1</v>
      </c>
      <c r="G23" s="1">
        <v>0</v>
      </c>
    </row>
    <row r="24" spans="1:7" x14ac:dyDescent="0.25">
      <c r="A24" s="1" t="s">
        <v>11</v>
      </c>
      <c r="B24" s="1">
        <v>182</v>
      </c>
      <c r="C24" s="1">
        <v>580</v>
      </c>
      <c r="D24" s="1">
        <v>0.31379299999999999</v>
      </c>
      <c r="E24" s="1">
        <v>0</v>
      </c>
      <c r="F24" s="1">
        <v>0</v>
      </c>
      <c r="G24" s="1">
        <v>0</v>
      </c>
    </row>
    <row r="25" spans="1:7" x14ac:dyDescent="0.25">
      <c r="A25" s="1" t="s">
        <v>12</v>
      </c>
      <c r="B25" s="1"/>
      <c r="C25" s="1"/>
      <c r="D25" s="1">
        <f>SUM(D20:D24)</f>
        <v>3.059069</v>
      </c>
      <c r="E25" s="1"/>
      <c r="F25" s="1"/>
      <c r="G25" s="1"/>
    </row>
    <row r="27" spans="1:7" x14ac:dyDescent="0.25">
      <c r="A27" s="1" t="s">
        <v>14</v>
      </c>
      <c r="B27" s="1"/>
      <c r="C27" s="1"/>
      <c r="D27" s="1"/>
      <c r="E27" s="1"/>
      <c r="F27" s="1"/>
      <c r="G27" s="1"/>
    </row>
    <row r="28" spans="1:7" x14ac:dyDescent="0.25">
      <c r="A28" s="1"/>
      <c r="B28" s="1" t="s">
        <v>4</v>
      </c>
      <c r="C28" s="1" t="s">
        <v>5</v>
      </c>
      <c r="D28" s="1" t="s">
        <v>6</v>
      </c>
      <c r="E28" s="1" t="s">
        <v>17</v>
      </c>
      <c r="F28" s="1" t="s">
        <v>18</v>
      </c>
      <c r="G28" s="1" t="s">
        <v>19</v>
      </c>
    </row>
    <row r="29" spans="1:7" x14ac:dyDescent="0.25">
      <c r="A29" s="1" t="s">
        <v>8</v>
      </c>
      <c r="B29" s="1">
        <v>901</v>
      </c>
      <c r="C29" s="1">
        <v>903</v>
      </c>
      <c r="D29" s="1">
        <v>0.99778500000000003</v>
      </c>
      <c r="E29" s="1">
        <v>3</v>
      </c>
      <c r="F29" s="1">
        <v>3</v>
      </c>
      <c r="G29" s="1">
        <v>3</v>
      </c>
    </row>
    <row r="30" spans="1:7" x14ac:dyDescent="0.25">
      <c r="A30" s="1" t="s">
        <v>7</v>
      </c>
      <c r="B30" s="1">
        <v>418</v>
      </c>
      <c r="C30" s="1">
        <v>490</v>
      </c>
      <c r="D30" s="1">
        <v>0.85306099999999996</v>
      </c>
      <c r="E30" s="1">
        <v>2</v>
      </c>
      <c r="F30" s="1">
        <v>2</v>
      </c>
      <c r="G30" s="1">
        <v>2</v>
      </c>
    </row>
    <row r="31" spans="1:7" x14ac:dyDescent="0.25">
      <c r="A31" s="1" t="s">
        <v>9</v>
      </c>
      <c r="B31" s="1">
        <v>370</v>
      </c>
      <c r="C31" s="1">
        <v>945</v>
      </c>
      <c r="D31" s="1">
        <v>0.39153399999999999</v>
      </c>
      <c r="E31" s="1">
        <v>1</v>
      </c>
      <c r="F31" s="1">
        <v>1</v>
      </c>
      <c r="G31" s="1">
        <v>1</v>
      </c>
    </row>
    <row r="32" spans="1:7" x14ac:dyDescent="0.25">
      <c r="A32" s="1" t="s">
        <v>10</v>
      </c>
      <c r="B32" s="1">
        <v>112</v>
      </c>
      <c r="C32" s="1">
        <v>491</v>
      </c>
      <c r="D32" s="1">
        <v>0.228106</v>
      </c>
      <c r="E32" s="1">
        <v>1</v>
      </c>
      <c r="F32" s="1">
        <v>1</v>
      </c>
      <c r="G32" s="1">
        <v>0</v>
      </c>
    </row>
    <row r="33" spans="1:7" x14ac:dyDescent="0.25">
      <c r="A33" s="1" t="s">
        <v>11</v>
      </c>
      <c r="B33" s="1">
        <v>50</v>
      </c>
      <c r="C33" s="1">
        <v>338</v>
      </c>
      <c r="D33" s="1">
        <v>0.147929</v>
      </c>
      <c r="E33" s="1">
        <v>1</v>
      </c>
      <c r="F33" s="1">
        <v>1</v>
      </c>
      <c r="G33" s="1">
        <v>0</v>
      </c>
    </row>
    <row r="34" spans="1:7" x14ac:dyDescent="0.25">
      <c r="A34" s="1" t="s">
        <v>12</v>
      </c>
      <c r="B34" s="1"/>
      <c r="C34" s="1"/>
      <c r="D34" s="1">
        <f>SUM(D29:D33)</f>
        <v>2.6184149999999997</v>
      </c>
      <c r="E34" s="1"/>
      <c r="F34" s="1"/>
      <c r="G34" s="1"/>
    </row>
    <row r="36" spans="1:7" x14ac:dyDescent="0.25">
      <c r="A36" s="1" t="s">
        <v>15</v>
      </c>
      <c r="B36" s="1"/>
      <c r="C36" s="1"/>
      <c r="D36" s="1"/>
      <c r="E36" s="1"/>
      <c r="F36" s="1"/>
      <c r="G36" s="1"/>
    </row>
    <row r="37" spans="1:7" x14ac:dyDescent="0.25">
      <c r="A37" s="1"/>
      <c r="B37" s="1" t="s">
        <v>4</v>
      </c>
      <c r="C37" s="1" t="s">
        <v>5</v>
      </c>
      <c r="D37" s="1" t="s">
        <v>6</v>
      </c>
      <c r="E37" s="1" t="s">
        <v>17</v>
      </c>
      <c r="F37" s="1" t="s">
        <v>18</v>
      </c>
      <c r="G37" s="1" t="s">
        <v>19</v>
      </c>
    </row>
    <row r="38" spans="1:7" x14ac:dyDescent="0.25">
      <c r="A38" s="1" t="s">
        <v>8</v>
      </c>
      <c r="B38" s="1">
        <v>404</v>
      </c>
      <c r="C38" s="1">
        <v>576</v>
      </c>
      <c r="D38" s="1">
        <v>0.70138900000000004</v>
      </c>
      <c r="E38" s="1">
        <v>3</v>
      </c>
      <c r="F38" s="1">
        <v>3</v>
      </c>
      <c r="G38" s="1">
        <v>3</v>
      </c>
    </row>
    <row r="39" spans="1:7" x14ac:dyDescent="0.25">
      <c r="A39" s="1" t="s">
        <v>7</v>
      </c>
      <c r="B39" s="1">
        <v>60</v>
      </c>
      <c r="C39" s="1">
        <v>97</v>
      </c>
      <c r="D39" s="1">
        <v>0.61855700000000002</v>
      </c>
      <c r="E39" s="1">
        <v>2</v>
      </c>
      <c r="F39" s="1">
        <v>2</v>
      </c>
      <c r="G39" s="1">
        <v>2</v>
      </c>
    </row>
    <row r="40" spans="1:7" x14ac:dyDescent="0.25">
      <c r="A40" s="1" t="s">
        <v>9</v>
      </c>
      <c r="B40" s="1">
        <v>390</v>
      </c>
      <c r="C40" s="1">
        <v>943</v>
      </c>
      <c r="D40" s="1">
        <v>0.413574</v>
      </c>
      <c r="E40" s="1">
        <v>1</v>
      </c>
      <c r="F40" s="1">
        <v>1</v>
      </c>
      <c r="G40" s="1">
        <v>1</v>
      </c>
    </row>
    <row r="41" spans="1:7" x14ac:dyDescent="0.25">
      <c r="A41" s="1" t="s">
        <v>10</v>
      </c>
      <c r="B41" s="1">
        <v>242</v>
      </c>
      <c r="C41" s="1">
        <v>957</v>
      </c>
      <c r="D41" s="1">
        <v>0.25287399999999999</v>
      </c>
      <c r="E41" s="1">
        <v>1</v>
      </c>
      <c r="F41" s="1">
        <v>2</v>
      </c>
      <c r="G41" s="1">
        <v>0</v>
      </c>
    </row>
    <row r="42" spans="1:7" x14ac:dyDescent="0.25">
      <c r="A42" s="1" t="s">
        <v>11</v>
      </c>
      <c r="B42" s="1">
        <v>132</v>
      </c>
      <c r="C42" s="1">
        <v>781</v>
      </c>
      <c r="D42" s="1">
        <v>0.169014</v>
      </c>
      <c r="E42" s="1">
        <v>2</v>
      </c>
      <c r="F42" s="1">
        <v>3</v>
      </c>
      <c r="G42" s="1">
        <v>0</v>
      </c>
    </row>
    <row r="43" spans="1:7" x14ac:dyDescent="0.25">
      <c r="A43" s="1" t="s">
        <v>12</v>
      </c>
      <c r="B43" s="1"/>
      <c r="C43" s="1"/>
      <c r="D43" s="1">
        <f>SUM(D38:D42)</f>
        <v>2.155408</v>
      </c>
      <c r="E43" s="1"/>
      <c r="F43" s="1"/>
      <c r="G43" s="1"/>
    </row>
    <row r="45" spans="1:7" x14ac:dyDescent="0.25">
      <c r="A45" s="1" t="s">
        <v>16</v>
      </c>
      <c r="B45" s="1"/>
      <c r="C45" s="1"/>
      <c r="D45" s="1"/>
      <c r="E45" s="1"/>
      <c r="F45" s="1"/>
      <c r="G45" s="1"/>
    </row>
    <row r="46" spans="1:7" x14ac:dyDescent="0.25">
      <c r="A46" s="1"/>
      <c r="B46" s="1" t="s">
        <v>4</v>
      </c>
      <c r="C46" s="1" t="s">
        <v>5</v>
      </c>
      <c r="D46" s="1" t="s">
        <v>6</v>
      </c>
      <c r="E46" s="1" t="s">
        <v>17</v>
      </c>
      <c r="F46" s="1" t="s">
        <v>18</v>
      </c>
      <c r="G46" s="1" t="s">
        <v>19</v>
      </c>
    </row>
    <row r="47" spans="1:7" x14ac:dyDescent="0.25">
      <c r="A47" s="1" t="s">
        <v>8</v>
      </c>
      <c r="B47" s="1">
        <v>548</v>
      </c>
      <c r="C47" s="1">
        <v>921</v>
      </c>
      <c r="D47" s="1">
        <v>0.59500500000000001</v>
      </c>
      <c r="E47" s="1">
        <v>3</v>
      </c>
      <c r="F47" s="1">
        <v>3</v>
      </c>
      <c r="G47" s="1">
        <v>3</v>
      </c>
    </row>
    <row r="48" spans="1:7" x14ac:dyDescent="0.25">
      <c r="A48" s="1" t="s">
        <v>7</v>
      </c>
      <c r="B48" s="1">
        <v>418</v>
      </c>
      <c r="C48" s="1">
        <v>738</v>
      </c>
      <c r="D48" s="1">
        <v>0.56639600000000001</v>
      </c>
      <c r="E48" s="1">
        <v>2</v>
      </c>
      <c r="F48" s="1">
        <v>2</v>
      </c>
      <c r="G48" s="1">
        <v>2</v>
      </c>
    </row>
    <row r="49" spans="1:7" x14ac:dyDescent="0.25">
      <c r="A49" s="1" t="s">
        <v>9</v>
      </c>
      <c r="B49" s="1">
        <v>423</v>
      </c>
      <c r="C49" s="1">
        <v>952</v>
      </c>
      <c r="D49" s="1">
        <v>0.444328</v>
      </c>
      <c r="E49" s="1">
        <v>1</v>
      </c>
      <c r="F49" s="1">
        <v>1</v>
      </c>
      <c r="G49" s="1">
        <v>1</v>
      </c>
    </row>
    <row r="50" spans="1:7" x14ac:dyDescent="0.25">
      <c r="A50" s="1" t="s">
        <v>10</v>
      </c>
      <c r="B50" s="1">
        <v>270</v>
      </c>
      <c r="C50" s="1">
        <v>984</v>
      </c>
      <c r="D50" s="1">
        <v>0.27439000000000002</v>
      </c>
      <c r="E50" s="1">
        <v>1</v>
      </c>
      <c r="F50" s="1">
        <v>3</v>
      </c>
      <c r="G50" s="1">
        <v>0</v>
      </c>
    </row>
    <row r="51" spans="1:7" x14ac:dyDescent="0.25">
      <c r="A51" s="1" t="s">
        <v>11</v>
      </c>
      <c r="B51" s="1">
        <v>53</v>
      </c>
      <c r="C51" s="1">
        <v>943</v>
      </c>
      <c r="D51" s="1">
        <v>5.6203999999999997E-2</v>
      </c>
      <c r="E51" s="1">
        <v>2</v>
      </c>
      <c r="F51" s="1">
        <v>3</v>
      </c>
      <c r="G51" s="1">
        <v>0</v>
      </c>
    </row>
    <row r="52" spans="1:7" x14ac:dyDescent="0.25">
      <c r="A52" s="1" t="s">
        <v>12</v>
      </c>
      <c r="B52" s="1"/>
      <c r="C52" s="1"/>
      <c r="D52" s="1">
        <f>SUM(D47:D51)</f>
        <v>1.936323</v>
      </c>
      <c r="E52" s="1"/>
      <c r="F52" s="1"/>
      <c r="G52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6" workbookViewId="0">
      <selection activeCell="Q30" sqref="Q30"/>
    </sheetView>
  </sheetViews>
  <sheetFormatPr defaultRowHeight="15" x14ac:dyDescent="0.25"/>
  <sheetData>
    <row r="1" spans="1:7" x14ac:dyDescent="0.25">
      <c r="A1" s="1"/>
      <c r="B1" s="4" t="s">
        <v>2</v>
      </c>
      <c r="C1" s="5"/>
      <c r="D1" s="6"/>
      <c r="E1" s="2" t="s">
        <v>23</v>
      </c>
      <c r="F1" s="2"/>
      <c r="G1" s="2"/>
    </row>
    <row r="2" spans="1:7" x14ac:dyDescent="0.25">
      <c r="A2" s="1"/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</row>
    <row r="3" spans="1:7" x14ac:dyDescent="0.25">
      <c r="A3" s="1" t="s">
        <v>3</v>
      </c>
      <c r="B3" s="1">
        <v>760</v>
      </c>
      <c r="C3" s="1">
        <v>1246</v>
      </c>
      <c r="D3" s="1">
        <f>36673-3206</f>
        <v>33467</v>
      </c>
      <c r="E3" s="1">
        <v>1200</v>
      </c>
      <c r="F3" s="1">
        <v>2555</v>
      </c>
      <c r="G3" s="1">
        <f>50552-3643</f>
        <v>46909</v>
      </c>
    </row>
    <row r="4" spans="1:7" x14ac:dyDescent="0.25">
      <c r="A4" s="1" t="s">
        <v>13</v>
      </c>
      <c r="B4" s="1">
        <v>1200</v>
      </c>
      <c r="C4" s="1">
        <v>2555</v>
      </c>
      <c r="D4" s="1">
        <f>80274-6622</f>
        <v>73652</v>
      </c>
      <c r="E4" s="1">
        <v>1200</v>
      </c>
      <c r="F4" s="1">
        <v>2555</v>
      </c>
      <c r="G4" s="1">
        <f>65055-2869</f>
        <v>62186</v>
      </c>
    </row>
    <row r="5" spans="1:7" x14ac:dyDescent="0.25">
      <c r="A5" s="1" t="s">
        <v>14</v>
      </c>
      <c r="B5" s="1">
        <v>1200</v>
      </c>
      <c r="C5" s="1">
        <v>2555</v>
      </c>
      <c r="D5" s="1">
        <f>130644-10152</f>
        <v>120492</v>
      </c>
      <c r="E5" s="1">
        <v>1200</v>
      </c>
      <c r="F5" s="1">
        <v>2555</v>
      </c>
      <c r="G5" s="1">
        <f>112835-13880</f>
        <v>98955</v>
      </c>
    </row>
    <row r="6" spans="1:7" x14ac:dyDescent="0.25">
      <c r="A6" s="1" t="s">
        <v>15</v>
      </c>
      <c r="B6" s="1">
        <v>1200</v>
      </c>
      <c r="C6" s="1">
        <v>2555</v>
      </c>
      <c r="D6" s="1">
        <f>87692-9734</f>
        <v>77958</v>
      </c>
      <c r="E6" s="1">
        <v>1200</v>
      </c>
      <c r="F6" s="1">
        <v>2555</v>
      </c>
      <c r="G6" s="1">
        <f>76865-6372</f>
        <v>70493</v>
      </c>
    </row>
    <row r="7" spans="1:7" x14ac:dyDescent="0.25">
      <c r="A7" s="1" t="s">
        <v>16</v>
      </c>
      <c r="B7" s="1">
        <v>1200</v>
      </c>
      <c r="C7" s="1">
        <v>2555</v>
      </c>
      <c r="D7" s="1">
        <f>78220-8981</f>
        <v>69239</v>
      </c>
      <c r="E7" s="1">
        <v>1200</v>
      </c>
      <c r="F7" s="1">
        <v>2555</v>
      </c>
      <c r="G7" s="1">
        <f>41341-3924</f>
        <v>37417</v>
      </c>
    </row>
    <row r="9" spans="1:7" x14ac:dyDescent="0.25">
      <c r="A9" s="1" t="s">
        <v>3</v>
      </c>
      <c r="B9" s="1"/>
      <c r="C9" s="1"/>
      <c r="D9" s="1"/>
      <c r="E9" s="1"/>
      <c r="F9" s="3"/>
      <c r="G9" s="3"/>
    </row>
    <row r="10" spans="1:7" x14ac:dyDescent="0.25">
      <c r="A10" s="1"/>
      <c r="B10" s="1" t="s">
        <v>4</v>
      </c>
      <c r="C10" s="1" t="s">
        <v>5</v>
      </c>
      <c r="D10" s="1" t="s">
        <v>6</v>
      </c>
      <c r="E10" s="1" t="s">
        <v>19</v>
      </c>
      <c r="F10" s="3"/>
      <c r="G10" s="3"/>
    </row>
    <row r="11" spans="1:7" x14ac:dyDescent="0.25">
      <c r="A11" s="1" t="s">
        <v>8</v>
      </c>
      <c r="B11" s="1">
        <v>540</v>
      </c>
      <c r="C11" s="1">
        <v>1000</v>
      </c>
      <c r="D11" s="1">
        <v>0.54</v>
      </c>
      <c r="E11" s="1">
        <v>3</v>
      </c>
      <c r="F11" s="3"/>
      <c r="G11" s="3"/>
    </row>
    <row r="12" spans="1:7" x14ac:dyDescent="0.25">
      <c r="A12" s="1" t="s">
        <v>7</v>
      </c>
      <c r="B12" s="1">
        <v>302</v>
      </c>
      <c r="C12" s="1">
        <v>667</v>
      </c>
      <c r="D12" s="1">
        <v>0.45277400000000001</v>
      </c>
      <c r="E12" s="1">
        <v>2</v>
      </c>
      <c r="F12" s="3"/>
      <c r="G12" s="3"/>
    </row>
    <row r="13" spans="1:7" x14ac:dyDescent="0.25">
      <c r="A13" s="1" t="s">
        <v>9</v>
      </c>
      <c r="B13" s="1">
        <v>179</v>
      </c>
      <c r="C13" s="1">
        <v>702</v>
      </c>
      <c r="D13" s="1">
        <v>0.25498599999999999</v>
      </c>
      <c r="E13" s="1">
        <v>1</v>
      </c>
      <c r="F13" s="3"/>
      <c r="G13" s="3"/>
    </row>
    <row r="14" spans="1:7" x14ac:dyDescent="0.25">
      <c r="A14" s="1" t="s">
        <v>10</v>
      </c>
      <c r="B14" s="1">
        <v>172</v>
      </c>
      <c r="C14" s="1">
        <v>699</v>
      </c>
      <c r="D14" s="1">
        <v>0.24606600000000001</v>
      </c>
      <c r="E14" s="1">
        <v>0</v>
      </c>
      <c r="F14" s="3"/>
      <c r="G14" s="3"/>
    </row>
    <row r="15" spans="1:7" x14ac:dyDescent="0.25">
      <c r="A15" s="1" t="s">
        <v>11</v>
      </c>
      <c r="B15" s="1">
        <v>129</v>
      </c>
      <c r="C15" s="1">
        <v>667</v>
      </c>
      <c r="D15" s="1">
        <v>0.19340299999999999</v>
      </c>
      <c r="E15" s="1">
        <v>0</v>
      </c>
      <c r="F15" s="3"/>
      <c r="G15" s="3"/>
    </row>
    <row r="16" spans="1:7" x14ac:dyDescent="0.25">
      <c r="A16" s="1" t="s">
        <v>12</v>
      </c>
      <c r="B16" s="1"/>
      <c r="C16" s="1"/>
      <c r="D16" s="1">
        <f>SUM(D11:D15)</f>
        <v>1.6872289999999999</v>
      </c>
      <c r="E16" s="1"/>
      <c r="F16" s="3"/>
      <c r="G16" s="3"/>
    </row>
    <row r="17" spans="1:7" x14ac:dyDescent="0.25">
      <c r="F17" s="3"/>
      <c r="G17" s="3"/>
    </row>
    <row r="18" spans="1:7" x14ac:dyDescent="0.25">
      <c r="A18" s="1" t="s">
        <v>13</v>
      </c>
      <c r="B18" s="1"/>
      <c r="C18" s="1"/>
      <c r="D18" s="1"/>
      <c r="E18" s="1"/>
      <c r="F18" s="3"/>
      <c r="G18" s="3"/>
    </row>
    <row r="19" spans="1:7" x14ac:dyDescent="0.25">
      <c r="A19" s="1"/>
      <c r="B19" s="1" t="s">
        <v>4</v>
      </c>
      <c r="C19" s="1" t="s">
        <v>5</v>
      </c>
      <c r="D19" s="1" t="s">
        <v>6</v>
      </c>
      <c r="E19" s="1" t="s">
        <v>19</v>
      </c>
      <c r="F19" s="3"/>
      <c r="G19" s="3"/>
    </row>
    <row r="20" spans="1:7" x14ac:dyDescent="0.25">
      <c r="A20" s="1" t="s">
        <v>8</v>
      </c>
      <c r="B20" s="1">
        <v>882</v>
      </c>
      <c r="C20" s="1">
        <v>982</v>
      </c>
      <c r="D20" s="1">
        <v>0.89816700000000005</v>
      </c>
      <c r="E20" s="1">
        <v>3</v>
      </c>
      <c r="F20" s="3"/>
      <c r="G20" s="3"/>
    </row>
    <row r="21" spans="1:7" x14ac:dyDescent="0.25">
      <c r="A21" s="1" t="s">
        <v>7</v>
      </c>
      <c r="B21" s="1">
        <v>461</v>
      </c>
      <c r="C21" s="1">
        <v>562</v>
      </c>
      <c r="D21" s="1">
        <v>0.82028500000000004</v>
      </c>
      <c r="E21" s="1">
        <v>2</v>
      </c>
      <c r="F21" s="3"/>
      <c r="G21" s="3"/>
    </row>
    <row r="22" spans="1:7" x14ac:dyDescent="0.25">
      <c r="A22" s="1" t="s">
        <v>9</v>
      </c>
      <c r="B22" s="1">
        <v>157</v>
      </c>
      <c r="C22" s="1">
        <v>670</v>
      </c>
      <c r="D22" s="1">
        <v>0.23432800000000001</v>
      </c>
      <c r="E22" s="1">
        <v>1</v>
      </c>
      <c r="F22" s="3"/>
      <c r="G22" s="3"/>
    </row>
    <row r="23" spans="1:7" x14ac:dyDescent="0.25">
      <c r="A23" s="1" t="s">
        <v>10</v>
      </c>
      <c r="B23" s="1">
        <v>191</v>
      </c>
      <c r="C23" s="1">
        <v>856</v>
      </c>
      <c r="D23" s="1">
        <v>0.223131</v>
      </c>
      <c r="E23" s="1">
        <v>0</v>
      </c>
      <c r="F23" s="3"/>
      <c r="G23" s="3"/>
    </row>
    <row r="24" spans="1:7" x14ac:dyDescent="0.25">
      <c r="A24" s="1" t="s">
        <v>11</v>
      </c>
      <c r="B24" s="1">
        <v>33</v>
      </c>
      <c r="C24" s="1">
        <v>369</v>
      </c>
      <c r="D24" s="1">
        <v>8.9430999999999997E-2</v>
      </c>
      <c r="E24" s="1">
        <v>0</v>
      </c>
      <c r="F24" s="3"/>
      <c r="G24" s="3"/>
    </row>
    <row r="25" spans="1:7" x14ac:dyDescent="0.25">
      <c r="A25" s="1" t="s">
        <v>12</v>
      </c>
      <c r="B25" s="1"/>
      <c r="C25" s="1"/>
      <c r="D25" s="1">
        <f>SUM(D20:D24)</f>
        <v>2.265342</v>
      </c>
      <c r="E25" s="1"/>
      <c r="F25" s="3"/>
      <c r="G25" s="3"/>
    </row>
    <row r="26" spans="1:7" x14ac:dyDescent="0.25">
      <c r="F26" s="3"/>
      <c r="G26" s="3"/>
    </row>
    <row r="27" spans="1:7" x14ac:dyDescent="0.25">
      <c r="A27" s="1" t="s">
        <v>14</v>
      </c>
      <c r="B27" s="1"/>
      <c r="C27" s="1"/>
      <c r="D27" s="1"/>
      <c r="E27" s="1"/>
      <c r="F27" s="3"/>
      <c r="G27" s="3"/>
    </row>
    <row r="28" spans="1:7" x14ac:dyDescent="0.25">
      <c r="A28" s="1"/>
      <c r="B28" s="1" t="s">
        <v>4</v>
      </c>
      <c r="C28" s="1" t="s">
        <v>5</v>
      </c>
      <c r="D28" s="1" t="s">
        <v>6</v>
      </c>
      <c r="E28" s="1" t="s">
        <v>19</v>
      </c>
      <c r="F28" s="3"/>
      <c r="G28" s="3"/>
    </row>
    <row r="29" spans="1:7" x14ac:dyDescent="0.25">
      <c r="A29" s="1" t="s">
        <v>8</v>
      </c>
      <c r="B29" s="1">
        <v>385</v>
      </c>
      <c r="C29" s="1">
        <v>429</v>
      </c>
      <c r="D29" s="1">
        <v>0.89743600000000001</v>
      </c>
      <c r="E29" s="1">
        <v>3</v>
      </c>
      <c r="F29" s="3"/>
      <c r="G29" s="3"/>
    </row>
    <row r="30" spans="1:7" x14ac:dyDescent="0.25">
      <c r="A30" s="1" t="s">
        <v>7</v>
      </c>
      <c r="B30" s="1">
        <v>191</v>
      </c>
      <c r="C30" s="1">
        <v>227</v>
      </c>
      <c r="D30" s="1">
        <v>0.84140999999999999</v>
      </c>
      <c r="E30" s="1">
        <v>2</v>
      </c>
      <c r="F30" s="3"/>
      <c r="G30" s="3"/>
    </row>
    <row r="31" spans="1:7" x14ac:dyDescent="0.25">
      <c r="A31" s="1" t="s">
        <v>9</v>
      </c>
      <c r="B31" s="1">
        <v>483</v>
      </c>
      <c r="C31" s="1">
        <v>583</v>
      </c>
      <c r="D31" s="1">
        <v>0.82847300000000001</v>
      </c>
      <c r="E31" s="1">
        <v>1</v>
      </c>
      <c r="F31" s="3"/>
      <c r="G31" s="3"/>
    </row>
    <row r="32" spans="1:7" x14ac:dyDescent="0.25">
      <c r="A32" s="1" t="s">
        <v>10</v>
      </c>
      <c r="B32" s="1">
        <v>377</v>
      </c>
      <c r="C32" s="1">
        <v>590</v>
      </c>
      <c r="D32" s="1">
        <v>0.63898299999999997</v>
      </c>
      <c r="E32" s="1">
        <v>0</v>
      </c>
      <c r="F32" s="3"/>
      <c r="G32" s="3"/>
    </row>
    <row r="33" spans="1:7" x14ac:dyDescent="0.25">
      <c r="A33" s="1" t="s">
        <v>11</v>
      </c>
      <c r="B33" s="1">
        <v>121</v>
      </c>
      <c r="C33" s="1">
        <v>645</v>
      </c>
      <c r="D33" s="1">
        <v>0.18759700000000001</v>
      </c>
      <c r="E33" s="1">
        <v>0</v>
      </c>
      <c r="F33" s="3"/>
      <c r="G33" s="3"/>
    </row>
    <row r="34" spans="1:7" x14ac:dyDescent="0.25">
      <c r="A34" s="1" t="s">
        <v>12</v>
      </c>
      <c r="B34" s="1"/>
      <c r="C34" s="1"/>
      <c r="D34" s="1">
        <f>SUM(D29:D33)</f>
        <v>3.3938990000000002</v>
      </c>
      <c r="E34" s="1"/>
      <c r="F34" s="3"/>
      <c r="G34" s="3"/>
    </row>
    <row r="35" spans="1:7" x14ac:dyDescent="0.25">
      <c r="F35" s="3"/>
      <c r="G35" s="3"/>
    </row>
    <row r="36" spans="1:7" x14ac:dyDescent="0.25">
      <c r="A36" s="1" t="s">
        <v>15</v>
      </c>
      <c r="B36" s="1"/>
      <c r="C36" s="1"/>
      <c r="D36" s="1"/>
      <c r="E36" s="1"/>
      <c r="F36" s="3"/>
      <c r="G36" s="3"/>
    </row>
    <row r="37" spans="1:7" x14ac:dyDescent="0.25">
      <c r="A37" s="1"/>
      <c r="B37" s="1" t="s">
        <v>4</v>
      </c>
      <c r="C37" s="1" t="s">
        <v>5</v>
      </c>
      <c r="D37" s="1" t="s">
        <v>6</v>
      </c>
      <c r="E37" s="1" t="s">
        <v>19</v>
      </c>
      <c r="F37" s="3"/>
      <c r="G37" s="3"/>
    </row>
    <row r="38" spans="1:7" x14ac:dyDescent="0.25">
      <c r="A38" s="1" t="s">
        <v>8</v>
      </c>
      <c r="B38" s="1">
        <v>684</v>
      </c>
      <c r="C38" s="1">
        <v>766</v>
      </c>
      <c r="D38" s="1">
        <v>0.89295000000000002</v>
      </c>
      <c r="E38" s="1">
        <v>3</v>
      </c>
      <c r="F38" s="3"/>
      <c r="G38" s="3"/>
    </row>
    <row r="39" spans="1:7" x14ac:dyDescent="0.25">
      <c r="A39" s="1" t="s">
        <v>7</v>
      </c>
      <c r="B39" s="1">
        <v>288</v>
      </c>
      <c r="C39" s="1">
        <v>426</v>
      </c>
      <c r="D39" s="1">
        <v>0.67605599999999999</v>
      </c>
      <c r="E39" s="1">
        <v>2</v>
      </c>
      <c r="F39" s="3"/>
      <c r="G39" s="3"/>
    </row>
    <row r="40" spans="1:7" x14ac:dyDescent="0.25">
      <c r="A40" s="1" t="s">
        <v>9</v>
      </c>
      <c r="B40" s="1">
        <v>270</v>
      </c>
      <c r="C40" s="1">
        <v>577</v>
      </c>
      <c r="D40" s="1">
        <v>0.46793800000000002</v>
      </c>
      <c r="E40" s="1">
        <v>1</v>
      </c>
      <c r="F40" s="3"/>
      <c r="G40" s="3"/>
    </row>
    <row r="41" spans="1:7" x14ac:dyDescent="0.25">
      <c r="A41" s="1" t="s">
        <v>10</v>
      </c>
      <c r="B41" s="1">
        <v>189</v>
      </c>
      <c r="C41" s="1">
        <v>547</v>
      </c>
      <c r="D41" s="1">
        <v>0.34552100000000002</v>
      </c>
      <c r="E41" s="1">
        <v>0</v>
      </c>
      <c r="F41" s="3"/>
      <c r="G41" s="3"/>
    </row>
    <row r="42" spans="1:7" x14ac:dyDescent="0.25">
      <c r="A42" s="1" t="s">
        <v>11</v>
      </c>
      <c r="B42" s="1">
        <v>92</v>
      </c>
      <c r="C42" s="1">
        <v>645</v>
      </c>
      <c r="D42" s="1">
        <v>0.14263600000000001</v>
      </c>
      <c r="E42" s="1">
        <v>0</v>
      </c>
      <c r="F42" s="3"/>
      <c r="G42" s="3"/>
    </row>
    <row r="43" spans="1:7" x14ac:dyDescent="0.25">
      <c r="A43" s="1" t="s">
        <v>12</v>
      </c>
      <c r="B43" s="1"/>
      <c r="C43" s="1"/>
      <c r="D43" s="1">
        <f>SUM(D38:D42)</f>
        <v>2.5251010000000003</v>
      </c>
      <c r="E43" s="1"/>
      <c r="F43" s="3"/>
      <c r="G43" s="3"/>
    </row>
    <row r="44" spans="1:7" x14ac:dyDescent="0.25">
      <c r="F44" s="3"/>
      <c r="G44" s="3"/>
    </row>
    <row r="45" spans="1:7" x14ac:dyDescent="0.25">
      <c r="A45" s="1" t="s">
        <v>16</v>
      </c>
      <c r="B45" s="1"/>
      <c r="C45" s="1"/>
      <c r="D45" s="1"/>
      <c r="E45" s="1"/>
      <c r="F45" s="3"/>
      <c r="G45" s="3"/>
    </row>
    <row r="46" spans="1:7" x14ac:dyDescent="0.25">
      <c r="A46" s="1"/>
      <c r="B46" s="1" t="s">
        <v>4</v>
      </c>
      <c r="C46" s="1" t="s">
        <v>5</v>
      </c>
      <c r="D46" s="1" t="s">
        <v>6</v>
      </c>
      <c r="E46" s="1" t="s">
        <v>19</v>
      </c>
      <c r="F46" s="3"/>
      <c r="G46" s="3"/>
    </row>
    <row r="47" spans="1:7" x14ac:dyDescent="0.25">
      <c r="A47" s="1" t="s">
        <v>8</v>
      </c>
      <c r="B47" s="1">
        <v>545</v>
      </c>
      <c r="C47" s="1">
        <v>994</v>
      </c>
      <c r="D47" s="1">
        <v>0.54829000000000006</v>
      </c>
      <c r="E47" s="1">
        <v>3</v>
      </c>
      <c r="F47" s="3"/>
      <c r="G47" s="3"/>
    </row>
    <row r="48" spans="1:7" x14ac:dyDescent="0.25">
      <c r="A48" s="1" t="s">
        <v>7</v>
      </c>
      <c r="B48" s="1">
        <v>219</v>
      </c>
      <c r="C48" s="1">
        <v>648</v>
      </c>
      <c r="D48" s="1">
        <v>0.33796300000000001</v>
      </c>
      <c r="E48" s="1">
        <v>2</v>
      </c>
      <c r="F48" s="3"/>
      <c r="G48" s="3"/>
    </row>
    <row r="49" spans="1:7" x14ac:dyDescent="0.25">
      <c r="A49" s="1" t="s">
        <v>9</v>
      </c>
      <c r="B49" s="1">
        <v>106</v>
      </c>
      <c r="C49" s="1">
        <v>544</v>
      </c>
      <c r="D49" s="1">
        <v>0.194853</v>
      </c>
      <c r="E49" s="1">
        <v>1</v>
      </c>
      <c r="F49" s="3"/>
      <c r="G49" s="3"/>
    </row>
    <row r="50" spans="1:7" x14ac:dyDescent="0.25">
      <c r="A50" s="1" t="s">
        <v>10</v>
      </c>
      <c r="B50" s="1">
        <v>110</v>
      </c>
      <c r="C50" s="1">
        <v>722</v>
      </c>
      <c r="D50" s="1">
        <v>0.15235499999999999</v>
      </c>
      <c r="E50" s="1">
        <v>0</v>
      </c>
      <c r="F50" s="3"/>
      <c r="G50" s="3"/>
    </row>
    <row r="51" spans="1:7" x14ac:dyDescent="0.25">
      <c r="A51" s="1" t="s">
        <v>11</v>
      </c>
      <c r="B51" s="1">
        <v>64</v>
      </c>
      <c r="C51" s="1">
        <v>523</v>
      </c>
      <c r="D51" s="1">
        <v>0.12237099999999999</v>
      </c>
      <c r="E51" s="1">
        <v>0</v>
      </c>
      <c r="F51" s="3"/>
      <c r="G51" s="3"/>
    </row>
    <row r="52" spans="1:7" x14ac:dyDescent="0.25">
      <c r="A52" s="1" t="s">
        <v>12</v>
      </c>
      <c r="B52" s="1"/>
      <c r="C52" s="1"/>
      <c r="D52" s="1">
        <f>SUM(D47:D51)</f>
        <v>1.3558320000000001</v>
      </c>
      <c r="E52" s="1"/>
      <c r="F52" s="3"/>
      <c r="G52" s="3"/>
    </row>
  </sheetData>
  <mergeCells count="2">
    <mergeCell ref="E1:G1"/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HMW-Alexander</dc:creator>
  <cp:lastModifiedBy>HMW-Alexander</cp:lastModifiedBy>
  <dcterms:created xsi:type="dcterms:W3CDTF">2016-12-01T00:59:08Z</dcterms:created>
  <dcterms:modified xsi:type="dcterms:W3CDTF">2016-12-01T23:57:33Z</dcterms:modified>
</cp:coreProperties>
</file>