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D:\Freelance\Project 1\"/>
    </mc:Choice>
  </mc:AlternateContent>
  <xr:revisionPtr revIDLastSave="0" documentId="8_{88E12A8D-F46D-424A-A44F-A91A3E292E40}" xr6:coauthVersionLast="47" xr6:coauthVersionMax="47" xr10:uidLastSave="{00000000-0000-0000-0000-000000000000}"/>
  <bookViews>
    <workbookView xWindow="-108" yWindow="-108" windowWidth="23256" windowHeight="12456" tabRatio="823" activeTab="2" xr2:uid="{00000000-000D-0000-FFFF-FFFF00000000}"/>
  </bookViews>
  <sheets>
    <sheet name="Main Dashboard" sheetId="18" r:id="rId1"/>
    <sheet name="Top" sheetId="23" r:id="rId2"/>
    <sheet name="Sales Details" sheetId="26" r:id="rId3"/>
    <sheet name="Pivot Tables" sheetId="6" r:id="rId4"/>
    <sheet name="Pivot Tables 2" sheetId="12" r:id="rId5"/>
    <sheet name="Sheet5" sheetId="31" r:id="rId6"/>
    <sheet name="Sheet6" sheetId="32" r:id="rId7"/>
    <sheet name="Orders" sheetId="1" r:id="rId8"/>
    <sheet name="Products" sheetId="2" r:id="rId9"/>
    <sheet name="Sales_Reps" sheetId="3" r:id="rId10"/>
    <sheet name="Regions" sheetId="4" r:id="rId11"/>
    <sheet name="Customers" sheetId="5" r:id="rId12"/>
    <sheet name="Cust_total" sheetId="25" r:id="rId13"/>
    <sheet name="Sheet13" sheetId="24" r:id="rId14"/>
  </sheets>
  <definedNames>
    <definedName name="_xlcn.WorksheetConnection_PulseShopSales.xlsxTable1" hidden="1">Table1[]</definedName>
    <definedName name="_xlcn.WorksheetConnection_PulseShopSales.xlsxTable2" hidden="1">Table2[]</definedName>
    <definedName name="_xlcn.WorksheetConnection_PulseShopSales.xlsxTable3" hidden="1">Table3[]</definedName>
    <definedName name="_xlcn.WorksheetConnection_PulseShopSales.xlsxTable4" hidden="1">Table4[]</definedName>
    <definedName name="_xlcn.WorksheetConnection_PulseShopSales.xlsxTable5" hidden="1">Table5[]</definedName>
    <definedName name="_xlcn.WorksheetConnection_PulseShopSales.xlsxTable9" hidden="1">Table9[]</definedName>
    <definedName name="Slicer_Month">#N/A</definedName>
    <definedName name="Slicer_Product_Category">#N/A</definedName>
    <definedName name="Slicer_Region_Name">#N/A</definedName>
    <definedName name="Slicer_Sales_Rep_Name">#N/A</definedName>
    <definedName name="Slicer_Time_of_Day1">#N/A</definedName>
    <definedName name="Slicer_Year">#N/A</definedName>
  </definedNames>
  <calcPr calcId="181029"/>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 cacheId="10" r:id="rId25"/>
  </pivotCaches>
  <fileRecoveryPr repairLoad="1"/>
  <extLst>
    <ext xmlns:x14="http://schemas.microsoft.com/office/spreadsheetml/2009/9/main" uri="{876F7934-8845-4945-9796-88D515C7AA90}">
      <x14:pivotCaches>
        <pivotCache cacheId="11" r:id="rId26"/>
        <pivotCache cacheId="12" r:id="rId27"/>
      </x14:pivotCaches>
    </ext>
    <ext xmlns:x14="http://schemas.microsoft.com/office/spreadsheetml/2009/9/main" uri="{BBE1A952-AA13-448e-AADC-164F8A28A991}">
      <x14:slicerCaches>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9" name="Table9" connection="WorksheetConnection_PulseShop Sales.xlsx!Table9"/>
          <x15:modelTable id="Table5" name="Table5" connection="WorksheetConnection_PulseShop Sales.xlsx!Table5"/>
          <x15:modelTable id="Table4" name="Table4" connection="WorksheetConnection_PulseShop Sales.xlsx!Table4"/>
          <x15:modelTable id="Table3" name="Table3" connection="WorksheetConnection_PulseShop Sales.xlsx!Table3"/>
          <x15:modelTable id="Table2" name="Table2" connection="WorksheetConnection_PulseShop Sales.xlsx!Table2"/>
          <x15:modelTable id="Table1" name="Table1" connection="WorksheetConnection_PulseShop Sales.xlsx!Table1"/>
        </x15:modelTables>
        <x15:modelRelationships>
          <x15:modelRelationship fromTable="Table1" fromColumn="Product_ID" toTable="Table2" toColumn="Product_ID"/>
          <x15:modelRelationship fromTable="Table1" fromColumn="Region_ID" toTable="Table4" toColumn="Region_ID"/>
          <x15:modelRelationship fromTable="Table1" fromColumn="Sales_Rep_ID" toTable="Table3" toColumn="Sales_Rep_ID"/>
          <x15:modelRelationship fromTable="Table5" fromColumn="Region_ID" toTable="Table4" toColumn="Region_ID"/>
          <x15:modelRelationship fromTable="Table9" fromColumn="Customer_Name" toTable="Table5" toColumn="Customer_Name"/>
        </x15:modelRelationships>
      </x15:dataModel>
    </ext>
  </extLst>
</workbook>
</file>

<file path=xl/calcChain.xml><?xml version="1.0" encoding="utf-8"?>
<calcChain xmlns="http://schemas.openxmlformats.org/spreadsheetml/2006/main">
  <c r="D101" i="24" l="1"/>
  <c r="C101" i="24"/>
  <c r="D100" i="24"/>
  <c r="C100" i="24"/>
  <c r="D99" i="24"/>
  <c r="C99" i="24"/>
  <c r="D98" i="24"/>
  <c r="C98" i="24"/>
  <c r="D97" i="24"/>
  <c r="C97" i="24"/>
  <c r="D96" i="24"/>
  <c r="C96" i="24"/>
  <c r="D95" i="24"/>
  <c r="C95" i="24"/>
  <c r="D94" i="24"/>
  <c r="C94" i="24"/>
  <c r="D93" i="24"/>
  <c r="C93" i="24"/>
  <c r="D92" i="24"/>
  <c r="C92" i="24"/>
  <c r="D91" i="24"/>
  <c r="C91" i="24"/>
  <c r="D90" i="24"/>
  <c r="C90" i="24"/>
  <c r="D89" i="24"/>
  <c r="C89" i="24"/>
  <c r="D88" i="24"/>
  <c r="C88" i="24"/>
  <c r="D87" i="24"/>
  <c r="C87" i="24"/>
  <c r="D86" i="24"/>
  <c r="C86" i="24"/>
  <c r="D85" i="24"/>
  <c r="C85" i="24"/>
  <c r="D84" i="24"/>
  <c r="C84" i="24"/>
  <c r="D83" i="24"/>
  <c r="C83" i="24"/>
  <c r="D82" i="24"/>
  <c r="C82" i="24"/>
  <c r="D81" i="24"/>
  <c r="C81" i="24"/>
  <c r="D80" i="24"/>
  <c r="C80" i="24"/>
  <c r="D79" i="24"/>
  <c r="C79" i="24"/>
  <c r="D78" i="24"/>
  <c r="C78" i="24"/>
  <c r="D77" i="24"/>
  <c r="C77" i="24"/>
  <c r="D76" i="24"/>
  <c r="C76" i="24"/>
  <c r="D75" i="24"/>
  <c r="C75" i="24"/>
  <c r="D74" i="24"/>
  <c r="C74" i="24"/>
  <c r="D73" i="24"/>
  <c r="C73" i="24"/>
  <c r="D72" i="24"/>
  <c r="C72" i="24"/>
  <c r="D71" i="24"/>
  <c r="C71" i="24"/>
  <c r="D70" i="24"/>
  <c r="C70" i="24"/>
  <c r="D69" i="24"/>
  <c r="C69" i="24"/>
  <c r="D68" i="24"/>
  <c r="C68" i="24"/>
  <c r="D67" i="24"/>
  <c r="C67" i="24"/>
  <c r="D66" i="24"/>
  <c r="C66" i="24"/>
  <c r="D65" i="24"/>
  <c r="C65" i="24"/>
  <c r="D64" i="24"/>
  <c r="C64" i="24"/>
  <c r="D63" i="24"/>
  <c r="C63" i="24"/>
  <c r="D62" i="24"/>
  <c r="C62" i="24"/>
  <c r="D61" i="24"/>
  <c r="C61" i="24"/>
  <c r="D60" i="24"/>
  <c r="C60" i="24"/>
  <c r="D59" i="24"/>
  <c r="C59" i="24"/>
  <c r="D58" i="24"/>
  <c r="C58" i="24"/>
  <c r="D57" i="24"/>
  <c r="C57" i="24"/>
  <c r="D56" i="24"/>
  <c r="C56" i="24"/>
  <c r="D55" i="24"/>
  <c r="C55" i="24"/>
  <c r="D54" i="24"/>
  <c r="C54" i="24"/>
  <c r="D53" i="24"/>
  <c r="C53" i="24"/>
  <c r="D52" i="24"/>
  <c r="C52" i="24"/>
  <c r="D51" i="24"/>
  <c r="C51" i="24"/>
  <c r="D50" i="24"/>
  <c r="C50" i="24"/>
  <c r="D49" i="24"/>
  <c r="C49" i="24"/>
  <c r="D48" i="24"/>
  <c r="C48" i="24"/>
  <c r="D47" i="24"/>
  <c r="C47" i="24"/>
  <c r="D46" i="24"/>
  <c r="C46" i="24"/>
  <c r="D45" i="24"/>
  <c r="C45" i="24"/>
  <c r="D44" i="24"/>
  <c r="C44" i="24"/>
  <c r="D43" i="24"/>
  <c r="C43" i="24"/>
  <c r="D42" i="24"/>
  <c r="C42" i="24"/>
  <c r="D41" i="24"/>
  <c r="C41" i="24"/>
  <c r="D40" i="24"/>
  <c r="C40" i="24"/>
  <c r="D39" i="24"/>
  <c r="C39" i="24"/>
  <c r="D38" i="24"/>
  <c r="C38" i="24"/>
  <c r="D37" i="24"/>
  <c r="C37" i="24"/>
  <c r="D36" i="24"/>
  <c r="C36" i="24"/>
  <c r="D35" i="24"/>
  <c r="C35" i="24"/>
  <c r="D34" i="24"/>
  <c r="C34" i="24"/>
  <c r="D33" i="24"/>
  <c r="C33" i="24"/>
  <c r="D32" i="24"/>
  <c r="C32" i="24"/>
  <c r="D31" i="24"/>
  <c r="C31" i="24"/>
  <c r="D30" i="24"/>
  <c r="C30" i="24"/>
  <c r="D29" i="24"/>
  <c r="C29" i="24"/>
  <c r="D28" i="24"/>
  <c r="C28" i="24"/>
  <c r="D27" i="24"/>
  <c r="C27" i="24"/>
  <c r="D26" i="24"/>
  <c r="C26" i="24"/>
  <c r="D25" i="24"/>
  <c r="C25" i="24"/>
  <c r="D24" i="24"/>
  <c r="C24" i="24"/>
  <c r="D23" i="24"/>
  <c r="C23" i="24"/>
  <c r="D22" i="24"/>
  <c r="C22" i="24"/>
  <c r="D21" i="24"/>
  <c r="C21" i="24"/>
  <c r="D20" i="24"/>
  <c r="C20" i="24"/>
  <c r="D19" i="24"/>
  <c r="C19" i="24"/>
  <c r="D18" i="24"/>
  <c r="C18" i="24"/>
  <c r="D17" i="24"/>
  <c r="C17" i="24"/>
  <c r="D16" i="24"/>
  <c r="C16" i="24"/>
  <c r="D15" i="24"/>
  <c r="C15" i="24"/>
  <c r="D14" i="24"/>
  <c r="C14" i="24"/>
  <c r="D13" i="24"/>
  <c r="C13" i="24"/>
  <c r="D12" i="24"/>
  <c r="C12" i="24"/>
  <c r="D11" i="24"/>
  <c r="C11" i="24"/>
  <c r="D10" i="24"/>
  <c r="C10" i="24"/>
  <c r="D9" i="24"/>
  <c r="C9" i="24"/>
  <c r="D8" i="24"/>
  <c r="C8" i="24"/>
  <c r="D7" i="24"/>
  <c r="C7" i="24"/>
  <c r="D6" i="24"/>
  <c r="C6" i="24"/>
  <c r="D5" i="24"/>
  <c r="C5" i="24"/>
  <c r="D4" i="24"/>
  <c r="C4" i="24"/>
  <c r="D3" i="24"/>
  <c r="C3" i="24"/>
  <c r="D2" i="24"/>
  <c r="C2" i="24"/>
  <c r="S2001" i="1"/>
  <c r="R2001" i="1"/>
  <c r="Q2001" i="1"/>
  <c r="L2001" i="1"/>
  <c r="S2000" i="1"/>
  <c r="R2000" i="1"/>
  <c r="Q2000" i="1"/>
  <c r="L2000" i="1"/>
  <c r="S1999" i="1"/>
  <c r="R1999" i="1"/>
  <c r="Q1999" i="1"/>
  <c r="L1999" i="1"/>
  <c r="S1998" i="1"/>
  <c r="R1998" i="1"/>
  <c r="Q1998" i="1"/>
  <c r="L1998" i="1"/>
  <c r="S1997" i="1"/>
  <c r="R1997" i="1"/>
  <c r="Q1997" i="1"/>
  <c r="L1997" i="1"/>
  <c r="S1996" i="1"/>
  <c r="R1996" i="1"/>
  <c r="Q1996" i="1"/>
  <c r="L1996" i="1"/>
  <c r="S1995" i="1"/>
  <c r="R1995" i="1"/>
  <c r="Q1995" i="1"/>
  <c r="L1995" i="1"/>
  <c r="S1994" i="1"/>
  <c r="R1994" i="1"/>
  <c r="Q1994" i="1"/>
  <c r="L1994" i="1"/>
  <c r="S1993" i="1"/>
  <c r="R1993" i="1"/>
  <c r="Q1993" i="1"/>
  <c r="L1993" i="1"/>
  <c r="S1992" i="1"/>
  <c r="R1992" i="1"/>
  <c r="Q1992" i="1"/>
  <c r="L1992" i="1"/>
  <c r="S1991" i="1"/>
  <c r="R1991" i="1"/>
  <c r="Q1991" i="1"/>
  <c r="L1991" i="1"/>
  <c r="S1990" i="1"/>
  <c r="R1990" i="1"/>
  <c r="Q1990" i="1"/>
  <c r="L1990" i="1"/>
  <c r="S1989" i="1"/>
  <c r="R1989" i="1"/>
  <c r="Q1989" i="1"/>
  <c r="L1989" i="1"/>
  <c r="S1988" i="1"/>
  <c r="R1988" i="1"/>
  <c r="Q1988" i="1"/>
  <c r="L1988" i="1"/>
  <c r="S1987" i="1"/>
  <c r="R1987" i="1"/>
  <c r="Q1987" i="1"/>
  <c r="L1987" i="1"/>
  <c r="S1986" i="1"/>
  <c r="R1986" i="1"/>
  <c r="Q1986" i="1"/>
  <c r="L1986" i="1"/>
  <c r="S1985" i="1"/>
  <c r="R1985" i="1"/>
  <c r="Q1985" i="1"/>
  <c r="L1985" i="1"/>
  <c r="S1984" i="1"/>
  <c r="R1984" i="1"/>
  <c r="Q1984" i="1"/>
  <c r="L1984" i="1"/>
  <c r="S1983" i="1"/>
  <c r="R1983" i="1"/>
  <c r="Q1983" i="1"/>
  <c r="L1983" i="1"/>
  <c r="S1982" i="1"/>
  <c r="R1982" i="1"/>
  <c r="Q1982" i="1"/>
  <c r="L1982" i="1"/>
  <c r="S1981" i="1"/>
  <c r="R1981" i="1"/>
  <c r="Q1981" i="1"/>
  <c r="L1981" i="1"/>
  <c r="S1980" i="1"/>
  <c r="R1980" i="1"/>
  <c r="Q1980" i="1"/>
  <c r="L1980" i="1"/>
  <c r="S1979" i="1"/>
  <c r="R1979" i="1"/>
  <c r="Q1979" i="1"/>
  <c r="L1979" i="1"/>
  <c r="S1978" i="1"/>
  <c r="R1978" i="1"/>
  <c r="Q1978" i="1"/>
  <c r="L1978" i="1"/>
  <c r="S1977" i="1"/>
  <c r="R1977" i="1"/>
  <c r="Q1977" i="1"/>
  <c r="L1977" i="1"/>
  <c r="S1976" i="1"/>
  <c r="R1976" i="1"/>
  <c r="Q1976" i="1"/>
  <c r="L1976" i="1"/>
  <c r="S1975" i="1"/>
  <c r="R1975" i="1"/>
  <c r="Q1975" i="1"/>
  <c r="L1975" i="1"/>
  <c r="S1974" i="1"/>
  <c r="R1974" i="1"/>
  <c r="Q1974" i="1"/>
  <c r="L1974" i="1"/>
  <c r="S1973" i="1"/>
  <c r="R1973" i="1"/>
  <c r="Q1973" i="1"/>
  <c r="L1973" i="1"/>
  <c r="S1972" i="1"/>
  <c r="R1972" i="1"/>
  <c r="Q1972" i="1"/>
  <c r="L1972" i="1"/>
  <c r="S1971" i="1"/>
  <c r="R1971" i="1"/>
  <c r="Q1971" i="1"/>
  <c r="L1971" i="1"/>
  <c r="S1970" i="1"/>
  <c r="R1970" i="1"/>
  <c r="Q1970" i="1"/>
  <c r="L1970" i="1"/>
  <c r="S1969" i="1"/>
  <c r="R1969" i="1"/>
  <c r="Q1969" i="1"/>
  <c r="L1969" i="1"/>
  <c r="S1968" i="1"/>
  <c r="R1968" i="1"/>
  <c r="Q1968" i="1"/>
  <c r="L1968" i="1"/>
  <c r="S1967" i="1"/>
  <c r="R1967" i="1"/>
  <c r="Q1967" i="1"/>
  <c r="L1967" i="1"/>
  <c r="S1966" i="1"/>
  <c r="R1966" i="1"/>
  <c r="Q1966" i="1"/>
  <c r="L1966" i="1"/>
  <c r="S1965" i="1"/>
  <c r="R1965" i="1"/>
  <c r="Q1965" i="1"/>
  <c r="L1965" i="1"/>
  <c r="S1964" i="1"/>
  <c r="R1964" i="1"/>
  <c r="Q1964" i="1"/>
  <c r="L1964" i="1"/>
  <c r="S1963" i="1"/>
  <c r="R1963" i="1"/>
  <c r="Q1963" i="1"/>
  <c r="L1963" i="1"/>
  <c r="S1962" i="1"/>
  <c r="R1962" i="1"/>
  <c r="Q1962" i="1"/>
  <c r="L1962" i="1"/>
  <c r="S1961" i="1"/>
  <c r="R1961" i="1"/>
  <c r="Q1961" i="1"/>
  <c r="L1961" i="1"/>
  <c r="S1960" i="1"/>
  <c r="R1960" i="1"/>
  <c r="Q1960" i="1"/>
  <c r="L1960" i="1"/>
  <c r="S1959" i="1"/>
  <c r="R1959" i="1"/>
  <c r="Q1959" i="1"/>
  <c r="L1959" i="1"/>
  <c r="S1958" i="1"/>
  <c r="R1958" i="1"/>
  <c r="Q1958" i="1"/>
  <c r="L1958" i="1"/>
  <c r="S1957" i="1"/>
  <c r="R1957" i="1"/>
  <c r="Q1957" i="1"/>
  <c r="L1957" i="1"/>
  <c r="S1956" i="1"/>
  <c r="R1956" i="1"/>
  <c r="Q1956" i="1"/>
  <c r="L1956" i="1"/>
  <c r="S1955" i="1"/>
  <c r="R1955" i="1"/>
  <c r="Q1955" i="1"/>
  <c r="L1955" i="1"/>
  <c r="S1954" i="1"/>
  <c r="R1954" i="1"/>
  <c r="Q1954" i="1"/>
  <c r="L1954" i="1"/>
  <c r="S1953" i="1"/>
  <c r="R1953" i="1"/>
  <c r="Q1953" i="1"/>
  <c r="L1953" i="1"/>
  <c r="S1952" i="1"/>
  <c r="R1952" i="1"/>
  <c r="Q1952" i="1"/>
  <c r="L1952" i="1"/>
  <c r="S1951" i="1"/>
  <c r="R1951" i="1"/>
  <c r="Q1951" i="1"/>
  <c r="L1951" i="1"/>
  <c r="S1950" i="1"/>
  <c r="R1950" i="1"/>
  <c r="Q1950" i="1"/>
  <c r="L1950" i="1"/>
  <c r="S1949" i="1"/>
  <c r="R1949" i="1"/>
  <c r="Q1949" i="1"/>
  <c r="L1949" i="1"/>
  <c r="S1948" i="1"/>
  <c r="R1948" i="1"/>
  <c r="Q1948" i="1"/>
  <c r="L1948" i="1"/>
  <c r="S1947" i="1"/>
  <c r="R1947" i="1"/>
  <c r="Q1947" i="1"/>
  <c r="L1947" i="1"/>
  <c r="S1946" i="1"/>
  <c r="R1946" i="1"/>
  <c r="Q1946" i="1"/>
  <c r="L1946" i="1"/>
  <c r="S1945" i="1"/>
  <c r="R1945" i="1"/>
  <c r="Q1945" i="1"/>
  <c r="L1945" i="1"/>
  <c r="S1944" i="1"/>
  <c r="R1944" i="1"/>
  <c r="Q1944" i="1"/>
  <c r="L1944" i="1"/>
  <c r="S1943" i="1"/>
  <c r="R1943" i="1"/>
  <c r="Q1943" i="1"/>
  <c r="L1943" i="1"/>
  <c r="S1942" i="1"/>
  <c r="R1942" i="1"/>
  <c r="Q1942" i="1"/>
  <c r="L1942" i="1"/>
  <c r="S1941" i="1"/>
  <c r="R1941" i="1"/>
  <c r="Q1941" i="1"/>
  <c r="L1941" i="1"/>
  <c r="S1940" i="1"/>
  <c r="R1940" i="1"/>
  <c r="Q1940" i="1"/>
  <c r="L1940" i="1"/>
  <c r="S1939" i="1"/>
  <c r="R1939" i="1"/>
  <c r="Q1939" i="1"/>
  <c r="L1939" i="1"/>
  <c r="S1938" i="1"/>
  <c r="R1938" i="1"/>
  <c r="Q1938" i="1"/>
  <c r="L1938" i="1"/>
  <c r="S1937" i="1"/>
  <c r="R1937" i="1"/>
  <c r="Q1937" i="1"/>
  <c r="L1937" i="1"/>
  <c r="S1936" i="1"/>
  <c r="R1936" i="1"/>
  <c r="Q1936" i="1"/>
  <c r="L1936" i="1"/>
  <c r="S1935" i="1"/>
  <c r="R1935" i="1"/>
  <c r="Q1935" i="1"/>
  <c r="L1935" i="1"/>
  <c r="S1934" i="1"/>
  <c r="R1934" i="1"/>
  <c r="Q1934" i="1"/>
  <c r="L1934" i="1"/>
  <c r="S1933" i="1"/>
  <c r="R1933" i="1"/>
  <c r="Q1933" i="1"/>
  <c r="L1933" i="1"/>
  <c r="S1932" i="1"/>
  <c r="R1932" i="1"/>
  <c r="Q1932" i="1"/>
  <c r="L1932" i="1"/>
  <c r="S1931" i="1"/>
  <c r="R1931" i="1"/>
  <c r="Q1931" i="1"/>
  <c r="L1931" i="1"/>
  <c r="S1930" i="1"/>
  <c r="R1930" i="1"/>
  <c r="Q1930" i="1"/>
  <c r="L1930" i="1"/>
  <c r="S1929" i="1"/>
  <c r="R1929" i="1"/>
  <c r="Q1929" i="1"/>
  <c r="L1929" i="1"/>
  <c r="S1928" i="1"/>
  <c r="R1928" i="1"/>
  <c r="Q1928" i="1"/>
  <c r="L1928" i="1"/>
  <c r="S1927" i="1"/>
  <c r="R1927" i="1"/>
  <c r="Q1927" i="1"/>
  <c r="L1927" i="1"/>
  <c r="S1926" i="1"/>
  <c r="R1926" i="1"/>
  <c r="Q1926" i="1"/>
  <c r="L1926" i="1"/>
  <c r="S1925" i="1"/>
  <c r="R1925" i="1"/>
  <c r="Q1925" i="1"/>
  <c r="L1925" i="1"/>
  <c r="S1924" i="1"/>
  <c r="R1924" i="1"/>
  <c r="Q1924" i="1"/>
  <c r="L1924" i="1"/>
  <c r="S1923" i="1"/>
  <c r="R1923" i="1"/>
  <c r="Q1923" i="1"/>
  <c r="L1923" i="1"/>
  <c r="S1922" i="1"/>
  <c r="R1922" i="1"/>
  <c r="Q1922" i="1"/>
  <c r="L1922" i="1"/>
  <c r="S1921" i="1"/>
  <c r="R1921" i="1"/>
  <c r="Q1921" i="1"/>
  <c r="L1921" i="1"/>
  <c r="S1920" i="1"/>
  <c r="R1920" i="1"/>
  <c r="Q1920" i="1"/>
  <c r="L1920" i="1"/>
  <c r="S1919" i="1"/>
  <c r="R1919" i="1"/>
  <c r="Q1919" i="1"/>
  <c r="L1919" i="1"/>
  <c r="S1918" i="1"/>
  <c r="R1918" i="1"/>
  <c r="Q1918" i="1"/>
  <c r="L1918" i="1"/>
  <c r="S1917" i="1"/>
  <c r="R1917" i="1"/>
  <c r="Q1917" i="1"/>
  <c r="L1917" i="1"/>
  <c r="S1916" i="1"/>
  <c r="R1916" i="1"/>
  <c r="Q1916" i="1"/>
  <c r="L1916" i="1"/>
  <c r="S1915" i="1"/>
  <c r="R1915" i="1"/>
  <c r="Q1915" i="1"/>
  <c r="L1915" i="1"/>
  <c r="S1914" i="1"/>
  <c r="R1914" i="1"/>
  <c r="Q1914" i="1"/>
  <c r="L1914" i="1"/>
  <c r="S1913" i="1"/>
  <c r="R1913" i="1"/>
  <c r="Q1913" i="1"/>
  <c r="L1913" i="1"/>
  <c r="S1912" i="1"/>
  <c r="R1912" i="1"/>
  <c r="Q1912" i="1"/>
  <c r="L1912" i="1"/>
  <c r="S1911" i="1"/>
  <c r="R1911" i="1"/>
  <c r="Q1911" i="1"/>
  <c r="L1911" i="1"/>
  <c r="S1910" i="1"/>
  <c r="R1910" i="1"/>
  <c r="Q1910" i="1"/>
  <c r="L1910" i="1"/>
  <c r="S1909" i="1"/>
  <c r="R1909" i="1"/>
  <c r="Q1909" i="1"/>
  <c r="L1909" i="1"/>
  <c r="S1908" i="1"/>
  <c r="R1908" i="1"/>
  <c r="Q1908" i="1"/>
  <c r="L1908" i="1"/>
  <c r="S1907" i="1"/>
  <c r="R1907" i="1"/>
  <c r="Q1907" i="1"/>
  <c r="L1907" i="1"/>
  <c r="S1906" i="1"/>
  <c r="R1906" i="1"/>
  <c r="Q1906" i="1"/>
  <c r="L1906" i="1"/>
  <c r="S1905" i="1"/>
  <c r="R1905" i="1"/>
  <c r="Q1905" i="1"/>
  <c r="L1905" i="1"/>
  <c r="S1904" i="1"/>
  <c r="R1904" i="1"/>
  <c r="Q1904" i="1"/>
  <c r="L1904" i="1"/>
  <c r="S1903" i="1"/>
  <c r="R1903" i="1"/>
  <c r="Q1903" i="1"/>
  <c r="L1903" i="1"/>
  <c r="S1902" i="1"/>
  <c r="R1902" i="1"/>
  <c r="Q1902" i="1"/>
  <c r="L1902" i="1"/>
  <c r="S1901" i="1"/>
  <c r="R1901" i="1"/>
  <c r="Q1901" i="1"/>
  <c r="L1901" i="1"/>
  <c r="S1900" i="1"/>
  <c r="R1900" i="1"/>
  <c r="Q1900" i="1"/>
  <c r="L1900" i="1"/>
  <c r="S1899" i="1"/>
  <c r="R1899" i="1"/>
  <c r="Q1899" i="1"/>
  <c r="L1899" i="1"/>
  <c r="S1898" i="1"/>
  <c r="R1898" i="1"/>
  <c r="Q1898" i="1"/>
  <c r="L1898" i="1"/>
  <c r="S1897" i="1"/>
  <c r="R1897" i="1"/>
  <c r="Q1897" i="1"/>
  <c r="L1897" i="1"/>
  <c r="S1896" i="1"/>
  <c r="R1896" i="1"/>
  <c r="Q1896" i="1"/>
  <c r="L1896" i="1"/>
  <c r="S1895" i="1"/>
  <c r="R1895" i="1"/>
  <c r="Q1895" i="1"/>
  <c r="L1895" i="1"/>
  <c r="S1894" i="1"/>
  <c r="R1894" i="1"/>
  <c r="Q1894" i="1"/>
  <c r="L1894" i="1"/>
  <c r="S1893" i="1"/>
  <c r="R1893" i="1"/>
  <c r="Q1893" i="1"/>
  <c r="L1893" i="1"/>
  <c r="S1892" i="1"/>
  <c r="R1892" i="1"/>
  <c r="Q1892" i="1"/>
  <c r="L1892" i="1"/>
  <c r="S1891" i="1"/>
  <c r="R1891" i="1"/>
  <c r="Q1891" i="1"/>
  <c r="L1891" i="1"/>
  <c r="S1890" i="1"/>
  <c r="R1890" i="1"/>
  <c r="Q1890" i="1"/>
  <c r="L1890" i="1"/>
  <c r="S1889" i="1"/>
  <c r="R1889" i="1"/>
  <c r="Q1889" i="1"/>
  <c r="L1889" i="1"/>
  <c r="S1888" i="1"/>
  <c r="R1888" i="1"/>
  <c r="Q1888" i="1"/>
  <c r="L1888" i="1"/>
  <c r="S1887" i="1"/>
  <c r="R1887" i="1"/>
  <c r="Q1887" i="1"/>
  <c r="L1887" i="1"/>
  <c r="S1886" i="1"/>
  <c r="R1886" i="1"/>
  <c r="Q1886" i="1"/>
  <c r="L1886" i="1"/>
  <c r="S1885" i="1"/>
  <c r="R1885" i="1"/>
  <c r="Q1885" i="1"/>
  <c r="L1885" i="1"/>
  <c r="S1884" i="1"/>
  <c r="R1884" i="1"/>
  <c r="Q1884" i="1"/>
  <c r="L1884" i="1"/>
  <c r="S1883" i="1"/>
  <c r="R1883" i="1"/>
  <c r="Q1883" i="1"/>
  <c r="L1883" i="1"/>
  <c r="S1882" i="1"/>
  <c r="R1882" i="1"/>
  <c r="Q1882" i="1"/>
  <c r="L1882" i="1"/>
  <c r="S1881" i="1"/>
  <c r="R1881" i="1"/>
  <c r="Q1881" i="1"/>
  <c r="L1881" i="1"/>
  <c r="S1880" i="1"/>
  <c r="R1880" i="1"/>
  <c r="Q1880" i="1"/>
  <c r="L1880" i="1"/>
  <c r="S1879" i="1"/>
  <c r="R1879" i="1"/>
  <c r="Q1879" i="1"/>
  <c r="L1879" i="1"/>
  <c r="S1878" i="1"/>
  <c r="R1878" i="1"/>
  <c r="Q1878" i="1"/>
  <c r="L1878" i="1"/>
  <c r="S1877" i="1"/>
  <c r="R1877" i="1"/>
  <c r="Q1877" i="1"/>
  <c r="L1877" i="1"/>
  <c r="S1876" i="1"/>
  <c r="R1876" i="1"/>
  <c r="Q1876" i="1"/>
  <c r="L1876" i="1"/>
  <c r="S1875" i="1"/>
  <c r="R1875" i="1"/>
  <c r="Q1875" i="1"/>
  <c r="L1875" i="1"/>
  <c r="S1874" i="1"/>
  <c r="R1874" i="1"/>
  <c r="Q1874" i="1"/>
  <c r="L1874" i="1"/>
  <c r="S1873" i="1"/>
  <c r="R1873" i="1"/>
  <c r="Q1873" i="1"/>
  <c r="L1873" i="1"/>
  <c r="S1872" i="1"/>
  <c r="R1872" i="1"/>
  <c r="Q1872" i="1"/>
  <c r="L1872" i="1"/>
  <c r="S1871" i="1"/>
  <c r="R1871" i="1"/>
  <c r="Q1871" i="1"/>
  <c r="L1871" i="1"/>
  <c r="S1870" i="1"/>
  <c r="R1870" i="1"/>
  <c r="Q1870" i="1"/>
  <c r="L1870" i="1"/>
  <c r="S1869" i="1"/>
  <c r="R1869" i="1"/>
  <c r="Q1869" i="1"/>
  <c r="L1869" i="1"/>
  <c r="S1868" i="1"/>
  <c r="R1868" i="1"/>
  <c r="Q1868" i="1"/>
  <c r="L1868" i="1"/>
  <c r="S1867" i="1"/>
  <c r="R1867" i="1"/>
  <c r="Q1867" i="1"/>
  <c r="L1867" i="1"/>
  <c r="S1866" i="1"/>
  <c r="R1866" i="1"/>
  <c r="Q1866" i="1"/>
  <c r="L1866" i="1"/>
  <c r="S1865" i="1"/>
  <c r="R1865" i="1"/>
  <c r="Q1865" i="1"/>
  <c r="L1865" i="1"/>
  <c r="S1864" i="1"/>
  <c r="R1864" i="1"/>
  <c r="Q1864" i="1"/>
  <c r="L1864" i="1"/>
  <c r="S1863" i="1"/>
  <c r="R1863" i="1"/>
  <c r="Q1863" i="1"/>
  <c r="L1863" i="1"/>
  <c r="S1862" i="1"/>
  <c r="R1862" i="1"/>
  <c r="Q1862" i="1"/>
  <c r="L1862" i="1"/>
  <c r="S1861" i="1"/>
  <c r="R1861" i="1"/>
  <c r="Q1861" i="1"/>
  <c r="L1861" i="1"/>
  <c r="S1860" i="1"/>
  <c r="R1860" i="1"/>
  <c r="Q1860" i="1"/>
  <c r="L1860" i="1"/>
  <c r="S1859" i="1"/>
  <c r="R1859" i="1"/>
  <c r="Q1859" i="1"/>
  <c r="L1859" i="1"/>
  <c r="S1858" i="1"/>
  <c r="R1858" i="1"/>
  <c r="Q1858" i="1"/>
  <c r="L1858" i="1"/>
  <c r="S1857" i="1"/>
  <c r="R1857" i="1"/>
  <c r="Q1857" i="1"/>
  <c r="L1857" i="1"/>
  <c r="S1856" i="1"/>
  <c r="R1856" i="1"/>
  <c r="Q1856" i="1"/>
  <c r="L1856" i="1"/>
  <c r="S1855" i="1"/>
  <c r="R1855" i="1"/>
  <c r="Q1855" i="1"/>
  <c r="L1855" i="1"/>
  <c r="S1854" i="1"/>
  <c r="R1854" i="1"/>
  <c r="Q1854" i="1"/>
  <c r="L1854" i="1"/>
  <c r="S1853" i="1"/>
  <c r="R1853" i="1"/>
  <c r="Q1853" i="1"/>
  <c r="L1853" i="1"/>
  <c r="S1852" i="1"/>
  <c r="R1852" i="1"/>
  <c r="Q1852" i="1"/>
  <c r="L1852" i="1"/>
  <c r="S1851" i="1"/>
  <c r="R1851" i="1"/>
  <c r="Q1851" i="1"/>
  <c r="L1851" i="1"/>
  <c r="S1850" i="1"/>
  <c r="R1850" i="1"/>
  <c r="Q1850" i="1"/>
  <c r="L1850" i="1"/>
  <c r="S1849" i="1"/>
  <c r="R1849" i="1"/>
  <c r="Q1849" i="1"/>
  <c r="L1849" i="1"/>
  <c r="S1848" i="1"/>
  <c r="R1848" i="1"/>
  <c r="Q1848" i="1"/>
  <c r="L1848" i="1"/>
  <c r="S1847" i="1"/>
  <c r="R1847" i="1"/>
  <c r="Q1847" i="1"/>
  <c r="L1847" i="1"/>
  <c r="S1846" i="1"/>
  <c r="R1846" i="1"/>
  <c r="Q1846" i="1"/>
  <c r="L1846" i="1"/>
  <c r="S1845" i="1"/>
  <c r="R1845" i="1"/>
  <c r="Q1845" i="1"/>
  <c r="L1845" i="1"/>
  <c r="S1844" i="1"/>
  <c r="R1844" i="1"/>
  <c r="Q1844" i="1"/>
  <c r="L1844" i="1"/>
  <c r="S1843" i="1"/>
  <c r="R1843" i="1"/>
  <c r="Q1843" i="1"/>
  <c r="L1843" i="1"/>
  <c r="S1842" i="1"/>
  <c r="R1842" i="1"/>
  <c r="Q1842" i="1"/>
  <c r="L1842" i="1"/>
  <c r="S1841" i="1"/>
  <c r="R1841" i="1"/>
  <c r="Q1841" i="1"/>
  <c r="L1841" i="1"/>
  <c r="S1840" i="1"/>
  <c r="R1840" i="1"/>
  <c r="Q1840" i="1"/>
  <c r="L1840" i="1"/>
  <c r="S1839" i="1"/>
  <c r="R1839" i="1"/>
  <c r="Q1839" i="1"/>
  <c r="L1839" i="1"/>
  <c r="S1838" i="1"/>
  <c r="R1838" i="1"/>
  <c r="Q1838" i="1"/>
  <c r="L1838" i="1"/>
  <c r="S1837" i="1"/>
  <c r="R1837" i="1"/>
  <c r="Q1837" i="1"/>
  <c r="L1837" i="1"/>
  <c r="S1836" i="1"/>
  <c r="R1836" i="1"/>
  <c r="Q1836" i="1"/>
  <c r="L1836" i="1"/>
  <c r="S1835" i="1"/>
  <c r="R1835" i="1"/>
  <c r="Q1835" i="1"/>
  <c r="L1835" i="1"/>
  <c r="S1834" i="1"/>
  <c r="R1834" i="1"/>
  <c r="Q1834" i="1"/>
  <c r="L1834" i="1"/>
  <c r="S1833" i="1"/>
  <c r="R1833" i="1"/>
  <c r="Q1833" i="1"/>
  <c r="L1833" i="1"/>
  <c r="S1832" i="1"/>
  <c r="R1832" i="1"/>
  <c r="Q1832" i="1"/>
  <c r="L1832" i="1"/>
  <c r="S1831" i="1"/>
  <c r="R1831" i="1"/>
  <c r="Q1831" i="1"/>
  <c r="L1831" i="1"/>
  <c r="S1830" i="1"/>
  <c r="R1830" i="1"/>
  <c r="Q1830" i="1"/>
  <c r="L1830" i="1"/>
  <c r="S1829" i="1"/>
  <c r="R1829" i="1"/>
  <c r="Q1829" i="1"/>
  <c r="L1829" i="1"/>
  <c r="S1828" i="1"/>
  <c r="R1828" i="1"/>
  <c r="Q1828" i="1"/>
  <c r="L1828" i="1"/>
  <c r="S1827" i="1"/>
  <c r="R1827" i="1"/>
  <c r="Q1827" i="1"/>
  <c r="L1827" i="1"/>
  <c r="S1826" i="1"/>
  <c r="R1826" i="1"/>
  <c r="Q1826" i="1"/>
  <c r="L1826" i="1"/>
  <c r="S1825" i="1"/>
  <c r="R1825" i="1"/>
  <c r="Q1825" i="1"/>
  <c r="L1825" i="1"/>
  <c r="S1824" i="1"/>
  <c r="R1824" i="1"/>
  <c r="Q1824" i="1"/>
  <c r="L1824" i="1"/>
  <c r="S1823" i="1"/>
  <c r="R1823" i="1"/>
  <c r="Q1823" i="1"/>
  <c r="L1823" i="1"/>
  <c r="S1822" i="1"/>
  <c r="R1822" i="1"/>
  <c r="Q1822" i="1"/>
  <c r="L1822" i="1"/>
  <c r="S1821" i="1"/>
  <c r="R1821" i="1"/>
  <c r="Q1821" i="1"/>
  <c r="L1821" i="1"/>
  <c r="S1820" i="1"/>
  <c r="R1820" i="1"/>
  <c r="Q1820" i="1"/>
  <c r="L1820" i="1"/>
  <c r="S1819" i="1"/>
  <c r="R1819" i="1"/>
  <c r="Q1819" i="1"/>
  <c r="L1819" i="1"/>
  <c r="S1818" i="1"/>
  <c r="R1818" i="1"/>
  <c r="Q1818" i="1"/>
  <c r="L1818" i="1"/>
  <c r="S1817" i="1"/>
  <c r="R1817" i="1"/>
  <c r="Q1817" i="1"/>
  <c r="L1817" i="1"/>
  <c r="S1816" i="1"/>
  <c r="R1816" i="1"/>
  <c r="Q1816" i="1"/>
  <c r="L1816" i="1"/>
  <c r="S1815" i="1"/>
  <c r="R1815" i="1"/>
  <c r="Q1815" i="1"/>
  <c r="L1815" i="1"/>
  <c r="S1814" i="1"/>
  <c r="R1814" i="1"/>
  <c r="Q1814" i="1"/>
  <c r="L1814" i="1"/>
  <c r="S1813" i="1"/>
  <c r="R1813" i="1"/>
  <c r="Q1813" i="1"/>
  <c r="L1813" i="1"/>
  <c r="S1812" i="1"/>
  <c r="R1812" i="1"/>
  <c r="Q1812" i="1"/>
  <c r="L1812" i="1"/>
  <c r="S1811" i="1"/>
  <c r="R1811" i="1"/>
  <c r="Q1811" i="1"/>
  <c r="L1811" i="1"/>
  <c r="S1810" i="1"/>
  <c r="R1810" i="1"/>
  <c r="Q1810" i="1"/>
  <c r="L1810" i="1"/>
  <c r="S1809" i="1"/>
  <c r="R1809" i="1"/>
  <c r="Q1809" i="1"/>
  <c r="L1809" i="1"/>
  <c r="S1808" i="1"/>
  <c r="R1808" i="1"/>
  <c r="Q1808" i="1"/>
  <c r="L1808" i="1"/>
  <c r="S1807" i="1"/>
  <c r="R1807" i="1"/>
  <c r="Q1807" i="1"/>
  <c r="L1807" i="1"/>
  <c r="S1806" i="1"/>
  <c r="R1806" i="1"/>
  <c r="Q1806" i="1"/>
  <c r="L1806" i="1"/>
  <c r="S1805" i="1"/>
  <c r="R1805" i="1"/>
  <c r="Q1805" i="1"/>
  <c r="L1805" i="1"/>
  <c r="S1804" i="1"/>
  <c r="R1804" i="1"/>
  <c r="Q1804" i="1"/>
  <c r="L1804" i="1"/>
  <c r="S1803" i="1"/>
  <c r="R1803" i="1"/>
  <c r="Q1803" i="1"/>
  <c r="L1803" i="1"/>
  <c r="S1802" i="1"/>
  <c r="R1802" i="1"/>
  <c r="Q1802" i="1"/>
  <c r="L1802" i="1"/>
  <c r="S1801" i="1"/>
  <c r="R1801" i="1"/>
  <c r="Q1801" i="1"/>
  <c r="L1801" i="1"/>
  <c r="S1800" i="1"/>
  <c r="R1800" i="1"/>
  <c r="Q1800" i="1"/>
  <c r="L1800" i="1"/>
  <c r="S1799" i="1"/>
  <c r="R1799" i="1"/>
  <c r="Q1799" i="1"/>
  <c r="L1799" i="1"/>
  <c r="S1798" i="1"/>
  <c r="R1798" i="1"/>
  <c r="Q1798" i="1"/>
  <c r="L1798" i="1"/>
  <c r="S1797" i="1"/>
  <c r="R1797" i="1"/>
  <c r="Q1797" i="1"/>
  <c r="L1797" i="1"/>
  <c r="S1796" i="1"/>
  <c r="R1796" i="1"/>
  <c r="Q1796" i="1"/>
  <c r="L1796" i="1"/>
  <c r="S1795" i="1"/>
  <c r="R1795" i="1"/>
  <c r="Q1795" i="1"/>
  <c r="L1795" i="1"/>
  <c r="S1794" i="1"/>
  <c r="R1794" i="1"/>
  <c r="Q1794" i="1"/>
  <c r="L1794" i="1"/>
  <c r="S1793" i="1"/>
  <c r="R1793" i="1"/>
  <c r="Q1793" i="1"/>
  <c r="L1793" i="1"/>
  <c r="S1792" i="1"/>
  <c r="R1792" i="1"/>
  <c r="Q1792" i="1"/>
  <c r="L1792" i="1"/>
  <c r="S1791" i="1"/>
  <c r="R1791" i="1"/>
  <c r="Q1791" i="1"/>
  <c r="L1791" i="1"/>
  <c r="S1790" i="1"/>
  <c r="R1790" i="1"/>
  <c r="Q1790" i="1"/>
  <c r="L1790" i="1"/>
  <c r="S1789" i="1"/>
  <c r="R1789" i="1"/>
  <c r="Q1789" i="1"/>
  <c r="L1789" i="1"/>
  <c r="S1788" i="1"/>
  <c r="R1788" i="1"/>
  <c r="Q1788" i="1"/>
  <c r="L1788" i="1"/>
  <c r="S1787" i="1"/>
  <c r="R1787" i="1"/>
  <c r="Q1787" i="1"/>
  <c r="L1787" i="1"/>
  <c r="S1786" i="1"/>
  <c r="R1786" i="1"/>
  <c r="Q1786" i="1"/>
  <c r="L1786" i="1"/>
  <c r="S1785" i="1"/>
  <c r="R1785" i="1"/>
  <c r="Q1785" i="1"/>
  <c r="L1785" i="1"/>
  <c r="S1784" i="1"/>
  <c r="R1784" i="1"/>
  <c r="Q1784" i="1"/>
  <c r="L1784" i="1"/>
  <c r="S1783" i="1"/>
  <c r="R1783" i="1"/>
  <c r="Q1783" i="1"/>
  <c r="L1783" i="1"/>
  <c r="S1782" i="1"/>
  <c r="R1782" i="1"/>
  <c r="Q1782" i="1"/>
  <c r="L1782" i="1"/>
  <c r="S1781" i="1"/>
  <c r="R1781" i="1"/>
  <c r="Q1781" i="1"/>
  <c r="L1781" i="1"/>
  <c r="S1780" i="1"/>
  <c r="R1780" i="1"/>
  <c r="Q1780" i="1"/>
  <c r="L1780" i="1"/>
  <c r="S1779" i="1"/>
  <c r="R1779" i="1"/>
  <c r="Q1779" i="1"/>
  <c r="L1779" i="1"/>
  <c r="S1778" i="1"/>
  <c r="R1778" i="1"/>
  <c r="Q1778" i="1"/>
  <c r="L1778" i="1"/>
  <c r="S1777" i="1"/>
  <c r="R1777" i="1"/>
  <c r="Q1777" i="1"/>
  <c r="L1777" i="1"/>
  <c r="S1776" i="1"/>
  <c r="R1776" i="1"/>
  <c r="Q1776" i="1"/>
  <c r="L1776" i="1"/>
  <c r="S1775" i="1"/>
  <c r="R1775" i="1"/>
  <c r="Q1775" i="1"/>
  <c r="L1775" i="1"/>
  <c r="S1774" i="1"/>
  <c r="R1774" i="1"/>
  <c r="Q1774" i="1"/>
  <c r="L1774" i="1"/>
  <c r="S1773" i="1"/>
  <c r="R1773" i="1"/>
  <c r="Q1773" i="1"/>
  <c r="L1773" i="1"/>
  <c r="S1772" i="1"/>
  <c r="R1772" i="1"/>
  <c r="Q1772" i="1"/>
  <c r="L1772" i="1"/>
  <c r="S1771" i="1"/>
  <c r="R1771" i="1"/>
  <c r="Q1771" i="1"/>
  <c r="L1771" i="1"/>
  <c r="S1770" i="1"/>
  <c r="R1770" i="1"/>
  <c r="Q1770" i="1"/>
  <c r="L1770" i="1"/>
  <c r="S1769" i="1"/>
  <c r="R1769" i="1"/>
  <c r="Q1769" i="1"/>
  <c r="L1769" i="1"/>
  <c r="S1768" i="1"/>
  <c r="R1768" i="1"/>
  <c r="Q1768" i="1"/>
  <c r="L1768" i="1"/>
  <c r="S1767" i="1"/>
  <c r="R1767" i="1"/>
  <c r="Q1767" i="1"/>
  <c r="L1767" i="1"/>
  <c r="S1766" i="1"/>
  <c r="R1766" i="1"/>
  <c r="Q1766" i="1"/>
  <c r="L1766" i="1"/>
  <c r="S1765" i="1"/>
  <c r="R1765" i="1"/>
  <c r="Q1765" i="1"/>
  <c r="L1765" i="1"/>
  <c r="S1764" i="1"/>
  <c r="R1764" i="1"/>
  <c r="Q1764" i="1"/>
  <c r="L1764" i="1"/>
  <c r="S1763" i="1"/>
  <c r="R1763" i="1"/>
  <c r="Q1763" i="1"/>
  <c r="L1763" i="1"/>
  <c r="S1762" i="1"/>
  <c r="R1762" i="1"/>
  <c r="Q1762" i="1"/>
  <c r="L1762" i="1"/>
  <c r="S1761" i="1"/>
  <c r="R1761" i="1"/>
  <c r="Q1761" i="1"/>
  <c r="L1761" i="1"/>
  <c r="S1760" i="1"/>
  <c r="R1760" i="1"/>
  <c r="Q1760" i="1"/>
  <c r="L1760" i="1"/>
  <c r="S1759" i="1"/>
  <c r="R1759" i="1"/>
  <c r="Q1759" i="1"/>
  <c r="L1759" i="1"/>
  <c r="S1758" i="1"/>
  <c r="R1758" i="1"/>
  <c r="Q1758" i="1"/>
  <c r="L1758" i="1"/>
  <c r="S1757" i="1"/>
  <c r="R1757" i="1"/>
  <c r="Q1757" i="1"/>
  <c r="L1757" i="1"/>
  <c r="S1756" i="1"/>
  <c r="R1756" i="1"/>
  <c r="Q1756" i="1"/>
  <c r="L1756" i="1"/>
  <c r="S1755" i="1"/>
  <c r="R1755" i="1"/>
  <c r="Q1755" i="1"/>
  <c r="L1755" i="1"/>
  <c r="S1754" i="1"/>
  <c r="R1754" i="1"/>
  <c r="Q1754" i="1"/>
  <c r="L1754" i="1"/>
  <c r="S1753" i="1"/>
  <c r="R1753" i="1"/>
  <c r="Q1753" i="1"/>
  <c r="L1753" i="1"/>
  <c r="S1752" i="1"/>
  <c r="R1752" i="1"/>
  <c r="Q1752" i="1"/>
  <c r="L1752" i="1"/>
  <c r="S1751" i="1"/>
  <c r="R1751" i="1"/>
  <c r="Q1751" i="1"/>
  <c r="L1751" i="1"/>
  <c r="S1750" i="1"/>
  <c r="R1750" i="1"/>
  <c r="Q1750" i="1"/>
  <c r="L1750" i="1"/>
  <c r="S1749" i="1"/>
  <c r="R1749" i="1"/>
  <c r="Q1749" i="1"/>
  <c r="L1749" i="1"/>
  <c r="S1748" i="1"/>
  <c r="R1748" i="1"/>
  <c r="Q1748" i="1"/>
  <c r="L1748" i="1"/>
  <c r="S1747" i="1"/>
  <c r="R1747" i="1"/>
  <c r="Q1747" i="1"/>
  <c r="L1747" i="1"/>
  <c r="S1746" i="1"/>
  <c r="R1746" i="1"/>
  <c r="Q1746" i="1"/>
  <c r="L1746" i="1"/>
  <c r="S1745" i="1"/>
  <c r="R1745" i="1"/>
  <c r="Q1745" i="1"/>
  <c r="L1745" i="1"/>
  <c r="S1744" i="1"/>
  <c r="R1744" i="1"/>
  <c r="Q1744" i="1"/>
  <c r="L1744" i="1"/>
  <c r="S1743" i="1"/>
  <c r="R1743" i="1"/>
  <c r="Q1743" i="1"/>
  <c r="L1743" i="1"/>
  <c r="S1742" i="1"/>
  <c r="R1742" i="1"/>
  <c r="Q1742" i="1"/>
  <c r="L1742" i="1"/>
  <c r="S1741" i="1"/>
  <c r="R1741" i="1"/>
  <c r="Q1741" i="1"/>
  <c r="L1741" i="1"/>
  <c r="S1740" i="1"/>
  <c r="R1740" i="1"/>
  <c r="Q1740" i="1"/>
  <c r="L1740" i="1"/>
  <c r="S1739" i="1"/>
  <c r="R1739" i="1"/>
  <c r="Q1739" i="1"/>
  <c r="L1739" i="1"/>
  <c r="S1738" i="1"/>
  <c r="R1738" i="1"/>
  <c r="Q1738" i="1"/>
  <c r="L1738" i="1"/>
  <c r="S1737" i="1"/>
  <c r="R1737" i="1"/>
  <c r="Q1737" i="1"/>
  <c r="L1737" i="1"/>
  <c r="S1736" i="1"/>
  <c r="R1736" i="1"/>
  <c r="Q1736" i="1"/>
  <c r="L1736" i="1"/>
  <c r="S1735" i="1"/>
  <c r="R1735" i="1"/>
  <c r="Q1735" i="1"/>
  <c r="L1735" i="1"/>
  <c r="S1734" i="1"/>
  <c r="R1734" i="1"/>
  <c r="Q1734" i="1"/>
  <c r="L1734" i="1"/>
  <c r="S1733" i="1"/>
  <c r="R1733" i="1"/>
  <c r="Q1733" i="1"/>
  <c r="L1733" i="1"/>
  <c r="S1732" i="1"/>
  <c r="R1732" i="1"/>
  <c r="Q1732" i="1"/>
  <c r="L1732" i="1"/>
  <c r="S1731" i="1"/>
  <c r="R1731" i="1"/>
  <c r="Q1731" i="1"/>
  <c r="L1731" i="1"/>
  <c r="S1730" i="1"/>
  <c r="R1730" i="1"/>
  <c r="Q1730" i="1"/>
  <c r="L1730" i="1"/>
  <c r="S1729" i="1"/>
  <c r="R1729" i="1"/>
  <c r="Q1729" i="1"/>
  <c r="L1729" i="1"/>
  <c r="S1728" i="1"/>
  <c r="R1728" i="1"/>
  <c r="Q1728" i="1"/>
  <c r="L1728" i="1"/>
  <c r="S1727" i="1"/>
  <c r="R1727" i="1"/>
  <c r="Q1727" i="1"/>
  <c r="L1727" i="1"/>
  <c r="S1726" i="1"/>
  <c r="R1726" i="1"/>
  <c r="Q1726" i="1"/>
  <c r="L1726" i="1"/>
  <c r="S1725" i="1"/>
  <c r="R1725" i="1"/>
  <c r="Q1725" i="1"/>
  <c r="L1725" i="1"/>
  <c r="S1724" i="1"/>
  <c r="R1724" i="1"/>
  <c r="Q1724" i="1"/>
  <c r="L1724" i="1"/>
  <c r="S1723" i="1"/>
  <c r="R1723" i="1"/>
  <c r="Q1723" i="1"/>
  <c r="L1723" i="1"/>
  <c r="S1722" i="1"/>
  <c r="R1722" i="1"/>
  <c r="Q1722" i="1"/>
  <c r="L1722" i="1"/>
  <c r="S1721" i="1"/>
  <c r="R1721" i="1"/>
  <c r="Q1721" i="1"/>
  <c r="L1721" i="1"/>
  <c r="S1720" i="1"/>
  <c r="R1720" i="1"/>
  <c r="Q1720" i="1"/>
  <c r="L1720" i="1"/>
  <c r="S1719" i="1"/>
  <c r="R1719" i="1"/>
  <c r="Q1719" i="1"/>
  <c r="L1719" i="1"/>
  <c r="S1718" i="1"/>
  <c r="R1718" i="1"/>
  <c r="Q1718" i="1"/>
  <c r="L1718" i="1"/>
  <c r="S1717" i="1"/>
  <c r="R1717" i="1"/>
  <c r="Q1717" i="1"/>
  <c r="L1717" i="1"/>
  <c r="S1716" i="1"/>
  <c r="R1716" i="1"/>
  <c r="Q1716" i="1"/>
  <c r="L1716" i="1"/>
  <c r="S1715" i="1"/>
  <c r="R1715" i="1"/>
  <c r="Q1715" i="1"/>
  <c r="L1715" i="1"/>
  <c r="S1714" i="1"/>
  <c r="R1714" i="1"/>
  <c r="Q1714" i="1"/>
  <c r="L1714" i="1"/>
  <c r="S1713" i="1"/>
  <c r="R1713" i="1"/>
  <c r="Q1713" i="1"/>
  <c r="L1713" i="1"/>
  <c r="S1712" i="1"/>
  <c r="R1712" i="1"/>
  <c r="Q1712" i="1"/>
  <c r="L1712" i="1"/>
  <c r="S1711" i="1"/>
  <c r="R1711" i="1"/>
  <c r="Q1711" i="1"/>
  <c r="L1711" i="1"/>
  <c r="S1710" i="1"/>
  <c r="R1710" i="1"/>
  <c r="Q1710" i="1"/>
  <c r="L1710" i="1"/>
  <c r="S1709" i="1"/>
  <c r="R1709" i="1"/>
  <c r="Q1709" i="1"/>
  <c r="L1709" i="1"/>
  <c r="S1708" i="1"/>
  <c r="R1708" i="1"/>
  <c r="Q1708" i="1"/>
  <c r="L1708" i="1"/>
  <c r="S1707" i="1"/>
  <c r="R1707" i="1"/>
  <c r="Q1707" i="1"/>
  <c r="L1707" i="1"/>
  <c r="S1706" i="1"/>
  <c r="R1706" i="1"/>
  <c r="Q1706" i="1"/>
  <c r="L1706" i="1"/>
  <c r="S1705" i="1"/>
  <c r="R1705" i="1"/>
  <c r="Q1705" i="1"/>
  <c r="L1705" i="1"/>
  <c r="S1704" i="1"/>
  <c r="R1704" i="1"/>
  <c r="Q1704" i="1"/>
  <c r="L1704" i="1"/>
  <c r="S1703" i="1"/>
  <c r="R1703" i="1"/>
  <c r="Q1703" i="1"/>
  <c r="L1703" i="1"/>
  <c r="S1702" i="1"/>
  <c r="R1702" i="1"/>
  <c r="Q1702" i="1"/>
  <c r="L1702" i="1"/>
  <c r="S1701" i="1"/>
  <c r="R1701" i="1"/>
  <c r="Q1701" i="1"/>
  <c r="L1701" i="1"/>
  <c r="S1700" i="1"/>
  <c r="R1700" i="1"/>
  <c r="Q1700" i="1"/>
  <c r="L1700" i="1"/>
  <c r="S1699" i="1"/>
  <c r="R1699" i="1"/>
  <c r="Q1699" i="1"/>
  <c r="L1699" i="1"/>
  <c r="S1698" i="1"/>
  <c r="R1698" i="1"/>
  <c r="Q1698" i="1"/>
  <c r="L1698" i="1"/>
  <c r="S1697" i="1"/>
  <c r="R1697" i="1"/>
  <c r="Q1697" i="1"/>
  <c r="L1697" i="1"/>
  <c r="S1696" i="1"/>
  <c r="R1696" i="1"/>
  <c r="Q1696" i="1"/>
  <c r="L1696" i="1"/>
  <c r="S1695" i="1"/>
  <c r="R1695" i="1"/>
  <c r="Q1695" i="1"/>
  <c r="L1695" i="1"/>
  <c r="S1694" i="1"/>
  <c r="R1694" i="1"/>
  <c r="Q1694" i="1"/>
  <c r="L1694" i="1"/>
  <c r="S1693" i="1"/>
  <c r="R1693" i="1"/>
  <c r="Q1693" i="1"/>
  <c r="L1693" i="1"/>
  <c r="S1692" i="1"/>
  <c r="R1692" i="1"/>
  <c r="Q1692" i="1"/>
  <c r="L1692" i="1"/>
  <c r="S1691" i="1"/>
  <c r="R1691" i="1"/>
  <c r="Q1691" i="1"/>
  <c r="L1691" i="1"/>
  <c r="S1690" i="1"/>
  <c r="R1690" i="1"/>
  <c r="Q1690" i="1"/>
  <c r="L1690" i="1"/>
  <c r="S1689" i="1"/>
  <c r="R1689" i="1"/>
  <c r="Q1689" i="1"/>
  <c r="L1689" i="1"/>
  <c r="S1688" i="1"/>
  <c r="R1688" i="1"/>
  <c r="Q1688" i="1"/>
  <c r="L1688" i="1"/>
  <c r="S1687" i="1"/>
  <c r="R1687" i="1"/>
  <c r="Q1687" i="1"/>
  <c r="L1687" i="1"/>
  <c r="S1686" i="1"/>
  <c r="R1686" i="1"/>
  <c r="Q1686" i="1"/>
  <c r="L1686" i="1"/>
  <c r="S1685" i="1"/>
  <c r="R1685" i="1"/>
  <c r="Q1685" i="1"/>
  <c r="L1685" i="1"/>
  <c r="S1684" i="1"/>
  <c r="R1684" i="1"/>
  <c r="Q1684" i="1"/>
  <c r="L1684" i="1"/>
  <c r="S1683" i="1"/>
  <c r="R1683" i="1"/>
  <c r="Q1683" i="1"/>
  <c r="L1683" i="1"/>
  <c r="S1682" i="1"/>
  <c r="R1682" i="1"/>
  <c r="Q1682" i="1"/>
  <c r="L1682" i="1"/>
  <c r="S1681" i="1"/>
  <c r="R1681" i="1"/>
  <c r="Q1681" i="1"/>
  <c r="L1681" i="1"/>
  <c r="S1680" i="1"/>
  <c r="R1680" i="1"/>
  <c r="Q1680" i="1"/>
  <c r="L1680" i="1"/>
  <c r="S1679" i="1"/>
  <c r="R1679" i="1"/>
  <c r="Q1679" i="1"/>
  <c r="L1679" i="1"/>
  <c r="S1678" i="1"/>
  <c r="R1678" i="1"/>
  <c r="Q1678" i="1"/>
  <c r="L1678" i="1"/>
  <c r="S1677" i="1"/>
  <c r="R1677" i="1"/>
  <c r="Q1677" i="1"/>
  <c r="L1677" i="1"/>
  <c r="S1676" i="1"/>
  <c r="R1676" i="1"/>
  <c r="Q1676" i="1"/>
  <c r="L1676" i="1"/>
  <c r="S1675" i="1"/>
  <c r="R1675" i="1"/>
  <c r="Q1675" i="1"/>
  <c r="L1675" i="1"/>
  <c r="S1674" i="1"/>
  <c r="R1674" i="1"/>
  <c r="Q1674" i="1"/>
  <c r="L1674" i="1"/>
  <c r="S1673" i="1"/>
  <c r="R1673" i="1"/>
  <c r="Q1673" i="1"/>
  <c r="L1673" i="1"/>
  <c r="S1672" i="1"/>
  <c r="R1672" i="1"/>
  <c r="Q1672" i="1"/>
  <c r="L1672" i="1"/>
  <c r="S1671" i="1"/>
  <c r="R1671" i="1"/>
  <c r="Q1671" i="1"/>
  <c r="L1671" i="1"/>
  <c r="S1670" i="1"/>
  <c r="R1670" i="1"/>
  <c r="Q1670" i="1"/>
  <c r="L1670" i="1"/>
  <c r="S1669" i="1"/>
  <c r="R1669" i="1"/>
  <c r="Q1669" i="1"/>
  <c r="L1669" i="1"/>
  <c r="S1668" i="1"/>
  <c r="R1668" i="1"/>
  <c r="Q1668" i="1"/>
  <c r="L1668" i="1"/>
  <c r="S1667" i="1"/>
  <c r="R1667" i="1"/>
  <c r="Q1667" i="1"/>
  <c r="L1667" i="1"/>
  <c r="S1666" i="1"/>
  <c r="R1666" i="1"/>
  <c r="Q1666" i="1"/>
  <c r="L1666" i="1"/>
  <c r="S1665" i="1"/>
  <c r="R1665" i="1"/>
  <c r="Q1665" i="1"/>
  <c r="L1665" i="1"/>
  <c r="S1664" i="1"/>
  <c r="R1664" i="1"/>
  <c r="Q1664" i="1"/>
  <c r="L1664" i="1"/>
  <c r="S1663" i="1"/>
  <c r="R1663" i="1"/>
  <c r="Q1663" i="1"/>
  <c r="L1663" i="1"/>
  <c r="S1662" i="1"/>
  <c r="R1662" i="1"/>
  <c r="Q1662" i="1"/>
  <c r="L1662" i="1"/>
  <c r="S1661" i="1"/>
  <c r="R1661" i="1"/>
  <c r="Q1661" i="1"/>
  <c r="L1661" i="1"/>
  <c r="S1660" i="1"/>
  <c r="R1660" i="1"/>
  <c r="Q1660" i="1"/>
  <c r="L1660" i="1"/>
  <c r="S1659" i="1"/>
  <c r="R1659" i="1"/>
  <c r="Q1659" i="1"/>
  <c r="L1659" i="1"/>
  <c r="S1658" i="1"/>
  <c r="R1658" i="1"/>
  <c r="Q1658" i="1"/>
  <c r="L1658" i="1"/>
  <c r="S1657" i="1"/>
  <c r="R1657" i="1"/>
  <c r="Q1657" i="1"/>
  <c r="L1657" i="1"/>
  <c r="S1656" i="1"/>
  <c r="R1656" i="1"/>
  <c r="Q1656" i="1"/>
  <c r="L1656" i="1"/>
  <c r="S1655" i="1"/>
  <c r="R1655" i="1"/>
  <c r="Q1655" i="1"/>
  <c r="L1655" i="1"/>
  <c r="S1654" i="1"/>
  <c r="R1654" i="1"/>
  <c r="Q1654" i="1"/>
  <c r="L1654" i="1"/>
  <c r="S1653" i="1"/>
  <c r="R1653" i="1"/>
  <c r="Q1653" i="1"/>
  <c r="L1653" i="1"/>
  <c r="S1652" i="1"/>
  <c r="R1652" i="1"/>
  <c r="Q1652" i="1"/>
  <c r="L1652" i="1"/>
  <c r="S1651" i="1"/>
  <c r="R1651" i="1"/>
  <c r="Q1651" i="1"/>
  <c r="L1651" i="1"/>
  <c r="S1650" i="1"/>
  <c r="R1650" i="1"/>
  <c r="Q1650" i="1"/>
  <c r="L1650" i="1"/>
  <c r="S1649" i="1"/>
  <c r="R1649" i="1"/>
  <c r="Q1649" i="1"/>
  <c r="L1649" i="1"/>
  <c r="S1648" i="1"/>
  <c r="R1648" i="1"/>
  <c r="Q1648" i="1"/>
  <c r="L1648" i="1"/>
  <c r="S1647" i="1"/>
  <c r="R1647" i="1"/>
  <c r="Q1647" i="1"/>
  <c r="L1647" i="1"/>
  <c r="S1646" i="1"/>
  <c r="R1646" i="1"/>
  <c r="Q1646" i="1"/>
  <c r="L1646" i="1"/>
  <c r="S1645" i="1"/>
  <c r="R1645" i="1"/>
  <c r="Q1645" i="1"/>
  <c r="L1645" i="1"/>
  <c r="S1644" i="1"/>
  <c r="R1644" i="1"/>
  <c r="Q1644" i="1"/>
  <c r="L1644" i="1"/>
  <c r="S1643" i="1"/>
  <c r="R1643" i="1"/>
  <c r="Q1643" i="1"/>
  <c r="L1643" i="1"/>
  <c r="S1642" i="1"/>
  <c r="R1642" i="1"/>
  <c r="Q1642" i="1"/>
  <c r="L1642" i="1"/>
  <c r="S1641" i="1"/>
  <c r="R1641" i="1"/>
  <c r="Q1641" i="1"/>
  <c r="L1641" i="1"/>
  <c r="S1640" i="1"/>
  <c r="R1640" i="1"/>
  <c r="Q1640" i="1"/>
  <c r="L1640" i="1"/>
  <c r="S1639" i="1"/>
  <c r="R1639" i="1"/>
  <c r="Q1639" i="1"/>
  <c r="L1639" i="1"/>
  <c r="S1638" i="1"/>
  <c r="R1638" i="1"/>
  <c r="Q1638" i="1"/>
  <c r="L1638" i="1"/>
  <c r="S1637" i="1"/>
  <c r="R1637" i="1"/>
  <c r="Q1637" i="1"/>
  <c r="L1637" i="1"/>
  <c r="S1636" i="1"/>
  <c r="R1636" i="1"/>
  <c r="Q1636" i="1"/>
  <c r="L1636" i="1"/>
  <c r="S1635" i="1"/>
  <c r="R1635" i="1"/>
  <c r="Q1635" i="1"/>
  <c r="L1635" i="1"/>
  <c r="S1634" i="1"/>
  <c r="R1634" i="1"/>
  <c r="Q1634" i="1"/>
  <c r="L1634" i="1"/>
  <c r="S1633" i="1"/>
  <c r="R1633" i="1"/>
  <c r="Q1633" i="1"/>
  <c r="L1633" i="1"/>
  <c r="S1632" i="1"/>
  <c r="R1632" i="1"/>
  <c r="Q1632" i="1"/>
  <c r="L1632" i="1"/>
  <c r="S1631" i="1"/>
  <c r="R1631" i="1"/>
  <c r="Q1631" i="1"/>
  <c r="L1631" i="1"/>
  <c r="S1630" i="1"/>
  <c r="R1630" i="1"/>
  <c r="Q1630" i="1"/>
  <c r="L1630" i="1"/>
  <c r="S1629" i="1"/>
  <c r="R1629" i="1"/>
  <c r="Q1629" i="1"/>
  <c r="L1629" i="1"/>
  <c r="S1628" i="1"/>
  <c r="R1628" i="1"/>
  <c r="Q1628" i="1"/>
  <c r="L1628" i="1"/>
  <c r="S1627" i="1"/>
  <c r="R1627" i="1"/>
  <c r="Q1627" i="1"/>
  <c r="L1627" i="1"/>
  <c r="S1626" i="1"/>
  <c r="R1626" i="1"/>
  <c r="Q1626" i="1"/>
  <c r="L1626" i="1"/>
  <c r="S1625" i="1"/>
  <c r="R1625" i="1"/>
  <c r="Q1625" i="1"/>
  <c r="L1625" i="1"/>
  <c r="S1624" i="1"/>
  <c r="R1624" i="1"/>
  <c r="Q1624" i="1"/>
  <c r="L1624" i="1"/>
  <c r="S1623" i="1"/>
  <c r="R1623" i="1"/>
  <c r="Q1623" i="1"/>
  <c r="L1623" i="1"/>
  <c r="S1622" i="1"/>
  <c r="R1622" i="1"/>
  <c r="Q1622" i="1"/>
  <c r="L1622" i="1"/>
  <c r="S1621" i="1"/>
  <c r="R1621" i="1"/>
  <c r="Q1621" i="1"/>
  <c r="L1621" i="1"/>
  <c r="S1620" i="1"/>
  <c r="R1620" i="1"/>
  <c r="Q1620" i="1"/>
  <c r="L1620" i="1"/>
  <c r="S1619" i="1"/>
  <c r="R1619" i="1"/>
  <c r="Q1619" i="1"/>
  <c r="L1619" i="1"/>
  <c r="S1618" i="1"/>
  <c r="R1618" i="1"/>
  <c r="Q1618" i="1"/>
  <c r="L1618" i="1"/>
  <c r="S1617" i="1"/>
  <c r="R1617" i="1"/>
  <c r="Q1617" i="1"/>
  <c r="L1617" i="1"/>
  <c r="S1616" i="1"/>
  <c r="R1616" i="1"/>
  <c r="Q1616" i="1"/>
  <c r="L1616" i="1"/>
  <c r="S1615" i="1"/>
  <c r="R1615" i="1"/>
  <c r="Q1615" i="1"/>
  <c r="L1615" i="1"/>
  <c r="S1614" i="1"/>
  <c r="R1614" i="1"/>
  <c r="Q1614" i="1"/>
  <c r="L1614" i="1"/>
  <c r="S1613" i="1"/>
  <c r="R1613" i="1"/>
  <c r="Q1613" i="1"/>
  <c r="L1613" i="1"/>
  <c r="S1612" i="1"/>
  <c r="R1612" i="1"/>
  <c r="Q1612" i="1"/>
  <c r="L1612" i="1"/>
  <c r="S1611" i="1"/>
  <c r="R1611" i="1"/>
  <c r="Q1611" i="1"/>
  <c r="L1611" i="1"/>
  <c r="S1610" i="1"/>
  <c r="R1610" i="1"/>
  <c r="Q1610" i="1"/>
  <c r="L1610" i="1"/>
  <c r="S1609" i="1"/>
  <c r="R1609" i="1"/>
  <c r="Q1609" i="1"/>
  <c r="L1609" i="1"/>
  <c r="S1608" i="1"/>
  <c r="R1608" i="1"/>
  <c r="Q1608" i="1"/>
  <c r="L1608" i="1"/>
  <c r="S1607" i="1"/>
  <c r="R1607" i="1"/>
  <c r="Q1607" i="1"/>
  <c r="L1607" i="1"/>
  <c r="S1606" i="1"/>
  <c r="R1606" i="1"/>
  <c r="Q1606" i="1"/>
  <c r="L1606" i="1"/>
  <c r="S1605" i="1"/>
  <c r="R1605" i="1"/>
  <c r="Q1605" i="1"/>
  <c r="L1605" i="1"/>
  <c r="S1604" i="1"/>
  <c r="R1604" i="1"/>
  <c r="Q1604" i="1"/>
  <c r="L1604" i="1"/>
  <c r="S1603" i="1"/>
  <c r="R1603" i="1"/>
  <c r="Q1603" i="1"/>
  <c r="L1603" i="1"/>
  <c r="S1602" i="1"/>
  <c r="R1602" i="1"/>
  <c r="Q1602" i="1"/>
  <c r="L1602" i="1"/>
  <c r="S1601" i="1"/>
  <c r="R1601" i="1"/>
  <c r="Q1601" i="1"/>
  <c r="L1601" i="1"/>
  <c r="S1600" i="1"/>
  <c r="R1600" i="1"/>
  <c r="Q1600" i="1"/>
  <c r="L1600" i="1"/>
  <c r="S1599" i="1"/>
  <c r="R1599" i="1"/>
  <c r="Q1599" i="1"/>
  <c r="L1599" i="1"/>
  <c r="S1598" i="1"/>
  <c r="R1598" i="1"/>
  <c r="Q1598" i="1"/>
  <c r="L1598" i="1"/>
  <c r="S1597" i="1"/>
  <c r="R1597" i="1"/>
  <c r="Q1597" i="1"/>
  <c r="L1597" i="1"/>
  <c r="S1596" i="1"/>
  <c r="R1596" i="1"/>
  <c r="Q1596" i="1"/>
  <c r="L1596" i="1"/>
  <c r="S1595" i="1"/>
  <c r="R1595" i="1"/>
  <c r="Q1595" i="1"/>
  <c r="L1595" i="1"/>
  <c r="S1594" i="1"/>
  <c r="R1594" i="1"/>
  <c r="Q1594" i="1"/>
  <c r="L1594" i="1"/>
  <c r="S1593" i="1"/>
  <c r="R1593" i="1"/>
  <c r="Q1593" i="1"/>
  <c r="L1593" i="1"/>
  <c r="S1592" i="1"/>
  <c r="R1592" i="1"/>
  <c r="Q1592" i="1"/>
  <c r="L1592" i="1"/>
  <c r="S1591" i="1"/>
  <c r="R1591" i="1"/>
  <c r="Q1591" i="1"/>
  <c r="L1591" i="1"/>
  <c r="S1590" i="1"/>
  <c r="R1590" i="1"/>
  <c r="Q1590" i="1"/>
  <c r="L1590" i="1"/>
  <c r="S1589" i="1"/>
  <c r="R1589" i="1"/>
  <c r="Q1589" i="1"/>
  <c r="L1589" i="1"/>
  <c r="S1588" i="1"/>
  <c r="R1588" i="1"/>
  <c r="Q1588" i="1"/>
  <c r="L1588" i="1"/>
  <c r="S1587" i="1"/>
  <c r="R1587" i="1"/>
  <c r="Q1587" i="1"/>
  <c r="L1587" i="1"/>
  <c r="S1586" i="1"/>
  <c r="R1586" i="1"/>
  <c r="Q1586" i="1"/>
  <c r="L1586" i="1"/>
  <c r="S1585" i="1"/>
  <c r="R1585" i="1"/>
  <c r="Q1585" i="1"/>
  <c r="L1585" i="1"/>
  <c r="S1584" i="1"/>
  <c r="R1584" i="1"/>
  <c r="Q1584" i="1"/>
  <c r="L1584" i="1"/>
  <c r="S1583" i="1"/>
  <c r="R1583" i="1"/>
  <c r="Q1583" i="1"/>
  <c r="L1583" i="1"/>
  <c r="S1582" i="1"/>
  <c r="R1582" i="1"/>
  <c r="Q1582" i="1"/>
  <c r="L1582" i="1"/>
  <c r="S1581" i="1"/>
  <c r="R1581" i="1"/>
  <c r="Q1581" i="1"/>
  <c r="L1581" i="1"/>
  <c r="S1580" i="1"/>
  <c r="R1580" i="1"/>
  <c r="Q1580" i="1"/>
  <c r="L1580" i="1"/>
  <c r="S1579" i="1"/>
  <c r="R1579" i="1"/>
  <c r="Q1579" i="1"/>
  <c r="L1579" i="1"/>
  <c r="S1578" i="1"/>
  <c r="R1578" i="1"/>
  <c r="Q1578" i="1"/>
  <c r="L1578" i="1"/>
  <c r="S1577" i="1"/>
  <c r="R1577" i="1"/>
  <c r="Q1577" i="1"/>
  <c r="L1577" i="1"/>
  <c r="S1576" i="1"/>
  <c r="R1576" i="1"/>
  <c r="Q1576" i="1"/>
  <c r="L1576" i="1"/>
  <c r="S1575" i="1"/>
  <c r="R1575" i="1"/>
  <c r="Q1575" i="1"/>
  <c r="L1575" i="1"/>
  <c r="S1574" i="1"/>
  <c r="R1574" i="1"/>
  <c r="Q1574" i="1"/>
  <c r="L1574" i="1"/>
  <c r="S1573" i="1"/>
  <c r="R1573" i="1"/>
  <c r="Q1573" i="1"/>
  <c r="L1573" i="1"/>
  <c r="S1572" i="1"/>
  <c r="R1572" i="1"/>
  <c r="Q1572" i="1"/>
  <c r="L1572" i="1"/>
  <c r="S1571" i="1"/>
  <c r="R1571" i="1"/>
  <c r="Q1571" i="1"/>
  <c r="L1571" i="1"/>
  <c r="S1570" i="1"/>
  <c r="R1570" i="1"/>
  <c r="Q1570" i="1"/>
  <c r="L1570" i="1"/>
  <c r="S1569" i="1"/>
  <c r="R1569" i="1"/>
  <c r="Q1569" i="1"/>
  <c r="L1569" i="1"/>
  <c r="S1568" i="1"/>
  <c r="R1568" i="1"/>
  <c r="Q1568" i="1"/>
  <c r="L1568" i="1"/>
  <c r="S1567" i="1"/>
  <c r="R1567" i="1"/>
  <c r="Q1567" i="1"/>
  <c r="L1567" i="1"/>
  <c r="S1566" i="1"/>
  <c r="R1566" i="1"/>
  <c r="Q1566" i="1"/>
  <c r="L1566" i="1"/>
  <c r="S1565" i="1"/>
  <c r="R1565" i="1"/>
  <c r="Q1565" i="1"/>
  <c r="L1565" i="1"/>
  <c r="S1564" i="1"/>
  <c r="R1564" i="1"/>
  <c r="Q1564" i="1"/>
  <c r="L1564" i="1"/>
  <c r="S1563" i="1"/>
  <c r="R1563" i="1"/>
  <c r="Q1563" i="1"/>
  <c r="L1563" i="1"/>
  <c r="S1562" i="1"/>
  <c r="R1562" i="1"/>
  <c r="Q1562" i="1"/>
  <c r="L1562" i="1"/>
  <c r="S1561" i="1"/>
  <c r="R1561" i="1"/>
  <c r="Q1561" i="1"/>
  <c r="L1561" i="1"/>
  <c r="S1560" i="1"/>
  <c r="R1560" i="1"/>
  <c r="Q1560" i="1"/>
  <c r="L1560" i="1"/>
  <c r="S1559" i="1"/>
  <c r="R1559" i="1"/>
  <c r="Q1559" i="1"/>
  <c r="L1559" i="1"/>
  <c r="S1558" i="1"/>
  <c r="R1558" i="1"/>
  <c r="Q1558" i="1"/>
  <c r="L1558" i="1"/>
  <c r="S1557" i="1"/>
  <c r="R1557" i="1"/>
  <c r="Q1557" i="1"/>
  <c r="L1557" i="1"/>
  <c r="S1556" i="1"/>
  <c r="R1556" i="1"/>
  <c r="Q1556" i="1"/>
  <c r="L1556" i="1"/>
  <c r="S1555" i="1"/>
  <c r="R1555" i="1"/>
  <c r="Q1555" i="1"/>
  <c r="L1555" i="1"/>
  <c r="S1554" i="1"/>
  <c r="R1554" i="1"/>
  <c r="Q1554" i="1"/>
  <c r="L1554" i="1"/>
  <c r="S1553" i="1"/>
  <c r="R1553" i="1"/>
  <c r="Q1553" i="1"/>
  <c r="L1553" i="1"/>
  <c r="S1552" i="1"/>
  <c r="R1552" i="1"/>
  <c r="Q1552" i="1"/>
  <c r="L1552" i="1"/>
  <c r="S1551" i="1"/>
  <c r="R1551" i="1"/>
  <c r="Q1551" i="1"/>
  <c r="L1551" i="1"/>
  <c r="S1550" i="1"/>
  <c r="R1550" i="1"/>
  <c r="Q1550" i="1"/>
  <c r="L1550" i="1"/>
  <c r="S1549" i="1"/>
  <c r="R1549" i="1"/>
  <c r="Q1549" i="1"/>
  <c r="L1549" i="1"/>
  <c r="S1548" i="1"/>
  <c r="R1548" i="1"/>
  <c r="Q1548" i="1"/>
  <c r="L1548" i="1"/>
  <c r="S1547" i="1"/>
  <c r="R1547" i="1"/>
  <c r="Q1547" i="1"/>
  <c r="L1547" i="1"/>
  <c r="S1546" i="1"/>
  <c r="R1546" i="1"/>
  <c r="Q1546" i="1"/>
  <c r="L1546" i="1"/>
  <c r="S1545" i="1"/>
  <c r="R1545" i="1"/>
  <c r="Q1545" i="1"/>
  <c r="L1545" i="1"/>
  <c r="S1544" i="1"/>
  <c r="R1544" i="1"/>
  <c r="Q1544" i="1"/>
  <c r="L1544" i="1"/>
  <c r="S1543" i="1"/>
  <c r="R1543" i="1"/>
  <c r="Q1543" i="1"/>
  <c r="L1543" i="1"/>
  <c r="S1542" i="1"/>
  <c r="R1542" i="1"/>
  <c r="Q1542" i="1"/>
  <c r="L1542" i="1"/>
  <c r="S1541" i="1"/>
  <c r="R1541" i="1"/>
  <c r="Q1541" i="1"/>
  <c r="L1541" i="1"/>
  <c r="S1540" i="1"/>
  <c r="R1540" i="1"/>
  <c r="Q1540" i="1"/>
  <c r="L1540" i="1"/>
  <c r="S1539" i="1"/>
  <c r="R1539" i="1"/>
  <c r="Q1539" i="1"/>
  <c r="L1539" i="1"/>
  <c r="S1538" i="1"/>
  <c r="R1538" i="1"/>
  <c r="Q1538" i="1"/>
  <c r="L1538" i="1"/>
  <c r="S1537" i="1"/>
  <c r="R1537" i="1"/>
  <c r="Q1537" i="1"/>
  <c r="L1537" i="1"/>
  <c r="S1536" i="1"/>
  <c r="R1536" i="1"/>
  <c r="Q1536" i="1"/>
  <c r="L1536" i="1"/>
  <c r="S1535" i="1"/>
  <c r="R1535" i="1"/>
  <c r="Q1535" i="1"/>
  <c r="L1535" i="1"/>
  <c r="S1534" i="1"/>
  <c r="R1534" i="1"/>
  <c r="Q1534" i="1"/>
  <c r="L1534" i="1"/>
  <c r="S1533" i="1"/>
  <c r="R1533" i="1"/>
  <c r="Q1533" i="1"/>
  <c r="L1533" i="1"/>
  <c r="S1532" i="1"/>
  <c r="R1532" i="1"/>
  <c r="Q1532" i="1"/>
  <c r="L1532" i="1"/>
  <c r="S1531" i="1"/>
  <c r="R1531" i="1"/>
  <c r="Q1531" i="1"/>
  <c r="L1531" i="1"/>
  <c r="S1530" i="1"/>
  <c r="R1530" i="1"/>
  <c r="Q1530" i="1"/>
  <c r="L1530" i="1"/>
  <c r="S1529" i="1"/>
  <c r="R1529" i="1"/>
  <c r="Q1529" i="1"/>
  <c r="L1529" i="1"/>
  <c r="S1528" i="1"/>
  <c r="R1528" i="1"/>
  <c r="Q1528" i="1"/>
  <c r="L1528" i="1"/>
  <c r="S1527" i="1"/>
  <c r="R1527" i="1"/>
  <c r="Q1527" i="1"/>
  <c r="L1527" i="1"/>
  <c r="S1526" i="1"/>
  <c r="R1526" i="1"/>
  <c r="Q1526" i="1"/>
  <c r="L1526" i="1"/>
  <c r="S1525" i="1"/>
  <c r="R1525" i="1"/>
  <c r="Q1525" i="1"/>
  <c r="L1525" i="1"/>
  <c r="S1524" i="1"/>
  <c r="R1524" i="1"/>
  <c r="Q1524" i="1"/>
  <c r="L1524" i="1"/>
  <c r="S1523" i="1"/>
  <c r="R1523" i="1"/>
  <c r="Q1523" i="1"/>
  <c r="L1523" i="1"/>
  <c r="S1522" i="1"/>
  <c r="R1522" i="1"/>
  <c r="Q1522" i="1"/>
  <c r="L1522" i="1"/>
  <c r="S1521" i="1"/>
  <c r="R1521" i="1"/>
  <c r="Q1521" i="1"/>
  <c r="L1521" i="1"/>
  <c r="S1520" i="1"/>
  <c r="R1520" i="1"/>
  <c r="Q1520" i="1"/>
  <c r="L1520" i="1"/>
  <c r="S1519" i="1"/>
  <c r="R1519" i="1"/>
  <c r="Q1519" i="1"/>
  <c r="L1519" i="1"/>
  <c r="S1518" i="1"/>
  <c r="R1518" i="1"/>
  <c r="Q1518" i="1"/>
  <c r="L1518" i="1"/>
  <c r="S1517" i="1"/>
  <c r="R1517" i="1"/>
  <c r="Q1517" i="1"/>
  <c r="L1517" i="1"/>
  <c r="S1516" i="1"/>
  <c r="R1516" i="1"/>
  <c r="Q1516" i="1"/>
  <c r="L1516" i="1"/>
  <c r="S1515" i="1"/>
  <c r="R1515" i="1"/>
  <c r="Q1515" i="1"/>
  <c r="L1515" i="1"/>
  <c r="S1514" i="1"/>
  <c r="R1514" i="1"/>
  <c r="Q1514" i="1"/>
  <c r="L1514" i="1"/>
  <c r="S1513" i="1"/>
  <c r="R1513" i="1"/>
  <c r="Q1513" i="1"/>
  <c r="L1513" i="1"/>
  <c r="S1512" i="1"/>
  <c r="R1512" i="1"/>
  <c r="Q1512" i="1"/>
  <c r="L1512" i="1"/>
  <c r="S1511" i="1"/>
  <c r="R1511" i="1"/>
  <c r="Q1511" i="1"/>
  <c r="L1511" i="1"/>
  <c r="S1510" i="1"/>
  <c r="R1510" i="1"/>
  <c r="Q1510" i="1"/>
  <c r="L1510" i="1"/>
  <c r="S1509" i="1"/>
  <c r="R1509" i="1"/>
  <c r="Q1509" i="1"/>
  <c r="L1509" i="1"/>
  <c r="S1508" i="1"/>
  <c r="R1508" i="1"/>
  <c r="Q1508" i="1"/>
  <c r="L1508" i="1"/>
  <c r="S1507" i="1"/>
  <c r="R1507" i="1"/>
  <c r="Q1507" i="1"/>
  <c r="L1507" i="1"/>
  <c r="S1506" i="1"/>
  <c r="R1506" i="1"/>
  <c r="Q1506" i="1"/>
  <c r="L1506" i="1"/>
  <c r="S1505" i="1"/>
  <c r="R1505" i="1"/>
  <c r="Q1505" i="1"/>
  <c r="L1505" i="1"/>
  <c r="S1504" i="1"/>
  <c r="R1504" i="1"/>
  <c r="Q1504" i="1"/>
  <c r="L1504" i="1"/>
  <c r="S1503" i="1"/>
  <c r="R1503" i="1"/>
  <c r="Q1503" i="1"/>
  <c r="L1503" i="1"/>
  <c r="S1502" i="1"/>
  <c r="R1502" i="1"/>
  <c r="Q1502" i="1"/>
  <c r="L1502" i="1"/>
  <c r="S1501" i="1"/>
  <c r="R1501" i="1"/>
  <c r="Q1501" i="1"/>
  <c r="L1501" i="1"/>
  <c r="S1500" i="1"/>
  <c r="R1500" i="1"/>
  <c r="Q1500" i="1"/>
  <c r="L1500" i="1"/>
  <c r="S1499" i="1"/>
  <c r="R1499" i="1"/>
  <c r="Q1499" i="1"/>
  <c r="L1499" i="1"/>
  <c r="S1498" i="1"/>
  <c r="R1498" i="1"/>
  <c r="Q1498" i="1"/>
  <c r="L1498" i="1"/>
  <c r="S1497" i="1"/>
  <c r="R1497" i="1"/>
  <c r="Q1497" i="1"/>
  <c r="L1497" i="1"/>
  <c r="S1496" i="1"/>
  <c r="R1496" i="1"/>
  <c r="Q1496" i="1"/>
  <c r="L1496" i="1"/>
  <c r="S1495" i="1"/>
  <c r="R1495" i="1"/>
  <c r="Q1495" i="1"/>
  <c r="L1495" i="1"/>
  <c r="S1494" i="1"/>
  <c r="R1494" i="1"/>
  <c r="Q1494" i="1"/>
  <c r="L1494" i="1"/>
  <c r="S1493" i="1"/>
  <c r="R1493" i="1"/>
  <c r="Q1493" i="1"/>
  <c r="L1493" i="1"/>
  <c r="S1492" i="1"/>
  <c r="R1492" i="1"/>
  <c r="Q1492" i="1"/>
  <c r="L1492" i="1"/>
  <c r="S1491" i="1"/>
  <c r="R1491" i="1"/>
  <c r="Q1491" i="1"/>
  <c r="L1491" i="1"/>
  <c r="S1490" i="1"/>
  <c r="R1490" i="1"/>
  <c r="Q1490" i="1"/>
  <c r="L1490" i="1"/>
  <c r="S1489" i="1"/>
  <c r="R1489" i="1"/>
  <c r="Q1489" i="1"/>
  <c r="L1489" i="1"/>
  <c r="S1488" i="1"/>
  <c r="R1488" i="1"/>
  <c r="Q1488" i="1"/>
  <c r="L1488" i="1"/>
  <c r="S1487" i="1"/>
  <c r="R1487" i="1"/>
  <c r="Q1487" i="1"/>
  <c r="L1487" i="1"/>
  <c r="S1486" i="1"/>
  <c r="R1486" i="1"/>
  <c r="Q1486" i="1"/>
  <c r="L1486" i="1"/>
  <c r="S1485" i="1"/>
  <c r="R1485" i="1"/>
  <c r="Q1485" i="1"/>
  <c r="L1485" i="1"/>
  <c r="S1484" i="1"/>
  <c r="R1484" i="1"/>
  <c r="Q1484" i="1"/>
  <c r="L1484" i="1"/>
  <c r="S1483" i="1"/>
  <c r="R1483" i="1"/>
  <c r="Q1483" i="1"/>
  <c r="L1483" i="1"/>
  <c r="S1482" i="1"/>
  <c r="R1482" i="1"/>
  <c r="Q1482" i="1"/>
  <c r="L1482" i="1"/>
  <c r="S1481" i="1"/>
  <c r="R1481" i="1"/>
  <c r="Q1481" i="1"/>
  <c r="L1481" i="1"/>
  <c r="S1480" i="1"/>
  <c r="R1480" i="1"/>
  <c r="Q1480" i="1"/>
  <c r="L1480" i="1"/>
  <c r="S1479" i="1"/>
  <c r="R1479" i="1"/>
  <c r="Q1479" i="1"/>
  <c r="L1479" i="1"/>
  <c r="S1478" i="1"/>
  <c r="R1478" i="1"/>
  <c r="Q1478" i="1"/>
  <c r="L1478" i="1"/>
  <c r="S1477" i="1"/>
  <c r="R1477" i="1"/>
  <c r="Q1477" i="1"/>
  <c r="L1477" i="1"/>
  <c r="S1476" i="1"/>
  <c r="R1476" i="1"/>
  <c r="Q1476" i="1"/>
  <c r="L1476" i="1"/>
  <c r="S1475" i="1"/>
  <c r="R1475" i="1"/>
  <c r="Q1475" i="1"/>
  <c r="L1475" i="1"/>
  <c r="S1474" i="1"/>
  <c r="R1474" i="1"/>
  <c r="Q1474" i="1"/>
  <c r="L1474" i="1"/>
  <c r="S1473" i="1"/>
  <c r="R1473" i="1"/>
  <c r="Q1473" i="1"/>
  <c r="L1473" i="1"/>
  <c r="S1472" i="1"/>
  <c r="R1472" i="1"/>
  <c r="Q1472" i="1"/>
  <c r="L1472" i="1"/>
  <c r="S1471" i="1"/>
  <c r="R1471" i="1"/>
  <c r="Q1471" i="1"/>
  <c r="L1471" i="1"/>
  <c r="S1470" i="1"/>
  <c r="R1470" i="1"/>
  <c r="Q1470" i="1"/>
  <c r="L1470" i="1"/>
  <c r="S1469" i="1"/>
  <c r="R1469" i="1"/>
  <c r="Q1469" i="1"/>
  <c r="L1469" i="1"/>
  <c r="S1468" i="1"/>
  <c r="R1468" i="1"/>
  <c r="Q1468" i="1"/>
  <c r="L1468" i="1"/>
  <c r="S1467" i="1"/>
  <c r="R1467" i="1"/>
  <c r="Q1467" i="1"/>
  <c r="L1467" i="1"/>
  <c r="S1466" i="1"/>
  <c r="R1466" i="1"/>
  <c r="Q1466" i="1"/>
  <c r="L1466" i="1"/>
  <c r="S1465" i="1"/>
  <c r="R1465" i="1"/>
  <c r="Q1465" i="1"/>
  <c r="L1465" i="1"/>
  <c r="S1464" i="1"/>
  <c r="R1464" i="1"/>
  <c r="Q1464" i="1"/>
  <c r="L1464" i="1"/>
  <c r="S1463" i="1"/>
  <c r="R1463" i="1"/>
  <c r="Q1463" i="1"/>
  <c r="L1463" i="1"/>
  <c r="S1462" i="1"/>
  <c r="R1462" i="1"/>
  <c r="Q1462" i="1"/>
  <c r="L1462" i="1"/>
  <c r="S1461" i="1"/>
  <c r="R1461" i="1"/>
  <c r="Q1461" i="1"/>
  <c r="L1461" i="1"/>
  <c r="S1460" i="1"/>
  <c r="R1460" i="1"/>
  <c r="Q1460" i="1"/>
  <c r="L1460" i="1"/>
  <c r="S1459" i="1"/>
  <c r="R1459" i="1"/>
  <c r="Q1459" i="1"/>
  <c r="L1459" i="1"/>
  <c r="S1458" i="1"/>
  <c r="R1458" i="1"/>
  <c r="Q1458" i="1"/>
  <c r="L1458" i="1"/>
  <c r="S1457" i="1"/>
  <c r="R1457" i="1"/>
  <c r="Q1457" i="1"/>
  <c r="L1457" i="1"/>
  <c r="S1456" i="1"/>
  <c r="R1456" i="1"/>
  <c r="Q1456" i="1"/>
  <c r="L1456" i="1"/>
  <c r="S1455" i="1"/>
  <c r="R1455" i="1"/>
  <c r="Q1455" i="1"/>
  <c r="L1455" i="1"/>
  <c r="S1454" i="1"/>
  <c r="R1454" i="1"/>
  <c r="Q1454" i="1"/>
  <c r="L1454" i="1"/>
  <c r="S1453" i="1"/>
  <c r="R1453" i="1"/>
  <c r="Q1453" i="1"/>
  <c r="L1453" i="1"/>
  <c r="S1452" i="1"/>
  <c r="R1452" i="1"/>
  <c r="Q1452" i="1"/>
  <c r="L1452" i="1"/>
  <c r="S1451" i="1"/>
  <c r="R1451" i="1"/>
  <c r="Q1451" i="1"/>
  <c r="L1451" i="1"/>
  <c r="S1450" i="1"/>
  <c r="R1450" i="1"/>
  <c r="Q1450" i="1"/>
  <c r="L1450" i="1"/>
  <c r="S1449" i="1"/>
  <c r="R1449" i="1"/>
  <c r="Q1449" i="1"/>
  <c r="L1449" i="1"/>
  <c r="S1448" i="1"/>
  <c r="R1448" i="1"/>
  <c r="Q1448" i="1"/>
  <c r="L1448" i="1"/>
  <c r="S1447" i="1"/>
  <c r="R1447" i="1"/>
  <c r="Q1447" i="1"/>
  <c r="L1447" i="1"/>
  <c r="S1446" i="1"/>
  <c r="R1446" i="1"/>
  <c r="Q1446" i="1"/>
  <c r="L1446" i="1"/>
  <c r="S1445" i="1"/>
  <c r="R1445" i="1"/>
  <c r="Q1445" i="1"/>
  <c r="L1445" i="1"/>
  <c r="S1444" i="1"/>
  <c r="R1444" i="1"/>
  <c r="Q1444" i="1"/>
  <c r="L1444" i="1"/>
  <c r="S1443" i="1"/>
  <c r="R1443" i="1"/>
  <c r="Q1443" i="1"/>
  <c r="L1443" i="1"/>
  <c r="S1442" i="1"/>
  <c r="R1442" i="1"/>
  <c r="Q1442" i="1"/>
  <c r="L1442" i="1"/>
  <c r="S1441" i="1"/>
  <c r="R1441" i="1"/>
  <c r="Q1441" i="1"/>
  <c r="L1441" i="1"/>
  <c r="S1440" i="1"/>
  <c r="R1440" i="1"/>
  <c r="Q1440" i="1"/>
  <c r="L1440" i="1"/>
  <c r="S1439" i="1"/>
  <c r="R1439" i="1"/>
  <c r="Q1439" i="1"/>
  <c r="L1439" i="1"/>
  <c r="S1438" i="1"/>
  <c r="R1438" i="1"/>
  <c r="Q1438" i="1"/>
  <c r="L1438" i="1"/>
  <c r="S1437" i="1"/>
  <c r="R1437" i="1"/>
  <c r="Q1437" i="1"/>
  <c r="L1437" i="1"/>
  <c r="S1436" i="1"/>
  <c r="R1436" i="1"/>
  <c r="Q1436" i="1"/>
  <c r="L1436" i="1"/>
  <c r="S1435" i="1"/>
  <c r="R1435" i="1"/>
  <c r="Q1435" i="1"/>
  <c r="L1435" i="1"/>
  <c r="S1434" i="1"/>
  <c r="R1434" i="1"/>
  <c r="Q1434" i="1"/>
  <c r="L1434" i="1"/>
  <c r="S1433" i="1"/>
  <c r="R1433" i="1"/>
  <c r="Q1433" i="1"/>
  <c r="L1433" i="1"/>
  <c r="S1432" i="1"/>
  <c r="R1432" i="1"/>
  <c r="Q1432" i="1"/>
  <c r="L1432" i="1"/>
  <c r="S1431" i="1"/>
  <c r="R1431" i="1"/>
  <c r="Q1431" i="1"/>
  <c r="L1431" i="1"/>
  <c r="S1430" i="1"/>
  <c r="R1430" i="1"/>
  <c r="Q1430" i="1"/>
  <c r="L1430" i="1"/>
  <c r="S1429" i="1"/>
  <c r="R1429" i="1"/>
  <c r="Q1429" i="1"/>
  <c r="L1429" i="1"/>
  <c r="S1428" i="1"/>
  <c r="R1428" i="1"/>
  <c r="Q1428" i="1"/>
  <c r="L1428" i="1"/>
  <c r="S1427" i="1"/>
  <c r="R1427" i="1"/>
  <c r="Q1427" i="1"/>
  <c r="L1427" i="1"/>
  <c r="S1426" i="1"/>
  <c r="R1426" i="1"/>
  <c r="Q1426" i="1"/>
  <c r="L1426" i="1"/>
  <c r="S1425" i="1"/>
  <c r="R1425" i="1"/>
  <c r="Q1425" i="1"/>
  <c r="L1425" i="1"/>
  <c r="S1424" i="1"/>
  <c r="R1424" i="1"/>
  <c r="Q1424" i="1"/>
  <c r="L1424" i="1"/>
  <c r="S1423" i="1"/>
  <c r="R1423" i="1"/>
  <c r="Q1423" i="1"/>
  <c r="L1423" i="1"/>
  <c r="S1422" i="1"/>
  <c r="R1422" i="1"/>
  <c r="Q1422" i="1"/>
  <c r="L1422" i="1"/>
  <c r="S1421" i="1"/>
  <c r="R1421" i="1"/>
  <c r="Q1421" i="1"/>
  <c r="L1421" i="1"/>
  <c r="S1420" i="1"/>
  <c r="R1420" i="1"/>
  <c r="Q1420" i="1"/>
  <c r="L1420" i="1"/>
  <c r="S1419" i="1"/>
  <c r="R1419" i="1"/>
  <c r="Q1419" i="1"/>
  <c r="L1419" i="1"/>
  <c r="S1418" i="1"/>
  <c r="R1418" i="1"/>
  <c r="Q1418" i="1"/>
  <c r="L1418" i="1"/>
  <c r="S1417" i="1"/>
  <c r="R1417" i="1"/>
  <c r="Q1417" i="1"/>
  <c r="L1417" i="1"/>
  <c r="S1416" i="1"/>
  <c r="R1416" i="1"/>
  <c r="Q1416" i="1"/>
  <c r="L1416" i="1"/>
  <c r="S1415" i="1"/>
  <c r="R1415" i="1"/>
  <c r="Q1415" i="1"/>
  <c r="L1415" i="1"/>
  <c r="S1414" i="1"/>
  <c r="R1414" i="1"/>
  <c r="Q1414" i="1"/>
  <c r="L1414" i="1"/>
  <c r="S1413" i="1"/>
  <c r="R1413" i="1"/>
  <c r="Q1413" i="1"/>
  <c r="L1413" i="1"/>
  <c r="S1412" i="1"/>
  <c r="R1412" i="1"/>
  <c r="Q1412" i="1"/>
  <c r="L1412" i="1"/>
  <c r="S1411" i="1"/>
  <c r="R1411" i="1"/>
  <c r="Q1411" i="1"/>
  <c r="L1411" i="1"/>
  <c r="S1410" i="1"/>
  <c r="R1410" i="1"/>
  <c r="Q1410" i="1"/>
  <c r="L1410" i="1"/>
  <c r="S1409" i="1"/>
  <c r="R1409" i="1"/>
  <c r="Q1409" i="1"/>
  <c r="L1409" i="1"/>
  <c r="S1408" i="1"/>
  <c r="R1408" i="1"/>
  <c r="Q1408" i="1"/>
  <c r="L1408" i="1"/>
  <c r="S1407" i="1"/>
  <c r="R1407" i="1"/>
  <c r="Q1407" i="1"/>
  <c r="L1407" i="1"/>
  <c r="S1406" i="1"/>
  <c r="R1406" i="1"/>
  <c r="Q1406" i="1"/>
  <c r="L1406" i="1"/>
  <c r="S1405" i="1"/>
  <c r="R1405" i="1"/>
  <c r="Q1405" i="1"/>
  <c r="L1405" i="1"/>
  <c r="S1404" i="1"/>
  <c r="R1404" i="1"/>
  <c r="Q1404" i="1"/>
  <c r="L1404" i="1"/>
  <c r="S1403" i="1"/>
  <c r="R1403" i="1"/>
  <c r="Q1403" i="1"/>
  <c r="L1403" i="1"/>
  <c r="S1402" i="1"/>
  <c r="R1402" i="1"/>
  <c r="Q1402" i="1"/>
  <c r="L1402" i="1"/>
  <c r="S1401" i="1"/>
  <c r="R1401" i="1"/>
  <c r="Q1401" i="1"/>
  <c r="L1401" i="1"/>
  <c r="S1400" i="1"/>
  <c r="R1400" i="1"/>
  <c r="Q1400" i="1"/>
  <c r="L1400" i="1"/>
  <c r="S1399" i="1"/>
  <c r="R1399" i="1"/>
  <c r="Q1399" i="1"/>
  <c r="L1399" i="1"/>
  <c r="S1398" i="1"/>
  <c r="R1398" i="1"/>
  <c r="Q1398" i="1"/>
  <c r="L1398" i="1"/>
  <c r="S1397" i="1"/>
  <c r="R1397" i="1"/>
  <c r="Q1397" i="1"/>
  <c r="L1397" i="1"/>
  <c r="S1396" i="1"/>
  <c r="R1396" i="1"/>
  <c r="Q1396" i="1"/>
  <c r="L1396" i="1"/>
  <c r="S1395" i="1"/>
  <c r="R1395" i="1"/>
  <c r="Q1395" i="1"/>
  <c r="L1395" i="1"/>
  <c r="S1394" i="1"/>
  <c r="R1394" i="1"/>
  <c r="Q1394" i="1"/>
  <c r="L1394" i="1"/>
  <c r="S1393" i="1"/>
  <c r="R1393" i="1"/>
  <c r="Q1393" i="1"/>
  <c r="L1393" i="1"/>
  <c r="S1392" i="1"/>
  <c r="R1392" i="1"/>
  <c r="Q1392" i="1"/>
  <c r="L1392" i="1"/>
  <c r="S1391" i="1"/>
  <c r="R1391" i="1"/>
  <c r="Q1391" i="1"/>
  <c r="L1391" i="1"/>
  <c r="S1390" i="1"/>
  <c r="R1390" i="1"/>
  <c r="Q1390" i="1"/>
  <c r="L1390" i="1"/>
  <c r="S1389" i="1"/>
  <c r="R1389" i="1"/>
  <c r="Q1389" i="1"/>
  <c r="L1389" i="1"/>
  <c r="S1388" i="1"/>
  <c r="R1388" i="1"/>
  <c r="Q1388" i="1"/>
  <c r="L1388" i="1"/>
  <c r="S1387" i="1"/>
  <c r="R1387" i="1"/>
  <c r="Q1387" i="1"/>
  <c r="L1387" i="1"/>
  <c r="S1386" i="1"/>
  <c r="R1386" i="1"/>
  <c r="Q1386" i="1"/>
  <c r="L1386" i="1"/>
  <c r="S1385" i="1"/>
  <c r="R1385" i="1"/>
  <c r="Q1385" i="1"/>
  <c r="L1385" i="1"/>
  <c r="S1384" i="1"/>
  <c r="R1384" i="1"/>
  <c r="Q1384" i="1"/>
  <c r="L1384" i="1"/>
  <c r="S1383" i="1"/>
  <c r="R1383" i="1"/>
  <c r="Q1383" i="1"/>
  <c r="L1383" i="1"/>
  <c r="S1382" i="1"/>
  <c r="R1382" i="1"/>
  <c r="Q1382" i="1"/>
  <c r="L1382" i="1"/>
  <c r="S1381" i="1"/>
  <c r="R1381" i="1"/>
  <c r="Q1381" i="1"/>
  <c r="L1381" i="1"/>
  <c r="S1380" i="1"/>
  <c r="R1380" i="1"/>
  <c r="Q1380" i="1"/>
  <c r="L1380" i="1"/>
  <c r="S1379" i="1"/>
  <c r="R1379" i="1"/>
  <c r="Q1379" i="1"/>
  <c r="L1379" i="1"/>
  <c r="S1378" i="1"/>
  <c r="R1378" i="1"/>
  <c r="Q1378" i="1"/>
  <c r="L1378" i="1"/>
  <c r="S1377" i="1"/>
  <c r="R1377" i="1"/>
  <c r="Q1377" i="1"/>
  <c r="L1377" i="1"/>
  <c r="S1376" i="1"/>
  <c r="R1376" i="1"/>
  <c r="Q1376" i="1"/>
  <c r="L1376" i="1"/>
  <c r="S1375" i="1"/>
  <c r="R1375" i="1"/>
  <c r="Q1375" i="1"/>
  <c r="L1375" i="1"/>
  <c r="S1374" i="1"/>
  <c r="R1374" i="1"/>
  <c r="Q1374" i="1"/>
  <c r="L1374" i="1"/>
  <c r="S1373" i="1"/>
  <c r="R1373" i="1"/>
  <c r="Q1373" i="1"/>
  <c r="L1373" i="1"/>
  <c r="S1372" i="1"/>
  <c r="R1372" i="1"/>
  <c r="Q1372" i="1"/>
  <c r="L1372" i="1"/>
  <c r="S1371" i="1"/>
  <c r="R1371" i="1"/>
  <c r="Q1371" i="1"/>
  <c r="L1371" i="1"/>
  <c r="S1370" i="1"/>
  <c r="R1370" i="1"/>
  <c r="Q1370" i="1"/>
  <c r="L1370" i="1"/>
  <c r="S1369" i="1"/>
  <c r="R1369" i="1"/>
  <c r="Q1369" i="1"/>
  <c r="L1369" i="1"/>
  <c r="S1368" i="1"/>
  <c r="R1368" i="1"/>
  <c r="Q1368" i="1"/>
  <c r="L1368" i="1"/>
  <c r="S1367" i="1"/>
  <c r="R1367" i="1"/>
  <c r="Q1367" i="1"/>
  <c r="L1367" i="1"/>
  <c r="S1366" i="1"/>
  <c r="R1366" i="1"/>
  <c r="Q1366" i="1"/>
  <c r="L1366" i="1"/>
  <c r="S1365" i="1"/>
  <c r="R1365" i="1"/>
  <c r="Q1365" i="1"/>
  <c r="L1365" i="1"/>
  <c r="S1364" i="1"/>
  <c r="R1364" i="1"/>
  <c r="Q1364" i="1"/>
  <c r="L1364" i="1"/>
  <c r="S1363" i="1"/>
  <c r="R1363" i="1"/>
  <c r="Q1363" i="1"/>
  <c r="L1363" i="1"/>
  <c r="S1362" i="1"/>
  <c r="R1362" i="1"/>
  <c r="Q1362" i="1"/>
  <c r="L1362" i="1"/>
  <c r="S1361" i="1"/>
  <c r="R1361" i="1"/>
  <c r="Q1361" i="1"/>
  <c r="L1361" i="1"/>
  <c r="S1360" i="1"/>
  <c r="R1360" i="1"/>
  <c r="Q1360" i="1"/>
  <c r="L1360" i="1"/>
  <c r="S1359" i="1"/>
  <c r="R1359" i="1"/>
  <c r="Q1359" i="1"/>
  <c r="L1359" i="1"/>
  <c r="S1358" i="1"/>
  <c r="R1358" i="1"/>
  <c r="Q1358" i="1"/>
  <c r="L1358" i="1"/>
  <c r="S1357" i="1"/>
  <c r="R1357" i="1"/>
  <c r="Q1357" i="1"/>
  <c r="L1357" i="1"/>
  <c r="S1356" i="1"/>
  <c r="R1356" i="1"/>
  <c r="Q1356" i="1"/>
  <c r="L1356" i="1"/>
  <c r="S1355" i="1"/>
  <c r="R1355" i="1"/>
  <c r="Q1355" i="1"/>
  <c r="L1355" i="1"/>
  <c r="S1354" i="1"/>
  <c r="R1354" i="1"/>
  <c r="Q1354" i="1"/>
  <c r="L1354" i="1"/>
  <c r="S1353" i="1"/>
  <c r="R1353" i="1"/>
  <c r="Q1353" i="1"/>
  <c r="L1353" i="1"/>
  <c r="S1352" i="1"/>
  <c r="R1352" i="1"/>
  <c r="Q1352" i="1"/>
  <c r="L1352" i="1"/>
  <c r="S1351" i="1"/>
  <c r="R1351" i="1"/>
  <c r="Q1351" i="1"/>
  <c r="L1351" i="1"/>
  <c r="S1350" i="1"/>
  <c r="R1350" i="1"/>
  <c r="Q1350" i="1"/>
  <c r="L1350" i="1"/>
  <c r="S1349" i="1"/>
  <c r="R1349" i="1"/>
  <c r="Q1349" i="1"/>
  <c r="L1349" i="1"/>
  <c r="S1348" i="1"/>
  <c r="R1348" i="1"/>
  <c r="Q1348" i="1"/>
  <c r="L1348" i="1"/>
  <c r="S1347" i="1"/>
  <c r="R1347" i="1"/>
  <c r="Q1347" i="1"/>
  <c r="L1347" i="1"/>
  <c r="S1346" i="1"/>
  <c r="R1346" i="1"/>
  <c r="Q1346" i="1"/>
  <c r="L1346" i="1"/>
  <c r="S1345" i="1"/>
  <c r="R1345" i="1"/>
  <c r="Q1345" i="1"/>
  <c r="L1345" i="1"/>
  <c r="S1344" i="1"/>
  <c r="R1344" i="1"/>
  <c r="Q1344" i="1"/>
  <c r="L1344" i="1"/>
  <c r="S1343" i="1"/>
  <c r="R1343" i="1"/>
  <c r="Q1343" i="1"/>
  <c r="L1343" i="1"/>
  <c r="S1342" i="1"/>
  <c r="R1342" i="1"/>
  <c r="Q1342" i="1"/>
  <c r="L1342" i="1"/>
  <c r="S1341" i="1"/>
  <c r="R1341" i="1"/>
  <c r="Q1341" i="1"/>
  <c r="L1341" i="1"/>
  <c r="S1340" i="1"/>
  <c r="R1340" i="1"/>
  <c r="Q1340" i="1"/>
  <c r="L1340" i="1"/>
  <c r="S1339" i="1"/>
  <c r="R1339" i="1"/>
  <c r="Q1339" i="1"/>
  <c r="L1339" i="1"/>
  <c r="S1338" i="1"/>
  <c r="R1338" i="1"/>
  <c r="Q1338" i="1"/>
  <c r="L1338" i="1"/>
  <c r="S1337" i="1"/>
  <c r="R1337" i="1"/>
  <c r="Q1337" i="1"/>
  <c r="L1337" i="1"/>
  <c r="S1336" i="1"/>
  <c r="R1336" i="1"/>
  <c r="Q1336" i="1"/>
  <c r="L1336" i="1"/>
  <c r="S1335" i="1"/>
  <c r="R1335" i="1"/>
  <c r="Q1335" i="1"/>
  <c r="L1335" i="1"/>
  <c r="S1334" i="1"/>
  <c r="R1334" i="1"/>
  <c r="Q1334" i="1"/>
  <c r="L1334" i="1"/>
  <c r="S1333" i="1"/>
  <c r="R1333" i="1"/>
  <c r="Q1333" i="1"/>
  <c r="L1333" i="1"/>
  <c r="S1332" i="1"/>
  <c r="R1332" i="1"/>
  <c r="Q1332" i="1"/>
  <c r="L1332" i="1"/>
  <c r="S1331" i="1"/>
  <c r="R1331" i="1"/>
  <c r="Q1331" i="1"/>
  <c r="L1331" i="1"/>
  <c r="S1330" i="1"/>
  <c r="R1330" i="1"/>
  <c r="Q1330" i="1"/>
  <c r="L1330" i="1"/>
  <c r="S1329" i="1"/>
  <c r="R1329" i="1"/>
  <c r="Q1329" i="1"/>
  <c r="L1329" i="1"/>
  <c r="S1328" i="1"/>
  <c r="R1328" i="1"/>
  <c r="Q1328" i="1"/>
  <c r="L1328" i="1"/>
  <c r="S1327" i="1"/>
  <c r="R1327" i="1"/>
  <c r="Q1327" i="1"/>
  <c r="L1327" i="1"/>
  <c r="S1326" i="1"/>
  <c r="R1326" i="1"/>
  <c r="Q1326" i="1"/>
  <c r="L1326" i="1"/>
  <c r="S1325" i="1"/>
  <c r="R1325" i="1"/>
  <c r="Q1325" i="1"/>
  <c r="L1325" i="1"/>
  <c r="S1324" i="1"/>
  <c r="R1324" i="1"/>
  <c r="Q1324" i="1"/>
  <c r="L1324" i="1"/>
  <c r="S1323" i="1"/>
  <c r="R1323" i="1"/>
  <c r="Q1323" i="1"/>
  <c r="L1323" i="1"/>
  <c r="S1322" i="1"/>
  <c r="R1322" i="1"/>
  <c r="Q1322" i="1"/>
  <c r="L1322" i="1"/>
  <c r="S1321" i="1"/>
  <c r="R1321" i="1"/>
  <c r="Q1321" i="1"/>
  <c r="L1321" i="1"/>
  <c r="S1320" i="1"/>
  <c r="R1320" i="1"/>
  <c r="Q1320" i="1"/>
  <c r="L1320" i="1"/>
  <c r="S1319" i="1"/>
  <c r="R1319" i="1"/>
  <c r="Q1319" i="1"/>
  <c r="L1319" i="1"/>
  <c r="S1318" i="1"/>
  <c r="R1318" i="1"/>
  <c r="Q1318" i="1"/>
  <c r="L1318" i="1"/>
  <c r="S1317" i="1"/>
  <c r="R1317" i="1"/>
  <c r="Q1317" i="1"/>
  <c r="L1317" i="1"/>
  <c r="S1316" i="1"/>
  <c r="R1316" i="1"/>
  <c r="Q1316" i="1"/>
  <c r="L1316" i="1"/>
  <c r="S1315" i="1"/>
  <c r="R1315" i="1"/>
  <c r="Q1315" i="1"/>
  <c r="L1315" i="1"/>
  <c r="S1314" i="1"/>
  <c r="R1314" i="1"/>
  <c r="Q1314" i="1"/>
  <c r="L1314" i="1"/>
  <c r="S1313" i="1"/>
  <c r="R1313" i="1"/>
  <c r="Q1313" i="1"/>
  <c r="L1313" i="1"/>
  <c r="S1312" i="1"/>
  <c r="R1312" i="1"/>
  <c r="Q1312" i="1"/>
  <c r="L1312" i="1"/>
  <c r="S1311" i="1"/>
  <c r="R1311" i="1"/>
  <c r="Q1311" i="1"/>
  <c r="L1311" i="1"/>
  <c r="S1310" i="1"/>
  <c r="R1310" i="1"/>
  <c r="Q1310" i="1"/>
  <c r="L1310" i="1"/>
  <c r="S1309" i="1"/>
  <c r="R1309" i="1"/>
  <c r="Q1309" i="1"/>
  <c r="L1309" i="1"/>
  <c r="S1308" i="1"/>
  <c r="R1308" i="1"/>
  <c r="Q1308" i="1"/>
  <c r="L1308" i="1"/>
  <c r="S1307" i="1"/>
  <c r="R1307" i="1"/>
  <c r="Q1307" i="1"/>
  <c r="L1307" i="1"/>
  <c r="S1306" i="1"/>
  <c r="R1306" i="1"/>
  <c r="Q1306" i="1"/>
  <c r="L1306" i="1"/>
  <c r="S1305" i="1"/>
  <c r="R1305" i="1"/>
  <c r="Q1305" i="1"/>
  <c r="L1305" i="1"/>
  <c r="S1304" i="1"/>
  <c r="R1304" i="1"/>
  <c r="Q1304" i="1"/>
  <c r="L1304" i="1"/>
  <c r="S1303" i="1"/>
  <c r="R1303" i="1"/>
  <c r="Q1303" i="1"/>
  <c r="L1303" i="1"/>
  <c r="S1302" i="1"/>
  <c r="R1302" i="1"/>
  <c r="Q1302" i="1"/>
  <c r="L1302" i="1"/>
  <c r="S1301" i="1"/>
  <c r="R1301" i="1"/>
  <c r="Q1301" i="1"/>
  <c r="L1301" i="1"/>
  <c r="S1300" i="1"/>
  <c r="R1300" i="1"/>
  <c r="Q1300" i="1"/>
  <c r="L1300" i="1"/>
  <c r="S1299" i="1"/>
  <c r="R1299" i="1"/>
  <c r="Q1299" i="1"/>
  <c r="L1299" i="1"/>
  <c r="S1298" i="1"/>
  <c r="R1298" i="1"/>
  <c r="Q1298" i="1"/>
  <c r="L1298" i="1"/>
  <c r="S1297" i="1"/>
  <c r="R1297" i="1"/>
  <c r="Q1297" i="1"/>
  <c r="L1297" i="1"/>
  <c r="S1296" i="1"/>
  <c r="R1296" i="1"/>
  <c r="Q1296" i="1"/>
  <c r="L1296" i="1"/>
  <c r="S1295" i="1"/>
  <c r="R1295" i="1"/>
  <c r="Q1295" i="1"/>
  <c r="L1295" i="1"/>
  <c r="S1294" i="1"/>
  <c r="R1294" i="1"/>
  <c r="Q1294" i="1"/>
  <c r="L1294" i="1"/>
  <c r="S1293" i="1"/>
  <c r="R1293" i="1"/>
  <c r="Q1293" i="1"/>
  <c r="L1293" i="1"/>
  <c r="S1292" i="1"/>
  <c r="R1292" i="1"/>
  <c r="Q1292" i="1"/>
  <c r="L1292" i="1"/>
  <c r="S1291" i="1"/>
  <c r="R1291" i="1"/>
  <c r="Q1291" i="1"/>
  <c r="L1291" i="1"/>
  <c r="S1290" i="1"/>
  <c r="R1290" i="1"/>
  <c r="Q1290" i="1"/>
  <c r="L1290" i="1"/>
  <c r="S1289" i="1"/>
  <c r="R1289" i="1"/>
  <c r="Q1289" i="1"/>
  <c r="L1289" i="1"/>
  <c r="S1288" i="1"/>
  <c r="R1288" i="1"/>
  <c r="Q1288" i="1"/>
  <c r="L1288" i="1"/>
  <c r="S1287" i="1"/>
  <c r="R1287" i="1"/>
  <c r="Q1287" i="1"/>
  <c r="L1287" i="1"/>
  <c r="S1286" i="1"/>
  <c r="R1286" i="1"/>
  <c r="Q1286" i="1"/>
  <c r="L1286" i="1"/>
  <c r="S1285" i="1"/>
  <c r="R1285" i="1"/>
  <c r="Q1285" i="1"/>
  <c r="L1285" i="1"/>
  <c r="S1284" i="1"/>
  <c r="R1284" i="1"/>
  <c r="Q1284" i="1"/>
  <c r="L1284" i="1"/>
  <c r="S1283" i="1"/>
  <c r="R1283" i="1"/>
  <c r="Q1283" i="1"/>
  <c r="L1283" i="1"/>
  <c r="S1282" i="1"/>
  <c r="R1282" i="1"/>
  <c r="Q1282" i="1"/>
  <c r="L1282" i="1"/>
  <c r="S1281" i="1"/>
  <c r="R1281" i="1"/>
  <c r="Q1281" i="1"/>
  <c r="L1281" i="1"/>
  <c r="S1280" i="1"/>
  <c r="R1280" i="1"/>
  <c r="Q1280" i="1"/>
  <c r="L1280" i="1"/>
  <c r="S1279" i="1"/>
  <c r="R1279" i="1"/>
  <c r="Q1279" i="1"/>
  <c r="L1279" i="1"/>
  <c r="S1278" i="1"/>
  <c r="R1278" i="1"/>
  <c r="Q1278" i="1"/>
  <c r="L1278" i="1"/>
  <c r="S1277" i="1"/>
  <c r="R1277" i="1"/>
  <c r="Q1277" i="1"/>
  <c r="L1277" i="1"/>
  <c r="S1276" i="1"/>
  <c r="R1276" i="1"/>
  <c r="Q1276" i="1"/>
  <c r="L1276" i="1"/>
  <c r="S1275" i="1"/>
  <c r="R1275" i="1"/>
  <c r="Q1275" i="1"/>
  <c r="L1275" i="1"/>
  <c r="S1274" i="1"/>
  <c r="R1274" i="1"/>
  <c r="Q1274" i="1"/>
  <c r="L1274" i="1"/>
  <c r="S1273" i="1"/>
  <c r="R1273" i="1"/>
  <c r="Q1273" i="1"/>
  <c r="L1273" i="1"/>
  <c r="S1272" i="1"/>
  <c r="R1272" i="1"/>
  <c r="Q1272" i="1"/>
  <c r="L1272" i="1"/>
  <c r="S1271" i="1"/>
  <c r="R1271" i="1"/>
  <c r="Q1271" i="1"/>
  <c r="L1271" i="1"/>
  <c r="S1270" i="1"/>
  <c r="R1270" i="1"/>
  <c r="Q1270" i="1"/>
  <c r="L1270" i="1"/>
  <c r="S1269" i="1"/>
  <c r="R1269" i="1"/>
  <c r="Q1269" i="1"/>
  <c r="L1269" i="1"/>
  <c r="S1268" i="1"/>
  <c r="R1268" i="1"/>
  <c r="Q1268" i="1"/>
  <c r="L1268" i="1"/>
  <c r="S1267" i="1"/>
  <c r="R1267" i="1"/>
  <c r="Q1267" i="1"/>
  <c r="L1267" i="1"/>
  <c r="S1266" i="1"/>
  <c r="R1266" i="1"/>
  <c r="Q1266" i="1"/>
  <c r="L1266" i="1"/>
  <c r="S1265" i="1"/>
  <c r="R1265" i="1"/>
  <c r="Q1265" i="1"/>
  <c r="L1265" i="1"/>
  <c r="S1264" i="1"/>
  <c r="R1264" i="1"/>
  <c r="Q1264" i="1"/>
  <c r="L1264" i="1"/>
  <c r="S1263" i="1"/>
  <c r="R1263" i="1"/>
  <c r="Q1263" i="1"/>
  <c r="L1263" i="1"/>
  <c r="S1262" i="1"/>
  <c r="R1262" i="1"/>
  <c r="Q1262" i="1"/>
  <c r="L1262" i="1"/>
  <c r="S1261" i="1"/>
  <c r="R1261" i="1"/>
  <c r="Q1261" i="1"/>
  <c r="L1261" i="1"/>
  <c r="S1260" i="1"/>
  <c r="R1260" i="1"/>
  <c r="Q1260" i="1"/>
  <c r="L1260" i="1"/>
  <c r="S1259" i="1"/>
  <c r="R1259" i="1"/>
  <c r="Q1259" i="1"/>
  <c r="L1259" i="1"/>
  <c r="S1258" i="1"/>
  <c r="R1258" i="1"/>
  <c r="Q1258" i="1"/>
  <c r="L1258" i="1"/>
  <c r="S1257" i="1"/>
  <c r="R1257" i="1"/>
  <c r="Q1257" i="1"/>
  <c r="L1257" i="1"/>
  <c r="S1256" i="1"/>
  <c r="R1256" i="1"/>
  <c r="Q1256" i="1"/>
  <c r="L1256" i="1"/>
  <c r="S1255" i="1"/>
  <c r="R1255" i="1"/>
  <c r="Q1255" i="1"/>
  <c r="L1255" i="1"/>
  <c r="S1254" i="1"/>
  <c r="R1254" i="1"/>
  <c r="Q1254" i="1"/>
  <c r="L1254" i="1"/>
  <c r="S1253" i="1"/>
  <c r="R1253" i="1"/>
  <c r="Q1253" i="1"/>
  <c r="L1253" i="1"/>
  <c r="S1252" i="1"/>
  <c r="R1252" i="1"/>
  <c r="Q1252" i="1"/>
  <c r="L1252" i="1"/>
  <c r="S1251" i="1"/>
  <c r="R1251" i="1"/>
  <c r="Q1251" i="1"/>
  <c r="L1251" i="1"/>
  <c r="S1250" i="1"/>
  <c r="R1250" i="1"/>
  <c r="Q1250" i="1"/>
  <c r="L1250" i="1"/>
  <c r="S1249" i="1"/>
  <c r="R1249" i="1"/>
  <c r="Q1249" i="1"/>
  <c r="L1249" i="1"/>
  <c r="S1248" i="1"/>
  <c r="R1248" i="1"/>
  <c r="Q1248" i="1"/>
  <c r="L1248" i="1"/>
  <c r="S1247" i="1"/>
  <c r="R1247" i="1"/>
  <c r="Q1247" i="1"/>
  <c r="L1247" i="1"/>
  <c r="S1246" i="1"/>
  <c r="R1246" i="1"/>
  <c r="Q1246" i="1"/>
  <c r="L1246" i="1"/>
  <c r="S1245" i="1"/>
  <c r="R1245" i="1"/>
  <c r="Q1245" i="1"/>
  <c r="L1245" i="1"/>
  <c r="S1244" i="1"/>
  <c r="R1244" i="1"/>
  <c r="Q1244" i="1"/>
  <c r="L1244" i="1"/>
  <c r="S1243" i="1"/>
  <c r="R1243" i="1"/>
  <c r="Q1243" i="1"/>
  <c r="L1243" i="1"/>
  <c r="S1242" i="1"/>
  <c r="R1242" i="1"/>
  <c r="Q1242" i="1"/>
  <c r="L1242" i="1"/>
  <c r="S1241" i="1"/>
  <c r="R1241" i="1"/>
  <c r="Q1241" i="1"/>
  <c r="L1241" i="1"/>
  <c r="S1240" i="1"/>
  <c r="R1240" i="1"/>
  <c r="Q1240" i="1"/>
  <c r="L1240" i="1"/>
  <c r="S1239" i="1"/>
  <c r="R1239" i="1"/>
  <c r="Q1239" i="1"/>
  <c r="L1239" i="1"/>
  <c r="S1238" i="1"/>
  <c r="R1238" i="1"/>
  <c r="Q1238" i="1"/>
  <c r="L1238" i="1"/>
  <c r="S1237" i="1"/>
  <c r="R1237" i="1"/>
  <c r="Q1237" i="1"/>
  <c r="L1237" i="1"/>
  <c r="S1236" i="1"/>
  <c r="R1236" i="1"/>
  <c r="Q1236" i="1"/>
  <c r="L1236" i="1"/>
  <c r="S1235" i="1"/>
  <c r="R1235" i="1"/>
  <c r="Q1235" i="1"/>
  <c r="L1235" i="1"/>
  <c r="S1234" i="1"/>
  <c r="R1234" i="1"/>
  <c r="Q1234" i="1"/>
  <c r="L1234" i="1"/>
  <c r="S1233" i="1"/>
  <c r="R1233" i="1"/>
  <c r="Q1233" i="1"/>
  <c r="L1233" i="1"/>
  <c r="S1232" i="1"/>
  <c r="R1232" i="1"/>
  <c r="Q1232" i="1"/>
  <c r="L1232" i="1"/>
  <c r="S1231" i="1"/>
  <c r="R1231" i="1"/>
  <c r="Q1231" i="1"/>
  <c r="L1231" i="1"/>
  <c r="S1230" i="1"/>
  <c r="R1230" i="1"/>
  <c r="Q1230" i="1"/>
  <c r="L1230" i="1"/>
  <c r="S1229" i="1"/>
  <c r="R1229" i="1"/>
  <c r="Q1229" i="1"/>
  <c r="L1229" i="1"/>
  <c r="S1228" i="1"/>
  <c r="R1228" i="1"/>
  <c r="Q1228" i="1"/>
  <c r="L1228" i="1"/>
  <c r="S1227" i="1"/>
  <c r="R1227" i="1"/>
  <c r="Q1227" i="1"/>
  <c r="L1227" i="1"/>
  <c r="S1226" i="1"/>
  <c r="R1226" i="1"/>
  <c r="Q1226" i="1"/>
  <c r="L1226" i="1"/>
  <c r="S1225" i="1"/>
  <c r="R1225" i="1"/>
  <c r="Q1225" i="1"/>
  <c r="L1225" i="1"/>
  <c r="S1224" i="1"/>
  <c r="R1224" i="1"/>
  <c r="Q1224" i="1"/>
  <c r="L1224" i="1"/>
  <c r="S1223" i="1"/>
  <c r="R1223" i="1"/>
  <c r="Q1223" i="1"/>
  <c r="L1223" i="1"/>
  <c r="S1222" i="1"/>
  <c r="R1222" i="1"/>
  <c r="Q1222" i="1"/>
  <c r="L1222" i="1"/>
  <c r="S1221" i="1"/>
  <c r="R1221" i="1"/>
  <c r="Q1221" i="1"/>
  <c r="L1221" i="1"/>
  <c r="S1220" i="1"/>
  <c r="R1220" i="1"/>
  <c r="Q1220" i="1"/>
  <c r="L1220" i="1"/>
  <c r="S1219" i="1"/>
  <c r="R1219" i="1"/>
  <c r="Q1219" i="1"/>
  <c r="L1219" i="1"/>
  <c r="S1218" i="1"/>
  <c r="R1218" i="1"/>
  <c r="Q1218" i="1"/>
  <c r="L1218" i="1"/>
  <c r="S1217" i="1"/>
  <c r="R1217" i="1"/>
  <c r="Q1217" i="1"/>
  <c r="L1217" i="1"/>
  <c r="S1216" i="1"/>
  <c r="R1216" i="1"/>
  <c r="Q1216" i="1"/>
  <c r="L1216" i="1"/>
  <c r="S1215" i="1"/>
  <c r="R1215" i="1"/>
  <c r="Q1215" i="1"/>
  <c r="L1215" i="1"/>
  <c r="S1214" i="1"/>
  <c r="R1214" i="1"/>
  <c r="Q1214" i="1"/>
  <c r="L1214" i="1"/>
  <c r="S1213" i="1"/>
  <c r="R1213" i="1"/>
  <c r="Q1213" i="1"/>
  <c r="L1213" i="1"/>
  <c r="S1212" i="1"/>
  <c r="R1212" i="1"/>
  <c r="Q1212" i="1"/>
  <c r="L1212" i="1"/>
  <c r="S1211" i="1"/>
  <c r="R1211" i="1"/>
  <c r="Q1211" i="1"/>
  <c r="L1211" i="1"/>
  <c r="S1210" i="1"/>
  <c r="R1210" i="1"/>
  <c r="Q1210" i="1"/>
  <c r="L1210" i="1"/>
  <c r="S1209" i="1"/>
  <c r="R1209" i="1"/>
  <c r="Q1209" i="1"/>
  <c r="L1209" i="1"/>
  <c r="S1208" i="1"/>
  <c r="R1208" i="1"/>
  <c r="Q1208" i="1"/>
  <c r="L1208" i="1"/>
  <c r="S1207" i="1"/>
  <c r="R1207" i="1"/>
  <c r="Q1207" i="1"/>
  <c r="L1207" i="1"/>
  <c r="S1206" i="1"/>
  <c r="R1206" i="1"/>
  <c r="Q1206" i="1"/>
  <c r="L1206" i="1"/>
  <c r="S1205" i="1"/>
  <c r="R1205" i="1"/>
  <c r="Q1205" i="1"/>
  <c r="L1205" i="1"/>
  <c r="S1204" i="1"/>
  <c r="R1204" i="1"/>
  <c r="Q1204" i="1"/>
  <c r="L1204" i="1"/>
  <c r="S1203" i="1"/>
  <c r="R1203" i="1"/>
  <c r="Q1203" i="1"/>
  <c r="L1203" i="1"/>
  <c r="S1202" i="1"/>
  <c r="R1202" i="1"/>
  <c r="Q1202" i="1"/>
  <c r="L1202" i="1"/>
  <c r="S1201" i="1"/>
  <c r="R1201" i="1"/>
  <c r="Q1201" i="1"/>
  <c r="L1201" i="1"/>
  <c r="S1200" i="1"/>
  <c r="R1200" i="1"/>
  <c r="Q1200" i="1"/>
  <c r="L1200" i="1"/>
  <c r="S1199" i="1"/>
  <c r="R1199" i="1"/>
  <c r="Q1199" i="1"/>
  <c r="L1199" i="1"/>
  <c r="S1198" i="1"/>
  <c r="R1198" i="1"/>
  <c r="Q1198" i="1"/>
  <c r="L1198" i="1"/>
  <c r="S1197" i="1"/>
  <c r="R1197" i="1"/>
  <c r="Q1197" i="1"/>
  <c r="L1197" i="1"/>
  <c r="S1196" i="1"/>
  <c r="R1196" i="1"/>
  <c r="Q1196" i="1"/>
  <c r="L1196" i="1"/>
  <c r="S1195" i="1"/>
  <c r="R1195" i="1"/>
  <c r="Q1195" i="1"/>
  <c r="L1195" i="1"/>
  <c r="S1194" i="1"/>
  <c r="R1194" i="1"/>
  <c r="Q1194" i="1"/>
  <c r="L1194" i="1"/>
  <c r="S1193" i="1"/>
  <c r="R1193" i="1"/>
  <c r="Q1193" i="1"/>
  <c r="L1193" i="1"/>
  <c r="S1192" i="1"/>
  <c r="R1192" i="1"/>
  <c r="Q1192" i="1"/>
  <c r="L1192" i="1"/>
  <c r="S1191" i="1"/>
  <c r="R1191" i="1"/>
  <c r="Q1191" i="1"/>
  <c r="L1191" i="1"/>
  <c r="S1190" i="1"/>
  <c r="R1190" i="1"/>
  <c r="Q1190" i="1"/>
  <c r="L1190" i="1"/>
  <c r="S1189" i="1"/>
  <c r="R1189" i="1"/>
  <c r="Q1189" i="1"/>
  <c r="L1189" i="1"/>
  <c r="S1188" i="1"/>
  <c r="R1188" i="1"/>
  <c r="Q1188" i="1"/>
  <c r="L1188" i="1"/>
  <c r="S1187" i="1"/>
  <c r="R1187" i="1"/>
  <c r="Q1187" i="1"/>
  <c r="L1187" i="1"/>
  <c r="S1186" i="1"/>
  <c r="R1186" i="1"/>
  <c r="Q1186" i="1"/>
  <c r="L1186" i="1"/>
  <c r="S1185" i="1"/>
  <c r="R1185" i="1"/>
  <c r="Q1185" i="1"/>
  <c r="L1185" i="1"/>
  <c r="S1184" i="1"/>
  <c r="R1184" i="1"/>
  <c r="Q1184" i="1"/>
  <c r="L1184" i="1"/>
  <c r="S1183" i="1"/>
  <c r="R1183" i="1"/>
  <c r="Q1183" i="1"/>
  <c r="L1183" i="1"/>
  <c r="S1182" i="1"/>
  <c r="R1182" i="1"/>
  <c r="Q1182" i="1"/>
  <c r="L1182" i="1"/>
  <c r="S1181" i="1"/>
  <c r="R1181" i="1"/>
  <c r="Q1181" i="1"/>
  <c r="L1181" i="1"/>
  <c r="S1180" i="1"/>
  <c r="R1180" i="1"/>
  <c r="Q1180" i="1"/>
  <c r="L1180" i="1"/>
  <c r="S1179" i="1"/>
  <c r="R1179" i="1"/>
  <c r="Q1179" i="1"/>
  <c r="L1179" i="1"/>
  <c r="S1178" i="1"/>
  <c r="R1178" i="1"/>
  <c r="Q1178" i="1"/>
  <c r="L1178" i="1"/>
  <c r="S1177" i="1"/>
  <c r="R1177" i="1"/>
  <c r="Q1177" i="1"/>
  <c r="L1177" i="1"/>
  <c r="S1176" i="1"/>
  <c r="R1176" i="1"/>
  <c r="Q1176" i="1"/>
  <c r="L1176" i="1"/>
  <c r="S1175" i="1"/>
  <c r="R1175" i="1"/>
  <c r="Q1175" i="1"/>
  <c r="L1175" i="1"/>
  <c r="S1174" i="1"/>
  <c r="R1174" i="1"/>
  <c r="Q1174" i="1"/>
  <c r="L1174" i="1"/>
  <c r="S1173" i="1"/>
  <c r="R1173" i="1"/>
  <c r="Q1173" i="1"/>
  <c r="L1173" i="1"/>
  <c r="S1172" i="1"/>
  <c r="R1172" i="1"/>
  <c r="Q1172" i="1"/>
  <c r="L1172" i="1"/>
  <c r="S1171" i="1"/>
  <c r="R1171" i="1"/>
  <c r="Q1171" i="1"/>
  <c r="L1171" i="1"/>
  <c r="S1170" i="1"/>
  <c r="R1170" i="1"/>
  <c r="Q1170" i="1"/>
  <c r="L1170" i="1"/>
  <c r="S1169" i="1"/>
  <c r="R1169" i="1"/>
  <c r="Q1169" i="1"/>
  <c r="L1169" i="1"/>
  <c r="S1168" i="1"/>
  <c r="R1168" i="1"/>
  <c r="Q1168" i="1"/>
  <c r="L1168" i="1"/>
  <c r="S1167" i="1"/>
  <c r="R1167" i="1"/>
  <c r="Q1167" i="1"/>
  <c r="L1167" i="1"/>
  <c r="S1166" i="1"/>
  <c r="R1166" i="1"/>
  <c r="Q1166" i="1"/>
  <c r="L1166" i="1"/>
  <c r="S1165" i="1"/>
  <c r="R1165" i="1"/>
  <c r="Q1165" i="1"/>
  <c r="L1165" i="1"/>
  <c r="S1164" i="1"/>
  <c r="R1164" i="1"/>
  <c r="Q1164" i="1"/>
  <c r="L1164" i="1"/>
  <c r="S1163" i="1"/>
  <c r="R1163" i="1"/>
  <c r="Q1163" i="1"/>
  <c r="L1163" i="1"/>
  <c r="S1162" i="1"/>
  <c r="R1162" i="1"/>
  <c r="Q1162" i="1"/>
  <c r="L1162" i="1"/>
  <c r="S1161" i="1"/>
  <c r="R1161" i="1"/>
  <c r="Q1161" i="1"/>
  <c r="L1161" i="1"/>
  <c r="S1160" i="1"/>
  <c r="R1160" i="1"/>
  <c r="Q1160" i="1"/>
  <c r="L1160" i="1"/>
  <c r="S1159" i="1"/>
  <c r="R1159" i="1"/>
  <c r="Q1159" i="1"/>
  <c r="L1159" i="1"/>
  <c r="S1158" i="1"/>
  <c r="R1158" i="1"/>
  <c r="Q1158" i="1"/>
  <c r="L1158" i="1"/>
  <c r="S1157" i="1"/>
  <c r="R1157" i="1"/>
  <c r="Q1157" i="1"/>
  <c r="L1157" i="1"/>
  <c r="S1156" i="1"/>
  <c r="R1156" i="1"/>
  <c r="Q1156" i="1"/>
  <c r="L1156" i="1"/>
  <c r="S1155" i="1"/>
  <c r="R1155" i="1"/>
  <c r="Q1155" i="1"/>
  <c r="L1155" i="1"/>
  <c r="S1154" i="1"/>
  <c r="R1154" i="1"/>
  <c r="Q1154" i="1"/>
  <c r="L1154" i="1"/>
  <c r="S1153" i="1"/>
  <c r="R1153" i="1"/>
  <c r="Q1153" i="1"/>
  <c r="L1153" i="1"/>
  <c r="S1152" i="1"/>
  <c r="R1152" i="1"/>
  <c r="Q1152" i="1"/>
  <c r="L1152" i="1"/>
  <c r="S1151" i="1"/>
  <c r="R1151" i="1"/>
  <c r="Q1151" i="1"/>
  <c r="L1151" i="1"/>
  <c r="S1150" i="1"/>
  <c r="R1150" i="1"/>
  <c r="Q1150" i="1"/>
  <c r="L1150" i="1"/>
  <c r="S1149" i="1"/>
  <c r="R1149" i="1"/>
  <c r="Q1149" i="1"/>
  <c r="L1149" i="1"/>
  <c r="S1148" i="1"/>
  <c r="R1148" i="1"/>
  <c r="Q1148" i="1"/>
  <c r="L1148" i="1"/>
  <c r="S1147" i="1"/>
  <c r="R1147" i="1"/>
  <c r="Q1147" i="1"/>
  <c r="L1147" i="1"/>
  <c r="S1146" i="1"/>
  <c r="R1146" i="1"/>
  <c r="Q1146" i="1"/>
  <c r="L1146" i="1"/>
  <c r="S1145" i="1"/>
  <c r="R1145" i="1"/>
  <c r="Q1145" i="1"/>
  <c r="L1145" i="1"/>
  <c r="S1144" i="1"/>
  <c r="R1144" i="1"/>
  <c r="Q1144" i="1"/>
  <c r="L1144" i="1"/>
  <c r="S1143" i="1"/>
  <c r="R1143" i="1"/>
  <c r="Q1143" i="1"/>
  <c r="L1143" i="1"/>
  <c r="S1142" i="1"/>
  <c r="R1142" i="1"/>
  <c r="Q1142" i="1"/>
  <c r="L1142" i="1"/>
  <c r="S1141" i="1"/>
  <c r="R1141" i="1"/>
  <c r="Q1141" i="1"/>
  <c r="L1141" i="1"/>
  <c r="S1140" i="1"/>
  <c r="R1140" i="1"/>
  <c r="Q1140" i="1"/>
  <c r="L1140" i="1"/>
  <c r="S1139" i="1"/>
  <c r="R1139" i="1"/>
  <c r="Q1139" i="1"/>
  <c r="L1139" i="1"/>
  <c r="S1138" i="1"/>
  <c r="R1138" i="1"/>
  <c r="Q1138" i="1"/>
  <c r="L1138" i="1"/>
  <c r="S1137" i="1"/>
  <c r="R1137" i="1"/>
  <c r="Q1137" i="1"/>
  <c r="L1137" i="1"/>
  <c r="S1136" i="1"/>
  <c r="R1136" i="1"/>
  <c r="Q1136" i="1"/>
  <c r="L1136" i="1"/>
  <c r="S1135" i="1"/>
  <c r="R1135" i="1"/>
  <c r="Q1135" i="1"/>
  <c r="L1135" i="1"/>
  <c r="S1134" i="1"/>
  <c r="R1134" i="1"/>
  <c r="Q1134" i="1"/>
  <c r="L1134" i="1"/>
  <c r="S1133" i="1"/>
  <c r="R1133" i="1"/>
  <c r="Q1133" i="1"/>
  <c r="L1133" i="1"/>
  <c r="S1132" i="1"/>
  <c r="R1132" i="1"/>
  <c r="Q1132" i="1"/>
  <c r="L1132" i="1"/>
  <c r="S1131" i="1"/>
  <c r="R1131" i="1"/>
  <c r="Q1131" i="1"/>
  <c r="L1131" i="1"/>
  <c r="S1130" i="1"/>
  <c r="R1130" i="1"/>
  <c r="Q1130" i="1"/>
  <c r="L1130" i="1"/>
  <c r="S1129" i="1"/>
  <c r="R1129" i="1"/>
  <c r="Q1129" i="1"/>
  <c r="L1129" i="1"/>
  <c r="S1128" i="1"/>
  <c r="R1128" i="1"/>
  <c r="Q1128" i="1"/>
  <c r="L1128" i="1"/>
  <c r="S1127" i="1"/>
  <c r="R1127" i="1"/>
  <c r="Q1127" i="1"/>
  <c r="L1127" i="1"/>
  <c r="S1126" i="1"/>
  <c r="R1126" i="1"/>
  <c r="Q1126" i="1"/>
  <c r="L1126" i="1"/>
  <c r="S1125" i="1"/>
  <c r="R1125" i="1"/>
  <c r="Q1125" i="1"/>
  <c r="L1125" i="1"/>
  <c r="S1124" i="1"/>
  <c r="R1124" i="1"/>
  <c r="Q1124" i="1"/>
  <c r="L1124" i="1"/>
  <c r="S1123" i="1"/>
  <c r="R1123" i="1"/>
  <c r="Q1123" i="1"/>
  <c r="L1123" i="1"/>
  <c r="S1122" i="1"/>
  <c r="R1122" i="1"/>
  <c r="Q1122" i="1"/>
  <c r="L1122" i="1"/>
  <c r="S1121" i="1"/>
  <c r="R1121" i="1"/>
  <c r="Q1121" i="1"/>
  <c r="L1121" i="1"/>
  <c r="S1120" i="1"/>
  <c r="R1120" i="1"/>
  <c r="Q1120" i="1"/>
  <c r="L1120" i="1"/>
  <c r="S1119" i="1"/>
  <c r="R1119" i="1"/>
  <c r="Q1119" i="1"/>
  <c r="L1119" i="1"/>
  <c r="S1118" i="1"/>
  <c r="R1118" i="1"/>
  <c r="Q1118" i="1"/>
  <c r="L1118" i="1"/>
  <c r="S1117" i="1"/>
  <c r="R1117" i="1"/>
  <c r="Q1117" i="1"/>
  <c r="L1117" i="1"/>
  <c r="S1116" i="1"/>
  <c r="R1116" i="1"/>
  <c r="Q1116" i="1"/>
  <c r="L1116" i="1"/>
  <c r="S1115" i="1"/>
  <c r="R1115" i="1"/>
  <c r="Q1115" i="1"/>
  <c r="L1115" i="1"/>
  <c r="S1114" i="1"/>
  <c r="R1114" i="1"/>
  <c r="Q1114" i="1"/>
  <c r="L1114" i="1"/>
  <c r="S1113" i="1"/>
  <c r="R1113" i="1"/>
  <c r="Q1113" i="1"/>
  <c r="L1113" i="1"/>
  <c r="S1112" i="1"/>
  <c r="R1112" i="1"/>
  <c r="Q1112" i="1"/>
  <c r="L1112" i="1"/>
  <c r="S1111" i="1"/>
  <c r="R1111" i="1"/>
  <c r="Q1111" i="1"/>
  <c r="L1111" i="1"/>
  <c r="S1110" i="1"/>
  <c r="R1110" i="1"/>
  <c r="Q1110" i="1"/>
  <c r="L1110" i="1"/>
  <c r="S1109" i="1"/>
  <c r="R1109" i="1"/>
  <c r="Q1109" i="1"/>
  <c r="L1109" i="1"/>
  <c r="S1108" i="1"/>
  <c r="R1108" i="1"/>
  <c r="Q1108" i="1"/>
  <c r="L1108" i="1"/>
  <c r="S1107" i="1"/>
  <c r="R1107" i="1"/>
  <c r="Q1107" i="1"/>
  <c r="L1107" i="1"/>
  <c r="S1106" i="1"/>
  <c r="R1106" i="1"/>
  <c r="Q1106" i="1"/>
  <c r="L1106" i="1"/>
  <c r="S1105" i="1"/>
  <c r="R1105" i="1"/>
  <c r="Q1105" i="1"/>
  <c r="L1105" i="1"/>
  <c r="S1104" i="1"/>
  <c r="R1104" i="1"/>
  <c r="Q1104" i="1"/>
  <c r="L1104" i="1"/>
  <c r="S1103" i="1"/>
  <c r="R1103" i="1"/>
  <c r="Q1103" i="1"/>
  <c r="L1103" i="1"/>
  <c r="S1102" i="1"/>
  <c r="R1102" i="1"/>
  <c r="Q1102" i="1"/>
  <c r="L1102" i="1"/>
  <c r="S1101" i="1"/>
  <c r="R1101" i="1"/>
  <c r="Q1101" i="1"/>
  <c r="L1101" i="1"/>
  <c r="S1100" i="1"/>
  <c r="R1100" i="1"/>
  <c r="Q1100" i="1"/>
  <c r="L1100" i="1"/>
  <c r="S1099" i="1"/>
  <c r="R1099" i="1"/>
  <c r="Q1099" i="1"/>
  <c r="L1099" i="1"/>
  <c r="S1098" i="1"/>
  <c r="R1098" i="1"/>
  <c r="Q1098" i="1"/>
  <c r="L1098" i="1"/>
  <c r="S1097" i="1"/>
  <c r="R1097" i="1"/>
  <c r="Q1097" i="1"/>
  <c r="L1097" i="1"/>
  <c r="S1096" i="1"/>
  <c r="R1096" i="1"/>
  <c r="Q1096" i="1"/>
  <c r="L1096" i="1"/>
  <c r="S1095" i="1"/>
  <c r="R1095" i="1"/>
  <c r="Q1095" i="1"/>
  <c r="L1095" i="1"/>
  <c r="S1094" i="1"/>
  <c r="R1094" i="1"/>
  <c r="Q1094" i="1"/>
  <c r="L1094" i="1"/>
  <c r="S1093" i="1"/>
  <c r="R1093" i="1"/>
  <c r="Q1093" i="1"/>
  <c r="L1093" i="1"/>
  <c r="S1092" i="1"/>
  <c r="R1092" i="1"/>
  <c r="Q1092" i="1"/>
  <c r="L1092" i="1"/>
  <c r="S1091" i="1"/>
  <c r="R1091" i="1"/>
  <c r="Q1091" i="1"/>
  <c r="L1091" i="1"/>
  <c r="S1090" i="1"/>
  <c r="R1090" i="1"/>
  <c r="Q1090" i="1"/>
  <c r="L1090" i="1"/>
  <c r="S1089" i="1"/>
  <c r="R1089" i="1"/>
  <c r="Q1089" i="1"/>
  <c r="L1089" i="1"/>
  <c r="S1088" i="1"/>
  <c r="R1088" i="1"/>
  <c r="Q1088" i="1"/>
  <c r="L1088" i="1"/>
  <c r="S1087" i="1"/>
  <c r="R1087" i="1"/>
  <c r="Q1087" i="1"/>
  <c r="L1087" i="1"/>
  <c r="S1086" i="1"/>
  <c r="R1086" i="1"/>
  <c r="Q1086" i="1"/>
  <c r="L1086" i="1"/>
  <c r="S1085" i="1"/>
  <c r="R1085" i="1"/>
  <c r="Q1085" i="1"/>
  <c r="L1085" i="1"/>
  <c r="S1084" i="1"/>
  <c r="R1084" i="1"/>
  <c r="Q1084" i="1"/>
  <c r="L1084" i="1"/>
  <c r="S1083" i="1"/>
  <c r="R1083" i="1"/>
  <c r="Q1083" i="1"/>
  <c r="L1083" i="1"/>
  <c r="S1082" i="1"/>
  <c r="R1082" i="1"/>
  <c r="Q1082" i="1"/>
  <c r="L1082" i="1"/>
  <c r="S1081" i="1"/>
  <c r="R1081" i="1"/>
  <c r="Q1081" i="1"/>
  <c r="L1081" i="1"/>
  <c r="S1080" i="1"/>
  <c r="R1080" i="1"/>
  <c r="Q1080" i="1"/>
  <c r="L1080" i="1"/>
  <c r="S1079" i="1"/>
  <c r="R1079" i="1"/>
  <c r="Q1079" i="1"/>
  <c r="L1079" i="1"/>
  <c r="S1078" i="1"/>
  <c r="R1078" i="1"/>
  <c r="Q1078" i="1"/>
  <c r="L1078" i="1"/>
  <c r="S1077" i="1"/>
  <c r="R1077" i="1"/>
  <c r="Q1077" i="1"/>
  <c r="L1077" i="1"/>
  <c r="S1076" i="1"/>
  <c r="R1076" i="1"/>
  <c r="Q1076" i="1"/>
  <c r="L1076" i="1"/>
  <c r="S1075" i="1"/>
  <c r="R1075" i="1"/>
  <c r="Q1075" i="1"/>
  <c r="L1075" i="1"/>
  <c r="S1074" i="1"/>
  <c r="R1074" i="1"/>
  <c r="Q1074" i="1"/>
  <c r="L1074" i="1"/>
  <c r="S1073" i="1"/>
  <c r="R1073" i="1"/>
  <c r="Q1073" i="1"/>
  <c r="L1073" i="1"/>
  <c r="S1072" i="1"/>
  <c r="R1072" i="1"/>
  <c r="Q1072" i="1"/>
  <c r="L1072" i="1"/>
  <c r="S1071" i="1"/>
  <c r="R1071" i="1"/>
  <c r="Q1071" i="1"/>
  <c r="L1071" i="1"/>
  <c r="S1070" i="1"/>
  <c r="R1070" i="1"/>
  <c r="Q1070" i="1"/>
  <c r="L1070" i="1"/>
  <c r="S1069" i="1"/>
  <c r="R1069" i="1"/>
  <c r="Q1069" i="1"/>
  <c r="L1069" i="1"/>
  <c r="S1068" i="1"/>
  <c r="R1068" i="1"/>
  <c r="Q1068" i="1"/>
  <c r="L1068" i="1"/>
  <c r="S1067" i="1"/>
  <c r="R1067" i="1"/>
  <c r="Q1067" i="1"/>
  <c r="L1067" i="1"/>
  <c r="S1066" i="1"/>
  <c r="R1066" i="1"/>
  <c r="Q1066" i="1"/>
  <c r="L1066" i="1"/>
  <c r="S1065" i="1"/>
  <c r="R1065" i="1"/>
  <c r="Q1065" i="1"/>
  <c r="L1065" i="1"/>
  <c r="S1064" i="1"/>
  <c r="R1064" i="1"/>
  <c r="Q1064" i="1"/>
  <c r="L1064" i="1"/>
  <c r="S1063" i="1"/>
  <c r="R1063" i="1"/>
  <c r="Q1063" i="1"/>
  <c r="L1063" i="1"/>
  <c r="S1062" i="1"/>
  <c r="R1062" i="1"/>
  <c r="Q1062" i="1"/>
  <c r="L1062" i="1"/>
  <c r="S1061" i="1"/>
  <c r="R1061" i="1"/>
  <c r="Q1061" i="1"/>
  <c r="L1061" i="1"/>
  <c r="S1060" i="1"/>
  <c r="R1060" i="1"/>
  <c r="Q1060" i="1"/>
  <c r="L1060" i="1"/>
  <c r="S1059" i="1"/>
  <c r="R1059" i="1"/>
  <c r="Q1059" i="1"/>
  <c r="L1059" i="1"/>
  <c r="S1058" i="1"/>
  <c r="R1058" i="1"/>
  <c r="Q1058" i="1"/>
  <c r="L1058" i="1"/>
  <c r="S1057" i="1"/>
  <c r="R1057" i="1"/>
  <c r="Q1057" i="1"/>
  <c r="L1057" i="1"/>
  <c r="S1056" i="1"/>
  <c r="R1056" i="1"/>
  <c r="Q1056" i="1"/>
  <c r="L1056" i="1"/>
  <c r="S1055" i="1"/>
  <c r="R1055" i="1"/>
  <c r="Q1055" i="1"/>
  <c r="L1055" i="1"/>
  <c r="S1054" i="1"/>
  <c r="R1054" i="1"/>
  <c r="Q1054" i="1"/>
  <c r="L1054" i="1"/>
  <c r="S1053" i="1"/>
  <c r="R1053" i="1"/>
  <c r="Q1053" i="1"/>
  <c r="L1053" i="1"/>
  <c r="S1052" i="1"/>
  <c r="R1052" i="1"/>
  <c r="Q1052" i="1"/>
  <c r="L1052" i="1"/>
  <c r="S1051" i="1"/>
  <c r="R1051" i="1"/>
  <c r="Q1051" i="1"/>
  <c r="L1051" i="1"/>
  <c r="S1050" i="1"/>
  <c r="R1050" i="1"/>
  <c r="Q1050" i="1"/>
  <c r="L1050" i="1"/>
  <c r="S1049" i="1"/>
  <c r="R1049" i="1"/>
  <c r="Q1049" i="1"/>
  <c r="L1049" i="1"/>
  <c r="S1048" i="1"/>
  <c r="R1048" i="1"/>
  <c r="Q1048" i="1"/>
  <c r="L1048" i="1"/>
  <c r="S1047" i="1"/>
  <c r="R1047" i="1"/>
  <c r="Q1047" i="1"/>
  <c r="L1047" i="1"/>
  <c r="S1046" i="1"/>
  <c r="R1046" i="1"/>
  <c r="Q1046" i="1"/>
  <c r="L1046" i="1"/>
  <c r="S1045" i="1"/>
  <c r="R1045" i="1"/>
  <c r="Q1045" i="1"/>
  <c r="L1045" i="1"/>
  <c r="S1044" i="1"/>
  <c r="R1044" i="1"/>
  <c r="Q1044" i="1"/>
  <c r="L1044" i="1"/>
  <c r="S1043" i="1"/>
  <c r="R1043" i="1"/>
  <c r="Q1043" i="1"/>
  <c r="L1043" i="1"/>
  <c r="S1042" i="1"/>
  <c r="R1042" i="1"/>
  <c r="Q1042" i="1"/>
  <c r="L1042" i="1"/>
  <c r="S1041" i="1"/>
  <c r="R1041" i="1"/>
  <c r="Q1041" i="1"/>
  <c r="L1041" i="1"/>
  <c r="S1040" i="1"/>
  <c r="R1040" i="1"/>
  <c r="Q1040" i="1"/>
  <c r="L1040" i="1"/>
  <c r="S1039" i="1"/>
  <c r="R1039" i="1"/>
  <c r="Q1039" i="1"/>
  <c r="L1039" i="1"/>
  <c r="S1038" i="1"/>
  <c r="R1038" i="1"/>
  <c r="Q1038" i="1"/>
  <c r="L1038" i="1"/>
  <c r="S1037" i="1"/>
  <c r="R1037" i="1"/>
  <c r="Q1037" i="1"/>
  <c r="L1037" i="1"/>
  <c r="S1036" i="1"/>
  <c r="R1036" i="1"/>
  <c r="Q1036" i="1"/>
  <c r="L1036" i="1"/>
  <c r="S1035" i="1"/>
  <c r="R1035" i="1"/>
  <c r="Q1035" i="1"/>
  <c r="L1035" i="1"/>
  <c r="S1034" i="1"/>
  <c r="R1034" i="1"/>
  <c r="Q1034" i="1"/>
  <c r="L1034" i="1"/>
  <c r="S1033" i="1"/>
  <c r="R1033" i="1"/>
  <c r="Q1033" i="1"/>
  <c r="L1033" i="1"/>
  <c r="S1032" i="1"/>
  <c r="R1032" i="1"/>
  <c r="Q1032" i="1"/>
  <c r="L1032" i="1"/>
  <c r="S1031" i="1"/>
  <c r="R1031" i="1"/>
  <c r="Q1031" i="1"/>
  <c r="L1031" i="1"/>
  <c r="S1030" i="1"/>
  <c r="R1030" i="1"/>
  <c r="Q1030" i="1"/>
  <c r="L1030" i="1"/>
  <c r="S1029" i="1"/>
  <c r="R1029" i="1"/>
  <c r="Q1029" i="1"/>
  <c r="L1029" i="1"/>
  <c r="S1028" i="1"/>
  <c r="R1028" i="1"/>
  <c r="Q1028" i="1"/>
  <c r="L1028" i="1"/>
  <c r="S1027" i="1"/>
  <c r="R1027" i="1"/>
  <c r="Q1027" i="1"/>
  <c r="L1027" i="1"/>
  <c r="S1026" i="1"/>
  <c r="R1026" i="1"/>
  <c r="Q1026" i="1"/>
  <c r="L1026" i="1"/>
  <c r="S1025" i="1"/>
  <c r="R1025" i="1"/>
  <c r="Q1025" i="1"/>
  <c r="L1025" i="1"/>
  <c r="S1024" i="1"/>
  <c r="R1024" i="1"/>
  <c r="Q1024" i="1"/>
  <c r="L1024" i="1"/>
  <c r="S1023" i="1"/>
  <c r="R1023" i="1"/>
  <c r="Q1023" i="1"/>
  <c r="L1023" i="1"/>
  <c r="S1022" i="1"/>
  <c r="R1022" i="1"/>
  <c r="Q1022" i="1"/>
  <c r="L1022" i="1"/>
  <c r="S1021" i="1"/>
  <c r="R1021" i="1"/>
  <c r="Q1021" i="1"/>
  <c r="L1021" i="1"/>
  <c r="S1020" i="1"/>
  <c r="R1020" i="1"/>
  <c r="Q1020" i="1"/>
  <c r="L1020" i="1"/>
  <c r="S1019" i="1"/>
  <c r="R1019" i="1"/>
  <c r="Q1019" i="1"/>
  <c r="L1019" i="1"/>
  <c r="S1018" i="1"/>
  <c r="R1018" i="1"/>
  <c r="Q1018" i="1"/>
  <c r="L1018" i="1"/>
  <c r="S1017" i="1"/>
  <c r="R1017" i="1"/>
  <c r="Q1017" i="1"/>
  <c r="L1017" i="1"/>
  <c r="S1016" i="1"/>
  <c r="R1016" i="1"/>
  <c r="Q1016" i="1"/>
  <c r="L1016" i="1"/>
  <c r="S1015" i="1"/>
  <c r="R1015" i="1"/>
  <c r="Q1015" i="1"/>
  <c r="L1015" i="1"/>
  <c r="S1014" i="1"/>
  <c r="R1014" i="1"/>
  <c r="Q1014" i="1"/>
  <c r="L1014" i="1"/>
  <c r="S1013" i="1"/>
  <c r="R1013" i="1"/>
  <c r="Q1013" i="1"/>
  <c r="L1013" i="1"/>
  <c r="S1012" i="1"/>
  <c r="R1012" i="1"/>
  <c r="Q1012" i="1"/>
  <c r="L1012" i="1"/>
  <c r="S1011" i="1"/>
  <c r="R1011" i="1"/>
  <c r="Q1011" i="1"/>
  <c r="L1011" i="1"/>
  <c r="S1010" i="1"/>
  <c r="R1010" i="1"/>
  <c r="Q1010" i="1"/>
  <c r="L1010" i="1"/>
  <c r="S1009" i="1"/>
  <c r="R1009" i="1"/>
  <c r="Q1009" i="1"/>
  <c r="L1009" i="1"/>
  <c r="S1008" i="1"/>
  <c r="R1008" i="1"/>
  <c r="Q1008" i="1"/>
  <c r="L1008" i="1"/>
  <c r="S1007" i="1"/>
  <c r="R1007" i="1"/>
  <c r="Q1007" i="1"/>
  <c r="L1007" i="1"/>
  <c r="S1006" i="1"/>
  <c r="R1006" i="1"/>
  <c r="Q1006" i="1"/>
  <c r="L1006" i="1"/>
  <c r="S1005" i="1"/>
  <c r="R1005" i="1"/>
  <c r="Q1005" i="1"/>
  <c r="L1005" i="1"/>
  <c r="S1004" i="1"/>
  <c r="R1004" i="1"/>
  <c r="Q1004" i="1"/>
  <c r="L1004" i="1"/>
  <c r="S1003" i="1"/>
  <c r="R1003" i="1"/>
  <c r="Q1003" i="1"/>
  <c r="L1003" i="1"/>
  <c r="S1002" i="1"/>
  <c r="R1002" i="1"/>
  <c r="Q1002" i="1"/>
  <c r="L1002" i="1"/>
  <c r="S1001" i="1"/>
  <c r="R1001" i="1"/>
  <c r="Q1001" i="1"/>
  <c r="L1001" i="1"/>
  <c r="S1000" i="1"/>
  <c r="R1000" i="1"/>
  <c r="Q1000" i="1"/>
  <c r="L1000" i="1"/>
  <c r="S999" i="1"/>
  <c r="R999" i="1"/>
  <c r="Q999" i="1"/>
  <c r="L999" i="1"/>
  <c r="S998" i="1"/>
  <c r="R998" i="1"/>
  <c r="Q998" i="1"/>
  <c r="L998" i="1"/>
  <c r="S997" i="1"/>
  <c r="R997" i="1"/>
  <c r="Q997" i="1"/>
  <c r="L997" i="1"/>
  <c r="S996" i="1"/>
  <c r="R996" i="1"/>
  <c r="Q996" i="1"/>
  <c r="L996" i="1"/>
  <c r="S995" i="1"/>
  <c r="R995" i="1"/>
  <c r="Q995" i="1"/>
  <c r="L995" i="1"/>
  <c r="S994" i="1"/>
  <c r="R994" i="1"/>
  <c r="Q994" i="1"/>
  <c r="L994" i="1"/>
  <c r="S993" i="1"/>
  <c r="R993" i="1"/>
  <c r="Q993" i="1"/>
  <c r="L993" i="1"/>
  <c r="S992" i="1"/>
  <c r="R992" i="1"/>
  <c r="Q992" i="1"/>
  <c r="L992" i="1"/>
  <c r="S991" i="1"/>
  <c r="R991" i="1"/>
  <c r="Q991" i="1"/>
  <c r="L991" i="1"/>
  <c r="S990" i="1"/>
  <c r="R990" i="1"/>
  <c r="Q990" i="1"/>
  <c r="L990" i="1"/>
  <c r="S989" i="1"/>
  <c r="R989" i="1"/>
  <c r="Q989" i="1"/>
  <c r="L989" i="1"/>
  <c r="S988" i="1"/>
  <c r="R988" i="1"/>
  <c r="Q988" i="1"/>
  <c r="L988" i="1"/>
  <c r="S987" i="1"/>
  <c r="R987" i="1"/>
  <c r="Q987" i="1"/>
  <c r="L987" i="1"/>
  <c r="S986" i="1"/>
  <c r="R986" i="1"/>
  <c r="Q986" i="1"/>
  <c r="L986" i="1"/>
  <c r="S985" i="1"/>
  <c r="R985" i="1"/>
  <c r="Q985" i="1"/>
  <c r="L985" i="1"/>
  <c r="S984" i="1"/>
  <c r="R984" i="1"/>
  <c r="Q984" i="1"/>
  <c r="L984" i="1"/>
  <c r="S983" i="1"/>
  <c r="R983" i="1"/>
  <c r="Q983" i="1"/>
  <c r="L983" i="1"/>
  <c r="S982" i="1"/>
  <c r="R982" i="1"/>
  <c r="Q982" i="1"/>
  <c r="L982" i="1"/>
  <c r="S981" i="1"/>
  <c r="R981" i="1"/>
  <c r="Q981" i="1"/>
  <c r="L981" i="1"/>
  <c r="S980" i="1"/>
  <c r="R980" i="1"/>
  <c r="Q980" i="1"/>
  <c r="L980" i="1"/>
  <c r="S979" i="1"/>
  <c r="R979" i="1"/>
  <c r="Q979" i="1"/>
  <c r="L979" i="1"/>
  <c r="S978" i="1"/>
  <c r="R978" i="1"/>
  <c r="Q978" i="1"/>
  <c r="L978" i="1"/>
  <c r="S977" i="1"/>
  <c r="R977" i="1"/>
  <c r="Q977" i="1"/>
  <c r="L977" i="1"/>
  <c r="S976" i="1"/>
  <c r="R976" i="1"/>
  <c r="Q976" i="1"/>
  <c r="L976" i="1"/>
  <c r="S975" i="1"/>
  <c r="R975" i="1"/>
  <c r="Q975" i="1"/>
  <c r="L975" i="1"/>
  <c r="S974" i="1"/>
  <c r="R974" i="1"/>
  <c r="Q974" i="1"/>
  <c r="L974" i="1"/>
  <c r="S973" i="1"/>
  <c r="R973" i="1"/>
  <c r="Q973" i="1"/>
  <c r="L973" i="1"/>
  <c r="S972" i="1"/>
  <c r="R972" i="1"/>
  <c r="Q972" i="1"/>
  <c r="L972" i="1"/>
  <c r="S971" i="1"/>
  <c r="R971" i="1"/>
  <c r="Q971" i="1"/>
  <c r="L971" i="1"/>
  <c r="S970" i="1"/>
  <c r="R970" i="1"/>
  <c r="Q970" i="1"/>
  <c r="L970" i="1"/>
  <c r="S969" i="1"/>
  <c r="R969" i="1"/>
  <c r="Q969" i="1"/>
  <c r="L969" i="1"/>
  <c r="S968" i="1"/>
  <c r="R968" i="1"/>
  <c r="Q968" i="1"/>
  <c r="L968" i="1"/>
  <c r="S967" i="1"/>
  <c r="R967" i="1"/>
  <c r="Q967" i="1"/>
  <c r="L967" i="1"/>
  <c r="S966" i="1"/>
  <c r="R966" i="1"/>
  <c r="Q966" i="1"/>
  <c r="L966" i="1"/>
  <c r="S965" i="1"/>
  <c r="R965" i="1"/>
  <c r="Q965" i="1"/>
  <c r="L965" i="1"/>
  <c r="S964" i="1"/>
  <c r="R964" i="1"/>
  <c r="Q964" i="1"/>
  <c r="L964" i="1"/>
  <c r="S963" i="1"/>
  <c r="R963" i="1"/>
  <c r="Q963" i="1"/>
  <c r="L963" i="1"/>
  <c r="S962" i="1"/>
  <c r="R962" i="1"/>
  <c r="Q962" i="1"/>
  <c r="L962" i="1"/>
  <c r="S961" i="1"/>
  <c r="R961" i="1"/>
  <c r="Q961" i="1"/>
  <c r="L961" i="1"/>
  <c r="S960" i="1"/>
  <c r="R960" i="1"/>
  <c r="Q960" i="1"/>
  <c r="L960" i="1"/>
  <c r="S959" i="1"/>
  <c r="R959" i="1"/>
  <c r="Q959" i="1"/>
  <c r="L959" i="1"/>
  <c r="S958" i="1"/>
  <c r="R958" i="1"/>
  <c r="Q958" i="1"/>
  <c r="L958" i="1"/>
  <c r="S957" i="1"/>
  <c r="R957" i="1"/>
  <c r="Q957" i="1"/>
  <c r="L957" i="1"/>
  <c r="S956" i="1"/>
  <c r="R956" i="1"/>
  <c r="Q956" i="1"/>
  <c r="L956" i="1"/>
  <c r="S955" i="1"/>
  <c r="R955" i="1"/>
  <c r="Q955" i="1"/>
  <c r="L955" i="1"/>
  <c r="S954" i="1"/>
  <c r="R954" i="1"/>
  <c r="Q954" i="1"/>
  <c r="L954" i="1"/>
  <c r="S953" i="1"/>
  <c r="R953" i="1"/>
  <c r="Q953" i="1"/>
  <c r="L953" i="1"/>
  <c r="S952" i="1"/>
  <c r="R952" i="1"/>
  <c r="Q952" i="1"/>
  <c r="L952" i="1"/>
  <c r="S951" i="1"/>
  <c r="R951" i="1"/>
  <c r="Q951" i="1"/>
  <c r="L951" i="1"/>
  <c r="S950" i="1"/>
  <c r="R950" i="1"/>
  <c r="Q950" i="1"/>
  <c r="L950" i="1"/>
  <c r="S949" i="1"/>
  <c r="R949" i="1"/>
  <c r="Q949" i="1"/>
  <c r="L949" i="1"/>
  <c r="S948" i="1"/>
  <c r="R948" i="1"/>
  <c r="Q948" i="1"/>
  <c r="L948" i="1"/>
  <c r="S947" i="1"/>
  <c r="R947" i="1"/>
  <c r="Q947" i="1"/>
  <c r="L947" i="1"/>
  <c r="S946" i="1"/>
  <c r="R946" i="1"/>
  <c r="Q946" i="1"/>
  <c r="L946" i="1"/>
  <c r="S945" i="1"/>
  <c r="R945" i="1"/>
  <c r="Q945" i="1"/>
  <c r="L945" i="1"/>
  <c r="S944" i="1"/>
  <c r="R944" i="1"/>
  <c r="Q944" i="1"/>
  <c r="L944" i="1"/>
  <c r="S943" i="1"/>
  <c r="R943" i="1"/>
  <c r="Q943" i="1"/>
  <c r="L943" i="1"/>
  <c r="S942" i="1"/>
  <c r="R942" i="1"/>
  <c r="Q942" i="1"/>
  <c r="L942" i="1"/>
  <c r="S941" i="1"/>
  <c r="R941" i="1"/>
  <c r="Q941" i="1"/>
  <c r="L941" i="1"/>
  <c r="S940" i="1"/>
  <c r="R940" i="1"/>
  <c r="Q940" i="1"/>
  <c r="L940" i="1"/>
  <c r="S939" i="1"/>
  <c r="R939" i="1"/>
  <c r="Q939" i="1"/>
  <c r="L939" i="1"/>
  <c r="S938" i="1"/>
  <c r="R938" i="1"/>
  <c r="Q938" i="1"/>
  <c r="L938" i="1"/>
  <c r="S937" i="1"/>
  <c r="R937" i="1"/>
  <c r="Q937" i="1"/>
  <c r="L937" i="1"/>
  <c r="S936" i="1"/>
  <c r="R936" i="1"/>
  <c r="Q936" i="1"/>
  <c r="L936" i="1"/>
  <c r="S935" i="1"/>
  <c r="R935" i="1"/>
  <c r="Q935" i="1"/>
  <c r="L935" i="1"/>
  <c r="S934" i="1"/>
  <c r="R934" i="1"/>
  <c r="Q934" i="1"/>
  <c r="L934" i="1"/>
  <c r="S933" i="1"/>
  <c r="R933" i="1"/>
  <c r="Q933" i="1"/>
  <c r="L933" i="1"/>
  <c r="S932" i="1"/>
  <c r="R932" i="1"/>
  <c r="Q932" i="1"/>
  <c r="L932" i="1"/>
  <c r="S931" i="1"/>
  <c r="R931" i="1"/>
  <c r="Q931" i="1"/>
  <c r="L931" i="1"/>
  <c r="S930" i="1"/>
  <c r="R930" i="1"/>
  <c r="Q930" i="1"/>
  <c r="L930" i="1"/>
  <c r="S929" i="1"/>
  <c r="R929" i="1"/>
  <c r="Q929" i="1"/>
  <c r="L929" i="1"/>
  <c r="S928" i="1"/>
  <c r="R928" i="1"/>
  <c r="Q928" i="1"/>
  <c r="L928" i="1"/>
  <c r="S927" i="1"/>
  <c r="R927" i="1"/>
  <c r="Q927" i="1"/>
  <c r="L927" i="1"/>
  <c r="S926" i="1"/>
  <c r="R926" i="1"/>
  <c r="Q926" i="1"/>
  <c r="L926" i="1"/>
  <c r="S925" i="1"/>
  <c r="R925" i="1"/>
  <c r="Q925" i="1"/>
  <c r="L925" i="1"/>
  <c r="S924" i="1"/>
  <c r="R924" i="1"/>
  <c r="Q924" i="1"/>
  <c r="L924" i="1"/>
  <c r="S923" i="1"/>
  <c r="R923" i="1"/>
  <c r="Q923" i="1"/>
  <c r="L923" i="1"/>
  <c r="S922" i="1"/>
  <c r="R922" i="1"/>
  <c r="Q922" i="1"/>
  <c r="L922" i="1"/>
  <c r="S921" i="1"/>
  <c r="R921" i="1"/>
  <c r="Q921" i="1"/>
  <c r="L921" i="1"/>
  <c r="S920" i="1"/>
  <c r="R920" i="1"/>
  <c r="Q920" i="1"/>
  <c r="L920" i="1"/>
  <c r="S919" i="1"/>
  <c r="R919" i="1"/>
  <c r="Q919" i="1"/>
  <c r="L919" i="1"/>
  <c r="S918" i="1"/>
  <c r="R918" i="1"/>
  <c r="Q918" i="1"/>
  <c r="L918" i="1"/>
  <c r="S917" i="1"/>
  <c r="R917" i="1"/>
  <c r="Q917" i="1"/>
  <c r="L917" i="1"/>
  <c r="S916" i="1"/>
  <c r="R916" i="1"/>
  <c r="Q916" i="1"/>
  <c r="L916" i="1"/>
  <c r="S915" i="1"/>
  <c r="R915" i="1"/>
  <c r="Q915" i="1"/>
  <c r="L915" i="1"/>
  <c r="S914" i="1"/>
  <c r="R914" i="1"/>
  <c r="Q914" i="1"/>
  <c r="L914" i="1"/>
  <c r="S913" i="1"/>
  <c r="R913" i="1"/>
  <c r="Q913" i="1"/>
  <c r="L913" i="1"/>
  <c r="S912" i="1"/>
  <c r="R912" i="1"/>
  <c r="Q912" i="1"/>
  <c r="L912" i="1"/>
  <c r="S911" i="1"/>
  <c r="R911" i="1"/>
  <c r="Q911" i="1"/>
  <c r="L911" i="1"/>
  <c r="S910" i="1"/>
  <c r="R910" i="1"/>
  <c r="Q910" i="1"/>
  <c r="L910" i="1"/>
  <c r="S909" i="1"/>
  <c r="R909" i="1"/>
  <c r="Q909" i="1"/>
  <c r="L909" i="1"/>
  <c r="S908" i="1"/>
  <c r="R908" i="1"/>
  <c r="Q908" i="1"/>
  <c r="L908" i="1"/>
  <c r="S907" i="1"/>
  <c r="R907" i="1"/>
  <c r="Q907" i="1"/>
  <c r="L907" i="1"/>
  <c r="S906" i="1"/>
  <c r="R906" i="1"/>
  <c r="Q906" i="1"/>
  <c r="L906" i="1"/>
  <c r="S905" i="1"/>
  <c r="R905" i="1"/>
  <c r="Q905" i="1"/>
  <c r="L905" i="1"/>
  <c r="S904" i="1"/>
  <c r="R904" i="1"/>
  <c r="Q904" i="1"/>
  <c r="L904" i="1"/>
  <c r="S903" i="1"/>
  <c r="R903" i="1"/>
  <c r="Q903" i="1"/>
  <c r="L903" i="1"/>
  <c r="S902" i="1"/>
  <c r="R902" i="1"/>
  <c r="Q902" i="1"/>
  <c r="L902" i="1"/>
  <c r="S901" i="1"/>
  <c r="R901" i="1"/>
  <c r="Q901" i="1"/>
  <c r="L901" i="1"/>
  <c r="S900" i="1"/>
  <c r="R900" i="1"/>
  <c r="Q900" i="1"/>
  <c r="L900" i="1"/>
  <c r="S899" i="1"/>
  <c r="R899" i="1"/>
  <c r="Q899" i="1"/>
  <c r="L899" i="1"/>
  <c r="S898" i="1"/>
  <c r="R898" i="1"/>
  <c r="Q898" i="1"/>
  <c r="L898" i="1"/>
  <c r="S897" i="1"/>
  <c r="R897" i="1"/>
  <c r="Q897" i="1"/>
  <c r="L897" i="1"/>
  <c r="S896" i="1"/>
  <c r="R896" i="1"/>
  <c r="Q896" i="1"/>
  <c r="L896" i="1"/>
  <c r="S895" i="1"/>
  <c r="R895" i="1"/>
  <c r="Q895" i="1"/>
  <c r="L895" i="1"/>
  <c r="S894" i="1"/>
  <c r="R894" i="1"/>
  <c r="Q894" i="1"/>
  <c r="L894" i="1"/>
  <c r="S893" i="1"/>
  <c r="R893" i="1"/>
  <c r="Q893" i="1"/>
  <c r="L893" i="1"/>
  <c r="S892" i="1"/>
  <c r="R892" i="1"/>
  <c r="Q892" i="1"/>
  <c r="L892" i="1"/>
  <c r="S891" i="1"/>
  <c r="R891" i="1"/>
  <c r="Q891" i="1"/>
  <c r="L891" i="1"/>
  <c r="S890" i="1"/>
  <c r="R890" i="1"/>
  <c r="Q890" i="1"/>
  <c r="L890" i="1"/>
  <c r="S889" i="1"/>
  <c r="R889" i="1"/>
  <c r="Q889" i="1"/>
  <c r="L889" i="1"/>
  <c r="S888" i="1"/>
  <c r="R888" i="1"/>
  <c r="Q888" i="1"/>
  <c r="L888" i="1"/>
  <c r="S887" i="1"/>
  <c r="R887" i="1"/>
  <c r="Q887" i="1"/>
  <c r="L887" i="1"/>
  <c r="S886" i="1"/>
  <c r="R886" i="1"/>
  <c r="Q886" i="1"/>
  <c r="L886" i="1"/>
  <c r="S885" i="1"/>
  <c r="R885" i="1"/>
  <c r="Q885" i="1"/>
  <c r="L885" i="1"/>
  <c r="S884" i="1"/>
  <c r="R884" i="1"/>
  <c r="Q884" i="1"/>
  <c r="L884" i="1"/>
  <c r="S883" i="1"/>
  <c r="R883" i="1"/>
  <c r="Q883" i="1"/>
  <c r="L883" i="1"/>
  <c r="S882" i="1"/>
  <c r="R882" i="1"/>
  <c r="Q882" i="1"/>
  <c r="L882" i="1"/>
  <c r="S881" i="1"/>
  <c r="R881" i="1"/>
  <c r="Q881" i="1"/>
  <c r="L881" i="1"/>
  <c r="S880" i="1"/>
  <c r="R880" i="1"/>
  <c r="Q880" i="1"/>
  <c r="L880" i="1"/>
  <c r="S879" i="1"/>
  <c r="R879" i="1"/>
  <c r="Q879" i="1"/>
  <c r="L879" i="1"/>
  <c r="S878" i="1"/>
  <c r="R878" i="1"/>
  <c r="Q878" i="1"/>
  <c r="L878" i="1"/>
  <c r="S877" i="1"/>
  <c r="R877" i="1"/>
  <c r="Q877" i="1"/>
  <c r="L877" i="1"/>
  <c r="S876" i="1"/>
  <c r="R876" i="1"/>
  <c r="Q876" i="1"/>
  <c r="L876" i="1"/>
  <c r="S875" i="1"/>
  <c r="R875" i="1"/>
  <c r="Q875" i="1"/>
  <c r="L875" i="1"/>
  <c r="S874" i="1"/>
  <c r="R874" i="1"/>
  <c r="Q874" i="1"/>
  <c r="L874" i="1"/>
  <c r="S873" i="1"/>
  <c r="R873" i="1"/>
  <c r="Q873" i="1"/>
  <c r="L873" i="1"/>
  <c r="S872" i="1"/>
  <c r="R872" i="1"/>
  <c r="Q872" i="1"/>
  <c r="L872" i="1"/>
  <c r="S871" i="1"/>
  <c r="R871" i="1"/>
  <c r="Q871" i="1"/>
  <c r="L871" i="1"/>
  <c r="S870" i="1"/>
  <c r="R870" i="1"/>
  <c r="Q870" i="1"/>
  <c r="L870" i="1"/>
  <c r="S869" i="1"/>
  <c r="R869" i="1"/>
  <c r="Q869" i="1"/>
  <c r="L869" i="1"/>
  <c r="S868" i="1"/>
  <c r="R868" i="1"/>
  <c r="Q868" i="1"/>
  <c r="L868" i="1"/>
  <c r="S867" i="1"/>
  <c r="R867" i="1"/>
  <c r="Q867" i="1"/>
  <c r="L867" i="1"/>
  <c r="S866" i="1"/>
  <c r="R866" i="1"/>
  <c r="Q866" i="1"/>
  <c r="L866" i="1"/>
  <c r="S865" i="1"/>
  <c r="R865" i="1"/>
  <c r="Q865" i="1"/>
  <c r="L865" i="1"/>
  <c r="S864" i="1"/>
  <c r="R864" i="1"/>
  <c r="Q864" i="1"/>
  <c r="L864" i="1"/>
  <c r="S863" i="1"/>
  <c r="R863" i="1"/>
  <c r="Q863" i="1"/>
  <c r="L863" i="1"/>
  <c r="S862" i="1"/>
  <c r="R862" i="1"/>
  <c r="Q862" i="1"/>
  <c r="L862" i="1"/>
  <c r="S861" i="1"/>
  <c r="R861" i="1"/>
  <c r="Q861" i="1"/>
  <c r="L861" i="1"/>
  <c r="S860" i="1"/>
  <c r="R860" i="1"/>
  <c r="Q860" i="1"/>
  <c r="L860" i="1"/>
  <c r="S859" i="1"/>
  <c r="R859" i="1"/>
  <c r="Q859" i="1"/>
  <c r="L859" i="1"/>
  <c r="S858" i="1"/>
  <c r="R858" i="1"/>
  <c r="Q858" i="1"/>
  <c r="L858" i="1"/>
  <c r="S857" i="1"/>
  <c r="R857" i="1"/>
  <c r="Q857" i="1"/>
  <c r="L857" i="1"/>
  <c r="S856" i="1"/>
  <c r="R856" i="1"/>
  <c r="Q856" i="1"/>
  <c r="L856" i="1"/>
  <c r="S855" i="1"/>
  <c r="R855" i="1"/>
  <c r="Q855" i="1"/>
  <c r="L855" i="1"/>
  <c r="S854" i="1"/>
  <c r="R854" i="1"/>
  <c r="Q854" i="1"/>
  <c r="L854" i="1"/>
  <c r="S853" i="1"/>
  <c r="R853" i="1"/>
  <c r="Q853" i="1"/>
  <c r="L853" i="1"/>
  <c r="S852" i="1"/>
  <c r="R852" i="1"/>
  <c r="Q852" i="1"/>
  <c r="L852" i="1"/>
  <c r="S851" i="1"/>
  <c r="R851" i="1"/>
  <c r="Q851" i="1"/>
  <c r="L851" i="1"/>
  <c r="S850" i="1"/>
  <c r="R850" i="1"/>
  <c r="Q850" i="1"/>
  <c r="L850" i="1"/>
  <c r="S849" i="1"/>
  <c r="R849" i="1"/>
  <c r="Q849" i="1"/>
  <c r="L849" i="1"/>
  <c r="S848" i="1"/>
  <c r="R848" i="1"/>
  <c r="Q848" i="1"/>
  <c r="L848" i="1"/>
  <c r="S847" i="1"/>
  <c r="R847" i="1"/>
  <c r="Q847" i="1"/>
  <c r="L847" i="1"/>
  <c r="S846" i="1"/>
  <c r="R846" i="1"/>
  <c r="Q846" i="1"/>
  <c r="L846" i="1"/>
  <c r="S845" i="1"/>
  <c r="R845" i="1"/>
  <c r="Q845" i="1"/>
  <c r="L845" i="1"/>
  <c r="S844" i="1"/>
  <c r="R844" i="1"/>
  <c r="Q844" i="1"/>
  <c r="L844" i="1"/>
  <c r="S843" i="1"/>
  <c r="R843" i="1"/>
  <c r="Q843" i="1"/>
  <c r="L843" i="1"/>
  <c r="S842" i="1"/>
  <c r="R842" i="1"/>
  <c r="Q842" i="1"/>
  <c r="L842" i="1"/>
  <c r="S841" i="1"/>
  <c r="R841" i="1"/>
  <c r="Q841" i="1"/>
  <c r="L841" i="1"/>
  <c r="S840" i="1"/>
  <c r="R840" i="1"/>
  <c r="Q840" i="1"/>
  <c r="L840" i="1"/>
  <c r="S839" i="1"/>
  <c r="R839" i="1"/>
  <c r="Q839" i="1"/>
  <c r="L839" i="1"/>
  <c r="S838" i="1"/>
  <c r="R838" i="1"/>
  <c r="Q838" i="1"/>
  <c r="L838" i="1"/>
  <c r="S837" i="1"/>
  <c r="R837" i="1"/>
  <c r="Q837" i="1"/>
  <c r="L837" i="1"/>
  <c r="S836" i="1"/>
  <c r="R836" i="1"/>
  <c r="Q836" i="1"/>
  <c r="L836" i="1"/>
  <c r="S835" i="1"/>
  <c r="R835" i="1"/>
  <c r="Q835" i="1"/>
  <c r="L835" i="1"/>
  <c r="S834" i="1"/>
  <c r="R834" i="1"/>
  <c r="Q834" i="1"/>
  <c r="L834" i="1"/>
  <c r="S833" i="1"/>
  <c r="R833" i="1"/>
  <c r="Q833" i="1"/>
  <c r="L833" i="1"/>
  <c r="S832" i="1"/>
  <c r="R832" i="1"/>
  <c r="Q832" i="1"/>
  <c r="L832" i="1"/>
  <c r="S831" i="1"/>
  <c r="R831" i="1"/>
  <c r="Q831" i="1"/>
  <c r="L831" i="1"/>
  <c r="S830" i="1"/>
  <c r="R830" i="1"/>
  <c r="Q830" i="1"/>
  <c r="L830" i="1"/>
  <c r="S829" i="1"/>
  <c r="R829" i="1"/>
  <c r="Q829" i="1"/>
  <c r="L829" i="1"/>
  <c r="S828" i="1"/>
  <c r="R828" i="1"/>
  <c r="Q828" i="1"/>
  <c r="L828" i="1"/>
  <c r="S827" i="1"/>
  <c r="R827" i="1"/>
  <c r="Q827" i="1"/>
  <c r="L827" i="1"/>
  <c r="S826" i="1"/>
  <c r="R826" i="1"/>
  <c r="Q826" i="1"/>
  <c r="L826" i="1"/>
  <c r="S825" i="1"/>
  <c r="R825" i="1"/>
  <c r="Q825" i="1"/>
  <c r="L825" i="1"/>
  <c r="S824" i="1"/>
  <c r="R824" i="1"/>
  <c r="Q824" i="1"/>
  <c r="L824" i="1"/>
  <c r="S823" i="1"/>
  <c r="R823" i="1"/>
  <c r="Q823" i="1"/>
  <c r="L823" i="1"/>
  <c r="S822" i="1"/>
  <c r="R822" i="1"/>
  <c r="Q822" i="1"/>
  <c r="L822" i="1"/>
  <c r="S821" i="1"/>
  <c r="R821" i="1"/>
  <c r="Q821" i="1"/>
  <c r="L821" i="1"/>
  <c r="S820" i="1"/>
  <c r="R820" i="1"/>
  <c r="Q820" i="1"/>
  <c r="L820" i="1"/>
  <c r="S819" i="1"/>
  <c r="R819" i="1"/>
  <c r="Q819" i="1"/>
  <c r="L819" i="1"/>
  <c r="S818" i="1"/>
  <c r="R818" i="1"/>
  <c r="Q818" i="1"/>
  <c r="L818" i="1"/>
  <c r="S817" i="1"/>
  <c r="R817" i="1"/>
  <c r="Q817" i="1"/>
  <c r="L817" i="1"/>
  <c r="S816" i="1"/>
  <c r="R816" i="1"/>
  <c r="Q816" i="1"/>
  <c r="L816" i="1"/>
  <c r="S815" i="1"/>
  <c r="R815" i="1"/>
  <c r="Q815" i="1"/>
  <c r="L815" i="1"/>
  <c r="S814" i="1"/>
  <c r="R814" i="1"/>
  <c r="Q814" i="1"/>
  <c r="L814" i="1"/>
  <c r="S813" i="1"/>
  <c r="R813" i="1"/>
  <c r="Q813" i="1"/>
  <c r="L813" i="1"/>
  <c r="S812" i="1"/>
  <c r="R812" i="1"/>
  <c r="Q812" i="1"/>
  <c r="L812" i="1"/>
  <c r="S811" i="1"/>
  <c r="R811" i="1"/>
  <c r="Q811" i="1"/>
  <c r="L811" i="1"/>
  <c r="S810" i="1"/>
  <c r="R810" i="1"/>
  <c r="Q810" i="1"/>
  <c r="L810" i="1"/>
  <c r="S809" i="1"/>
  <c r="R809" i="1"/>
  <c r="Q809" i="1"/>
  <c r="L809" i="1"/>
  <c r="S808" i="1"/>
  <c r="R808" i="1"/>
  <c r="Q808" i="1"/>
  <c r="L808" i="1"/>
  <c r="S807" i="1"/>
  <c r="R807" i="1"/>
  <c r="Q807" i="1"/>
  <c r="L807" i="1"/>
  <c r="S806" i="1"/>
  <c r="R806" i="1"/>
  <c r="Q806" i="1"/>
  <c r="L806" i="1"/>
  <c r="S805" i="1"/>
  <c r="R805" i="1"/>
  <c r="Q805" i="1"/>
  <c r="L805" i="1"/>
  <c r="S804" i="1"/>
  <c r="R804" i="1"/>
  <c r="Q804" i="1"/>
  <c r="L804" i="1"/>
  <c r="S803" i="1"/>
  <c r="R803" i="1"/>
  <c r="Q803" i="1"/>
  <c r="L803" i="1"/>
  <c r="S802" i="1"/>
  <c r="R802" i="1"/>
  <c r="Q802" i="1"/>
  <c r="L802" i="1"/>
  <c r="S801" i="1"/>
  <c r="R801" i="1"/>
  <c r="Q801" i="1"/>
  <c r="L801" i="1"/>
  <c r="S800" i="1"/>
  <c r="R800" i="1"/>
  <c r="Q800" i="1"/>
  <c r="L800" i="1"/>
  <c r="S799" i="1"/>
  <c r="R799" i="1"/>
  <c r="Q799" i="1"/>
  <c r="L799" i="1"/>
  <c r="S798" i="1"/>
  <c r="R798" i="1"/>
  <c r="Q798" i="1"/>
  <c r="L798" i="1"/>
  <c r="S797" i="1"/>
  <c r="R797" i="1"/>
  <c r="Q797" i="1"/>
  <c r="L797" i="1"/>
  <c r="S796" i="1"/>
  <c r="R796" i="1"/>
  <c r="Q796" i="1"/>
  <c r="L796" i="1"/>
  <c r="S795" i="1"/>
  <c r="R795" i="1"/>
  <c r="Q795" i="1"/>
  <c r="L795" i="1"/>
  <c r="S794" i="1"/>
  <c r="R794" i="1"/>
  <c r="Q794" i="1"/>
  <c r="L794" i="1"/>
  <c r="S793" i="1"/>
  <c r="R793" i="1"/>
  <c r="Q793" i="1"/>
  <c r="L793" i="1"/>
  <c r="S792" i="1"/>
  <c r="R792" i="1"/>
  <c r="Q792" i="1"/>
  <c r="L792" i="1"/>
  <c r="S791" i="1"/>
  <c r="R791" i="1"/>
  <c r="Q791" i="1"/>
  <c r="L791" i="1"/>
  <c r="S790" i="1"/>
  <c r="R790" i="1"/>
  <c r="Q790" i="1"/>
  <c r="L790" i="1"/>
  <c r="S789" i="1"/>
  <c r="R789" i="1"/>
  <c r="Q789" i="1"/>
  <c r="L789" i="1"/>
  <c r="S788" i="1"/>
  <c r="R788" i="1"/>
  <c r="Q788" i="1"/>
  <c r="L788" i="1"/>
  <c r="S787" i="1"/>
  <c r="R787" i="1"/>
  <c r="Q787" i="1"/>
  <c r="L787" i="1"/>
  <c r="S786" i="1"/>
  <c r="R786" i="1"/>
  <c r="Q786" i="1"/>
  <c r="L786" i="1"/>
  <c r="S785" i="1"/>
  <c r="R785" i="1"/>
  <c r="Q785" i="1"/>
  <c r="L785" i="1"/>
  <c r="S784" i="1"/>
  <c r="R784" i="1"/>
  <c r="Q784" i="1"/>
  <c r="L784" i="1"/>
  <c r="S783" i="1"/>
  <c r="R783" i="1"/>
  <c r="Q783" i="1"/>
  <c r="L783" i="1"/>
  <c r="S782" i="1"/>
  <c r="R782" i="1"/>
  <c r="Q782" i="1"/>
  <c r="L782" i="1"/>
  <c r="S781" i="1"/>
  <c r="R781" i="1"/>
  <c r="Q781" i="1"/>
  <c r="L781" i="1"/>
  <c r="S780" i="1"/>
  <c r="R780" i="1"/>
  <c r="Q780" i="1"/>
  <c r="L780" i="1"/>
  <c r="S779" i="1"/>
  <c r="R779" i="1"/>
  <c r="Q779" i="1"/>
  <c r="L779" i="1"/>
  <c r="S778" i="1"/>
  <c r="R778" i="1"/>
  <c r="Q778" i="1"/>
  <c r="L778" i="1"/>
  <c r="S777" i="1"/>
  <c r="R777" i="1"/>
  <c r="Q777" i="1"/>
  <c r="L777" i="1"/>
  <c r="S776" i="1"/>
  <c r="R776" i="1"/>
  <c r="Q776" i="1"/>
  <c r="L776" i="1"/>
  <c r="S775" i="1"/>
  <c r="R775" i="1"/>
  <c r="Q775" i="1"/>
  <c r="L775" i="1"/>
  <c r="S774" i="1"/>
  <c r="R774" i="1"/>
  <c r="Q774" i="1"/>
  <c r="L774" i="1"/>
  <c r="S773" i="1"/>
  <c r="R773" i="1"/>
  <c r="Q773" i="1"/>
  <c r="L773" i="1"/>
  <c r="S772" i="1"/>
  <c r="R772" i="1"/>
  <c r="Q772" i="1"/>
  <c r="L772" i="1"/>
  <c r="S771" i="1"/>
  <c r="R771" i="1"/>
  <c r="Q771" i="1"/>
  <c r="L771" i="1"/>
  <c r="S770" i="1"/>
  <c r="R770" i="1"/>
  <c r="Q770" i="1"/>
  <c r="L770" i="1"/>
  <c r="S769" i="1"/>
  <c r="R769" i="1"/>
  <c r="Q769" i="1"/>
  <c r="L769" i="1"/>
  <c r="S768" i="1"/>
  <c r="R768" i="1"/>
  <c r="Q768" i="1"/>
  <c r="L768" i="1"/>
  <c r="S767" i="1"/>
  <c r="R767" i="1"/>
  <c r="Q767" i="1"/>
  <c r="L767" i="1"/>
  <c r="S766" i="1"/>
  <c r="R766" i="1"/>
  <c r="Q766" i="1"/>
  <c r="L766" i="1"/>
  <c r="S765" i="1"/>
  <c r="R765" i="1"/>
  <c r="Q765" i="1"/>
  <c r="L765" i="1"/>
  <c r="S764" i="1"/>
  <c r="R764" i="1"/>
  <c r="Q764" i="1"/>
  <c r="L764" i="1"/>
  <c r="S763" i="1"/>
  <c r="R763" i="1"/>
  <c r="Q763" i="1"/>
  <c r="L763" i="1"/>
  <c r="S762" i="1"/>
  <c r="R762" i="1"/>
  <c r="Q762" i="1"/>
  <c r="L762" i="1"/>
  <c r="S761" i="1"/>
  <c r="R761" i="1"/>
  <c r="Q761" i="1"/>
  <c r="L761" i="1"/>
  <c r="S760" i="1"/>
  <c r="R760" i="1"/>
  <c r="Q760" i="1"/>
  <c r="L760" i="1"/>
  <c r="S759" i="1"/>
  <c r="R759" i="1"/>
  <c r="Q759" i="1"/>
  <c r="L759" i="1"/>
  <c r="S758" i="1"/>
  <c r="R758" i="1"/>
  <c r="Q758" i="1"/>
  <c r="L758" i="1"/>
  <c r="S757" i="1"/>
  <c r="R757" i="1"/>
  <c r="Q757" i="1"/>
  <c r="L757" i="1"/>
  <c r="S756" i="1"/>
  <c r="R756" i="1"/>
  <c r="Q756" i="1"/>
  <c r="L756" i="1"/>
  <c r="S755" i="1"/>
  <c r="R755" i="1"/>
  <c r="Q755" i="1"/>
  <c r="L755" i="1"/>
  <c r="S754" i="1"/>
  <c r="R754" i="1"/>
  <c r="Q754" i="1"/>
  <c r="L754" i="1"/>
  <c r="S753" i="1"/>
  <c r="R753" i="1"/>
  <c r="Q753" i="1"/>
  <c r="L753" i="1"/>
  <c r="S752" i="1"/>
  <c r="R752" i="1"/>
  <c r="Q752" i="1"/>
  <c r="L752" i="1"/>
  <c r="S751" i="1"/>
  <c r="R751" i="1"/>
  <c r="Q751" i="1"/>
  <c r="L751" i="1"/>
  <c r="S750" i="1"/>
  <c r="R750" i="1"/>
  <c r="Q750" i="1"/>
  <c r="L750" i="1"/>
  <c r="S749" i="1"/>
  <c r="R749" i="1"/>
  <c r="Q749" i="1"/>
  <c r="L749" i="1"/>
  <c r="S748" i="1"/>
  <c r="R748" i="1"/>
  <c r="Q748" i="1"/>
  <c r="L748" i="1"/>
  <c r="S747" i="1"/>
  <c r="R747" i="1"/>
  <c r="Q747" i="1"/>
  <c r="L747" i="1"/>
  <c r="S746" i="1"/>
  <c r="R746" i="1"/>
  <c r="Q746" i="1"/>
  <c r="L746" i="1"/>
  <c r="S745" i="1"/>
  <c r="R745" i="1"/>
  <c r="Q745" i="1"/>
  <c r="L745" i="1"/>
  <c r="S744" i="1"/>
  <c r="R744" i="1"/>
  <c r="Q744" i="1"/>
  <c r="L744" i="1"/>
  <c r="S743" i="1"/>
  <c r="R743" i="1"/>
  <c r="Q743" i="1"/>
  <c r="L743" i="1"/>
  <c r="S742" i="1"/>
  <c r="R742" i="1"/>
  <c r="Q742" i="1"/>
  <c r="L742" i="1"/>
  <c r="S741" i="1"/>
  <c r="R741" i="1"/>
  <c r="Q741" i="1"/>
  <c r="L741" i="1"/>
  <c r="S740" i="1"/>
  <c r="R740" i="1"/>
  <c r="Q740" i="1"/>
  <c r="L740" i="1"/>
  <c r="S739" i="1"/>
  <c r="R739" i="1"/>
  <c r="Q739" i="1"/>
  <c r="L739" i="1"/>
  <c r="S738" i="1"/>
  <c r="R738" i="1"/>
  <c r="Q738" i="1"/>
  <c r="L738" i="1"/>
  <c r="S737" i="1"/>
  <c r="R737" i="1"/>
  <c r="Q737" i="1"/>
  <c r="L737" i="1"/>
  <c r="S736" i="1"/>
  <c r="R736" i="1"/>
  <c r="Q736" i="1"/>
  <c r="L736" i="1"/>
  <c r="S735" i="1"/>
  <c r="R735" i="1"/>
  <c r="Q735" i="1"/>
  <c r="L735" i="1"/>
  <c r="S734" i="1"/>
  <c r="R734" i="1"/>
  <c r="Q734" i="1"/>
  <c r="L734" i="1"/>
  <c r="S733" i="1"/>
  <c r="R733" i="1"/>
  <c r="Q733" i="1"/>
  <c r="L733" i="1"/>
  <c r="S732" i="1"/>
  <c r="R732" i="1"/>
  <c r="Q732" i="1"/>
  <c r="L732" i="1"/>
  <c r="S731" i="1"/>
  <c r="R731" i="1"/>
  <c r="Q731" i="1"/>
  <c r="L731" i="1"/>
  <c r="S730" i="1"/>
  <c r="R730" i="1"/>
  <c r="Q730" i="1"/>
  <c r="L730" i="1"/>
  <c r="S729" i="1"/>
  <c r="R729" i="1"/>
  <c r="Q729" i="1"/>
  <c r="L729" i="1"/>
  <c r="S728" i="1"/>
  <c r="R728" i="1"/>
  <c r="Q728" i="1"/>
  <c r="L728" i="1"/>
  <c r="S727" i="1"/>
  <c r="R727" i="1"/>
  <c r="Q727" i="1"/>
  <c r="L727" i="1"/>
  <c r="S726" i="1"/>
  <c r="R726" i="1"/>
  <c r="Q726" i="1"/>
  <c r="L726" i="1"/>
  <c r="S725" i="1"/>
  <c r="R725" i="1"/>
  <c r="Q725" i="1"/>
  <c r="L725" i="1"/>
  <c r="S724" i="1"/>
  <c r="R724" i="1"/>
  <c r="Q724" i="1"/>
  <c r="L724" i="1"/>
  <c r="S723" i="1"/>
  <c r="R723" i="1"/>
  <c r="Q723" i="1"/>
  <c r="L723" i="1"/>
  <c r="S722" i="1"/>
  <c r="R722" i="1"/>
  <c r="Q722" i="1"/>
  <c r="L722" i="1"/>
  <c r="S721" i="1"/>
  <c r="R721" i="1"/>
  <c r="Q721" i="1"/>
  <c r="L721" i="1"/>
  <c r="S720" i="1"/>
  <c r="R720" i="1"/>
  <c r="Q720" i="1"/>
  <c r="L720" i="1"/>
  <c r="S719" i="1"/>
  <c r="R719" i="1"/>
  <c r="Q719" i="1"/>
  <c r="L719" i="1"/>
  <c r="S718" i="1"/>
  <c r="R718" i="1"/>
  <c r="Q718" i="1"/>
  <c r="L718" i="1"/>
  <c r="S717" i="1"/>
  <c r="R717" i="1"/>
  <c r="Q717" i="1"/>
  <c r="L717" i="1"/>
  <c r="S716" i="1"/>
  <c r="R716" i="1"/>
  <c r="Q716" i="1"/>
  <c r="L716" i="1"/>
  <c r="S715" i="1"/>
  <c r="R715" i="1"/>
  <c r="Q715" i="1"/>
  <c r="L715" i="1"/>
  <c r="S714" i="1"/>
  <c r="R714" i="1"/>
  <c r="Q714" i="1"/>
  <c r="L714" i="1"/>
  <c r="S713" i="1"/>
  <c r="R713" i="1"/>
  <c r="Q713" i="1"/>
  <c r="L713" i="1"/>
  <c r="S712" i="1"/>
  <c r="R712" i="1"/>
  <c r="Q712" i="1"/>
  <c r="L712" i="1"/>
  <c r="S711" i="1"/>
  <c r="R711" i="1"/>
  <c r="Q711" i="1"/>
  <c r="L711" i="1"/>
  <c r="S710" i="1"/>
  <c r="R710" i="1"/>
  <c r="Q710" i="1"/>
  <c r="L710" i="1"/>
  <c r="S709" i="1"/>
  <c r="R709" i="1"/>
  <c r="Q709" i="1"/>
  <c r="L709" i="1"/>
  <c r="S708" i="1"/>
  <c r="R708" i="1"/>
  <c r="Q708" i="1"/>
  <c r="L708" i="1"/>
  <c r="S707" i="1"/>
  <c r="R707" i="1"/>
  <c r="Q707" i="1"/>
  <c r="L707" i="1"/>
  <c r="S706" i="1"/>
  <c r="R706" i="1"/>
  <c r="Q706" i="1"/>
  <c r="L706" i="1"/>
  <c r="S705" i="1"/>
  <c r="R705" i="1"/>
  <c r="Q705" i="1"/>
  <c r="L705" i="1"/>
  <c r="S704" i="1"/>
  <c r="R704" i="1"/>
  <c r="Q704" i="1"/>
  <c r="L704" i="1"/>
  <c r="S703" i="1"/>
  <c r="R703" i="1"/>
  <c r="Q703" i="1"/>
  <c r="L703" i="1"/>
  <c r="S702" i="1"/>
  <c r="R702" i="1"/>
  <c r="Q702" i="1"/>
  <c r="L702" i="1"/>
  <c r="S701" i="1"/>
  <c r="R701" i="1"/>
  <c r="Q701" i="1"/>
  <c r="L701" i="1"/>
  <c r="S700" i="1"/>
  <c r="R700" i="1"/>
  <c r="Q700" i="1"/>
  <c r="L700" i="1"/>
  <c r="S699" i="1"/>
  <c r="R699" i="1"/>
  <c r="Q699" i="1"/>
  <c r="L699" i="1"/>
  <c r="S698" i="1"/>
  <c r="R698" i="1"/>
  <c r="Q698" i="1"/>
  <c r="L698" i="1"/>
  <c r="S697" i="1"/>
  <c r="R697" i="1"/>
  <c r="Q697" i="1"/>
  <c r="L697" i="1"/>
  <c r="S696" i="1"/>
  <c r="R696" i="1"/>
  <c r="Q696" i="1"/>
  <c r="L696" i="1"/>
  <c r="S695" i="1"/>
  <c r="R695" i="1"/>
  <c r="Q695" i="1"/>
  <c r="L695" i="1"/>
  <c r="S694" i="1"/>
  <c r="R694" i="1"/>
  <c r="Q694" i="1"/>
  <c r="L694" i="1"/>
  <c r="S693" i="1"/>
  <c r="R693" i="1"/>
  <c r="Q693" i="1"/>
  <c r="L693" i="1"/>
  <c r="S692" i="1"/>
  <c r="R692" i="1"/>
  <c r="Q692" i="1"/>
  <c r="L692" i="1"/>
  <c r="S691" i="1"/>
  <c r="R691" i="1"/>
  <c r="Q691" i="1"/>
  <c r="L691" i="1"/>
  <c r="S690" i="1"/>
  <c r="R690" i="1"/>
  <c r="Q690" i="1"/>
  <c r="L690" i="1"/>
  <c r="S689" i="1"/>
  <c r="R689" i="1"/>
  <c r="Q689" i="1"/>
  <c r="L689" i="1"/>
  <c r="S688" i="1"/>
  <c r="R688" i="1"/>
  <c r="Q688" i="1"/>
  <c r="L688" i="1"/>
  <c r="S687" i="1"/>
  <c r="R687" i="1"/>
  <c r="Q687" i="1"/>
  <c r="L687" i="1"/>
  <c r="S686" i="1"/>
  <c r="R686" i="1"/>
  <c r="Q686" i="1"/>
  <c r="L686" i="1"/>
  <c r="S685" i="1"/>
  <c r="R685" i="1"/>
  <c r="Q685" i="1"/>
  <c r="L685" i="1"/>
  <c r="S684" i="1"/>
  <c r="R684" i="1"/>
  <c r="Q684" i="1"/>
  <c r="L684" i="1"/>
  <c r="S683" i="1"/>
  <c r="R683" i="1"/>
  <c r="Q683" i="1"/>
  <c r="L683" i="1"/>
  <c r="S682" i="1"/>
  <c r="R682" i="1"/>
  <c r="Q682" i="1"/>
  <c r="L682" i="1"/>
  <c r="S681" i="1"/>
  <c r="R681" i="1"/>
  <c r="Q681" i="1"/>
  <c r="L681" i="1"/>
  <c r="S680" i="1"/>
  <c r="R680" i="1"/>
  <c r="Q680" i="1"/>
  <c r="L680" i="1"/>
  <c r="S679" i="1"/>
  <c r="R679" i="1"/>
  <c r="Q679" i="1"/>
  <c r="L679" i="1"/>
  <c r="S678" i="1"/>
  <c r="R678" i="1"/>
  <c r="Q678" i="1"/>
  <c r="L678" i="1"/>
  <c r="S677" i="1"/>
  <c r="R677" i="1"/>
  <c r="Q677" i="1"/>
  <c r="L677" i="1"/>
  <c r="S676" i="1"/>
  <c r="R676" i="1"/>
  <c r="Q676" i="1"/>
  <c r="L676" i="1"/>
  <c r="S675" i="1"/>
  <c r="R675" i="1"/>
  <c r="Q675" i="1"/>
  <c r="L675" i="1"/>
  <c r="S674" i="1"/>
  <c r="R674" i="1"/>
  <c r="Q674" i="1"/>
  <c r="L674" i="1"/>
  <c r="S673" i="1"/>
  <c r="R673" i="1"/>
  <c r="Q673" i="1"/>
  <c r="L673" i="1"/>
  <c r="S672" i="1"/>
  <c r="R672" i="1"/>
  <c r="Q672" i="1"/>
  <c r="L672" i="1"/>
  <c r="S671" i="1"/>
  <c r="R671" i="1"/>
  <c r="Q671" i="1"/>
  <c r="L671" i="1"/>
  <c r="S670" i="1"/>
  <c r="R670" i="1"/>
  <c r="Q670" i="1"/>
  <c r="L670" i="1"/>
  <c r="S669" i="1"/>
  <c r="R669" i="1"/>
  <c r="Q669" i="1"/>
  <c r="L669" i="1"/>
  <c r="S668" i="1"/>
  <c r="R668" i="1"/>
  <c r="Q668" i="1"/>
  <c r="L668" i="1"/>
  <c r="S667" i="1"/>
  <c r="R667" i="1"/>
  <c r="Q667" i="1"/>
  <c r="L667" i="1"/>
  <c r="S666" i="1"/>
  <c r="R666" i="1"/>
  <c r="Q666" i="1"/>
  <c r="L666" i="1"/>
  <c r="S665" i="1"/>
  <c r="R665" i="1"/>
  <c r="Q665" i="1"/>
  <c r="L665" i="1"/>
  <c r="S664" i="1"/>
  <c r="R664" i="1"/>
  <c r="Q664" i="1"/>
  <c r="L664" i="1"/>
  <c r="S663" i="1"/>
  <c r="R663" i="1"/>
  <c r="Q663" i="1"/>
  <c r="L663" i="1"/>
  <c r="S662" i="1"/>
  <c r="R662" i="1"/>
  <c r="Q662" i="1"/>
  <c r="L662" i="1"/>
  <c r="S661" i="1"/>
  <c r="R661" i="1"/>
  <c r="Q661" i="1"/>
  <c r="L661" i="1"/>
  <c r="S660" i="1"/>
  <c r="R660" i="1"/>
  <c r="Q660" i="1"/>
  <c r="L660" i="1"/>
  <c r="S659" i="1"/>
  <c r="R659" i="1"/>
  <c r="Q659" i="1"/>
  <c r="L659" i="1"/>
  <c r="S658" i="1"/>
  <c r="R658" i="1"/>
  <c r="Q658" i="1"/>
  <c r="L658" i="1"/>
  <c r="S657" i="1"/>
  <c r="R657" i="1"/>
  <c r="Q657" i="1"/>
  <c r="L657" i="1"/>
  <c r="S656" i="1"/>
  <c r="R656" i="1"/>
  <c r="Q656" i="1"/>
  <c r="L656" i="1"/>
  <c r="S655" i="1"/>
  <c r="R655" i="1"/>
  <c r="Q655" i="1"/>
  <c r="L655" i="1"/>
  <c r="S654" i="1"/>
  <c r="R654" i="1"/>
  <c r="Q654" i="1"/>
  <c r="L654" i="1"/>
  <c r="S653" i="1"/>
  <c r="R653" i="1"/>
  <c r="Q653" i="1"/>
  <c r="L653" i="1"/>
  <c r="S652" i="1"/>
  <c r="R652" i="1"/>
  <c r="Q652" i="1"/>
  <c r="L652" i="1"/>
  <c r="S651" i="1"/>
  <c r="R651" i="1"/>
  <c r="Q651" i="1"/>
  <c r="L651" i="1"/>
  <c r="S650" i="1"/>
  <c r="R650" i="1"/>
  <c r="Q650" i="1"/>
  <c r="L650" i="1"/>
  <c r="S649" i="1"/>
  <c r="R649" i="1"/>
  <c r="Q649" i="1"/>
  <c r="L649" i="1"/>
  <c r="S648" i="1"/>
  <c r="R648" i="1"/>
  <c r="Q648" i="1"/>
  <c r="L648" i="1"/>
  <c r="S647" i="1"/>
  <c r="R647" i="1"/>
  <c r="Q647" i="1"/>
  <c r="L647" i="1"/>
  <c r="S646" i="1"/>
  <c r="R646" i="1"/>
  <c r="Q646" i="1"/>
  <c r="L646" i="1"/>
  <c r="S645" i="1"/>
  <c r="R645" i="1"/>
  <c r="Q645" i="1"/>
  <c r="L645" i="1"/>
  <c r="S644" i="1"/>
  <c r="R644" i="1"/>
  <c r="Q644" i="1"/>
  <c r="L644" i="1"/>
  <c r="S643" i="1"/>
  <c r="R643" i="1"/>
  <c r="Q643" i="1"/>
  <c r="L643" i="1"/>
  <c r="S642" i="1"/>
  <c r="R642" i="1"/>
  <c r="Q642" i="1"/>
  <c r="L642" i="1"/>
  <c r="S641" i="1"/>
  <c r="R641" i="1"/>
  <c r="Q641" i="1"/>
  <c r="L641" i="1"/>
  <c r="S640" i="1"/>
  <c r="R640" i="1"/>
  <c r="Q640" i="1"/>
  <c r="L640" i="1"/>
  <c r="S639" i="1"/>
  <c r="R639" i="1"/>
  <c r="Q639" i="1"/>
  <c r="L639" i="1"/>
  <c r="S638" i="1"/>
  <c r="R638" i="1"/>
  <c r="Q638" i="1"/>
  <c r="L638" i="1"/>
  <c r="S637" i="1"/>
  <c r="R637" i="1"/>
  <c r="Q637" i="1"/>
  <c r="L637" i="1"/>
  <c r="S636" i="1"/>
  <c r="R636" i="1"/>
  <c r="Q636" i="1"/>
  <c r="L636" i="1"/>
  <c r="S635" i="1"/>
  <c r="R635" i="1"/>
  <c r="Q635" i="1"/>
  <c r="L635" i="1"/>
  <c r="S634" i="1"/>
  <c r="R634" i="1"/>
  <c r="Q634" i="1"/>
  <c r="L634" i="1"/>
  <c r="S633" i="1"/>
  <c r="R633" i="1"/>
  <c r="Q633" i="1"/>
  <c r="L633" i="1"/>
  <c r="S632" i="1"/>
  <c r="R632" i="1"/>
  <c r="Q632" i="1"/>
  <c r="L632" i="1"/>
  <c r="S631" i="1"/>
  <c r="R631" i="1"/>
  <c r="Q631" i="1"/>
  <c r="L631" i="1"/>
  <c r="S630" i="1"/>
  <c r="R630" i="1"/>
  <c r="Q630" i="1"/>
  <c r="L630" i="1"/>
  <c r="S629" i="1"/>
  <c r="R629" i="1"/>
  <c r="Q629" i="1"/>
  <c r="L629" i="1"/>
  <c r="S628" i="1"/>
  <c r="R628" i="1"/>
  <c r="Q628" i="1"/>
  <c r="L628" i="1"/>
  <c r="S627" i="1"/>
  <c r="R627" i="1"/>
  <c r="Q627" i="1"/>
  <c r="L627" i="1"/>
  <c r="S626" i="1"/>
  <c r="R626" i="1"/>
  <c r="Q626" i="1"/>
  <c r="L626" i="1"/>
  <c r="S625" i="1"/>
  <c r="R625" i="1"/>
  <c r="Q625" i="1"/>
  <c r="L625" i="1"/>
  <c r="S624" i="1"/>
  <c r="R624" i="1"/>
  <c r="Q624" i="1"/>
  <c r="L624" i="1"/>
  <c r="S623" i="1"/>
  <c r="R623" i="1"/>
  <c r="Q623" i="1"/>
  <c r="L623" i="1"/>
  <c r="S622" i="1"/>
  <c r="R622" i="1"/>
  <c r="Q622" i="1"/>
  <c r="L622" i="1"/>
  <c r="S621" i="1"/>
  <c r="R621" i="1"/>
  <c r="Q621" i="1"/>
  <c r="L621" i="1"/>
  <c r="S620" i="1"/>
  <c r="R620" i="1"/>
  <c r="Q620" i="1"/>
  <c r="L620" i="1"/>
  <c r="S619" i="1"/>
  <c r="R619" i="1"/>
  <c r="Q619" i="1"/>
  <c r="L619" i="1"/>
  <c r="S618" i="1"/>
  <c r="R618" i="1"/>
  <c r="Q618" i="1"/>
  <c r="L618" i="1"/>
  <c r="S617" i="1"/>
  <c r="R617" i="1"/>
  <c r="Q617" i="1"/>
  <c r="L617" i="1"/>
  <c r="S616" i="1"/>
  <c r="R616" i="1"/>
  <c r="Q616" i="1"/>
  <c r="L616" i="1"/>
  <c r="S615" i="1"/>
  <c r="R615" i="1"/>
  <c r="Q615" i="1"/>
  <c r="L615" i="1"/>
  <c r="S614" i="1"/>
  <c r="R614" i="1"/>
  <c r="Q614" i="1"/>
  <c r="L614" i="1"/>
  <c r="S613" i="1"/>
  <c r="R613" i="1"/>
  <c r="Q613" i="1"/>
  <c r="L613" i="1"/>
  <c r="S612" i="1"/>
  <c r="R612" i="1"/>
  <c r="Q612" i="1"/>
  <c r="L612" i="1"/>
  <c r="S611" i="1"/>
  <c r="R611" i="1"/>
  <c r="Q611" i="1"/>
  <c r="L611" i="1"/>
  <c r="S610" i="1"/>
  <c r="R610" i="1"/>
  <c r="Q610" i="1"/>
  <c r="L610" i="1"/>
  <c r="S609" i="1"/>
  <c r="R609" i="1"/>
  <c r="Q609" i="1"/>
  <c r="L609" i="1"/>
  <c r="S608" i="1"/>
  <c r="R608" i="1"/>
  <c r="Q608" i="1"/>
  <c r="L608" i="1"/>
  <c r="S607" i="1"/>
  <c r="R607" i="1"/>
  <c r="Q607" i="1"/>
  <c r="L607" i="1"/>
  <c r="S606" i="1"/>
  <c r="R606" i="1"/>
  <c r="Q606" i="1"/>
  <c r="L606" i="1"/>
  <c r="S605" i="1"/>
  <c r="R605" i="1"/>
  <c r="Q605" i="1"/>
  <c r="L605" i="1"/>
  <c r="S604" i="1"/>
  <c r="R604" i="1"/>
  <c r="Q604" i="1"/>
  <c r="L604" i="1"/>
  <c r="S603" i="1"/>
  <c r="R603" i="1"/>
  <c r="Q603" i="1"/>
  <c r="L603" i="1"/>
  <c r="S602" i="1"/>
  <c r="R602" i="1"/>
  <c r="Q602" i="1"/>
  <c r="L602" i="1"/>
  <c r="S601" i="1"/>
  <c r="R601" i="1"/>
  <c r="Q601" i="1"/>
  <c r="L601" i="1"/>
  <c r="S600" i="1"/>
  <c r="R600" i="1"/>
  <c r="Q600" i="1"/>
  <c r="L600" i="1"/>
  <c r="S599" i="1"/>
  <c r="R599" i="1"/>
  <c r="Q599" i="1"/>
  <c r="L599" i="1"/>
  <c r="S598" i="1"/>
  <c r="R598" i="1"/>
  <c r="Q598" i="1"/>
  <c r="L598" i="1"/>
  <c r="S597" i="1"/>
  <c r="R597" i="1"/>
  <c r="Q597" i="1"/>
  <c r="L597" i="1"/>
  <c r="S596" i="1"/>
  <c r="R596" i="1"/>
  <c r="Q596" i="1"/>
  <c r="L596" i="1"/>
  <c r="S595" i="1"/>
  <c r="R595" i="1"/>
  <c r="Q595" i="1"/>
  <c r="L595" i="1"/>
  <c r="S594" i="1"/>
  <c r="R594" i="1"/>
  <c r="Q594" i="1"/>
  <c r="L594" i="1"/>
  <c r="S593" i="1"/>
  <c r="R593" i="1"/>
  <c r="Q593" i="1"/>
  <c r="L593" i="1"/>
  <c r="S592" i="1"/>
  <c r="R592" i="1"/>
  <c r="Q592" i="1"/>
  <c r="L592" i="1"/>
  <c r="S591" i="1"/>
  <c r="R591" i="1"/>
  <c r="Q591" i="1"/>
  <c r="L591" i="1"/>
  <c r="S590" i="1"/>
  <c r="R590" i="1"/>
  <c r="Q590" i="1"/>
  <c r="L590" i="1"/>
  <c r="S589" i="1"/>
  <c r="R589" i="1"/>
  <c r="Q589" i="1"/>
  <c r="L589" i="1"/>
  <c r="S588" i="1"/>
  <c r="R588" i="1"/>
  <c r="Q588" i="1"/>
  <c r="L588" i="1"/>
  <c r="S587" i="1"/>
  <c r="R587" i="1"/>
  <c r="Q587" i="1"/>
  <c r="L587" i="1"/>
  <c r="S586" i="1"/>
  <c r="R586" i="1"/>
  <c r="Q586" i="1"/>
  <c r="L586" i="1"/>
  <c r="S585" i="1"/>
  <c r="R585" i="1"/>
  <c r="Q585" i="1"/>
  <c r="L585" i="1"/>
  <c r="S584" i="1"/>
  <c r="R584" i="1"/>
  <c r="Q584" i="1"/>
  <c r="L584" i="1"/>
  <c r="S583" i="1"/>
  <c r="R583" i="1"/>
  <c r="Q583" i="1"/>
  <c r="L583" i="1"/>
  <c r="S582" i="1"/>
  <c r="R582" i="1"/>
  <c r="Q582" i="1"/>
  <c r="L582" i="1"/>
  <c r="S581" i="1"/>
  <c r="R581" i="1"/>
  <c r="Q581" i="1"/>
  <c r="L581" i="1"/>
  <c r="S580" i="1"/>
  <c r="R580" i="1"/>
  <c r="Q580" i="1"/>
  <c r="L580" i="1"/>
  <c r="S579" i="1"/>
  <c r="R579" i="1"/>
  <c r="Q579" i="1"/>
  <c r="L579" i="1"/>
  <c r="S578" i="1"/>
  <c r="R578" i="1"/>
  <c r="Q578" i="1"/>
  <c r="L578" i="1"/>
  <c r="S577" i="1"/>
  <c r="R577" i="1"/>
  <c r="Q577" i="1"/>
  <c r="L577" i="1"/>
  <c r="S576" i="1"/>
  <c r="R576" i="1"/>
  <c r="Q576" i="1"/>
  <c r="L576" i="1"/>
  <c r="S575" i="1"/>
  <c r="R575" i="1"/>
  <c r="Q575" i="1"/>
  <c r="L575" i="1"/>
  <c r="S574" i="1"/>
  <c r="R574" i="1"/>
  <c r="Q574" i="1"/>
  <c r="L574" i="1"/>
  <c r="S573" i="1"/>
  <c r="R573" i="1"/>
  <c r="Q573" i="1"/>
  <c r="L573" i="1"/>
  <c r="S572" i="1"/>
  <c r="R572" i="1"/>
  <c r="Q572" i="1"/>
  <c r="L572" i="1"/>
  <c r="S571" i="1"/>
  <c r="R571" i="1"/>
  <c r="Q571" i="1"/>
  <c r="L571" i="1"/>
  <c r="S570" i="1"/>
  <c r="R570" i="1"/>
  <c r="Q570" i="1"/>
  <c r="L570" i="1"/>
  <c r="S569" i="1"/>
  <c r="R569" i="1"/>
  <c r="Q569" i="1"/>
  <c r="L569" i="1"/>
  <c r="S568" i="1"/>
  <c r="R568" i="1"/>
  <c r="Q568" i="1"/>
  <c r="L568" i="1"/>
  <c r="S567" i="1"/>
  <c r="R567" i="1"/>
  <c r="Q567" i="1"/>
  <c r="L567" i="1"/>
  <c r="S566" i="1"/>
  <c r="R566" i="1"/>
  <c r="Q566" i="1"/>
  <c r="L566" i="1"/>
  <c r="S565" i="1"/>
  <c r="R565" i="1"/>
  <c r="Q565" i="1"/>
  <c r="L565" i="1"/>
  <c r="S564" i="1"/>
  <c r="R564" i="1"/>
  <c r="Q564" i="1"/>
  <c r="L564" i="1"/>
  <c r="S563" i="1"/>
  <c r="R563" i="1"/>
  <c r="Q563" i="1"/>
  <c r="L563" i="1"/>
  <c r="S562" i="1"/>
  <c r="R562" i="1"/>
  <c r="Q562" i="1"/>
  <c r="L562" i="1"/>
  <c r="S561" i="1"/>
  <c r="R561" i="1"/>
  <c r="Q561" i="1"/>
  <c r="L561" i="1"/>
  <c r="S560" i="1"/>
  <c r="R560" i="1"/>
  <c r="Q560" i="1"/>
  <c r="L560" i="1"/>
  <c r="S559" i="1"/>
  <c r="R559" i="1"/>
  <c r="Q559" i="1"/>
  <c r="L559" i="1"/>
  <c r="S558" i="1"/>
  <c r="R558" i="1"/>
  <c r="Q558" i="1"/>
  <c r="L558" i="1"/>
  <c r="S557" i="1"/>
  <c r="R557" i="1"/>
  <c r="Q557" i="1"/>
  <c r="L557" i="1"/>
  <c r="S556" i="1"/>
  <c r="R556" i="1"/>
  <c r="Q556" i="1"/>
  <c r="L556" i="1"/>
  <c r="S555" i="1"/>
  <c r="R555" i="1"/>
  <c r="Q555" i="1"/>
  <c r="L555" i="1"/>
  <c r="S554" i="1"/>
  <c r="R554" i="1"/>
  <c r="Q554" i="1"/>
  <c r="L554" i="1"/>
  <c r="S553" i="1"/>
  <c r="R553" i="1"/>
  <c r="Q553" i="1"/>
  <c r="L553" i="1"/>
  <c r="S552" i="1"/>
  <c r="R552" i="1"/>
  <c r="Q552" i="1"/>
  <c r="L552" i="1"/>
  <c r="S551" i="1"/>
  <c r="R551" i="1"/>
  <c r="Q551" i="1"/>
  <c r="L551" i="1"/>
  <c r="S550" i="1"/>
  <c r="R550" i="1"/>
  <c r="Q550" i="1"/>
  <c r="L550" i="1"/>
  <c r="S549" i="1"/>
  <c r="R549" i="1"/>
  <c r="Q549" i="1"/>
  <c r="L549" i="1"/>
  <c r="S548" i="1"/>
  <c r="R548" i="1"/>
  <c r="Q548" i="1"/>
  <c r="L548" i="1"/>
  <c r="S547" i="1"/>
  <c r="R547" i="1"/>
  <c r="Q547" i="1"/>
  <c r="L547" i="1"/>
  <c r="S546" i="1"/>
  <c r="R546" i="1"/>
  <c r="Q546" i="1"/>
  <c r="L546" i="1"/>
  <c r="S545" i="1"/>
  <c r="R545" i="1"/>
  <c r="Q545" i="1"/>
  <c r="L545" i="1"/>
  <c r="S544" i="1"/>
  <c r="R544" i="1"/>
  <c r="Q544" i="1"/>
  <c r="L544" i="1"/>
  <c r="S543" i="1"/>
  <c r="R543" i="1"/>
  <c r="Q543" i="1"/>
  <c r="L543" i="1"/>
  <c r="S542" i="1"/>
  <c r="R542" i="1"/>
  <c r="Q542" i="1"/>
  <c r="L542" i="1"/>
  <c r="S541" i="1"/>
  <c r="R541" i="1"/>
  <c r="Q541" i="1"/>
  <c r="L541" i="1"/>
  <c r="S540" i="1"/>
  <c r="R540" i="1"/>
  <c r="Q540" i="1"/>
  <c r="L540" i="1"/>
  <c r="S539" i="1"/>
  <c r="R539" i="1"/>
  <c r="Q539" i="1"/>
  <c r="L539" i="1"/>
  <c r="S538" i="1"/>
  <c r="R538" i="1"/>
  <c r="Q538" i="1"/>
  <c r="L538" i="1"/>
  <c r="S537" i="1"/>
  <c r="R537" i="1"/>
  <c r="Q537" i="1"/>
  <c r="L537" i="1"/>
  <c r="S536" i="1"/>
  <c r="R536" i="1"/>
  <c r="Q536" i="1"/>
  <c r="L536" i="1"/>
  <c r="S535" i="1"/>
  <c r="R535" i="1"/>
  <c r="Q535" i="1"/>
  <c r="L535" i="1"/>
  <c r="S534" i="1"/>
  <c r="R534" i="1"/>
  <c r="Q534" i="1"/>
  <c r="L534" i="1"/>
  <c r="S533" i="1"/>
  <c r="R533" i="1"/>
  <c r="Q533" i="1"/>
  <c r="L533" i="1"/>
  <c r="S532" i="1"/>
  <c r="R532" i="1"/>
  <c r="Q532" i="1"/>
  <c r="L532" i="1"/>
  <c r="S531" i="1"/>
  <c r="R531" i="1"/>
  <c r="Q531" i="1"/>
  <c r="L531" i="1"/>
  <c r="S530" i="1"/>
  <c r="R530" i="1"/>
  <c r="Q530" i="1"/>
  <c r="L530" i="1"/>
  <c r="S529" i="1"/>
  <c r="R529" i="1"/>
  <c r="Q529" i="1"/>
  <c r="L529" i="1"/>
  <c r="S528" i="1"/>
  <c r="R528" i="1"/>
  <c r="Q528" i="1"/>
  <c r="L528" i="1"/>
  <c r="S527" i="1"/>
  <c r="R527" i="1"/>
  <c r="Q527" i="1"/>
  <c r="L527" i="1"/>
  <c r="S526" i="1"/>
  <c r="R526" i="1"/>
  <c r="Q526" i="1"/>
  <c r="L526" i="1"/>
  <c r="S525" i="1"/>
  <c r="R525" i="1"/>
  <c r="Q525" i="1"/>
  <c r="L525" i="1"/>
  <c r="S524" i="1"/>
  <c r="R524" i="1"/>
  <c r="Q524" i="1"/>
  <c r="L524" i="1"/>
  <c r="S523" i="1"/>
  <c r="R523" i="1"/>
  <c r="Q523" i="1"/>
  <c r="L523" i="1"/>
  <c r="S522" i="1"/>
  <c r="R522" i="1"/>
  <c r="Q522" i="1"/>
  <c r="L522" i="1"/>
  <c r="S521" i="1"/>
  <c r="R521" i="1"/>
  <c r="Q521" i="1"/>
  <c r="L521" i="1"/>
  <c r="S520" i="1"/>
  <c r="R520" i="1"/>
  <c r="Q520" i="1"/>
  <c r="L520" i="1"/>
  <c r="S519" i="1"/>
  <c r="R519" i="1"/>
  <c r="Q519" i="1"/>
  <c r="L519" i="1"/>
  <c r="S518" i="1"/>
  <c r="R518" i="1"/>
  <c r="Q518" i="1"/>
  <c r="L518" i="1"/>
  <c r="S517" i="1"/>
  <c r="R517" i="1"/>
  <c r="Q517" i="1"/>
  <c r="L517" i="1"/>
  <c r="S516" i="1"/>
  <c r="R516" i="1"/>
  <c r="Q516" i="1"/>
  <c r="L516" i="1"/>
  <c r="S515" i="1"/>
  <c r="R515" i="1"/>
  <c r="Q515" i="1"/>
  <c r="L515" i="1"/>
  <c r="S514" i="1"/>
  <c r="R514" i="1"/>
  <c r="Q514" i="1"/>
  <c r="L514" i="1"/>
  <c r="S513" i="1"/>
  <c r="R513" i="1"/>
  <c r="Q513" i="1"/>
  <c r="L513" i="1"/>
  <c r="S512" i="1"/>
  <c r="R512" i="1"/>
  <c r="Q512" i="1"/>
  <c r="L512" i="1"/>
  <c r="S511" i="1"/>
  <c r="R511" i="1"/>
  <c r="Q511" i="1"/>
  <c r="L511" i="1"/>
  <c r="S510" i="1"/>
  <c r="R510" i="1"/>
  <c r="Q510" i="1"/>
  <c r="L510" i="1"/>
  <c r="S509" i="1"/>
  <c r="R509" i="1"/>
  <c r="Q509" i="1"/>
  <c r="L509" i="1"/>
  <c r="S508" i="1"/>
  <c r="R508" i="1"/>
  <c r="Q508" i="1"/>
  <c r="L508" i="1"/>
  <c r="S507" i="1"/>
  <c r="R507" i="1"/>
  <c r="Q507" i="1"/>
  <c r="L507" i="1"/>
  <c r="S506" i="1"/>
  <c r="R506" i="1"/>
  <c r="Q506" i="1"/>
  <c r="L506" i="1"/>
  <c r="S505" i="1"/>
  <c r="R505" i="1"/>
  <c r="Q505" i="1"/>
  <c r="L505" i="1"/>
  <c r="S504" i="1"/>
  <c r="R504" i="1"/>
  <c r="Q504" i="1"/>
  <c r="L504" i="1"/>
  <c r="S503" i="1"/>
  <c r="R503" i="1"/>
  <c r="Q503" i="1"/>
  <c r="L503" i="1"/>
  <c r="S502" i="1"/>
  <c r="R502" i="1"/>
  <c r="Q502" i="1"/>
  <c r="L502" i="1"/>
  <c r="S501" i="1"/>
  <c r="R501" i="1"/>
  <c r="Q501" i="1"/>
  <c r="L501" i="1"/>
  <c r="S500" i="1"/>
  <c r="R500" i="1"/>
  <c r="Q500" i="1"/>
  <c r="L500" i="1"/>
  <c r="S499" i="1"/>
  <c r="R499" i="1"/>
  <c r="Q499" i="1"/>
  <c r="L499" i="1"/>
  <c r="S498" i="1"/>
  <c r="R498" i="1"/>
  <c r="Q498" i="1"/>
  <c r="L498" i="1"/>
  <c r="S497" i="1"/>
  <c r="R497" i="1"/>
  <c r="Q497" i="1"/>
  <c r="L497" i="1"/>
  <c r="S496" i="1"/>
  <c r="R496" i="1"/>
  <c r="Q496" i="1"/>
  <c r="L496" i="1"/>
  <c r="S495" i="1"/>
  <c r="R495" i="1"/>
  <c r="Q495" i="1"/>
  <c r="L495" i="1"/>
  <c r="S494" i="1"/>
  <c r="R494" i="1"/>
  <c r="Q494" i="1"/>
  <c r="L494" i="1"/>
  <c r="S493" i="1"/>
  <c r="R493" i="1"/>
  <c r="Q493" i="1"/>
  <c r="L493" i="1"/>
  <c r="S492" i="1"/>
  <c r="R492" i="1"/>
  <c r="Q492" i="1"/>
  <c r="L492" i="1"/>
  <c r="S491" i="1"/>
  <c r="R491" i="1"/>
  <c r="Q491" i="1"/>
  <c r="L491" i="1"/>
  <c r="S490" i="1"/>
  <c r="R490" i="1"/>
  <c r="Q490" i="1"/>
  <c r="L490" i="1"/>
  <c r="S489" i="1"/>
  <c r="R489" i="1"/>
  <c r="Q489" i="1"/>
  <c r="L489" i="1"/>
  <c r="S488" i="1"/>
  <c r="R488" i="1"/>
  <c r="Q488" i="1"/>
  <c r="L488" i="1"/>
  <c r="S487" i="1"/>
  <c r="R487" i="1"/>
  <c r="Q487" i="1"/>
  <c r="L487" i="1"/>
  <c r="S486" i="1"/>
  <c r="R486" i="1"/>
  <c r="Q486" i="1"/>
  <c r="L486" i="1"/>
  <c r="S485" i="1"/>
  <c r="R485" i="1"/>
  <c r="Q485" i="1"/>
  <c r="L485" i="1"/>
  <c r="S484" i="1"/>
  <c r="R484" i="1"/>
  <c r="Q484" i="1"/>
  <c r="L484" i="1"/>
  <c r="S483" i="1"/>
  <c r="R483" i="1"/>
  <c r="Q483" i="1"/>
  <c r="L483" i="1"/>
  <c r="S482" i="1"/>
  <c r="R482" i="1"/>
  <c r="Q482" i="1"/>
  <c r="L482" i="1"/>
  <c r="S481" i="1"/>
  <c r="R481" i="1"/>
  <c r="Q481" i="1"/>
  <c r="L481" i="1"/>
  <c r="S480" i="1"/>
  <c r="R480" i="1"/>
  <c r="Q480" i="1"/>
  <c r="L480" i="1"/>
  <c r="S479" i="1"/>
  <c r="R479" i="1"/>
  <c r="Q479" i="1"/>
  <c r="L479" i="1"/>
  <c r="S478" i="1"/>
  <c r="R478" i="1"/>
  <c r="Q478" i="1"/>
  <c r="L478" i="1"/>
  <c r="S477" i="1"/>
  <c r="R477" i="1"/>
  <c r="Q477" i="1"/>
  <c r="L477" i="1"/>
  <c r="S476" i="1"/>
  <c r="R476" i="1"/>
  <c r="Q476" i="1"/>
  <c r="L476" i="1"/>
  <c r="S475" i="1"/>
  <c r="R475" i="1"/>
  <c r="Q475" i="1"/>
  <c r="L475" i="1"/>
  <c r="S474" i="1"/>
  <c r="R474" i="1"/>
  <c r="Q474" i="1"/>
  <c r="L474" i="1"/>
  <c r="S473" i="1"/>
  <c r="R473" i="1"/>
  <c r="Q473" i="1"/>
  <c r="L473" i="1"/>
  <c r="S472" i="1"/>
  <c r="R472" i="1"/>
  <c r="Q472" i="1"/>
  <c r="L472" i="1"/>
  <c r="S471" i="1"/>
  <c r="R471" i="1"/>
  <c r="Q471" i="1"/>
  <c r="L471" i="1"/>
  <c r="S470" i="1"/>
  <c r="R470" i="1"/>
  <c r="Q470" i="1"/>
  <c r="L470" i="1"/>
  <c r="S469" i="1"/>
  <c r="R469" i="1"/>
  <c r="Q469" i="1"/>
  <c r="L469" i="1"/>
  <c r="S468" i="1"/>
  <c r="R468" i="1"/>
  <c r="Q468" i="1"/>
  <c r="L468" i="1"/>
  <c r="S467" i="1"/>
  <c r="R467" i="1"/>
  <c r="Q467" i="1"/>
  <c r="L467" i="1"/>
  <c r="S466" i="1"/>
  <c r="R466" i="1"/>
  <c r="Q466" i="1"/>
  <c r="L466" i="1"/>
  <c r="S465" i="1"/>
  <c r="R465" i="1"/>
  <c r="Q465" i="1"/>
  <c r="L465" i="1"/>
  <c r="S464" i="1"/>
  <c r="R464" i="1"/>
  <c r="Q464" i="1"/>
  <c r="L464" i="1"/>
  <c r="S463" i="1"/>
  <c r="R463" i="1"/>
  <c r="Q463" i="1"/>
  <c r="L463" i="1"/>
  <c r="S462" i="1"/>
  <c r="R462" i="1"/>
  <c r="Q462" i="1"/>
  <c r="L462" i="1"/>
  <c r="S461" i="1"/>
  <c r="R461" i="1"/>
  <c r="Q461" i="1"/>
  <c r="L461" i="1"/>
  <c r="S460" i="1"/>
  <c r="R460" i="1"/>
  <c r="Q460" i="1"/>
  <c r="L460" i="1"/>
  <c r="S459" i="1"/>
  <c r="R459" i="1"/>
  <c r="Q459" i="1"/>
  <c r="L459" i="1"/>
  <c r="S458" i="1"/>
  <c r="R458" i="1"/>
  <c r="Q458" i="1"/>
  <c r="L458" i="1"/>
  <c r="S457" i="1"/>
  <c r="R457" i="1"/>
  <c r="Q457" i="1"/>
  <c r="L457" i="1"/>
  <c r="S456" i="1"/>
  <c r="R456" i="1"/>
  <c r="Q456" i="1"/>
  <c r="L456" i="1"/>
  <c r="S455" i="1"/>
  <c r="R455" i="1"/>
  <c r="Q455" i="1"/>
  <c r="L455" i="1"/>
  <c r="S454" i="1"/>
  <c r="R454" i="1"/>
  <c r="Q454" i="1"/>
  <c r="L454" i="1"/>
  <c r="S453" i="1"/>
  <c r="R453" i="1"/>
  <c r="Q453" i="1"/>
  <c r="L453" i="1"/>
  <c r="S452" i="1"/>
  <c r="R452" i="1"/>
  <c r="Q452" i="1"/>
  <c r="L452" i="1"/>
  <c r="S451" i="1"/>
  <c r="R451" i="1"/>
  <c r="Q451" i="1"/>
  <c r="L451" i="1"/>
  <c r="S450" i="1"/>
  <c r="R450" i="1"/>
  <c r="Q450" i="1"/>
  <c r="L450" i="1"/>
  <c r="S449" i="1"/>
  <c r="R449" i="1"/>
  <c r="Q449" i="1"/>
  <c r="L449" i="1"/>
  <c r="S448" i="1"/>
  <c r="R448" i="1"/>
  <c r="Q448" i="1"/>
  <c r="L448" i="1"/>
  <c r="S447" i="1"/>
  <c r="R447" i="1"/>
  <c r="Q447" i="1"/>
  <c r="L447" i="1"/>
  <c r="S446" i="1"/>
  <c r="R446" i="1"/>
  <c r="Q446" i="1"/>
  <c r="L446" i="1"/>
  <c r="S445" i="1"/>
  <c r="R445" i="1"/>
  <c r="Q445" i="1"/>
  <c r="L445" i="1"/>
  <c r="S444" i="1"/>
  <c r="R444" i="1"/>
  <c r="Q444" i="1"/>
  <c r="L444" i="1"/>
  <c r="S443" i="1"/>
  <c r="R443" i="1"/>
  <c r="Q443" i="1"/>
  <c r="L443" i="1"/>
  <c r="S442" i="1"/>
  <c r="R442" i="1"/>
  <c r="Q442" i="1"/>
  <c r="L442" i="1"/>
  <c r="S441" i="1"/>
  <c r="R441" i="1"/>
  <c r="Q441" i="1"/>
  <c r="L441" i="1"/>
  <c r="S440" i="1"/>
  <c r="R440" i="1"/>
  <c r="Q440" i="1"/>
  <c r="L440" i="1"/>
  <c r="S439" i="1"/>
  <c r="R439" i="1"/>
  <c r="Q439" i="1"/>
  <c r="L439" i="1"/>
  <c r="S438" i="1"/>
  <c r="R438" i="1"/>
  <c r="Q438" i="1"/>
  <c r="L438" i="1"/>
  <c r="S437" i="1"/>
  <c r="R437" i="1"/>
  <c r="Q437" i="1"/>
  <c r="L437" i="1"/>
  <c r="S436" i="1"/>
  <c r="R436" i="1"/>
  <c r="Q436" i="1"/>
  <c r="L436" i="1"/>
  <c r="S435" i="1"/>
  <c r="R435" i="1"/>
  <c r="Q435" i="1"/>
  <c r="L435" i="1"/>
  <c r="S434" i="1"/>
  <c r="R434" i="1"/>
  <c r="Q434" i="1"/>
  <c r="L434" i="1"/>
  <c r="S433" i="1"/>
  <c r="R433" i="1"/>
  <c r="Q433" i="1"/>
  <c r="L433" i="1"/>
  <c r="S432" i="1"/>
  <c r="R432" i="1"/>
  <c r="Q432" i="1"/>
  <c r="L432" i="1"/>
  <c r="S431" i="1"/>
  <c r="R431" i="1"/>
  <c r="Q431" i="1"/>
  <c r="L431" i="1"/>
  <c r="S430" i="1"/>
  <c r="R430" i="1"/>
  <c r="Q430" i="1"/>
  <c r="L430" i="1"/>
  <c r="S429" i="1"/>
  <c r="R429" i="1"/>
  <c r="Q429" i="1"/>
  <c r="L429" i="1"/>
  <c r="S428" i="1"/>
  <c r="R428" i="1"/>
  <c r="Q428" i="1"/>
  <c r="L428" i="1"/>
  <c r="S427" i="1"/>
  <c r="R427" i="1"/>
  <c r="Q427" i="1"/>
  <c r="L427" i="1"/>
  <c r="S426" i="1"/>
  <c r="R426" i="1"/>
  <c r="Q426" i="1"/>
  <c r="L426" i="1"/>
  <c r="S425" i="1"/>
  <c r="R425" i="1"/>
  <c r="Q425" i="1"/>
  <c r="L425" i="1"/>
  <c r="S424" i="1"/>
  <c r="R424" i="1"/>
  <c r="Q424" i="1"/>
  <c r="L424" i="1"/>
  <c r="S423" i="1"/>
  <c r="R423" i="1"/>
  <c r="Q423" i="1"/>
  <c r="L423" i="1"/>
  <c r="S422" i="1"/>
  <c r="R422" i="1"/>
  <c r="Q422" i="1"/>
  <c r="L422" i="1"/>
  <c r="S421" i="1"/>
  <c r="R421" i="1"/>
  <c r="Q421" i="1"/>
  <c r="L421" i="1"/>
  <c r="S420" i="1"/>
  <c r="R420" i="1"/>
  <c r="Q420" i="1"/>
  <c r="L420" i="1"/>
  <c r="S419" i="1"/>
  <c r="R419" i="1"/>
  <c r="Q419" i="1"/>
  <c r="L419" i="1"/>
  <c r="S418" i="1"/>
  <c r="R418" i="1"/>
  <c r="Q418" i="1"/>
  <c r="L418" i="1"/>
  <c r="S417" i="1"/>
  <c r="R417" i="1"/>
  <c r="Q417" i="1"/>
  <c r="L417" i="1"/>
  <c r="S416" i="1"/>
  <c r="R416" i="1"/>
  <c r="Q416" i="1"/>
  <c r="L416" i="1"/>
  <c r="S415" i="1"/>
  <c r="R415" i="1"/>
  <c r="Q415" i="1"/>
  <c r="L415" i="1"/>
  <c r="S414" i="1"/>
  <c r="R414" i="1"/>
  <c r="Q414" i="1"/>
  <c r="L414" i="1"/>
  <c r="S413" i="1"/>
  <c r="R413" i="1"/>
  <c r="Q413" i="1"/>
  <c r="L413" i="1"/>
  <c r="S412" i="1"/>
  <c r="R412" i="1"/>
  <c r="Q412" i="1"/>
  <c r="L412" i="1"/>
  <c r="S411" i="1"/>
  <c r="R411" i="1"/>
  <c r="Q411" i="1"/>
  <c r="L411" i="1"/>
  <c r="S410" i="1"/>
  <c r="R410" i="1"/>
  <c r="Q410" i="1"/>
  <c r="L410" i="1"/>
  <c r="S409" i="1"/>
  <c r="R409" i="1"/>
  <c r="Q409" i="1"/>
  <c r="L409" i="1"/>
  <c r="S408" i="1"/>
  <c r="R408" i="1"/>
  <c r="Q408" i="1"/>
  <c r="L408" i="1"/>
  <c r="S407" i="1"/>
  <c r="R407" i="1"/>
  <c r="Q407" i="1"/>
  <c r="L407" i="1"/>
  <c r="S406" i="1"/>
  <c r="R406" i="1"/>
  <c r="Q406" i="1"/>
  <c r="L406" i="1"/>
  <c r="S405" i="1"/>
  <c r="R405" i="1"/>
  <c r="Q405" i="1"/>
  <c r="L405" i="1"/>
  <c r="S404" i="1"/>
  <c r="R404" i="1"/>
  <c r="Q404" i="1"/>
  <c r="L404" i="1"/>
  <c r="S403" i="1"/>
  <c r="R403" i="1"/>
  <c r="Q403" i="1"/>
  <c r="L403" i="1"/>
  <c r="S402" i="1"/>
  <c r="R402" i="1"/>
  <c r="Q402" i="1"/>
  <c r="L402" i="1"/>
  <c r="S401" i="1"/>
  <c r="R401" i="1"/>
  <c r="Q401" i="1"/>
  <c r="L401" i="1"/>
  <c r="S400" i="1"/>
  <c r="R400" i="1"/>
  <c r="Q400" i="1"/>
  <c r="L400" i="1"/>
  <c r="S399" i="1"/>
  <c r="R399" i="1"/>
  <c r="Q399" i="1"/>
  <c r="L399" i="1"/>
  <c r="S398" i="1"/>
  <c r="R398" i="1"/>
  <c r="Q398" i="1"/>
  <c r="L398" i="1"/>
  <c r="S397" i="1"/>
  <c r="R397" i="1"/>
  <c r="Q397" i="1"/>
  <c r="L397" i="1"/>
  <c r="S396" i="1"/>
  <c r="R396" i="1"/>
  <c r="Q396" i="1"/>
  <c r="L396" i="1"/>
  <c r="S395" i="1"/>
  <c r="R395" i="1"/>
  <c r="Q395" i="1"/>
  <c r="L395" i="1"/>
  <c r="S394" i="1"/>
  <c r="R394" i="1"/>
  <c r="Q394" i="1"/>
  <c r="L394" i="1"/>
  <c r="S393" i="1"/>
  <c r="R393" i="1"/>
  <c r="Q393" i="1"/>
  <c r="L393" i="1"/>
  <c r="S392" i="1"/>
  <c r="R392" i="1"/>
  <c r="Q392" i="1"/>
  <c r="L392" i="1"/>
  <c r="S391" i="1"/>
  <c r="R391" i="1"/>
  <c r="Q391" i="1"/>
  <c r="L391" i="1"/>
  <c r="S390" i="1"/>
  <c r="R390" i="1"/>
  <c r="Q390" i="1"/>
  <c r="L390" i="1"/>
  <c r="S389" i="1"/>
  <c r="R389" i="1"/>
  <c r="Q389" i="1"/>
  <c r="L389" i="1"/>
  <c r="S388" i="1"/>
  <c r="R388" i="1"/>
  <c r="Q388" i="1"/>
  <c r="L388" i="1"/>
  <c r="S387" i="1"/>
  <c r="R387" i="1"/>
  <c r="Q387" i="1"/>
  <c r="L387" i="1"/>
  <c r="S386" i="1"/>
  <c r="R386" i="1"/>
  <c r="Q386" i="1"/>
  <c r="L386" i="1"/>
  <c r="S385" i="1"/>
  <c r="R385" i="1"/>
  <c r="Q385" i="1"/>
  <c r="L385" i="1"/>
  <c r="S384" i="1"/>
  <c r="R384" i="1"/>
  <c r="Q384" i="1"/>
  <c r="L384" i="1"/>
  <c r="S383" i="1"/>
  <c r="R383" i="1"/>
  <c r="Q383" i="1"/>
  <c r="L383" i="1"/>
  <c r="S382" i="1"/>
  <c r="R382" i="1"/>
  <c r="Q382" i="1"/>
  <c r="L382" i="1"/>
  <c r="S381" i="1"/>
  <c r="R381" i="1"/>
  <c r="Q381" i="1"/>
  <c r="L381" i="1"/>
  <c r="S380" i="1"/>
  <c r="R380" i="1"/>
  <c r="Q380" i="1"/>
  <c r="L380" i="1"/>
  <c r="S379" i="1"/>
  <c r="R379" i="1"/>
  <c r="Q379" i="1"/>
  <c r="L379" i="1"/>
  <c r="S378" i="1"/>
  <c r="R378" i="1"/>
  <c r="Q378" i="1"/>
  <c r="L378" i="1"/>
  <c r="S377" i="1"/>
  <c r="R377" i="1"/>
  <c r="Q377" i="1"/>
  <c r="L377" i="1"/>
  <c r="S376" i="1"/>
  <c r="R376" i="1"/>
  <c r="Q376" i="1"/>
  <c r="L376" i="1"/>
  <c r="S375" i="1"/>
  <c r="R375" i="1"/>
  <c r="Q375" i="1"/>
  <c r="L375" i="1"/>
  <c r="S374" i="1"/>
  <c r="R374" i="1"/>
  <c r="Q374" i="1"/>
  <c r="L374" i="1"/>
  <c r="S373" i="1"/>
  <c r="R373" i="1"/>
  <c r="Q373" i="1"/>
  <c r="L373" i="1"/>
  <c r="S372" i="1"/>
  <c r="R372" i="1"/>
  <c r="Q372" i="1"/>
  <c r="L372" i="1"/>
  <c r="S371" i="1"/>
  <c r="R371" i="1"/>
  <c r="Q371" i="1"/>
  <c r="L371" i="1"/>
  <c r="S370" i="1"/>
  <c r="R370" i="1"/>
  <c r="Q370" i="1"/>
  <c r="L370" i="1"/>
  <c r="S369" i="1"/>
  <c r="R369" i="1"/>
  <c r="Q369" i="1"/>
  <c r="L369" i="1"/>
  <c r="S368" i="1"/>
  <c r="R368" i="1"/>
  <c r="Q368" i="1"/>
  <c r="L368" i="1"/>
  <c r="S367" i="1"/>
  <c r="R367" i="1"/>
  <c r="Q367" i="1"/>
  <c r="L367" i="1"/>
  <c r="S366" i="1"/>
  <c r="R366" i="1"/>
  <c r="Q366" i="1"/>
  <c r="L366" i="1"/>
  <c r="S365" i="1"/>
  <c r="R365" i="1"/>
  <c r="Q365" i="1"/>
  <c r="L365" i="1"/>
  <c r="S364" i="1"/>
  <c r="R364" i="1"/>
  <c r="Q364" i="1"/>
  <c r="L364" i="1"/>
  <c r="S363" i="1"/>
  <c r="R363" i="1"/>
  <c r="Q363" i="1"/>
  <c r="L363" i="1"/>
  <c r="S362" i="1"/>
  <c r="R362" i="1"/>
  <c r="Q362" i="1"/>
  <c r="L362" i="1"/>
  <c r="S361" i="1"/>
  <c r="R361" i="1"/>
  <c r="Q361" i="1"/>
  <c r="L361" i="1"/>
  <c r="S360" i="1"/>
  <c r="R360" i="1"/>
  <c r="Q360" i="1"/>
  <c r="L360" i="1"/>
  <c r="S359" i="1"/>
  <c r="R359" i="1"/>
  <c r="Q359" i="1"/>
  <c r="L359" i="1"/>
  <c r="S358" i="1"/>
  <c r="R358" i="1"/>
  <c r="Q358" i="1"/>
  <c r="L358" i="1"/>
  <c r="S357" i="1"/>
  <c r="R357" i="1"/>
  <c r="Q357" i="1"/>
  <c r="L357" i="1"/>
  <c r="S356" i="1"/>
  <c r="R356" i="1"/>
  <c r="Q356" i="1"/>
  <c r="L356" i="1"/>
  <c r="S355" i="1"/>
  <c r="R355" i="1"/>
  <c r="Q355" i="1"/>
  <c r="L355" i="1"/>
  <c r="S354" i="1"/>
  <c r="R354" i="1"/>
  <c r="Q354" i="1"/>
  <c r="L354" i="1"/>
  <c r="S353" i="1"/>
  <c r="R353" i="1"/>
  <c r="Q353" i="1"/>
  <c r="L353" i="1"/>
  <c r="S352" i="1"/>
  <c r="R352" i="1"/>
  <c r="Q352" i="1"/>
  <c r="L352" i="1"/>
  <c r="S351" i="1"/>
  <c r="R351" i="1"/>
  <c r="Q351" i="1"/>
  <c r="L351" i="1"/>
  <c r="S350" i="1"/>
  <c r="R350" i="1"/>
  <c r="Q350" i="1"/>
  <c r="L350" i="1"/>
  <c r="S349" i="1"/>
  <c r="R349" i="1"/>
  <c r="Q349" i="1"/>
  <c r="L349" i="1"/>
  <c r="S348" i="1"/>
  <c r="R348" i="1"/>
  <c r="Q348" i="1"/>
  <c r="L348" i="1"/>
  <c r="S347" i="1"/>
  <c r="R347" i="1"/>
  <c r="Q347" i="1"/>
  <c r="L347" i="1"/>
  <c r="S346" i="1"/>
  <c r="R346" i="1"/>
  <c r="Q346" i="1"/>
  <c r="L346" i="1"/>
  <c r="S345" i="1"/>
  <c r="R345" i="1"/>
  <c r="Q345" i="1"/>
  <c r="L345" i="1"/>
  <c r="S344" i="1"/>
  <c r="R344" i="1"/>
  <c r="Q344" i="1"/>
  <c r="L344" i="1"/>
  <c r="S343" i="1"/>
  <c r="R343" i="1"/>
  <c r="Q343" i="1"/>
  <c r="L343" i="1"/>
  <c r="S342" i="1"/>
  <c r="R342" i="1"/>
  <c r="Q342" i="1"/>
  <c r="L342" i="1"/>
  <c r="S341" i="1"/>
  <c r="R341" i="1"/>
  <c r="Q341" i="1"/>
  <c r="L341" i="1"/>
  <c r="S340" i="1"/>
  <c r="R340" i="1"/>
  <c r="Q340" i="1"/>
  <c r="L340" i="1"/>
  <c r="S339" i="1"/>
  <c r="R339" i="1"/>
  <c r="Q339" i="1"/>
  <c r="L339" i="1"/>
  <c r="S338" i="1"/>
  <c r="R338" i="1"/>
  <c r="Q338" i="1"/>
  <c r="L338" i="1"/>
  <c r="S337" i="1"/>
  <c r="R337" i="1"/>
  <c r="Q337" i="1"/>
  <c r="L337" i="1"/>
  <c r="S336" i="1"/>
  <c r="R336" i="1"/>
  <c r="Q336" i="1"/>
  <c r="L336" i="1"/>
  <c r="S335" i="1"/>
  <c r="R335" i="1"/>
  <c r="Q335" i="1"/>
  <c r="L335" i="1"/>
  <c r="S334" i="1"/>
  <c r="R334" i="1"/>
  <c r="Q334" i="1"/>
  <c r="L334" i="1"/>
  <c r="S333" i="1"/>
  <c r="R333" i="1"/>
  <c r="Q333" i="1"/>
  <c r="L333" i="1"/>
  <c r="S332" i="1"/>
  <c r="R332" i="1"/>
  <c r="Q332" i="1"/>
  <c r="L332" i="1"/>
  <c r="S331" i="1"/>
  <c r="R331" i="1"/>
  <c r="Q331" i="1"/>
  <c r="L331" i="1"/>
  <c r="S330" i="1"/>
  <c r="R330" i="1"/>
  <c r="Q330" i="1"/>
  <c r="L330" i="1"/>
  <c r="S329" i="1"/>
  <c r="R329" i="1"/>
  <c r="Q329" i="1"/>
  <c r="L329" i="1"/>
  <c r="S328" i="1"/>
  <c r="R328" i="1"/>
  <c r="Q328" i="1"/>
  <c r="L328" i="1"/>
  <c r="S327" i="1"/>
  <c r="R327" i="1"/>
  <c r="Q327" i="1"/>
  <c r="L327" i="1"/>
  <c r="S326" i="1"/>
  <c r="R326" i="1"/>
  <c r="Q326" i="1"/>
  <c r="L326" i="1"/>
  <c r="S325" i="1"/>
  <c r="R325" i="1"/>
  <c r="Q325" i="1"/>
  <c r="L325" i="1"/>
  <c r="S324" i="1"/>
  <c r="R324" i="1"/>
  <c r="Q324" i="1"/>
  <c r="L324" i="1"/>
  <c r="S323" i="1"/>
  <c r="R323" i="1"/>
  <c r="Q323" i="1"/>
  <c r="L323" i="1"/>
  <c r="S322" i="1"/>
  <c r="R322" i="1"/>
  <c r="Q322" i="1"/>
  <c r="L322" i="1"/>
  <c r="S321" i="1"/>
  <c r="R321" i="1"/>
  <c r="Q321" i="1"/>
  <c r="L321" i="1"/>
  <c r="S320" i="1"/>
  <c r="R320" i="1"/>
  <c r="Q320" i="1"/>
  <c r="L320" i="1"/>
  <c r="S319" i="1"/>
  <c r="R319" i="1"/>
  <c r="Q319" i="1"/>
  <c r="L319" i="1"/>
  <c r="S318" i="1"/>
  <c r="R318" i="1"/>
  <c r="Q318" i="1"/>
  <c r="L318" i="1"/>
  <c r="S317" i="1"/>
  <c r="R317" i="1"/>
  <c r="Q317" i="1"/>
  <c r="L317" i="1"/>
  <c r="S316" i="1"/>
  <c r="R316" i="1"/>
  <c r="Q316" i="1"/>
  <c r="L316" i="1"/>
  <c r="S315" i="1"/>
  <c r="R315" i="1"/>
  <c r="Q315" i="1"/>
  <c r="L315" i="1"/>
  <c r="S314" i="1"/>
  <c r="R314" i="1"/>
  <c r="Q314" i="1"/>
  <c r="L314" i="1"/>
  <c r="S313" i="1"/>
  <c r="R313" i="1"/>
  <c r="Q313" i="1"/>
  <c r="L313" i="1"/>
  <c r="S312" i="1"/>
  <c r="R312" i="1"/>
  <c r="Q312" i="1"/>
  <c r="L312" i="1"/>
  <c r="S311" i="1"/>
  <c r="R311" i="1"/>
  <c r="Q311" i="1"/>
  <c r="L311" i="1"/>
  <c r="S310" i="1"/>
  <c r="R310" i="1"/>
  <c r="Q310" i="1"/>
  <c r="L310" i="1"/>
  <c r="S309" i="1"/>
  <c r="R309" i="1"/>
  <c r="Q309" i="1"/>
  <c r="L309" i="1"/>
  <c r="S308" i="1"/>
  <c r="R308" i="1"/>
  <c r="Q308" i="1"/>
  <c r="L308" i="1"/>
  <c r="S307" i="1"/>
  <c r="R307" i="1"/>
  <c r="Q307" i="1"/>
  <c r="L307" i="1"/>
  <c r="S306" i="1"/>
  <c r="R306" i="1"/>
  <c r="Q306" i="1"/>
  <c r="L306" i="1"/>
  <c r="S305" i="1"/>
  <c r="R305" i="1"/>
  <c r="Q305" i="1"/>
  <c r="L305" i="1"/>
  <c r="S304" i="1"/>
  <c r="R304" i="1"/>
  <c r="Q304" i="1"/>
  <c r="L304" i="1"/>
  <c r="S303" i="1"/>
  <c r="R303" i="1"/>
  <c r="Q303" i="1"/>
  <c r="L303" i="1"/>
  <c r="S302" i="1"/>
  <c r="R302" i="1"/>
  <c r="Q302" i="1"/>
  <c r="L302" i="1"/>
  <c r="S301" i="1"/>
  <c r="R301" i="1"/>
  <c r="Q301" i="1"/>
  <c r="L301" i="1"/>
  <c r="S300" i="1"/>
  <c r="R300" i="1"/>
  <c r="Q300" i="1"/>
  <c r="L300" i="1"/>
  <c r="S299" i="1"/>
  <c r="R299" i="1"/>
  <c r="Q299" i="1"/>
  <c r="L299" i="1"/>
  <c r="S298" i="1"/>
  <c r="R298" i="1"/>
  <c r="Q298" i="1"/>
  <c r="L298" i="1"/>
  <c r="S297" i="1"/>
  <c r="R297" i="1"/>
  <c r="Q297" i="1"/>
  <c r="L297" i="1"/>
  <c r="S296" i="1"/>
  <c r="R296" i="1"/>
  <c r="Q296" i="1"/>
  <c r="L296" i="1"/>
  <c r="S295" i="1"/>
  <c r="R295" i="1"/>
  <c r="Q295" i="1"/>
  <c r="L295" i="1"/>
  <c r="S294" i="1"/>
  <c r="R294" i="1"/>
  <c r="Q294" i="1"/>
  <c r="L294" i="1"/>
  <c r="S293" i="1"/>
  <c r="R293" i="1"/>
  <c r="Q293" i="1"/>
  <c r="L293" i="1"/>
  <c r="S292" i="1"/>
  <c r="R292" i="1"/>
  <c r="Q292" i="1"/>
  <c r="L292" i="1"/>
  <c r="S291" i="1"/>
  <c r="R291" i="1"/>
  <c r="Q291" i="1"/>
  <c r="L291" i="1"/>
  <c r="S290" i="1"/>
  <c r="R290" i="1"/>
  <c r="Q290" i="1"/>
  <c r="L290" i="1"/>
  <c r="S289" i="1"/>
  <c r="R289" i="1"/>
  <c r="Q289" i="1"/>
  <c r="L289" i="1"/>
  <c r="S288" i="1"/>
  <c r="R288" i="1"/>
  <c r="Q288" i="1"/>
  <c r="L288" i="1"/>
  <c r="S287" i="1"/>
  <c r="R287" i="1"/>
  <c r="Q287" i="1"/>
  <c r="L287" i="1"/>
  <c r="S286" i="1"/>
  <c r="R286" i="1"/>
  <c r="Q286" i="1"/>
  <c r="L286" i="1"/>
  <c r="S285" i="1"/>
  <c r="R285" i="1"/>
  <c r="Q285" i="1"/>
  <c r="L285" i="1"/>
  <c r="S284" i="1"/>
  <c r="R284" i="1"/>
  <c r="Q284" i="1"/>
  <c r="L284" i="1"/>
  <c r="S283" i="1"/>
  <c r="R283" i="1"/>
  <c r="Q283" i="1"/>
  <c r="L283" i="1"/>
  <c r="S282" i="1"/>
  <c r="R282" i="1"/>
  <c r="Q282" i="1"/>
  <c r="L282" i="1"/>
  <c r="S281" i="1"/>
  <c r="R281" i="1"/>
  <c r="Q281" i="1"/>
  <c r="L281" i="1"/>
  <c r="S280" i="1"/>
  <c r="R280" i="1"/>
  <c r="Q280" i="1"/>
  <c r="L280" i="1"/>
  <c r="S279" i="1"/>
  <c r="R279" i="1"/>
  <c r="Q279" i="1"/>
  <c r="L279" i="1"/>
  <c r="S278" i="1"/>
  <c r="R278" i="1"/>
  <c r="Q278" i="1"/>
  <c r="L278" i="1"/>
  <c r="S277" i="1"/>
  <c r="R277" i="1"/>
  <c r="Q277" i="1"/>
  <c r="L277" i="1"/>
  <c r="S276" i="1"/>
  <c r="R276" i="1"/>
  <c r="Q276" i="1"/>
  <c r="L276" i="1"/>
  <c r="S275" i="1"/>
  <c r="R275" i="1"/>
  <c r="Q275" i="1"/>
  <c r="L275" i="1"/>
  <c r="S274" i="1"/>
  <c r="R274" i="1"/>
  <c r="Q274" i="1"/>
  <c r="L274" i="1"/>
  <c r="S273" i="1"/>
  <c r="R273" i="1"/>
  <c r="Q273" i="1"/>
  <c r="L273" i="1"/>
  <c r="S272" i="1"/>
  <c r="R272" i="1"/>
  <c r="Q272" i="1"/>
  <c r="L272" i="1"/>
  <c r="S271" i="1"/>
  <c r="R271" i="1"/>
  <c r="Q271" i="1"/>
  <c r="L271" i="1"/>
  <c r="S270" i="1"/>
  <c r="R270" i="1"/>
  <c r="Q270" i="1"/>
  <c r="L270" i="1"/>
  <c r="S269" i="1"/>
  <c r="R269" i="1"/>
  <c r="Q269" i="1"/>
  <c r="L269" i="1"/>
  <c r="S268" i="1"/>
  <c r="R268" i="1"/>
  <c r="Q268" i="1"/>
  <c r="L268" i="1"/>
  <c r="S267" i="1"/>
  <c r="R267" i="1"/>
  <c r="Q267" i="1"/>
  <c r="L267" i="1"/>
  <c r="S266" i="1"/>
  <c r="R266" i="1"/>
  <c r="Q266" i="1"/>
  <c r="L266" i="1"/>
  <c r="S265" i="1"/>
  <c r="R265" i="1"/>
  <c r="Q265" i="1"/>
  <c r="L265" i="1"/>
  <c r="S264" i="1"/>
  <c r="R264" i="1"/>
  <c r="Q264" i="1"/>
  <c r="L264" i="1"/>
  <c r="S263" i="1"/>
  <c r="R263" i="1"/>
  <c r="Q263" i="1"/>
  <c r="L263" i="1"/>
  <c r="S262" i="1"/>
  <c r="R262" i="1"/>
  <c r="Q262" i="1"/>
  <c r="L262" i="1"/>
  <c r="S261" i="1"/>
  <c r="R261" i="1"/>
  <c r="Q261" i="1"/>
  <c r="L261" i="1"/>
  <c r="S260" i="1"/>
  <c r="R260" i="1"/>
  <c r="Q260" i="1"/>
  <c r="L260" i="1"/>
  <c r="S259" i="1"/>
  <c r="R259" i="1"/>
  <c r="Q259" i="1"/>
  <c r="L259" i="1"/>
  <c r="S258" i="1"/>
  <c r="R258" i="1"/>
  <c r="Q258" i="1"/>
  <c r="L258" i="1"/>
  <c r="S257" i="1"/>
  <c r="R257" i="1"/>
  <c r="Q257" i="1"/>
  <c r="L257" i="1"/>
  <c r="S256" i="1"/>
  <c r="R256" i="1"/>
  <c r="Q256" i="1"/>
  <c r="L256" i="1"/>
  <c r="S255" i="1"/>
  <c r="R255" i="1"/>
  <c r="Q255" i="1"/>
  <c r="L255" i="1"/>
  <c r="S254" i="1"/>
  <c r="R254" i="1"/>
  <c r="Q254" i="1"/>
  <c r="L254" i="1"/>
  <c r="S253" i="1"/>
  <c r="R253" i="1"/>
  <c r="Q253" i="1"/>
  <c r="L253" i="1"/>
  <c r="S252" i="1"/>
  <c r="R252" i="1"/>
  <c r="Q252" i="1"/>
  <c r="L252" i="1"/>
  <c r="S251" i="1"/>
  <c r="R251" i="1"/>
  <c r="Q251" i="1"/>
  <c r="L251" i="1"/>
  <c r="S250" i="1"/>
  <c r="R250" i="1"/>
  <c r="Q250" i="1"/>
  <c r="L250" i="1"/>
  <c r="S249" i="1"/>
  <c r="R249" i="1"/>
  <c r="Q249" i="1"/>
  <c r="L249" i="1"/>
  <c r="S248" i="1"/>
  <c r="R248" i="1"/>
  <c r="Q248" i="1"/>
  <c r="L248" i="1"/>
  <c r="S247" i="1"/>
  <c r="R247" i="1"/>
  <c r="Q247" i="1"/>
  <c r="L247" i="1"/>
  <c r="S246" i="1"/>
  <c r="R246" i="1"/>
  <c r="Q246" i="1"/>
  <c r="L246" i="1"/>
  <c r="S245" i="1"/>
  <c r="R245" i="1"/>
  <c r="Q245" i="1"/>
  <c r="L245" i="1"/>
  <c r="S244" i="1"/>
  <c r="R244" i="1"/>
  <c r="Q244" i="1"/>
  <c r="L244" i="1"/>
  <c r="S243" i="1"/>
  <c r="R243" i="1"/>
  <c r="Q243" i="1"/>
  <c r="L243" i="1"/>
  <c r="S242" i="1"/>
  <c r="R242" i="1"/>
  <c r="Q242" i="1"/>
  <c r="L242" i="1"/>
  <c r="S241" i="1"/>
  <c r="R241" i="1"/>
  <c r="Q241" i="1"/>
  <c r="L241" i="1"/>
  <c r="S240" i="1"/>
  <c r="R240" i="1"/>
  <c r="Q240" i="1"/>
  <c r="L240" i="1"/>
  <c r="S239" i="1"/>
  <c r="R239" i="1"/>
  <c r="Q239" i="1"/>
  <c r="L239" i="1"/>
  <c r="S238" i="1"/>
  <c r="R238" i="1"/>
  <c r="Q238" i="1"/>
  <c r="L238" i="1"/>
  <c r="S237" i="1"/>
  <c r="R237" i="1"/>
  <c r="Q237" i="1"/>
  <c r="L237" i="1"/>
  <c r="S236" i="1"/>
  <c r="R236" i="1"/>
  <c r="Q236" i="1"/>
  <c r="L236" i="1"/>
  <c r="S235" i="1"/>
  <c r="R235" i="1"/>
  <c r="Q235" i="1"/>
  <c r="L235" i="1"/>
  <c r="S234" i="1"/>
  <c r="R234" i="1"/>
  <c r="Q234" i="1"/>
  <c r="L234" i="1"/>
  <c r="S233" i="1"/>
  <c r="R233" i="1"/>
  <c r="Q233" i="1"/>
  <c r="L233" i="1"/>
  <c r="S232" i="1"/>
  <c r="R232" i="1"/>
  <c r="Q232" i="1"/>
  <c r="L232" i="1"/>
  <c r="S231" i="1"/>
  <c r="R231" i="1"/>
  <c r="Q231" i="1"/>
  <c r="L231" i="1"/>
  <c r="S230" i="1"/>
  <c r="R230" i="1"/>
  <c r="Q230" i="1"/>
  <c r="L230" i="1"/>
  <c r="S229" i="1"/>
  <c r="R229" i="1"/>
  <c r="Q229" i="1"/>
  <c r="L229" i="1"/>
  <c r="S228" i="1"/>
  <c r="R228" i="1"/>
  <c r="Q228" i="1"/>
  <c r="L228" i="1"/>
  <c r="S227" i="1"/>
  <c r="R227" i="1"/>
  <c r="Q227" i="1"/>
  <c r="L227" i="1"/>
  <c r="S226" i="1"/>
  <c r="R226" i="1"/>
  <c r="Q226" i="1"/>
  <c r="L226" i="1"/>
  <c r="S225" i="1"/>
  <c r="R225" i="1"/>
  <c r="Q225" i="1"/>
  <c r="L225" i="1"/>
  <c r="S224" i="1"/>
  <c r="R224" i="1"/>
  <c r="Q224" i="1"/>
  <c r="L224" i="1"/>
  <c r="S223" i="1"/>
  <c r="R223" i="1"/>
  <c r="Q223" i="1"/>
  <c r="L223" i="1"/>
  <c r="S222" i="1"/>
  <c r="R222" i="1"/>
  <c r="Q222" i="1"/>
  <c r="L222" i="1"/>
  <c r="S221" i="1"/>
  <c r="R221" i="1"/>
  <c r="Q221" i="1"/>
  <c r="L221" i="1"/>
  <c r="S220" i="1"/>
  <c r="R220" i="1"/>
  <c r="Q220" i="1"/>
  <c r="L220" i="1"/>
  <c r="S219" i="1"/>
  <c r="R219" i="1"/>
  <c r="Q219" i="1"/>
  <c r="L219" i="1"/>
  <c r="S218" i="1"/>
  <c r="R218" i="1"/>
  <c r="Q218" i="1"/>
  <c r="L218" i="1"/>
  <c r="S217" i="1"/>
  <c r="R217" i="1"/>
  <c r="Q217" i="1"/>
  <c r="L217" i="1"/>
  <c r="S216" i="1"/>
  <c r="R216" i="1"/>
  <c r="Q216" i="1"/>
  <c r="L216" i="1"/>
  <c r="S215" i="1"/>
  <c r="R215" i="1"/>
  <c r="Q215" i="1"/>
  <c r="L215" i="1"/>
  <c r="S214" i="1"/>
  <c r="R214" i="1"/>
  <c r="Q214" i="1"/>
  <c r="L214" i="1"/>
  <c r="S213" i="1"/>
  <c r="R213" i="1"/>
  <c r="Q213" i="1"/>
  <c r="L213" i="1"/>
  <c r="S212" i="1"/>
  <c r="R212" i="1"/>
  <c r="Q212" i="1"/>
  <c r="L212" i="1"/>
  <c r="S211" i="1"/>
  <c r="R211" i="1"/>
  <c r="Q211" i="1"/>
  <c r="L211" i="1"/>
  <c r="S210" i="1"/>
  <c r="R210" i="1"/>
  <c r="Q210" i="1"/>
  <c r="L210" i="1"/>
  <c r="S209" i="1"/>
  <c r="R209" i="1"/>
  <c r="Q209" i="1"/>
  <c r="L209" i="1"/>
  <c r="S208" i="1"/>
  <c r="R208" i="1"/>
  <c r="Q208" i="1"/>
  <c r="L208" i="1"/>
  <c r="S207" i="1"/>
  <c r="R207" i="1"/>
  <c r="Q207" i="1"/>
  <c r="L207" i="1"/>
  <c r="S206" i="1"/>
  <c r="R206" i="1"/>
  <c r="Q206" i="1"/>
  <c r="L206" i="1"/>
  <c r="S205" i="1"/>
  <c r="R205" i="1"/>
  <c r="Q205" i="1"/>
  <c r="L205" i="1"/>
  <c r="S204" i="1"/>
  <c r="R204" i="1"/>
  <c r="Q204" i="1"/>
  <c r="L204" i="1"/>
  <c r="S203" i="1"/>
  <c r="R203" i="1"/>
  <c r="Q203" i="1"/>
  <c r="L203" i="1"/>
  <c r="S202" i="1"/>
  <c r="R202" i="1"/>
  <c r="Q202" i="1"/>
  <c r="L202" i="1"/>
  <c r="S201" i="1"/>
  <c r="R201" i="1"/>
  <c r="Q201" i="1"/>
  <c r="L201" i="1"/>
  <c r="S200" i="1"/>
  <c r="R200" i="1"/>
  <c r="Q200" i="1"/>
  <c r="L200" i="1"/>
  <c r="S199" i="1"/>
  <c r="R199" i="1"/>
  <c r="Q199" i="1"/>
  <c r="L199" i="1"/>
  <c r="S198" i="1"/>
  <c r="R198" i="1"/>
  <c r="Q198" i="1"/>
  <c r="L198" i="1"/>
  <c r="S197" i="1"/>
  <c r="R197" i="1"/>
  <c r="Q197" i="1"/>
  <c r="L197" i="1"/>
  <c r="S196" i="1"/>
  <c r="R196" i="1"/>
  <c r="Q196" i="1"/>
  <c r="L196" i="1"/>
  <c r="S195" i="1"/>
  <c r="R195" i="1"/>
  <c r="Q195" i="1"/>
  <c r="L195" i="1"/>
  <c r="S194" i="1"/>
  <c r="R194" i="1"/>
  <c r="Q194" i="1"/>
  <c r="L194" i="1"/>
  <c r="S193" i="1"/>
  <c r="R193" i="1"/>
  <c r="Q193" i="1"/>
  <c r="L193" i="1"/>
  <c r="S192" i="1"/>
  <c r="R192" i="1"/>
  <c r="Q192" i="1"/>
  <c r="L192" i="1"/>
  <c r="S191" i="1"/>
  <c r="R191" i="1"/>
  <c r="Q191" i="1"/>
  <c r="L191" i="1"/>
  <c r="S190" i="1"/>
  <c r="R190" i="1"/>
  <c r="Q190" i="1"/>
  <c r="L190" i="1"/>
  <c r="S189" i="1"/>
  <c r="R189" i="1"/>
  <c r="Q189" i="1"/>
  <c r="L189" i="1"/>
  <c r="S188" i="1"/>
  <c r="R188" i="1"/>
  <c r="Q188" i="1"/>
  <c r="L188" i="1"/>
  <c r="S187" i="1"/>
  <c r="R187" i="1"/>
  <c r="Q187" i="1"/>
  <c r="L187" i="1"/>
  <c r="S186" i="1"/>
  <c r="R186" i="1"/>
  <c r="Q186" i="1"/>
  <c r="L186" i="1"/>
  <c r="S185" i="1"/>
  <c r="R185" i="1"/>
  <c r="Q185" i="1"/>
  <c r="L185" i="1"/>
  <c r="S184" i="1"/>
  <c r="R184" i="1"/>
  <c r="Q184" i="1"/>
  <c r="L184" i="1"/>
  <c r="S183" i="1"/>
  <c r="R183" i="1"/>
  <c r="Q183" i="1"/>
  <c r="L183" i="1"/>
  <c r="S182" i="1"/>
  <c r="R182" i="1"/>
  <c r="Q182" i="1"/>
  <c r="L182" i="1"/>
  <c r="S181" i="1"/>
  <c r="R181" i="1"/>
  <c r="Q181" i="1"/>
  <c r="L181" i="1"/>
  <c r="S180" i="1"/>
  <c r="R180" i="1"/>
  <c r="Q180" i="1"/>
  <c r="L180" i="1"/>
  <c r="S179" i="1"/>
  <c r="R179" i="1"/>
  <c r="Q179" i="1"/>
  <c r="L179" i="1"/>
  <c r="S178" i="1"/>
  <c r="R178" i="1"/>
  <c r="Q178" i="1"/>
  <c r="L178" i="1"/>
  <c r="S177" i="1"/>
  <c r="R177" i="1"/>
  <c r="Q177" i="1"/>
  <c r="L177" i="1"/>
  <c r="S176" i="1"/>
  <c r="R176" i="1"/>
  <c r="Q176" i="1"/>
  <c r="L176" i="1"/>
  <c r="S175" i="1"/>
  <c r="R175" i="1"/>
  <c r="Q175" i="1"/>
  <c r="L175" i="1"/>
  <c r="S174" i="1"/>
  <c r="R174" i="1"/>
  <c r="Q174" i="1"/>
  <c r="L174" i="1"/>
  <c r="S173" i="1"/>
  <c r="R173" i="1"/>
  <c r="Q173" i="1"/>
  <c r="L173" i="1"/>
  <c r="S172" i="1"/>
  <c r="R172" i="1"/>
  <c r="Q172" i="1"/>
  <c r="L172" i="1"/>
  <c r="S171" i="1"/>
  <c r="R171" i="1"/>
  <c r="Q171" i="1"/>
  <c r="L171" i="1"/>
  <c r="S170" i="1"/>
  <c r="R170" i="1"/>
  <c r="Q170" i="1"/>
  <c r="L170" i="1"/>
  <c r="S169" i="1"/>
  <c r="R169" i="1"/>
  <c r="Q169" i="1"/>
  <c r="L169" i="1"/>
  <c r="S168" i="1"/>
  <c r="R168" i="1"/>
  <c r="Q168" i="1"/>
  <c r="L168" i="1"/>
  <c r="S167" i="1"/>
  <c r="R167" i="1"/>
  <c r="Q167" i="1"/>
  <c r="L167" i="1"/>
  <c r="S166" i="1"/>
  <c r="R166" i="1"/>
  <c r="Q166" i="1"/>
  <c r="L166" i="1"/>
  <c r="S165" i="1"/>
  <c r="R165" i="1"/>
  <c r="Q165" i="1"/>
  <c r="L165" i="1"/>
  <c r="S164" i="1"/>
  <c r="R164" i="1"/>
  <c r="Q164" i="1"/>
  <c r="L164" i="1"/>
  <c r="S163" i="1"/>
  <c r="R163" i="1"/>
  <c r="Q163" i="1"/>
  <c r="L163" i="1"/>
  <c r="S162" i="1"/>
  <c r="R162" i="1"/>
  <c r="Q162" i="1"/>
  <c r="L162" i="1"/>
  <c r="S161" i="1"/>
  <c r="R161" i="1"/>
  <c r="Q161" i="1"/>
  <c r="L161" i="1"/>
  <c r="S160" i="1"/>
  <c r="R160" i="1"/>
  <c r="Q160" i="1"/>
  <c r="L160" i="1"/>
  <c r="S159" i="1"/>
  <c r="R159" i="1"/>
  <c r="Q159" i="1"/>
  <c r="L159" i="1"/>
  <c r="S158" i="1"/>
  <c r="R158" i="1"/>
  <c r="Q158" i="1"/>
  <c r="L158" i="1"/>
  <c r="S157" i="1"/>
  <c r="R157" i="1"/>
  <c r="Q157" i="1"/>
  <c r="L157" i="1"/>
  <c r="S156" i="1"/>
  <c r="R156" i="1"/>
  <c r="Q156" i="1"/>
  <c r="L156" i="1"/>
  <c r="S155" i="1"/>
  <c r="R155" i="1"/>
  <c r="Q155" i="1"/>
  <c r="L155" i="1"/>
  <c r="S154" i="1"/>
  <c r="R154" i="1"/>
  <c r="Q154" i="1"/>
  <c r="L154" i="1"/>
  <c r="S153" i="1"/>
  <c r="R153" i="1"/>
  <c r="Q153" i="1"/>
  <c r="L153" i="1"/>
  <c r="S152" i="1"/>
  <c r="R152" i="1"/>
  <c r="Q152" i="1"/>
  <c r="L152" i="1"/>
  <c r="S151" i="1"/>
  <c r="R151" i="1"/>
  <c r="Q151" i="1"/>
  <c r="L151" i="1"/>
  <c r="S150" i="1"/>
  <c r="R150" i="1"/>
  <c r="Q150" i="1"/>
  <c r="L150" i="1"/>
  <c r="S149" i="1"/>
  <c r="R149" i="1"/>
  <c r="Q149" i="1"/>
  <c r="L149" i="1"/>
  <c r="S148" i="1"/>
  <c r="R148" i="1"/>
  <c r="Q148" i="1"/>
  <c r="L148" i="1"/>
  <c r="S147" i="1"/>
  <c r="R147" i="1"/>
  <c r="Q147" i="1"/>
  <c r="L147" i="1"/>
  <c r="S146" i="1"/>
  <c r="R146" i="1"/>
  <c r="Q146" i="1"/>
  <c r="L146" i="1"/>
  <c r="S145" i="1"/>
  <c r="R145" i="1"/>
  <c r="Q145" i="1"/>
  <c r="L145" i="1"/>
  <c r="S144" i="1"/>
  <c r="R144" i="1"/>
  <c r="Q144" i="1"/>
  <c r="L144" i="1"/>
  <c r="S143" i="1"/>
  <c r="R143" i="1"/>
  <c r="Q143" i="1"/>
  <c r="L143" i="1"/>
  <c r="S142" i="1"/>
  <c r="R142" i="1"/>
  <c r="Q142" i="1"/>
  <c r="L142" i="1"/>
  <c r="S141" i="1"/>
  <c r="R141" i="1"/>
  <c r="Q141" i="1"/>
  <c r="L141" i="1"/>
  <c r="S140" i="1"/>
  <c r="R140" i="1"/>
  <c r="Q140" i="1"/>
  <c r="L140" i="1"/>
  <c r="S139" i="1"/>
  <c r="R139" i="1"/>
  <c r="Q139" i="1"/>
  <c r="L139" i="1"/>
  <c r="S138" i="1"/>
  <c r="R138" i="1"/>
  <c r="Q138" i="1"/>
  <c r="L138" i="1"/>
  <c r="S137" i="1"/>
  <c r="R137" i="1"/>
  <c r="Q137" i="1"/>
  <c r="L137" i="1"/>
  <c r="S136" i="1"/>
  <c r="R136" i="1"/>
  <c r="Q136" i="1"/>
  <c r="L136" i="1"/>
  <c r="S135" i="1"/>
  <c r="R135" i="1"/>
  <c r="Q135" i="1"/>
  <c r="L135" i="1"/>
  <c r="S134" i="1"/>
  <c r="R134" i="1"/>
  <c r="Q134" i="1"/>
  <c r="L134" i="1"/>
  <c r="S133" i="1"/>
  <c r="R133" i="1"/>
  <c r="Q133" i="1"/>
  <c r="L133" i="1"/>
  <c r="S132" i="1"/>
  <c r="R132" i="1"/>
  <c r="Q132" i="1"/>
  <c r="L132" i="1"/>
  <c r="S131" i="1"/>
  <c r="R131" i="1"/>
  <c r="Q131" i="1"/>
  <c r="L131" i="1"/>
  <c r="S130" i="1"/>
  <c r="R130" i="1"/>
  <c r="Q130" i="1"/>
  <c r="L130" i="1"/>
  <c r="S129" i="1"/>
  <c r="R129" i="1"/>
  <c r="Q129" i="1"/>
  <c r="L129" i="1"/>
  <c r="S128" i="1"/>
  <c r="R128" i="1"/>
  <c r="Q128" i="1"/>
  <c r="L128" i="1"/>
  <c r="S127" i="1"/>
  <c r="R127" i="1"/>
  <c r="Q127" i="1"/>
  <c r="L127" i="1"/>
  <c r="S126" i="1"/>
  <c r="R126" i="1"/>
  <c r="Q126" i="1"/>
  <c r="L126" i="1"/>
  <c r="S125" i="1"/>
  <c r="R125" i="1"/>
  <c r="Q125" i="1"/>
  <c r="L125" i="1"/>
  <c r="S124" i="1"/>
  <c r="R124" i="1"/>
  <c r="Q124" i="1"/>
  <c r="L124" i="1"/>
  <c r="S123" i="1"/>
  <c r="R123" i="1"/>
  <c r="Q123" i="1"/>
  <c r="L123" i="1"/>
  <c r="S122" i="1"/>
  <c r="R122" i="1"/>
  <c r="Q122" i="1"/>
  <c r="L122" i="1"/>
  <c r="S121" i="1"/>
  <c r="R121" i="1"/>
  <c r="Q121" i="1"/>
  <c r="L121" i="1"/>
  <c r="S120" i="1"/>
  <c r="R120" i="1"/>
  <c r="Q120" i="1"/>
  <c r="L120" i="1"/>
  <c r="S119" i="1"/>
  <c r="R119" i="1"/>
  <c r="Q119" i="1"/>
  <c r="L119" i="1"/>
  <c r="S118" i="1"/>
  <c r="R118" i="1"/>
  <c r="Q118" i="1"/>
  <c r="L118" i="1"/>
  <c r="S117" i="1"/>
  <c r="R117" i="1"/>
  <c r="Q117" i="1"/>
  <c r="L117" i="1"/>
  <c r="S116" i="1"/>
  <c r="R116" i="1"/>
  <c r="Q116" i="1"/>
  <c r="L116" i="1"/>
  <c r="S115" i="1"/>
  <c r="R115" i="1"/>
  <c r="Q115" i="1"/>
  <c r="L115" i="1"/>
  <c r="S114" i="1"/>
  <c r="R114" i="1"/>
  <c r="Q114" i="1"/>
  <c r="L114" i="1"/>
  <c r="S113" i="1"/>
  <c r="R113" i="1"/>
  <c r="Q113" i="1"/>
  <c r="L113" i="1"/>
  <c r="S112" i="1"/>
  <c r="R112" i="1"/>
  <c r="Q112" i="1"/>
  <c r="L112" i="1"/>
  <c r="S111" i="1"/>
  <c r="R111" i="1"/>
  <c r="Q111" i="1"/>
  <c r="L111" i="1"/>
  <c r="S110" i="1"/>
  <c r="R110" i="1"/>
  <c r="Q110" i="1"/>
  <c r="L110" i="1"/>
  <c r="S109" i="1"/>
  <c r="R109" i="1"/>
  <c r="Q109" i="1"/>
  <c r="L109" i="1"/>
  <c r="S108" i="1"/>
  <c r="R108" i="1"/>
  <c r="Q108" i="1"/>
  <c r="L108" i="1"/>
  <c r="S107" i="1"/>
  <c r="R107" i="1"/>
  <c r="Q107" i="1"/>
  <c r="L107" i="1"/>
  <c r="S106" i="1"/>
  <c r="R106" i="1"/>
  <c r="Q106" i="1"/>
  <c r="L106" i="1"/>
  <c r="S105" i="1"/>
  <c r="R105" i="1"/>
  <c r="Q105" i="1"/>
  <c r="L105" i="1"/>
  <c r="S104" i="1"/>
  <c r="R104" i="1"/>
  <c r="Q104" i="1"/>
  <c r="L104" i="1"/>
  <c r="S103" i="1"/>
  <c r="R103" i="1"/>
  <c r="Q103" i="1"/>
  <c r="L103" i="1"/>
  <c r="S102" i="1"/>
  <c r="R102" i="1"/>
  <c r="Q102" i="1"/>
  <c r="L102" i="1"/>
  <c r="S101" i="1"/>
  <c r="R101" i="1"/>
  <c r="Q101" i="1"/>
  <c r="L101" i="1"/>
  <c r="S100" i="1"/>
  <c r="R100" i="1"/>
  <c r="Q100" i="1"/>
  <c r="L100" i="1"/>
  <c r="S99" i="1"/>
  <c r="R99" i="1"/>
  <c r="Q99" i="1"/>
  <c r="L99" i="1"/>
  <c r="S98" i="1"/>
  <c r="R98" i="1"/>
  <c r="Q98" i="1"/>
  <c r="L98" i="1"/>
  <c r="S97" i="1"/>
  <c r="R97" i="1"/>
  <c r="Q97" i="1"/>
  <c r="L97" i="1"/>
  <c r="S96" i="1"/>
  <c r="R96" i="1"/>
  <c r="Q96" i="1"/>
  <c r="L96" i="1"/>
  <c r="S95" i="1"/>
  <c r="R95" i="1"/>
  <c r="Q95" i="1"/>
  <c r="L95" i="1"/>
  <c r="S94" i="1"/>
  <c r="R94" i="1"/>
  <c r="Q94" i="1"/>
  <c r="L94" i="1"/>
  <c r="S93" i="1"/>
  <c r="R93" i="1"/>
  <c r="Q93" i="1"/>
  <c r="L93" i="1"/>
  <c r="S92" i="1"/>
  <c r="R92" i="1"/>
  <c r="Q92" i="1"/>
  <c r="L92" i="1"/>
  <c r="S91" i="1"/>
  <c r="R91" i="1"/>
  <c r="Q91" i="1"/>
  <c r="L91" i="1"/>
  <c r="S90" i="1"/>
  <c r="R90" i="1"/>
  <c r="Q90" i="1"/>
  <c r="L90" i="1"/>
  <c r="S89" i="1"/>
  <c r="R89" i="1"/>
  <c r="Q89" i="1"/>
  <c r="L89" i="1"/>
  <c r="S88" i="1"/>
  <c r="R88" i="1"/>
  <c r="Q88" i="1"/>
  <c r="L88" i="1"/>
  <c r="S87" i="1"/>
  <c r="R87" i="1"/>
  <c r="Q87" i="1"/>
  <c r="L87" i="1"/>
  <c r="S86" i="1"/>
  <c r="R86" i="1"/>
  <c r="Q86" i="1"/>
  <c r="L86" i="1"/>
  <c r="S85" i="1"/>
  <c r="R85" i="1"/>
  <c r="Q85" i="1"/>
  <c r="L85" i="1"/>
  <c r="S84" i="1"/>
  <c r="R84" i="1"/>
  <c r="Q84" i="1"/>
  <c r="L84" i="1"/>
  <c r="S83" i="1"/>
  <c r="R83" i="1"/>
  <c r="Q83" i="1"/>
  <c r="L83" i="1"/>
  <c r="S82" i="1"/>
  <c r="R82" i="1"/>
  <c r="Q82" i="1"/>
  <c r="L82" i="1"/>
  <c r="S81" i="1"/>
  <c r="R81" i="1"/>
  <c r="Q81" i="1"/>
  <c r="L81" i="1"/>
  <c r="S80" i="1"/>
  <c r="R80" i="1"/>
  <c r="Q80" i="1"/>
  <c r="L80" i="1"/>
  <c r="S79" i="1"/>
  <c r="R79" i="1"/>
  <c r="Q79" i="1"/>
  <c r="L79" i="1"/>
  <c r="S78" i="1"/>
  <c r="R78" i="1"/>
  <c r="Q78" i="1"/>
  <c r="L78" i="1"/>
  <c r="S77" i="1"/>
  <c r="R77" i="1"/>
  <c r="Q77" i="1"/>
  <c r="L77" i="1"/>
  <c r="S76" i="1"/>
  <c r="R76" i="1"/>
  <c r="Q76" i="1"/>
  <c r="L76" i="1"/>
  <c r="S75" i="1"/>
  <c r="R75" i="1"/>
  <c r="Q75" i="1"/>
  <c r="L75" i="1"/>
  <c r="S74" i="1"/>
  <c r="R74" i="1"/>
  <c r="Q74" i="1"/>
  <c r="L74" i="1"/>
  <c r="S73" i="1"/>
  <c r="R73" i="1"/>
  <c r="Q73" i="1"/>
  <c r="L73" i="1"/>
  <c r="S72" i="1"/>
  <c r="R72" i="1"/>
  <c r="Q72" i="1"/>
  <c r="L72" i="1"/>
  <c r="S71" i="1"/>
  <c r="R71" i="1"/>
  <c r="Q71" i="1"/>
  <c r="L71" i="1"/>
  <c r="S70" i="1"/>
  <c r="R70" i="1"/>
  <c r="Q70" i="1"/>
  <c r="L70" i="1"/>
  <c r="S69" i="1"/>
  <c r="R69" i="1"/>
  <c r="Q69" i="1"/>
  <c r="L69" i="1"/>
  <c r="S68" i="1"/>
  <c r="R68" i="1"/>
  <c r="Q68" i="1"/>
  <c r="L68" i="1"/>
  <c r="S67" i="1"/>
  <c r="R67" i="1"/>
  <c r="Q67" i="1"/>
  <c r="L67" i="1"/>
  <c r="S66" i="1"/>
  <c r="R66" i="1"/>
  <c r="Q66" i="1"/>
  <c r="L66" i="1"/>
  <c r="S65" i="1"/>
  <c r="R65" i="1"/>
  <c r="Q65" i="1"/>
  <c r="L65" i="1"/>
  <c r="S64" i="1"/>
  <c r="R64" i="1"/>
  <c r="Q64" i="1"/>
  <c r="L64" i="1"/>
  <c r="S63" i="1"/>
  <c r="R63" i="1"/>
  <c r="Q63" i="1"/>
  <c r="L63" i="1"/>
  <c r="S62" i="1"/>
  <c r="R62" i="1"/>
  <c r="Q62" i="1"/>
  <c r="L62" i="1"/>
  <c r="S61" i="1"/>
  <c r="R61" i="1"/>
  <c r="Q61" i="1"/>
  <c r="L61" i="1"/>
  <c r="S60" i="1"/>
  <c r="R60" i="1"/>
  <c r="Q60" i="1"/>
  <c r="L60" i="1"/>
  <c r="S59" i="1"/>
  <c r="R59" i="1"/>
  <c r="Q59" i="1"/>
  <c r="L59" i="1"/>
  <c r="S58" i="1"/>
  <c r="R58" i="1"/>
  <c r="Q58" i="1"/>
  <c r="L58" i="1"/>
  <c r="S57" i="1"/>
  <c r="R57" i="1"/>
  <c r="Q57" i="1"/>
  <c r="L57" i="1"/>
  <c r="S56" i="1"/>
  <c r="R56" i="1"/>
  <c r="Q56" i="1"/>
  <c r="L56" i="1"/>
  <c r="S55" i="1"/>
  <c r="R55" i="1"/>
  <c r="Q55" i="1"/>
  <c r="L55" i="1"/>
  <c r="S54" i="1"/>
  <c r="R54" i="1"/>
  <c r="Q54" i="1"/>
  <c r="L54" i="1"/>
  <c r="S53" i="1"/>
  <c r="R53" i="1"/>
  <c r="Q53" i="1"/>
  <c r="L53" i="1"/>
  <c r="S52" i="1"/>
  <c r="R52" i="1"/>
  <c r="Q52" i="1"/>
  <c r="L52" i="1"/>
  <c r="S51" i="1"/>
  <c r="R51" i="1"/>
  <c r="Q51" i="1"/>
  <c r="L51" i="1"/>
  <c r="S50" i="1"/>
  <c r="R50" i="1"/>
  <c r="Q50" i="1"/>
  <c r="L50" i="1"/>
  <c r="S49" i="1"/>
  <c r="R49" i="1"/>
  <c r="Q49" i="1"/>
  <c r="L49" i="1"/>
  <c r="S48" i="1"/>
  <c r="R48" i="1"/>
  <c r="Q48" i="1"/>
  <c r="L48" i="1"/>
  <c r="S47" i="1"/>
  <c r="R47" i="1"/>
  <c r="Q47" i="1"/>
  <c r="L47" i="1"/>
  <c r="S46" i="1"/>
  <c r="R46" i="1"/>
  <c r="Q46" i="1"/>
  <c r="L46" i="1"/>
  <c r="S45" i="1"/>
  <c r="R45" i="1"/>
  <c r="Q45" i="1"/>
  <c r="L45" i="1"/>
  <c r="S44" i="1"/>
  <c r="R44" i="1"/>
  <c r="Q44" i="1"/>
  <c r="L44" i="1"/>
  <c r="S43" i="1"/>
  <c r="R43" i="1"/>
  <c r="Q43" i="1"/>
  <c r="L43" i="1"/>
  <c r="S42" i="1"/>
  <c r="R42" i="1"/>
  <c r="Q42" i="1"/>
  <c r="L42" i="1"/>
  <c r="S41" i="1"/>
  <c r="R41" i="1"/>
  <c r="Q41" i="1"/>
  <c r="L41" i="1"/>
  <c r="S40" i="1"/>
  <c r="R40" i="1"/>
  <c r="Q40" i="1"/>
  <c r="L40" i="1"/>
  <c r="S39" i="1"/>
  <c r="R39" i="1"/>
  <c r="Q39" i="1"/>
  <c r="L39" i="1"/>
  <c r="S38" i="1"/>
  <c r="R38" i="1"/>
  <c r="Q38" i="1"/>
  <c r="L38" i="1"/>
  <c r="S37" i="1"/>
  <c r="R37" i="1"/>
  <c r="Q37" i="1"/>
  <c r="L37" i="1"/>
  <c r="S36" i="1"/>
  <c r="R36" i="1"/>
  <c r="Q36" i="1"/>
  <c r="L36" i="1"/>
  <c r="S35" i="1"/>
  <c r="R35" i="1"/>
  <c r="Q35" i="1"/>
  <c r="L35" i="1"/>
  <c r="S34" i="1"/>
  <c r="R34" i="1"/>
  <c r="Q34" i="1"/>
  <c r="L34" i="1"/>
  <c r="S33" i="1"/>
  <c r="R33" i="1"/>
  <c r="Q33" i="1"/>
  <c r="L33" i="1"/>
  <c r="S32" i="1"/>
  <c r="R32" i="1"/>
  <c r="Q32" i="1"/>
  <c r="L32" i="1"/>
  <c r="S31" i="1"/>
  <c r="R31" i="1"/>
  <c r="Q31" i="1"/>
  <c r="L31" i="1"/>
  <c r="S30" i="1"/>
  <c r="R30" i="1"/>
  <c r="Q30" i="1"/>
  <c r="L30" i="1"/>
  <c r="S29" i="1"/>
  <c r="R29" i="1"/>
  <c r="Q29" i="1"/>
  <c r="L29" i="1"/>
  <c r="S28" i="1"/>
  <c r="R28" i="1"/>
  <c r="Q28" i="1"/>
  <c r="L28" i="1"/>
  <c r="S27" i="1"/>
  <c r="R27" i="1"/>
  <c r="Q27" i="1"/>
  <c r="L27" i="1"/>
  <c r="S26" i="1"/>
  <c r="R26" i="1"/>
  <c r="Q26" i="1"/>
  <c r="L26" i="1"/>
  <c r="S25" i="1"/>
  <c r="R25" i="1"/>
  <c r="Q25" i="1"/>
  <c r="L25" i="1"/>
  <c r="S24" i="1"/>
  <c r="R24" i="1"/>
  <c r="Q24" i="1"/>
  <c r="L24" i="1"/>
  <c r="S23" i="1"/>
  <c r="R23" i="1"/>
  <c r="Q23" i="1"/>
  <c r="L23" i="1"/>
  <c r="S22" i="1"/>
  <c r="R22" i="1"/>
  <c r="Q22" i="1"/>
  <c r="L22" i="1"/>
  <c r="S21" i="1"/>
  <c r="R21" i="1"/>
  <c r="Q21" i="1"/>
  <c r="L21" i="1"/>
  <c r="S20" i="1"/>
  <c r="R20" i="1"/>
  <c r="Q20" i="1"/>
  <c r="L20" i="1"/>
  <c r="S19" i="1"/>
  <c r="R19" i="1"/>
  <c r="Q19" i="1"/>
  <c r="L19" i="1"/>
  <c r="S18" i="1"/>
  <c r="R18" i="1"/>
  <c r="Q18" i="1"/>
  <c r="L18" i="1"/>
  <c r="S17" i="1"/>
  <c r="R17" i="1"/>
  <c r="Q17" i="1"/>
  <c r="L17" i="1"/>
  <c r="S16" i="1"/>
  <c r="R16" i="1"/>
  <c r="Q16" i="1"/>
  <c r="L16" i="1"/>
  <c r="S15" i="1"/>
  <c r="R15" i="1"/>
  <c r="Q15" i="1"/>
  <c r="L15" i="1"/>
  <c r="S14" i="1"/>
  <c r="R14" i="1"/>
  <c r="Q14" i="1"/>
  <c r="L14" i="1"/>
  <c r="S13" i="1"/>
  <c r="R13" i="1"/>
  <c r="Q13" i="1"/>
  <c r="L13" i="1"/>
  <c r="S12" i="1"/>
  <c r="R12" i="1"/>
  <c r="Q12" i="1"/>
  <c r="L12" i="1"/>
  <c r="S11" i="1"/>
  <c r="R11" i="1"/>
  <c r="Q11" i="1"/>
  <c r="L11" i="1"/>
  <c r="S10" i="1"/>
  <c r="R10" i="1"/>
  <c r="Q10" i="1"/>
  <c r="L10" i="1"/>
  <c r="S9" i="1"/>
  <c r="R9" i="1"/>
  <c r="Q9" i="1"/>
  <c r="L9" i="1"/>
  <c r="S8" i="1"/>
  <c r="R8" i="1"/>
  <c r="Q8" i="1"/>
  <c r="L8" i="1"/>
  <c r="S7" i="1"/>
  <c r="R7" i="1"/>
  <c r="Q7" i="1"/>
  <c r="L7" i="1"/>
  <c r="S6" i="1"/>
  <c r="R6" i="1"/>
  <c r="Q6" i="1"/>
  <c r="L6" i="1"/>
  <c r="S5" i="1"/>
  <c r="R5" i="1"/>
  <c r="Q5" i="1"/>
  <c r="L5" i="1"/>
  <c r="S4" i="1"/>
  <c r="R4" i="1"/>
  <c r="Q4" i="1"/>
  <c r="L4" i="1"/>
  <c r="S3" i="1"/>
  <c r="R3" i="1"/>
  <c r="Q3" i="1"/>
  <c r="L3" i="1"/>
  <c r="S2" i="1"/>
  <c r="R2" i="1"/>
  <c r="Q2" i="1"/>
  <c r="L2" i="1"/>
  <c r="E11" i="12"/>
  <c r="H31" i="6"/>
  <c r="H30" i="6"/>
  <c r="H29" i="6"/>
  <c r="H28" i="6"/>
  <c r="H27" i="6"/>
  <c r="H26" i="6"/>
  <c r="H25" i="6"/>
  <c r="H24" i="6"/>
  <c r="H23" i="6"/>
  <c r="H22" i="6"/>
  <c r="H21" i="6"/>
  <c r="H20" i="6"/>
  <c r="H19" i="6"/>
  <c r="H18" i="6"/>
  <c r="H17" i="6"/>
  <c r="H16" i="6"/>
  <c r="H15" i="6"/>
  <c r="H14" i="6"/>
  <c r="H13" i="6"/>
  <c r="H12" i="6"/>
  <c r="H11" i="6"/>
  <c r="H10" i="6"/>
  <c r="H9" i="6"/>
  <c r="H8" i="6"/>
  <c r="H7" i="6"/>
  <c r="H6" i="6"/>
  <c r="D6" i="6"/>
  <c r="D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0DBE5C-B5D4-4785-973C-B3CE0541468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B8B308-8B9F-4D23-B345-E1FD4837861F}" name="WorksheetConnection_PulseShop Sales.xlsx!Table1" type="102" refreshedVersion="8" minRefreshableVersion="5">
    <extLst>
      <ext xmlns:x15="http://schemas.microsoft.com/office/spreadsheetml/2010/11/main" uri="{DE250136-89BD-433C-8126-D09CA5730AF9}">
        <x15:connection id="Table1" autoDelete="1">
          <x15:rangePr sourceName="_xlcn.WorksheetConnection_PulseShopSales.xlsxTable1"/>
        </x15:connection>
      </ext>
    </extLst>
  </connection>
  <connection id="3" xr16:uid="{D4A1CB44-D910-4BDE-85B4-0F19D9F5430E}" name="WorksheetConnection_PulseShop Sales.xlsx!Table2" type="102" refreshedVersion="8" minRefreshableVersion="5">
    <extLst>
      <ext xmlns:x15="http://schemas.microsoft.com/office/spreadsheetml/2010/11/main" uri="{DE250136-89BD-433C-8126-D09CA5730AF9}">
        <x15:connection id="Table2">
          <x15:rangePr sourceName="_xlcn.WorksheetConnection_PulseShopSales.xlsxTable2"/>
        </x15:connection>
      </ext>
    </extLst>
  </connection>
  <connection id="4" xr16:uid="{BB2863D5-F04A-4AAB-877D-652FDD5AAE64}" name="WorksheetConnection_PulseShop Sales.xlsx!Table3" type="102" refreshedVersion="8" minRefreshableVersion="5">
    <extLst>
      <ext xmlns:x15="http://schemas.microsoft.com/office/spreadsheetml/2010/11/main" uri="{DE250136-89BD-433C-8126-D09CA5730AF9}">
        <x15:connection id="Table3">
          <x15:rangePr sourceName="_xlcn.WorksheetConnection_PulseShopSales.xlsxTable3"/>
        </x15:connection>
      </ext>
    </extLst>
  </connection>
  <connection id="5" xr16:uid="{532F1750-BB7C-4B55-9544-A1278E14470A}" name="WorksheetConnection_PulseShop Sales.xlsx!Table4" type="102" refreshedVersion="8" minRefreshableVersion="5">
    <extLst>
      <ext xmlns:x15="http://schemas.microsoft.com/office/spreadsheetml/2010/11/main" uri="{DE250136-89BD-433C-8126-D09CA5730AF9}">
        <x15:connection id="Table4">
          <x15:rangePr sourceName="_xlcn.WorksheetConnection_PulseShopSales.xlsxTable4"/>
        </x15:connection>
      </ext>
    </extLst>
  </connection>
  <connection id="6" xr16:uid="{F7577268-46C1-4F62-9E4D-1033F6932D47}" name="WorksheetConnection_PulseShop Sales.xlsx!Table5" type="102" refreshedVersion="8" minRefreshableVersion="5">
    <extLst>
      <ext xmlns:x15="http://schemas.microsoft.com/office/spreadsheetml/2010/11/main" uri="{DE250136-89BD-433C-8126-D09CA5730AF9}">
        <x15:connection id="Table5">
          <x15:rangePr sourceName="_xlcn.WorksheetConnection_PulseShopSales.xlsxTable5"/>
        </x15:connection>
      </ext>
    </extLst>
  </connection>
  <connection id="7" xr16:uid="{2479EAE5-B0B8-40EA-B21F-68BB1661D2B5}" name="WorksheetConnection_PulseShop Sales.xlsx!Table9" type="102" refreshedVersion="8" minRefreshableVersion="5">
    <extLst>
      <ext xmlns:x15="http://schemas.microsoft.com/office/spreadsheetml/2010/11/main" uri="{DE250136-89BD-433C-8126-D09CA5730AF9}">
        <x15:connection id="Table9" autoDelete="1">
          <x15:rangePr sourceName="_xlcn.WorksheetConnection_PulseShopSales.xlsxTable9"/>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4].[Region_Name].[All]}"/>
  </metadataStrings>
  <mdxMetadata count="1">
    <mdx n="0" f="s">
      <ms ns="1" c="0"/>
    </mdx>
  </mdxMetadata>
  <valueMetadata count="1">
    <bk>
      <rc t="1" v="0"/>
    </bk>
  </valueMetadata>
</metadata>
</file>

<file path=xl/sharedStrings.xml><?xml version="1.0" encoding="utf-8"?>
<sst xmlns="http://schemas.openxmlformats.org/spreadsheetml/2006/main" count="4468" uniqueCount="1285">
  <si>
    <t>Order_ID</t>
  </si>
  <si>
    <t>Order_Date</t>
  </si>
  <si>
    <t>Product_ID</t>
  </si>
  <si>
    <t>Sales_Rep_ID</t>
  </si>
  <si>
    <t>Region_ID</t>
  </si>
  <si>
    <t>Quantity_Sold</t>
  </si>
  <si>
    <t>Unit_Price</t>
  </si>
  <si>
    <t>Total_Sales</t>
  </si>
  <si>
    <t>Profit</t>
  </si>
  <si>
    <t>Return_Flag</t>
  </si>
  <si>
    <t>Time</t>
  </si>
  <si>
    <t>Year</t>
  </si>
  <si>
    <t>Month</t>
  </si>
  <si>
    <t>Day_of_Week</t>
  </si>
  <si>
    <t>Hour</t>
  </si>
  <si>
    <t>23:47</t>
  </si>
  <si>
    <t>Thursday</t>
  </si>
  <si>
    <t>16:50</t>
  </si>
  <si>
    <t>Wednesday</t>
  </si>
  <si>
    <t>09:00</t>
  </si>
  <si>
    <t>Sunday</t>
  </si>
  <si>
    <t>06:50</t>
  </si>
  <si>
    <t>Saturday</t>
  </si>
  <si>
    <t>10:42</t>
  </si>
  <si>
    <t>16:13</t>
  </si>
  <si>
    <t>01:32</t>
  </si>
  <si>
    <t>Friday</t>
  </si>
  <si>
    <t>14:48</t>
  </si>
  <si>
    <t>Monday</t>
  </si>
  <si>
    <t>05:40</t>
  </si>
  <si>
    <t>13:45</t>
  </si>
  <si>
    <t>Tuesday</t>
  </si>
  <si>
    <t>21:27</t>
  </si>
  <si>
    <t>07:19</t>
  </si>
  <si>
    <t>22:36</t>
  </si>
  <si>
    <t>02:24</t>
  </si>
  <si>
    <t>06:41</t>
  </si>
  <si>
    <t>00:54</t>
  </si>
  <si>
    <t>13:12</t>
  </si>
  <si>
    <t>12:19</t>
  </si>
  <si>
    <t>00:40</t>
  </si>
  <si>
    <t>23:01</t>
  </si>
  <si>
    <t>05:57</t>
  </si>
  <si>
    <t>05:55</t>
  </si>
  <si>
    <t>10:59</t>
  </si>
  <si>
    <t>13:23</t>
  </si>
  <si>
    <t>08:45</t>
  </si>
  <si>
    <t>14:05</t>
  </si>
  <si>
    <t>21:34</t>
  </si>
  <si>
    <t>06:31</t>
  </si>
  <si>
    <t>10:40</t>
  </si>
  <si>
    <t>16:56</t>
  </si>
  <si>
    <t>22:10</t>
  </si>
  <si>
    <t>12:50</t>
  </si>
  <si>
    <t>21:12</t>
  </si>
  <si>
    <t>16:28</t>
  </si>
  <si>
    <t>21:45</t>
  </si>
  <si>
    <t>12:06</t>
  </si>
  <si>
    <t>13:24</t>
  </si>
  <si>
    <t>10:35</t>
  </si>
  <si>
    <t>21:56</t>
  </si>
  <si>
    <t>05:17</t>
  </si>
  <si>
    <t>15:55</t>
  </si>
  <si>
    <t>21:46</t>
  </si>
  <si>
    <t>14:12</t>
  </si>
  <si>
    <t>13:10</t>
  </si>
  <si>
    <t>04:27</t>
  </si>
  <si>
    <t>15:37</t>
  </si>
  <si>
    <t>09:07</t>
  </si>
  <si>
    <t>14:07</t>
  </si>
  <si>
    <t>07:58</t>
  </si>
  <si>
    <t>23:20</t>
  </si>
  <si>
    <t>04:26</t>
  </si>
  <si>
    <t>05:14</t>
  </si>
  <si>
    <t>20:06</t>
  </si>
  <si>
    <t>12:27</t>
  </si>
  <si>
    <t>14:01</t>
  </si>
  <si>
    <t>11:35</t>
  </si>
  <si>
    <t>06:49</t>
  </si>
  <si>
    <t>19:14</t>
  </si>
  <si>
    <t>18:51</t>
  </si>
  <si>
    <t>03:17</t>
  </si>
  <si>
    <t>12:39</t>
  </si>
  <si>
    <t>11:22</t>
  </si>
  <si>
    <t>22:59</t>
  </si>
  <si>
    <t>01:46</t>
  </si>
  <si>
    <t>08:30</t>
  </si>
  <si>
    <t>02:43</t>
  </si>
  <si>
    <t>00:30</t>
  </si>
  <si>
    <t>18:34</t>
  </si>
  <si>
    <t>14:32</t>
  </si>
  <si>
    <t>07:59</t>
  </si>
  <si>
    <t>05:49</t>
  </si>
  <si>
    <t>15:06</t>
  </si>
  <si>
    <t>20:32</t>
  </si>
  <si>
    <t>17:59</t>
  </si>
  <si>
    <t>00:39</t>
  </si>
  <si>
    <t>21:54</t>
  </si>
  <si>
    <t>14:15</t>
  </si>
  <si>
    <t>09:26</t>
  </si>
  <si>
    <t>07:17</t>
  </si>
  <si>
    <t>16:04</t>
  </si>
  <si>
    <t>23:10</t>
  </si>
  <si>
    <t>16:23</t>
  </si>
  <si>
    <t>00:59</t>
  </si>
  <si>
    <t>20:34</t>
  </si>
  <si>
    <t>03:43</t>
  </si>
  <si>
    <t>00:50</t>
  </si>
  <si>
    <t>05:09</t>
  </si>
  <si>
    <t>02:05</t>
  </si>
  <si>
    <t>04:50</t>
  </si>
  <si>
    <t>18:02</t>
  </si>
  <si>
    <t>03:31</t>
  </si>
  <si>
    <t>15:47</t>
  </si>
  <si>
    <t>12:21</t>
  </si>
  <si>
    <t>20:13</t>
  </si>
  <si>
    <t>01:48</t>
  </si>
  <si>
    <t>06:42</t>
  </si>
  <si>
    <t>02:10</t>
  </si>
  <si>
    <t>03:00</t>
  </si>
  <si>
    <t>05:54</t>
  </si>
  <si>
    <t>09:23</t>
  </si>
  <si>
    <t>10:45</t>
  </si>
  <si>
    <t>02:57</t>
  </si>
  <si>
    <t>09:53</t>
  </si>
  <si>
    <t>11:44</t>
  </si>
  <si>
    <t>15:43</t>
  </si>
  <si>
    <t>18:25</t>
  </si>
  <si>
    <t>11:48</t>
  </si>
  <si>
    <t>13:55</t>
  </si>
  <si>
    <t>16:33</t>
  </si>
  <si>
    <t>17:58</t>
  </si>
  <si>
    <t>09:10</t>
  </si>
  <si>
    <t>11:06</t>
  </si>
  <si>
    <t>23:54</t>
  </si>
  <si>
    <t>00:21</t>
  </si>
  <si>
    <t>00:15</t>
  </si>
  <si>
    <t>19:56</t>
  </si>
  <si>
    <t>14:25</t>
  </si>
  <si>
    <t>13:50</t>
  </si>
  <si>
    <t>22:47</t>
  </si>
  <si>
    <t>01:26</t>
  </si>
  <si>
    <t>05:16</t>
  </si>
  <si>
    <t>13:57</t>
  </si>
  <si>
    <t>21:10</t>
  </si>
  <si>
    <t>19:11</t>
  </si>
  <si>
    <t>09:56</t>
  </si>
  <si>
    <t>01:00</t>
  </si>
  <si>
    <t>21:44</t>
  </si>
  <si>
    <t>15:10</t>
  </si>
  <si>
    <t>05:50</t>
  </si>
  <si>
    <t>18:48</t>
  </si>
  <si>
    <t>02:42</t>
  </si>
  <si>
    <t>04:52</t>
  </si>
  <si>
    <t>21:14</t>
  </si>
  <si>
    <t>13:11</t>
  </si>
  <si>
    <t>13:44</t>
  </si>
  <si>
    <t>00:51</t>
  </si>
  <si>
    <t>04:10</t>
  </si>
  <si>
    <t>00:06</t>
  </si>
  <si>
    <t>13:05</t>
  </si>
  <si>
    <t>10:25</t>
  </si>
  <si>
    <t>14:50</t>
  </si>
  <si>
    <t>09:34</t>
  </si>
  <si>
    <t>08:15</t>
  </si>
  <si>
    <t>13:13</t>
  </si>
  <si>
    <t>23:35</t>
  </si>
  <si>
    <t>16:06</t>
  </si>
  <si>
    <t>16:00</t>
  </si>
  <si>
    <t>12:17</t>
  </si>
  <si>
    <t>19:07</t>
  </si>
  <si>
    <t>00:38</t>
  </si>
  <si>
    <t>03:20</t>
  </si>
  <si>
    <t>15:20</t>
  </si>
  <si>
    <t>03:12</t>
  </si>
  <si>
    <t>07:42</t>
  </si>
  <si>
    <t>17:10</t>
  </si>
  <si>
    <t>09:27</t>
  </si>
  <si>
    <t>23:17</t>
  </si>
  <si>
    <t>15:57</t>
  </si>
  <si>
    <t>13:08</t>
  </si>
  <si>
    <t>01:40</t>
  </si>
  <si>
    <t>17:40</t>
  </si>
  <si>
    <t>04:23</t>
  </si>
  <si>
    <t>09:12</t>
  </si>
  <si>
    <t>05:51</t>
  </si>
  <si>
    <t>02:13</t>
  </si>
  <si>
    <t>18:08</t>
  </si>
  <si>
    <t>07:18</t>
  </si>
  <si>
    <t>04:58</t>
  </si>
  <si>
    <t>22:17</t>
  </si>
  <si>
    <t>08:57</t>
  </si>
  <si>
    <t>15:50</t>
  </si>
  <si>
    <t>07:06</t>
  </si>
  <si>
    <t>07:27</t>
  </si>
  <si>
    <t>18:54</t>
  </si>
  <si>
    <t>04:49</t>
  </si>
  <si>
    <t>22:41</t>
  </si>
  <si>
    <t>00:00</t>
  </si>
  <si>
    <t>08:35</t>
  </si>
  <si>
    <t>23:09</t>
  </si>
  <si>
    <t>08:06</t>
  </si>
  <si>
    <t>06:21</t>
  </si>
  <si>
    <t>07:23</t>
  </si>
  <si>
    <t>21:35</t>
  </si>
  <si>
    <t>08:49</t>
  </si>
  <si>
    <t>00:32</t>
  </si>
  <si>
    <t>07:22</t>
  </si>
  <si>
    <t>05:34</t>
  </si>
  <si>
    <t>04:19</t>
  </si>
  <si>
    <t>18:49</t>
  </si>
  <si>
    <t>01:29</t>
  </si>
  <si>
    <t>20:20</t>
  </si>
  <si>
    <t>04:02</t>
  </si>
  <si>
    <t>05:15</t>
  </si>
  <si>
    <t>02:35</t>
  </si>
  <si>
    <t>02:28</t>
  </si>
  <si>
    <t>04:20</t>
  </si>
  <si>
    <t>06:10</t>
  </si>
  <si>
    <t>02:25</t>
  </si>
  <si>
    <t>01:58</t>
  </si>
  <si>
    <t>08:59</t>
  </si>
  <si>
    <t>06:46</t>
  </si>
  <si>
    <t>20:54</t>
  </si>
  <si>
    <t>14:53</t>
  </si>
  <si>
    <t>06:26</t>
  </si>
  <si>
    <t>13:43</t>
  </si>
  <si>
    <t>17:28</t>
  </si>
  <si>
    <t>23:31</t>
  </si>
  <si>
    <t>16:59</t>
  </si>
  <si>
    <t>01:07</t>
  </si>
  <si>
    <t>11:12</t>
  </si>
  <si>
    <t>01:31</t>
  </si>
  <si>
    <t>05:22</t>
  </si>
  <si>
    <t>13:04</t>
  </si>
  <si>
    <t>02:59</t>
  </si>
  <si>
    <t>07:20</t>
  </si>
  <si>
    <t>21:00</t>
  </si>
  <si>
    <t>13:47</t>
  </si>
  <si>
    <t>21:03</t>
  </si>
  <si>
    <t>15:01</t>
  </si>
  <si>
    <t>11:13</t>
  </si>
  <si>
    <t>12:43</t>
  </si>
  <si>
    <t>06:48</t>
  </si>
  <si>
    <t>18:30</t>
  </si>
  <si>
    <t>15:23</t>
  </si>
  <si>
    <t>02:32</t>
  </si>
  <si>
    <t>20:47</t>
  </si>
  <si>
    <t>23:45</t>
  </si>
  <si>
    <t>09:13</t>
  </si>
  <si>
    <t>16:03</t>
  </si>
  <si>
    <t>18:24</t>
  </si>
  <si>
    <t>18:36</t>
  </si>
  <si>
    <t>02:50</t>
  </si>
  <si>
    <t>10:02</t>
  </si>
  <si>
    <t>10:43</t>
  </si>
  <si>
    <t>22:06</t>
  </si>
  <si>
    <t>15:03</t>
  </si>
  <si>
    <t>23:29</t>
  </si>
  <si>
    <t>12:53</t>
  </si>
  <si>
    <t>10:58</t>
  </si>
  <si>
    <t>06:58</t>
  </si>
  <si>
    <t>02:36</t>
  </si>
  <si>
    <t>17:39</t>
  </si>
  <si>
    <t>12:46</t>
  </si>
  <si>
    <t>23:36</t>
  </si>
  <si>
    <t>03:09</t>
  </si>
  <si>
    <t>10:21</t>
  </si>
  <si>
    <t>07:47</t>
  </si>
  <si>
    <t>02:45</t>
  </si>
  <si>
    <t>10:05</t>
  </si>
  <si>
    <t>21:25</t>
  </si>
  <si>
    <t>11:28</t>
  </si>
  <si>
    <t>03:41</t>
  </si>
  <si>
    <t>06:18</t>
  </si>
  <si>
    <t>06:51</t>
  </si>
  <si>
    <t>01:35</t>
  </si>
  <si>
    <t>19:22</t>
  </si>
  <si>
    <t>12:12</t>
  </si>
  <si>
    <t>19:48</t>
  </si>
  <si>
    <t>08:08</t>
  </si>
  <si>
    <t>09:52</t>
  </si>
  <si>
    <t>18:04</t>
  </si>
  <si>
    <t>11:03</t>
  </si>
  <si>
    <t>12:22</t>
  </si>
  <si>
    <t>01:59</t>
  </si>
  <si>
    <t>14:46</t>
  </si>
  <si>
    <t>07:32</t>
  </si>
  <si>
    <t>18:12</t>
  </si>
  <si>
    <t>17:12</t>
  </si>
  <si>
    <t>19:31</t>
  </si>
  <si>
    <t>03:30</t>
  </si>
  <si>
    <t>00:20</t>
  </si>
  <si>
    <t>03:16</t>
  </si>
  <si>
    <t>19:46</t>
  </si>
  <si>
    <t>05:52</t>
  </si>
  <si>
    <t>16:46</t>
  </si>
  <si>
    <t>06:23</t>
  </si>
  <si>
    <t>17:20</t>
  </si>
  <si>
    <t>01:03</t>
  </si>
  <si>
    <t>15:13</t>
  </si>
  <si>
    <t>16:09</t>
  </si>
  <si>
    <t>09:59</t>
  </si>
  <si>
    <t>10:19</t>
  </si>
  <si>
    <t>06:11</t>
  </si>
  <si>
    <t>06:35</t>
  </si>
  <si>
    <t>09:04</t>
  </si>
  <si>
    <t>07:04</t>
  </si>
  <si>
    <t>13:35</t>
  </si>
  <si>
    <t>12:44</t>
  </si>
  <si>
    <t>23:49</t>
  </si>
  <si>
    <t>16:36</t>
  </si>
  <si>
    <t>04:33</t>
  </si>
  <si>
    <t>01:43</t>
  </si>
  <si>
    <t>07:48</t>
  </si>
  <si>
    <t>03:40</t>
  </si>
  <si>
    <t>18:52</t>
  </si>
  <si>
    <t>19:10</t>
  </si>
  <si>
    <t>08:07</t>
  </si>
  <si>
    <t>08:43</t>
  </si>
  <si>
    <t>06:05</t>
  </si>
  <si>
    <t>18:21</t>
  </si>
  <si>
    <t>18:55</t>
  </si>
  <si>
    <t>01:45</t>
  </si>
  <si>
    <t>02:20</t>
  </si>
  <si>
    <t>06:14</t>
  </si>
  <si>
    <t>09:28</t>
  </si>
  <si>
    <t>05:05</t>
  </si>
  <si>
    <t>12:13</t>
  </si>
  <si>
    <t>10:00</t>
  </si>
  <si>
    <t>06:09</t>
  </si>
  <si>
    <t>13:02</t>
  </si>
  <si>
    <t>07:50</t>
  </si>
  <si>
    <t>12:15</t>
  </si>
  <si>
    <t>20:29</t>
  </si>
  <si>
    <t>14:11</t>
  </si>
  <si>
    <t>03:03</t>
  </si>
  <si>
    <t>01:33</t>
  </si>
  <si>
    <t>22:19</t>
  </si>
  <si>
    <t>21:51</t>
  </si>
  <si>
    <t>15:28</t>
  </si>
  <si>
    <t>21:23</t>
  </si>
  <si>
    <t>14:17</t>
  </si>
  <si>
    <t>02:46</t>
  </si>
  <si>
    <t>19:54</t>
  </si>
  <si>
    <t>11:52</t>
  </si>
  <si>
    <t>04:44</t>
  </si>
  <si>
    <t>20:19</t>
  </si>
  <si>
    <t>03:35</t>
  </si>
  <si>
    <t>16:08</t>
  </si>
  <si>
    <t>19:29</t>
  </si>
  <si>
    <t>16:32</t>
  </si>
  <si>
    <t>03:22</t>
  </si>
  <si>
    <t>23:43</t>
  </si>
  <si>
    <t>01:04</t>
  </si>
  <si>
    <t>03:37</t>
  </si>
  <si>
    <t>00:45</t>
  </si>
  <si>
    <t>17:06</t>
  </si>
  <si>
    <t>15:04</t>
  </si>
  <si>
    <t>08:39</t>
  </si>
  <si>
    <t>19:02</t>
  </si>
  <si>
    <t>04:39</t>
  </si>
  <si>
    <t>20:10</t>
  </si>
  <si>
    <t>00:42</t>
  </si>
  <si>
    <t>00:03</t>
  </si>
  <si>
    <t>00:22</t>
  </si>
  <si>
    <t>22:15</t>
  </si>
  <si>
    <t>22:27</t>
  </si>
  <si>
    <t>04:59</t>
  </si>
  <si>
    <t>20:30</t>
  </si>
  <si>
    <t>23:59</t>
  </si>
  <si>
    <t>11:21</t>
  </si>
  <si>
    <t>19:35</t>
  </si>
  <si>
    <t>18:39</t>
  </si>
  <si>
    <t>12:09</t>
  </si>
  <si>
    <t>08:09</t>
  </si>
  <si>
    <t>21:22</t>
  </si>
  <si>
    <t>08:01</t>
  </si>
  <si>
    <t>19:33</t>
  </si>
  <si>
    <t>06:28</t>
  </si>
  <si>
    <t>23:26</t>
  </si>
  <si>
    <t>11:30</t>
  </si>
  <si>
    <t>13:21</t>
  </si>
  <si>
    <t>09:11</t>
  </si>
  <si>
    <t>07:35</t>
  </si>
  <si>
    <t>12:54</t>
  </si>
  <si>
    <t>14:10</t>
  </si>
  <si>
    <t>14:49</t>
  </si>
  <si>
    <t>18:58</t>
  </si>
  <si>
    <t>02:07</t>
  </si>
  <si>
    <t>12:05</t>
  </si>
  <si>
    <t>17:45</t>
  </si>
  <si>
    <t>16:21</t>
  </si>
  <si>
    <t>04:06</t>
  </si>
  <si>
    <t>12:29</t>
  </si>
  <si>
    <t>21:26</t>
  </si>
  <si>
    <t>10:37</t>
  </si>
  <si>
    <t>22:04</t>
  </si>
  <si>
    <t>16:24</t>
  </si>
  <si>
    <t>05:23</t>
  </si>
  <si>
    <t>16:19</t>
  </si>
  <si>
    <t>01:01</t>
  </si>
  <si>
    <t>17:18</t>
  </si>
  <si>
    <t>13:26</t>
  </si>
  <si>
    <t>09:33</t>
  </si>
  <si>
    <t>00:31</t>
  </si>
  <si>
    <t>12:40</t>
  </si>
  <si>
    <t>23:27</t>
  </si>
  <si>
    <t>08:40</t>
  </si>
  <si>
    <t>17:29</t>
  </si>
  <si>
    <t>15:32</t>
  </si>
  <si>
    <t>01:50</t>
  </si>
  <si>
    <t>10:06</t>
  </si>
  <si>
    <t>15:46</t>
  </si>
  <si>
    <t>08:05</t>
  </si>
  <si>
    <t>11:09</t>
  </si>
  <si>
    <t>20:41</t>
  </si>
  <si>
    <t>23:19</t>
  </si>
  <si>
    <t>13:25</t>
  </si>
  <si>
    <t>18:26</t>
  </si>
  <si>
    <t>03:44</t>
  </si>
  <si>
    <t>05:10</t>
  </si>
  <si>
    <t>18:17</t>
  </si>
  <si>
    <t>17:11</t>
  </si>
  <si>
    <t>15:39</t>
  </si>
  <si>
    <t>21:59</t>
  </si>
  <si>
    <t>00:53</t>
  </si>
  <si>
    <t>05:08</t>
  </si>
  <si>
    <t>00:55</t>
  </si>
  <si>
    <t>19:44</t>
  </si>
  <si>
    <t>17:27</t>
  </si>
  <si>
    <t>18:59</t>
  </si>
  <si>
    <t>03:13</t>
  </si>
  <si>
    <t>16:48</t>
  </si>
  <si>
    <t>05:46</t>
  </si>
  <si>
    <t>11:40</t>
  </si>
  <si>
    <t>21:57</t>
  </si>
  <si>
    <t>23:15</t>
  </si>
  <si>
    <t>01:24</t>
  </si>
  <si>
    <t>20:14</t>
  </si>
  <si>
    <t>21:32</t>
  </si>
  <si>
    <t>23:16</t>
  </si>
  <si>
    <t>16:55</t>
  </si>
  <si>
    <t>11:42</t>
  </si>
  <si>
    <t>04:35</t>
  </si>
  <si>
    <t>22:20</t>
  </si>
  <si>
    <t>03:26</t>
  </si>
  <si>
    <t>20:37</t>
  </si>
  <si>
    <t>11:53</t>
  </si>
  <si>
    <t>17:56</t>
  </si>
  <si>
    <t>17:53</t>
  </si>
  <si>
    <t>04:51</t>
  </si>
  <si>
    <t>13:03</t>
  </si>
  <si>
    <t>19:49</t>
  </si>
  <si>
    <t>14:43</t>
  </si>
  <si>
    <t>10:30</t>
  </si>
  <si>
    <t>13:19</t>
  </si>
  <si>
    <t>10:36</t>
  </si>
  <si>
    <t>03:45</t>
  </si>
  <si>
    <t>21:38</t>
  </si>
  <si>
    <t>07:29</t>
  </si>
  <si>
    <t>19:21</t>
  </si>
  <si>
    <t>09:36</t>
  </si>
  <si>
    <t>00:46</t>
  </si>
  <si>
    <t>04:16</t>
  </si>
  <si>
    <t>07:01</t>
  </si>
  <si>
    <t>18:13</t>
  </si>
  <si>
    <t>09:01</t>
  </si>
  <si>
    <t>07:00</t>
  </si>
  <si>
    <t>03:24</t>
  </si>
  <si>
    <t>22:42</t>
  </si>
  <si>
    <t>13:15</t>
  </si>
  <si>
    <t>01:52</t>
  </si>
  <si>
    <t>21:43</t>
  </si>
  <si>
    <t>14:51</t>
  </si>
  <si>
    <t>12:10</t>
  </si>
  <si>
    <t>08:16</t>
  </si>
  <si>
    <t>20:04</t>
  </si>
  <si>
    <t>03:53</t>
  </si>
  <si>
    <t>16:15</t>
  </si>
  <si>
    <t>02:03</t>
  </si>
  <si>
    <t>18:50</t>
  </si>
  <si>
    <t>04:57</t>
  </si>
  <si>
    <t>23:40</t>
  </si>
  <si>
    <t>21:16</t>
  </si>
  <si>
    <t>21:58</t>
  </si>
  <si>
    <t>16:26</t>
  </si>
  <si>
    <t>13:07</t>
  </si>
  <si>
    <t>18:33</t>
  </si>
  <si>
    <t>17:19</t>
  </si>
  <si>
    <t>07:24</t>
  </si>
  <si>
    <t>22:39</t>
  </si>
  <si>
    <t>14:27</t>
  </si>
  <si>
    <t>19:12</t>
  </si>
  <si>
    <t>11:00</t>
  </si>
  <si>
    <t>04:11</t>
  </si>
  <si>
    <t>22:07</t>
  </si>
  <si>
    <t>07:11</t>
  </si>
  <si>
    <t>11:23</t>
  </si>
  <si>
    <t>13:59</t>
  </si>
  <si>
    <t>18:47</t>
  </si>
  <si>
    <t>20:02</t>
  </si>
  <si>
    <t>19:50</t>
  </si>
  <si>
    <t>11:58</t>
  </si>
  <si>
    <t>08:42</t>
  </si>
  <si>
    <t>15:33</t>
  </si>
  <si>
    <t>19:40</t>
  </si>
  <si>
    <t>14:02</t>
  </si>
  <si>
    <t>16:22</t>
  </si>
  <si>
    <t>19:37</t>
  </si>
  <si>
    <t>07:51</t>
  </si>
  <si>
    <t>12:18</t>
  </si>
  <si>
    <t>21:17</t>
  </si>
  <si>
    <t>03:32</t>
  </si>
  <si>
    <t>11:15</t>
  </si>
  <si>
    <t>08:33</t>
  </si>
  <si>
    <t>10:11</t>
  </si>
  <si>
    <t>23:57</t>
  </si>
  <si>
    <t>19:24</t>
  </si>
  <si>
    <t>07:28</t>
  </si>
  <si>
    <t>01:19</t>
  </si>
  <si>
    <t>08:00</t>
  </si>
  <si>
    <t>09:20</t>
  </si>
  <si>
    <t>10:41</t>
  </si>
  <si>
    <t>15:14</t>
  </si>
  <si>
    <t>16:52</t>
  </si>
  <si>
    <t>17:16</t>
  </si>
  <si>
    <t>21:36</t>
  </si>
  <si>
    <t>16:07</t>
  </si>
  <si>
    <t>08:17</t>
  </si>
  <si>
    <t>22:18</t>
  </si>
  <si>
    <t>14:16</t>
  </si>
  <si>
    <t>16:14</t>
  </si>
  <si>
    <t>16:25</t>
  </si>
  <si>
    <t>18:18</t>
  </si>
  <si>
    <t>00:02</t>
  </si>
  <si>
    <t>22:44</t>
  </si>
  <si>
    <t>05:59</t>
  </si>
  <si>
    <t>17:02</t>
  </si>
  <si>
    <t>18:28</t>
  </si>
  <si>
    <t>08:14</t>
  </si>
  <si>
    <t>11:31</t>
  </si>
  <si>
    <t>22:25</t>
  </si>
  <si>
    <t>02:31</t>
  </si>
  <si>
    <t>12:00</t>
  </si>
  <si>
    <t>11:14</t>
  </si>
  <si>
    <t>12:38</t>
  </si>
  <si>
    <t>10:14</t>
  </si>
  <si>
    <t>18:57</t>
  </si>
  <si>
    <t>20:46</t>
  </si>
  <si>
    <t>05:56</t>
  </si>
  <si>
    <t>14:41</t>
  </si>
  <si>
    <t>06:03</t>
  </si>
  <si>
    <t>14:31</t>
  </si>
  <si>
    <t>15:51</t>
  </si>
  <si>
    <t>04:37</t>
  </si>
  <si>
    <t>18:42</t>
  </si>
  <si>
    <t>19:34</t>
  </si>
  <si>
    <t>14:38</t>
  </si>
  <si>
    <t>10:12</t>
  </si>
  <si>
    <t>13:06</t>
  </si>
  <si>
    <t>10:51</t>
  </si>
  <si>
    <t>19:45</t>
  </si>
  <si>
    <t>20:05</t>
  </si>
  <si>
    <t>04:45</t>
  </si>
  <si>
    <t>08:31</t>
  </si>
  <si>
    <t>15:08</t>
  </si>
  <si>
    <t>17:54</t>
  </si>
  <si>
    <t>14:45</t>
  </si>
  <si>
    <t>21:30</t>
  </si>
  <si>
    <t>23:58</t>
  </si>
  <si>
    <t>21:28</t>
  </si>
  <si>
    <t>04:17</t>
  </si>
  <si>
    <t>08:21</t>
  </si>
  <si>
    <t>03:07</t>
  </si>
  <si>
    <t>16:02</t>
  </si>
  <si>
    <t>05:58</t>
  </si>
  <si>
    <t>12:47</t>
  </si>
  <si>
    <t>17:01</t>
  </si>
  <si>
    <t>20:48</t>
  </si>
  <si>
    <t>16:51</t>
  </si>
  <si>
    <t>07:57</t>
  </si>
  <si>
    <t>06:38</t>
  </si>
  <si>
    <t>22:05</t>
  </si>
  <si>
    <t>09:03</t>
  </si>
  <si>
    <t>10:53</t>
  </si>
  <si>
    <t>02:37</t>
  </si>
  <si>
    <t>22:35</t>
  </si>
  <si>
    <t>21:01</t>
  </si>
  <si>
    <t>00:17</t>
  </si>
  <si>
    <t>15:17</t>
  </si>
  <si>
    <t>07:55</t>
  </si>
  <si>
    <t>09:25</t>
  </si>
  <si>
    <t>13:40</t>
  </si>
  <si>
    <t>22:45</t>
  </si>
  <si>
    <t>15:38</t>
  </si>
  <si>
    <t>15:48</t>
  </si>
  <si>
    <t>04:14</t>
  </si>
  <si>
    <t>22:43</t>
  </si>
  <si>
    <t>07:15</t>
  </si>
  <si>
    <t>14:44</t>
  </si>
  <si>
    <t>13:36</t>
  </si>
  <si>
    <t>07:05</t>
  </si>
  <si>
    <t>11:55</t>
  </si>
  <si>
    <t>02:58</t>
  </si>
  <si>
    <t>16:53</t>
  </si>
  <si>
    <t>04:05</t>
  </si>
  <si>
    <t>17:00</t>
  </si>
  <si>
    <t>14:09</t>
  </si>
  <si>
    <t>04:29</t>
  </si>
  <si>
    <t>20:35</t>
  </si>
  <si>
    <t>14:40</t>
  </si>
  <si>
    <t>17:37</t>
  </si>
  <si>
    <t>22:13</t>
  </si>
  <si>
    <t>01:44</t>
  </si>
  <si>
    <t>09:54</t>
  </si>
  <si>
    <t>08:19</t>
  </si>
  <si>
    <t>20:57</t>
  </si>
  <si>
    <t>22:32</t>
  </si>
  <si>
    <t>15:34</t>
  </si>
  <si>
    <t>20:15</t>
  </si>
  <si>
    <t>06:37</t>
  </si>
  <si>
    <t>06:17</t>
  </si>
  <si>
    <t>01:42</t>
  </si>
  <si>
    <t>17:13</t>
  </si>
  <si>
    <t>06:59</t>
  </si>
  <si>
    <t>20:23</t>
  </si>
  <si>
    <t>01:55</t>
  </si>
  <si>
    <t>15:52</t>
  </si>
  <si>
    <t>08:51</t>
  </si>
  <si>
    <t>15:27</t>
  </si>
  <si>
    <t>21:05</t>
  </si>
  <si>
    <t>11:45</t>
  </si>
  <si>
    <t>22:56</t>
  </si>
  <si>
    <t>22:40</t>
  </si>
  <si>
    <t>02:27</t>
  </si>
  <si>
    <t>02:04</t>
  </si>
  <si>
    <t>08:54</t>
  </si>
  <si>
    <t>06:25</t>
  </si>
  <si>
    <t>15:07</t>
  </si>
  <si>
    <t>15:35</t>
  </si>
  <si>
    <t>09:16</t>
  </si>
  <si>
    <t>08:13</t>
  </si>
  <si>
    <t>00:24</t>
  </si>
  <si>
    <t>16:54</t>
  </si>
  <si>
    <t>00:28</t>
  </si>
  <si>
    <t>09:44</t>
  </si>
  <si>
    <t>09:41</t>
  </si>
  <si>
    <t>08:27</t>
  </si>
  <si>
    <t>17:57</t>
  </si>
  <si>
    <t>20:44</t>
  </si>
  <si>
    <t>07:43</t>
  </si>
  <si>
    <t>09:05</t>
  </si>
  <si>
    <t>03:25</t>
  </si>
  <si>
    <t>12:08</t>
  </si>
  <si>
    <t>18:27</t>
  </si>
  <si>
    <t>05:38</t>
  </si>
  <si>
    <t>18:23</t>
  </si>
  <si>
    <t>23:53</t>
  </si>
  <si>
    <t>00:11</t>
  </si>
  <si>
    <t>22:57</t>
  </si>
  <si>
    <t>10:33</t>
  </si>
  <si>
    <t>10:55</t>
  </si>
  <si>
    <t>04:42</t>
  </si>
  <si>
    <t>18:20</t>
  </si>
  <si>
    <t>18:16</t>
  </si>
  <si>
    <t>19:43</t>
  </si>
  <si>
    <t>23:51</t>
  </si>
  <si>
    <t>05:53</t>
  </si>
  <si>
    <t>21:48</t>
  </si>
  <si>
    <t>22:12</t>
  </si>
  <si>
    <t>14:28</t>
  </si>
  <si>
    <t>20:03</t>
  </si>
  <si>
    <t>02:16</t>
  </si>
  <si>
    <t>15:26</t>
  </si>
  <si>
    <t>05:00</t>
  </si>
  <si>
    <t>04:36</t>
  </si>
  <si>
    <t>05:13</t>
  </si>
  <si>
    <t>05:27</t>
  </si>
  <si>
    <t>16:49</t>
  </si>
  <si>
    <t>06:45</t>
  </si>
  <si>
    <t>19:01</t>
  </si>
  <si>
    <t>23:38</t>
  </si>
  <si>
    <t>17:07</t>
  </si>
  <si>
    <t>15:49</t>
  </si>
  <si>
    <t>00:16</t>
  </si>
  <si>
    <t>12:26</t>
  </si>
  <si>
    <t>16:38</t>
  </si>
  <si>
    <t>10:56</t>
  </si>
  <si>
    <t>06:57</t>
  </si>
  <si>
    <t>13:48</t>
  </si>
  <si>
    <t>23:11</t>
  </si>
  <si>
    <t>00:14</t>
  </si>
  <si>
    <t>02:01</t>
  </si>
  <si>
    <t>00:41</t>
  </si>
  <si>
    <t>03:06</t>
  </si>
  <si>
    <t>00:18</t>
  </si>
  <si>
    <t>22:38</t>
  </si>
  <si>
    <t>00:37</t>
  </si>
  <si>
    <t>21:20</t>
  </si>
  <si>
    <t>21:13</t>
  </si>
  <si>
    <t>05:06</t>
  </si>
  <si>
    <t>15:00</t>
  </si>
  <si>
    <t>20:40</t>
  </si>
  <si>
    <t>18:19</t>
  </si>
  <si>
    <t>02:26</t>
  </si>
  <si>
    <t>17:17</t>
  </si>
  <si>
    <t>15:44</t>
  </si>
  <si>
    <t>17:26</t>
  </si>
  <si>
    <t>03:42</t>
  </si>
  <si>
    <t>17:09</t>
  </si>
  <si>
    <t>08:38</t>
  </si>
  <si>
    <t>11:47</t>
  </si>
  <si>
    <t>15:12</t>
  </si>
  <si>
    <t>23:08</t>
  </si>
  <si>
    <t>08:56</t>
  </si>
  <si>
    <t>22:48</t>
  </si>
  <si>
    <t>09:48</t>
  </si>
  <si>
    <t>22:51</t>
  </si>
  <si>
    <t>08:10</t>
  </si>
  <si>
    <t>14:20</t>
  </si>
  <si>
    <t>03:28</t>
  </si>
  <si>
    <t>05:11</t>
  </si>
  <si>
    <t>15:59</t>
  </si>
  <si>
    <t>03:10</t>
  </si>
  <si>
    <t>13:51</t>
  </si>
  <si>
    <t>07:02</t>
  </si>
  <si>
    <t>20:09</t>
  </si>
  <si>
    <t>03:19</t>
  </si>
  <si>
    <t>17:38</t>
  </si>
  <si>
    <t>01:25</t>
  </si>
  <si>
    <t>10:50</t>
  </si>
  <si>
    <t>08:12</t>
  </si>
  <si>
    <t>12:11</t>
  </si>
  <si>
    <t>13:52</t>
  </si>
  <si>
    <t>09:32</t>
  </si>
  <si>
    <t>20:08</t>
  </si>
  <si>
    <t>15:42</t>
  </si>
  <si>
    <t>21:04</t>
  </si>
  <si>
    <t>12:28</t>
  </si>
  <si>
    <t>14:59</t>
  </si>
  <si>
    <t>16:39</t>
  </si>
  <si>
    <t>03:08</t>
  </si>
  <si>
    <t>19:06</t>
  </si>
  <si>
    <t>00:43</t>
  </si>
  <si>
    <t>20:53</t>
  </si>
  <si>
    <t>00:25</t>
  </si>
  <si>
    <t>08:58</t>
  </si>
  <si>
    <t>22:33</t>
  </si>
  <si>
    <t>08:24</t>
  </si>
  <si>
    <t>10:10</t>
  </si>
  <si>
    <t>19:51</t>
  </si>
  <si>
    <t>06:12</t>
  </si>
  <si>
    <t>20:16</t>
  </si>
  <si>
    <t>06:15</t>
  </si>
  <si>
    <t>02:12</t>
  </si>
  <si>
    <t>04:31</t>
  </si>
  <si>
    <t>04:53</t>
  </si>
  <si>
    <t>20:21</t>
  </si>
  <si>
    <t>14:55</t>
  </si>
  <si>
    <t>14:56</t>
  </si>
  <si>
    <t>12:56</t>
  </si>
  <si>
    <t>03:48</t>
  </si>
  <si>
    <t>23:14</t>
  </si>
  <si>
    <t>07:26</t>
  </si>
  <si>
    <t>18:11</t>
  </si>
  <si>
    <t>18:00</t>
  </si>
  <si>
    <t>14:21</t>
  </si>
  <si>
    <t>16:37</t>
  </si>
  <si>
    <t>15:45</t>
  </si>
  <si>
    <t>14:57</t>
  </si>
  <si>
    <t>03:55</t>
  </si>
  <si>
    <t>20:51</t>
  </si>
  <si>
    <t>11:59</t>
  </si>
  <si>
    <t>02:56</t>
  </si>
  <si>
    <t>04:04</t>
  </si>
  <si>
    <t>13:20</t>
  </si>
  <si>
    <t>06:24</t>
  </si>
  <si>
    <t>06:01</t>
  </si>
  <si>
    <t>11:43</t>
  </si>
  <si>
    <t>06:06</t>
  </si>
  <si>
    <t>11:27</t>
  </si>
  <si>
    <t>11:02</t>
  </si>
  <si>
    <t>11:36</t>
  </si>
  <si>
    <t>07:46</t>
  </si>
  <si>
    <t>09:50</t>
  </si>
  <si>
    <t>19:25</t>
  </si>
  <si>
    <t>13:49</t>
  </si>
  <si>
    <t>06:13</t>
  </si>
  <si>
    <t>18:40</t>
  </si>
  <si>
    <t>22:34</t>
  </si>
  <si>
    <t>04:12</t>
  </si>
  <si>
    <t>08:53</t>
  </si>
  <si>
    <t>22:53</t>
  </si>
  <si>
    <t>11:56</t>
  </si>
  <si>
    <t>11:08</t>
  </si>
  <si>
    <t>22:37</t>
  </si>
  <si>
    <t>04:18</t>
  </si>
  <si>
    <t>16:01</t>
  </si>
  <si>
    <t>03:51</t>
  </si>
  <si>
    <t>12:59</t>
  </si>
  <si>
    <t>05:28</t>
  </si>
  <si>
    <t>16:35</t>
  </si>
  <si>
    <t>23:50</t>
  </si>
  <si>
    <t>17:43</t>
  </si>
  <si>
    <t>05:07</t>
  </si>
  <si>
    <t>19:52</t>
  </si>
  <si>
    <t>10:49</t>
  </si>
  <si>
    <t>18:06</t>
  </si>
  <si>
    <t>03:39</t>
  </si>
  <si>
    <t>03:54</t>
  </si>
  <si>
    <t>09:02</t>
  </si>
  <si>
    <t>02:21</t>
  </si>
  <si>
    <t>20:28</t>
  </si>
  <si>
    <t>13:46</t>
  </si>
  <si>
    <t>11:50</t>
  </si>
  <si>
    <t>17:35</t>
  </si>
  <si>
    <t>19:04</t>
  </si>
  <si>
    <t>05:33</t>
  </si>
  <si>
    <t>14:06</t>
  </si>
  <si>
    <t>23:48</t>
  </si>
  <si>
    <t>08:25</t>
  </si>
  <si>
    <t>22:46</t>
  </si>
  <si>
    <t>20:59</t>
  </si>
  <si>
    <t>22:23</t>
  </si>
  <si>
    <t>20:12</t>
  </si>
  <si>
    <t>13:56</t>
  </si>
  <si>
    <t>21:53</t>
  </si>
  <si>
    <t>16:57</t>
  </si>
  <si>
    <t>01:22</t>
  </si>
  <si>
    <t>15:31</t>
  </si>
  <si>
    <t>19:41</t>
  </si>
  <si>
    <t>13:37</t>
  </si>
  <si>
    <t>16:34</t>
  </si>
  <si>
    <t>16:44</t>
  </si>
  <si>
    <t>03:58</t>
  </si>
  <si>
    <t>01:23</t>
  </si>
  <si>
    <t>10:20</t>
  </si>
  <si>
    <t>02:19</t>
  </si>
  <si>
    <t>07:25</t>
  </si>
  <si>
    <t>12:31</t>
  </si>
  <si>
    <t>19:36</t>
  </si>
  <si>
    <t>13:16</t>
  </si>
  <si>
    <t>03:18</t>
  </si>
  <si>
    <t>01:49</t>
  </si>
  <si>
    <t>21:08</t>
  </si>
  <si>
    <t>20:36</t>
  </si>
  <si>
    <t>08:44</t>
  </si>
  <si>
    <t>03:47</t>
  </si>
  <si>
    <t>01:21</t>
  </si>
  <si>
    <t>22:50</t>
  </si>
  <si>
    <t>11:17</t>
  </si>
  <si>
    <t>12:49</t>
  </si>
  <si>
    <t>14:04</t>
  </si>
  <si>
    <t>14:42</t>
  </si>
  <si>
    <t>03:50</t>
  </si>
  <si>
    <t>14:39</t>
  </si>
  <si>
    <t>05:03</t>
  </si>
  <si>
    <t>16:05</t>
  </si>
  <si>
    <t>04:08</t>
  </si>
  <si>
    <t>11:04</t>
  </si>
  <si>
    <t>14:36</t>
  </si>
  <si>
    <t>08:04</t>
  </si>
  <si>
    <t>00:10</t>
  </si>
  <si>
    <t>08:11</t>
  </si>
  <si>
    <t>17:55</t>
  </si>
  <si>
    <t>17:36</t>
  </si>
  <si>
    <t>12:33</t>
  </si>
  <si>
    <t>12:45</t>
  </si>
  <si>
    <t>22:09</t>
  </si>
  <si>
    <t>10:17</t>
  </si>
  <si>
    <t>07:53</t>
  </si>
  <si>
    <t>08:32</t>
  </si>
  <si>
    <t>20:25</t>
  </si>
  <si>
    <t>19:18</t>
  </si>
  <si>
    <t>03:46</t>
  </si>
  <si>
    <t>05:31</t>
  </si>
  <si>
    <t>01:09</t>
  </si>
  <si>
    <t>05:48</t>
  </si>
  <si>
    <t>23:22</t>
  </si>
  <si>
    <t>22:49</t>
  </si>
  <si>
    <t>11:26</t>
  </si>
  <si>
    <t>21:50</t>
  </si>
  <si>
    <t>12:04</t>
  </si>
  <si>
    <t>01:16</t>
  </si>
  <si>
    <t>06:34</t>
  </si>
  <si>
    <t>07:03</t>
  </si>
  <si>
    <t>18:03</t>
  </si>
  <si>
    <t>04:15</t>
  </si>
  <si>
    <t>10:28</t>
  </si>
  <si>
    <t>21:42</t>
  </si>
  <si>
    <t>14:35</t>
  </si>
  <si>
    <t>00:56</t>
  </si>
  <si>
    <t>04:09</t>
  </si>
  <si>
    <t>02:23</t>
  </si>
  <si>
    <t>22:52</t>
  </si>
  <si>
    <t>07:52</t>
  </si>
  <si>
    <t>11:19</t>
  </si>
  <si>
    <t>10:44</t>
  </si>
  <si>
    <t>18:07</t>
  </si>
  <si>
    <t>22:02</t>
  </si>
  <si>
    <t>02:29</t>
  </si>
  <si>
    <t>07:37</t>
  </si>
  <si>
    <t>21:31</t>
  </si>
  <si>
    <t>10:24</t>
  </si>
  <si>
    <t>13:38</t>
  </si>
  <si>
    <t>05:18</t>
  </si>
  <si>
    <t>16:40</t>
  </si>
  <si>
    <t>00:04</t>
  </si>
  <si>
    <t>15:02</t>
  </si>
  <si>
    <t>19:16</t>
  </si>
  <si>
    <t>14:37</t>
  </si>
  <si>
    <t>07:38</t>
  </si>
  <si>
    <t>16:31</t>
  </si>
  <si>
    <t>09:37</t>
  </si>
  <si>
    <t>20:00</t>
  </si>
  <si>
    <t>09:24</t>
  </si>
  <si>
    <t>02:54</t>
  </si>
  <si>
    <t>22:30</t>
  </si>
  <si>
    <t>11:11</t>
  </si>
  <si>
    <t>06:19</t>
  </si>
  <si>
    <t>10:32</t>
  </si>
  <si>
    <t>19:55</t>
  </si>
  <si>
    <t>13:27</t>
  </si>
  <si>
    <t>04:34</t>
  </si>
  <si>
    <t>21:09</t>
  </si>
  <si>
    <t>03:33</t>
  </si>
  <si>
    <t>23:33</t>
  </si>
  <si>
    <t>14:34</t>
  </si>
  <si>
    <t>15:19</t>
  </si>
  <si>
    <t>14:26</t>
  </si>
  <si>
    <t>11:46</t>
  </si>
  <si>
    <t>06:16</t>
  </si>
  <si>
    <t>16:12</t>
  </si>
  <si>
    <t>03:57</t>
  </si>
  <si>
    <t>00:29</t>
  </si>
  <si>
    <t>07:31</t>
  </si>
  <si>
    <t>11:51</t>
  </si>
  <si>
    <t>09:47</t>
  </si>
  <si>
    <t>21:40</t>
  </si>
  <si>
    <t>00:58</t>
  </si>
  <si>
    <t>11:39</t>
  </si>
  <si>
    <t>00:57</t>
  </si>
  <si>
    <t>01:28</t>
  </si>
  <si>
    <t>04:46</t>
  </si>
  <si>
    <t>23:02</t>
  </si>
  <si>
    <t>04:25</t>
  </si>
  <si>
    <t>22:22</t>
  </si>
  <si>
    <t>01:38</t>
  </si>
  <si>
    <t>14:58</t>
  </si>
  <si>
    <t>06:27</t>
  </si>
  <si>
    <t>15:41</t>
  </si>
  <si>
    <t>20:11</t>
  </si>
  <si>
    <t>06:55</t>
  </si>
  <si>
    <t>06:43</t>
  </si>
  <si>
    <t>04:38</t>
  </si>
  <si>
    <t>19:26</t>
  </si>
  <si>
    <t>04:32</t>
  </si>
  <si>
    <t>14:47</t>
  </si>
  <si>
    <t>01:37</t>
  </si>
  <si>
    <t>07:12</t>
  </si>
  <si>
    <t>01:11</t>
  </si>
  <si>
    <t>02:55</t>
  </si>
  <si>
    <t>17:31</t>
  </si>
  <si>
    <t>10:39</t>
  </si>
  <si>
    <t>00:34</t>
  </si>
  <si>
    <t>17:05</t>
  </si>
  <si>
    <t>18:05</t>
  </si>
  <si>
    <t>14:33</t>
  </si>
  <si>
    <t>20:56</t>
  </si>
  <si>
    <t>13:00</t>
  </si>
  <si>
    <t>04:13</t>
  </si>
  <si>
    <t>23:56</t>
  </si>
  <si>
    <t>19:00</t>
  </si>
  <si>
    <t>05:37</t>
  </si>
  <si>
    <t>09:58</t>
  </si>
  <si>
    <t>01:47</t>
  </si>
  <si>
    <t>15:09</t>
  </si>
  <si>
    <t>13:30</t>
  </si>
  <si>
    <t>21:21</t>
  </si>
  <si>
    <t>12:25</t>
  </si>
  <si>
    <t>09:40</t>
  </si>
  <si>
    <t>12:58</t>
  </si>
  <si>
    <t>13:54</t>
  </si>
  <si>
    <t>07:54</t>
  </si>
  <si>
    <t>17:34</t>
  </si>
  <si>
    <t>15:36</t>
  </si>
  <si>
    <t>01:15</t>
  </si>
  <si>
    <t>22:58</t>
  </si>
  <si>
    <t>21:11</t>
  </si>
  <si>
    <t>10:34</t>
  </si>
  <si>
    <t>09:29</t>
  </si>
  <si>
    <t>07:10</t>
  </si>
  <si>
    <t>17:46</t>
  </si>
  <si>
    <t>03:21</t>
  </si>
  <si>
    <t>15:29</t>
  </si>
  <si>
    <t>08:47</t>
  </si>
  <si>
    <t>04:48</t>
  </si>
  <si>
    <t>20:27</t>
  </si>
  <si>
    <t>10:29</t>
  </si>
  <si>
    <t>07:09</t>
  </si>
  <si>
    <t>06:02</t>
  </si>
  <si>
    <t>05:04</t>
  </si>
  <si>
    <t>01:36</t>
  </si>
  <si>
    <t>03:02</t>
  </si>
  <si>
    <t>01:10</t>
  </si>
  <si>
    <t>02:41</t>
  </si>
  <si>
    <t>09:49</t>
  </si>
  <si>
    <t>06:44</t>
  </si>
  <si>
    <t>07:39</t>
  </si>
  <si>
    <t>19:09</t>
  </si>
  <si>
    <t>09:55</t>
  </si>
  <si>
    <t>08:48</t>
  </si>
  <si>
    <t>21:52</t>
  </si>
  <si>
    <t>19:15</t>
  </si>
  <si>
    <t>01:30</t>
  </si>
  <si>
    <t>10:15</t>
  </si>
  <si>
    <t>13:17</t>
  </si>
  <si>
    <t>01:18</t>
  </si>
  <si>
    <t>00:13</t>
  </si>
  <si>
    <t>22:03</t>
  </si>
  <si>
    <t>08:50</t>
  </si>
  <si>
    <t>01:20</t>
  </si>
  <si>
    <t>12:36</t>
  </si>
  <si>
    <t>13:01</t>
  </si>
  <si>
    <t>13:39</t>
  </si>
  <si>
    <t>12:41</t>
  </si>
  <si>
    <t>11:34</t>
  </si>
  <si>
    <t>17:48</t>
  </si>
  <si>
    <t>03:49</t>
  </si>
  <si>
    <t>08:02</t>
  </si>
  <si>
    <t>22:01</t>
  </si>
  <si>
    <t>01:57</t>
  </si>
  <si>
    <t>15:54</t>
  </si>
  <si>
    <t>11:05</t>
  </si>
  <si>
    <t>19:05</t>
  </si>
  <si>
    <t>18:09</t>
  </si>
  <si>
    <t>03:34</t>
  </si>
  <si>
    <t>11:07</t>
  </si>
  <si>
    <t>23:05</t>
  </si>
  <si>
    <t>08:55</t>
  </si>
  <si>
    <t>23:39</t>
  </si>
  <si>
    <t>05:02</t>
  </si>
  <si>
    <t>19:23</t>
  </si>
  <si>
    <t>16:17</t>
  </si>
  <si>
    <t>21:41</t>
  </si>
  <si>
    <t>23:18</t>
  </si>
  <si>
    <t>10:48</t>
  </si>
  <si>
    <t>09:14</t>
  </si>
  <si>
    <t>04:56</t>
  </si>
  <si>
    <t>23:52</t>
  </si>
  <si>
    <t>01:54</t>
  </si>
  <si>
    <t>06:30</t>
  </si>
  <si>
    <t>09:39</t>
  </si>
  <si>
    <t>18:35</t>
  </si>
  <si>
    <t>21:15</t>
  </si>
  <si>
    <t>17:42</t>
  </si>
  <si>
    <t>12:16</t>
  </si>
  <si>
    <t>03:59</t>
  </si>
  <si>
    <t>19:20</t>
  </si>
  <si>
    <t>17:47</t>
  </si>
  <si>
    <t>17:03</t>
  </si>
  <si>
    <t>01:14</t>
  </si>
  <si>
    <t>23:32</t>
  </si>
  <si>
    <t>08:46</t>
  </si>
  <si>
    <t>01:51</t>
  </si>
  <si>
    <t>00:27</t>
  </si>
  <si>
    <t>01:13</t>
  </si>
  <si>
    <t>06:36</t>
  </si>
  <si>
    <t>11:57</t>
  </si>
  <si>
    <t>00:01</t>
  </si>
  <si>
    <t>00:44</t>
  </si>
  <si>
    <t>04:40</t>
  </si>
  <si>
    <t>15:22</t>
  </si>
  <si>
    <t>04:00</t>
  </si>
  <si>
    <t>21:19</t>
  </si>
  <si>
    <t>16:16</t>
  </si>
  <si>
    <t>21:06</t>
  </si>
  <si>
    <t>03:29</t>
  </si>
  <si>
    <t>12:02</t>
  </si>
  <si>
    <t>09:57</t>
  </si>
  <si>
    <t>00:07</t>
  </si>
  <si>
    <t>12:14</t>
  </si>
  <si>
    <t>17:14</t>
  </si>
  <si>
    <t>16:43</t>
  </si>
  <si>
    <t>15:53</t>
  </si>
  <si>
    <t>09:51</t>
  </si>
  <si>
    <t>05:12</t>
  </si>
  <si>
    <t>21:47</t>
  </si>
  <si>
    <t>07:34</t>
  </si>
  <si>
    <t>00:12</t>
  </si>
  <si>
    <t>15:24</t>
  </si>
  <si>
    <t>03:38</t>
  </si>
  <si>
    <t>20:17</t>
  </si>
  <si>
    <t>18:31</t>
  </si>
  <si>
    <t>05:36</t>
  </si>
  <si>
    <t>11:54</t>
  </si>
  <si>
    <t>17:44</t>
  </si>
  <si>
    <t>08:28</t>
  </si>
  <si>
    <t>21:37</t>
  </si>
  <si>
    <t>02:14</t>
  </si>
  <si>
    <t>22:16</t>
  </si>
  <si>
    <t>15:21</t>
  </si>
  <si>
    <t>07:33</t>
  </si>
  <si>
    <t>12:32</t>
  </si>
  <si>
    <t>Product_Name</t>
  </si>
  <si>
    <t>Product_Category</t>
  </si>
  <si>
    <t>Fitness Tracker</t>
  </si>
  <si>
    <t>Health &amp; Fitness</t>
  </si>
  <si>
    <t>Electric Kettle</t>
  </si>
  <si>
    <t>Kitchen Appliances</t>
  </si>
  <si>
    <t>Phone Case</t>
  </si>
  <si>
    <t>Electronics &amp; Accessories</t>
  </si>
  <si>
    <t>Air Purifier</t>
  </si>
  <si>
    <t>Home &amp; Living</t>
  </si>
  <si>
    <t>Digital Camera</t>
  </si>
  <si>
    <t>Photography &amp; Accessories</t>
  </si>
  <si>
    <t>Sales_Rep_Name</t>
  </si>
  <si>
    <t>Hire_Date</t>
  </si>
  <si>
    <t>Amalia Vlad</t>
  </si>
  <si>
    <t>Remus Toma</t>
  </si>
  <si>
    <t>Loredana Pîrvu</t>
  </si>
  <si>
    <t>Cristian Mănescu</t>
  </si>
  <si>
    <t>Vasile Costin</t>
  </si>
  <si>
    <t>Region_Name</t>
  </si>
  <si>
    <t>Brașov</t>
  </si>
  <si>
    <t>Sibiu</t>
  </si>
  <si>
    <t>Oradea</t>
  </si>
  <si>
    <t>Ploiești</t>
  </si>
  <si>
    <t>Arad</t>
  </si>
  <si>
    <t>Customer_ID</t>
  </si>
  <si>
    <t>Customer_Name</t>
  </si>
  <si>
    <t>Andreea Munteanu</t>
  </si>
  <si>
    <t>Cristian Dănescu</t>
  </si>
  <si>
    <t>Maria Rădoi</t>
  </si>
  <si>
    <t>Vlad Țăran</t>
  </si>
  <si>
    <t>Radu Munteanu</t>
  </si>
  <si>
    <t>Bianca Moraru</t>
  </si>
  <si>
    <t>Ion Păun</t>
  </si>
  <si>
    <t>Elena Străinu</t>
  </si>
  <si>
    <t>Mihai Onofrei</t>
  </si>
  <si>
    <t>Alina Păcurar</t>
  </si>
  <si>
    <t>George Voicu</t>
  </si>
  <si>
    <t>Sorin Chiriac</t>
  </si>
  <si>
    <t>Laura Marin</t>
  </si>
  <si>
    <t>Tiberiu Săvulescu</t>
  </si>
  <si>
    <t>Anca Ghiță</t>
  </si>
  <si>
    <t>Dan Andrei</t>
  </si>
  <si>
    <t>Corina Țucă</t>
  </si>
  <si>
    <t>Florin Mărgineanu</t>
  </si>
  <si>
    <t>Loredana Ionescu</t>
  </si>
  <si>
    <t>Ovidiu Manole</t>
  </si>
  <si>
    <t>Mihaela Fărcaș</t>
  </si>
  <si>
    <t>Paul Neagu</t>
  </si>
  <si>
    <t>Lavinia Stan</t>
  </si>
  <si>
    <t>Ionel Cîrnu</t>
  </si>
  <si>
    <t>Sanda Iancu</t>
  </si>
  <si>
    <t>Cătălina Avram</t>
  </si>
  <si>
    <t>Emil Lăzărescu</t>
  </si>
  <si>
    <t>Adriana Moraru</t>
  </si>
  <si>
    <t>Vasile Săftoiu</t>
  </si>
  <si>
    <t>Gabriela Radu</t>
  </si>
  <si>
    <t>Silvian Dima</t>
  </si>
  <si>
    <t>Teodora Pârvu</t>
  </si>
  <si>
    <t>Cristian Chiriac</t>
  </si>
  <si>
    <t>Oana Mărgineanu</t>
  </si>
  <si>
    <t>Nicu Zamfirescu</t>
  </si>
  <si>
    <t>Simona Năstase</t>
  </si>
  <si>
    <t>Victor Barbu</t>
  </si>
  <si>
    <t>Eliza Călinescu</t>
  </si>
  <si>
    <t>Horia Sandu</t>
  </si>
  <si>
    <t>Daciana Ionescu</t>
  </si>
  <si>
    <t>Ionuț Marcu</t>
  </si>
  <si>
    <t>Ruxandra Bălăcescu</t>
  </si>
  <si>
    <t>Doru Mănescu</t>
  </si>
  <si>
    <t>Camelia Florea</t>
  </si>
  <si>
    <t>Alin Rădulescu</t>
  </si>
  <si>
    <t>Sorina Istrăteanu</t>
  </si>
  <si>
    <t>Radu Opriș</t>
  </si>
  <si>
    <t>Mihaela Teodorescu</t>
  </si>
  <si>
    <t>Emil Drăgoi</t>
  </si>
  <si>
    <t>Ramona Ioniță</t>
  </si>
  <si>
    <t>Costel Văduva</t>
  </si>
  <si>
    <t>Darius Voicu</t>
  </si>
  <si>
    <t>Teodora Costea</t>
  </si>
  <si>
    <t>Paulina Munteanu</t>
  </si>
  <si>
    <t>Remus Neagu</t>
  </si>
  <si>
    <t>Luciana Popescu</t>
  </si>
  <si>
    <t>Mihai Vasilescu</t>
  </si>
  <si>
    <t>Dorina Cîmpian</t>
  </si>
  <si>
    <t>Toma Vasile</t>
  </si>
  <si>
    <t>Roxana Gheorghe</t>
  </si>
  <si>
    <t>Octavian Roșca</t>
  </si>
  <si>
    <t>Adriana Petrescu</t>
  </si>
  <si>
    <t>Florin Apostol</t>
  </si>
  <si>
    <t>Livia Țurcanu</t>
  </si>
  <si>
    <t>Nicolae Popa</t>
  </si>
  <si>
    <t>Laura Zaharescu</t>
  </si>
  <si>
    <t>Silvian Marin</t>
  </si>
  <si>
    <t>Daniela Mărgineanu</t>
  </si>
  <si>
    <t>Horia Moldovan</t>
  </si>
  <si>
    <t>Claudia Pîrlea</t>
  </si>
  <si>
    <t>Radu Călinescu</t>
  </si>
  <si>
    <t>Bianca Țăran</t>
  </si>
  <si>
    <t>Marius Toma</t>
  </si>
  <si>
    <t>Irina Crăciun</t>
  </si>
  <si>
    <t>Alin Gălățeanu</t>
  </si>
  <si>
    <t>Sorin Săftoiu</t>
  </si>
  <si>
    <t>Laura Ciorăscu</t>
  </si>
  <si>
    <t>Dan Petcu</t>
  </si>
  <si>
    <t>Raluca Voicu</t>
  </si>
  <si>
    <t>Mihai Dascălu</t>
  </si>
  <si>
    <t>Anca Cioran</t>
  </si>
  <si>
    <t>Alin Barbu</t>
  </si>
  <si>
    <t>Irina Moraru</t>
  </si>
  <si>
    <t>Victor Rădulescu</t>
  </si>
  <si>
    <t>Eliza Călin</t>
  </si>
  <si>
    <t>Andreea Zamfir</t>
  </si>
  <si>
    <t>Radu Dima</t>
  </si>
  <si>
    <t>Lavinia Văduva</t>
  </si>
  <si>
    <t>Paul Vasile</t>
  </si>
  <si>
    <t>Mihaela Stanciu</t>
  </si>
  <si>
    <t>Darius Lăcătuș</t>
  </si>
  <si>
    <t>Sorina Rădoi</t>
  </si>
  <si>
    <t>Vasile Drăghici</t>
  </si>
  <si>
    <t>Claudia Marin</t>
  </si>
  <si>
    <t>Costel Neagu</t>
  </si>
  <si>
    <t>Florina Ghiță</t>
  </si>
  <si>
    <t>Ion Stănescu</t>
  </si>
  <si>
    <t>Teodora Văduva</t>
  </si>
  <si>
    <t>Cristian Nica</t>
  </si>
  <si>
    <t>Alina Drăgoi</t>
  </si>
  <si>
    <t>2022</t>
  </si>
  <si>
    <t>2023</t>
  </si>
  <si>
    <t>2024</t>
  </si>
  <si>
    <t>Jan</t>
  </si>
  <si>
    <t>Feb</t>
  </si>
  <si>
    <t>Mar</t>
  </si>
  <si>
    <t>Apr</t>
  </si>
  <si>
    <t>May</t>
  </si>
  <si>
    <t>Jun</t>
  </si>
  <si>
    <t>Jul</t>
  </si>
  <si>
    <t>Aug</t>
  </si>
  <si>
    <t>Sep</t>
  </si>
  <si>
    <t>Oct</t>
  </si>
  <si>
    <t>Nov</t>
  </si>
  <si>
    <t>Dec</t>
  </si>
  <si>
    <t>MoM Growth</t>
  </si>
  <si>
    <t>YoY Growth</t>
  </si>
  <si>
    <t>Avg_Order_Size</t>
  </si>
  <si>
    <t>Time_of_Day</t>
  </si>
  <si>
    <t>TotalSales</t>
  </si>
  <si>
    <t>Months</t>
  </si>
  <si>
    <t xml:space="preserve"> TotalSales</t>
  </si>
  <si>
    <t>Profit_Margin</t>
  </si>
  <si>
    <t>Time_value</t>
  </si>
  <si>
    <t xml:space="preserve"> Total_Sales</t>
  </si>
  <si>
    <t>Total Quantity_Sold</t>
  </si>
  <si>
    <t>Sum of Profit</t>
  </si>
  <si>
    <t>Average_Order_Size</t>
  </si>
  <si>
    <t>Row Labels</t>
  </si>
  <si>
    <t>FALSE</t>
  </si>
  <si>
    <t>TRUE</t>
  </si>
  <si>
    <t>Grand Total</t>
  </si>
  <si>
    <t>Count of Order_ID</t>
  </si>
  <si>
    <t>Orders_returned</t>
  </si>
  <si>
    <t>Total Orders Returned</t>
  </si>
  <si>
    <t>Sum of Total_Sales</t>
  </si>
  <si>
    <t>Product Name</t>
  </si>
  <si>
    <t>Top 2 Products by Total Sales</t>
  </si>
  <si>
    <t>Region Name</t>
  </si>
  <si>
    <t>Day of Week</t>
  </si>
  <si>
    <t>Afternoon</t>
  </si>
  <si>
    <t>Evening</t>
  </si>
  <si>
    <t>Morning</t>
  </si>
  <si>
    <t>Night</t>
  </si>
  <si>
    <t>Time of Day</t>
  </si>
  <si>
    <t>Count of Quantity_Sold</t>
  </si>
  <si>
    <t>Total Sales</t>
  </si>
  <si>
    <t>Sum of Total Sales</t>
  </si>
  <si>
    <t xml:space="preserve">Rank </t>
  </si>
  <si>
    <t>hours</t>
  </si>
  <si>
    <t>Count of Return_Flag</t>
  </si>
  <si>
    <t>Sum of Profit_Margin</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</si>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</sst>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numFmt numFmtId="165" formatCode="[$-F400]h:mm:ss\ AM/PM"/>
    <numFmt numFmtId="166" formatCode="&quot;$&quot;#,##0.00"/>
    <numFmt numFmtId="167" formatCode="&quot;$&quot;#,##0"/>
  </numFmts>
  <fonts count="9" x14ac:knownFonts="1">
    <font>
      <sz val="11"/>
      <color theme="1"/>
      <name val="Calibri"/>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b/>
      <sz val="11"/>
      <color theme="0"/>
      <name val="Calibri"/>
      <family val="2"/>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4"/>
        <bgColor indexed="64"/>
      </patternFill>
    </fill>
    <fill>
      <patternFill patternType="solid">
        <fgColor rgb="FFFFF8E6"/>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theme="0" tint="-0.14999847407452621"/>
      </bottom>
      <diagonal/>
    </border>
  </borders>
  <cellStyleXfs count="2">
    <xf numFmtId="0" fontId="0" fillId="0" borderId="0"/>
    <xf numFmtId="9" fontId="6" fillId="0" borderId="0" applyFont="0" applyFill="0" applyBorder="0" applyAlignment="0" applyProtection="0"/>
  </cellStyleXfs>
  <cellXfs count="34">
    <xf numFmtId="0" fontId="0" fillId="0" borderId="0" xfId="0"/>
    <xf numFmtId="0" fontId="3" fillId="0" borderId="1" xfId="0" applyFont="1" applyBorder="1" applyAlignment="1">
      <alignment horizontal="center" vertical="top"/>
    </xf>
    <xf numFmtId="0" fontId="3" fillId="0" borderId="0" xfId="0" applyFont="1" applyAlignment="1">
      <alignment horizontal="center" vertical="top"/>
    </xf>
    <xf numFmtId="0" fontId="4" fillId="0" borderId="0" xfId="0" applyFont="1"/>
    <xf numFmtId="164" fontId="5" fillId="0" borderId="0" xfId="0" applyNumberFormat="1" applyFont="1"/>
    <xf numFmtId="1" fontId="4" fillId="0" borderId="0" xfId="0" applyNumberFormat="1" applyFont="1"/>
    <xf numFmtId="164" fontId="4" fillId="0" borderId="0" xfId="0" applyNumberFormat="1" applyFont="1"/>
    <xf numFmtId="0" fontId="3" fillId="0" borderId="2" xfId="0" applyFont="1" applyBorder="1" applyAlignment="1">
      <alignment horizontal="center" vertical="top"/>
    </xf>
    <xf numFmtId="1" fontId="3" fillId="0" borderId="2" xfId="0" applyNumberFormat="1" applyFont="1" applyBorder="1" applyAlignment="1">
      <alignment horizontal="center" vertical="top"/>
    </xf>
    <xf numFmtId="0" fontId="2"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1" applyFont="1"/>
    <xf numFmtId="1" fontId="2" fillId="0" borderId="0" xfId="0" applyNumberFormat="1" applyFont="1"/>
    <xf numFmtId="0" fontId="7" fillId="2" borderId="3" xfId="0" applyFont="1" applyFill="1" applyBorder="1"/>
    <xf numFmtId="165" fontId="4" fillId="0" borderId="0" xfId="0" applyNumberFormat="1" applyFont="1"/>
    <xf numFmtId="1" fontId="0" fillId="0" borderId="0" xfId="0" applyNumberFormat="1"/>
    <xf numFmtId="0" fontId="1" fillId="0" borderId="0" xfId="0" applyFont="1"/>
    <xf numFmtId="0" fontId="7" fillId="2" borderId="4" xfId="0" applyFont="1" applyFill="1" applyBorder="1" applyAlignment="1">
      <alignment horizontal="left"/>
    </xf>
    <xf numFmtId="0" fontId="0" fillId="0" borderId="7" xfId="0" applyBorder="1"/>
    <xf numFmtId="0" fontId="1" fillId="2" borderId="5" xfId="0" applyFont="1" applyFill="1" applyBorder="1"/>
    <xf numFmtId="0" fontId="1" fillId="2" borderId="6" xfId="0" applyFont="1" applyFill="1" applyBorder="1"/>
    <xf numFmtId="0" fontId="1" fillId="0" borderId="5" xfId="0" applyFont="1" applyBorder="1"/>
    <xf numFmtId="0" fontId="1" fillId="0" borderId="6" xfId="0" applyFont="1" applyBorder="1"/>
    <xf numFmtId="0" fontId="0" fillId="5" borderId="0" xfId="0" applyFill="1"/>
    <xf numFmtId="1" fontId="0" fillId="5" borderId="0" xfId="0" applyNumberFormat="1" applyFill="1"/>
    <xf numFmtId="166" fontId="0" fillId="0" borderId="0" xfId="0" applyNumberFormat="1"/>
    <xf numFmtId="167" fontId="0" fillId="0" borderId="0" xfId="0" applyNumberFormat="1"/>
    <xf numFmtId="0" fontId="8" fillId="3" borderId="2" xfId="0" applyFont="1" applyFill="1" applyBorder="1" applyAlignment="1">
      <alignment horizontal="center" vertical="top"/>
    </xf>
    <xf numFmtId="9" fontId="2" fillId="0" borderId="0" xfId="1" applyFont="1"/>
    <xf numFmtId="9" fontId="0" fillId="0" borderId="0" xfId="0" applyNumberFormat="1"/>
    <xf numFmtId="0" fontId="1" fillId="4" borderId="0" xfId="0" applyFont="1" applyFill="1" applyAlignment="1">
      <alignment horizontal="center"/>
    </xf>
    <xf numFmtId="0" fontId="0" fillId="4" borderId="0" xfId="0" applyFill="1" applyAlignment="1">
      <alignment horizontal="center"/>
    </xf>
  </cellXfs>
  <cellStyles count="2">
    <cellStyle name="Normal" xfId="0" builtinId="0"/>
    <cellStyle name="Percent" xfId="1" builtinId="5"/>
  </cellStyles>
  <dxfs count="82">
    <dxf>
      <numFmt numFmtId="0" formatCode="General"/>
    </dxf>
    <dxf>
      <numFmt numFmtId="167" formatCode="&quot;$&quot;#,##0"/>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theme="4" tint="0.39997558519241921"/>
        </left>
        <right/>
        <top style="thin">
          <color theme="4" tint="0.39997558519241921"/>
        </top>
        <bottom style="thin">
          <color theme="4" tint="0.39997558519241921"/>
        </bottom>
        <vertical/>
        <horizontal/>
      </border>
    </dxf>
    <dxf>
      <border outline="0">
        <top style="thin">
          <color rgb="FF000000"/>
        </top>
      </border>
    </dxf>
    <dxf>
      <border outline="0">
        <bottom style="thin">
          <color rgb="FF000000"/>
        </bottom>
      </border>
    </dxf>
    <dxf>
      <font>
        <b/>
        <i val="0"/>
        <strike val="0"/>
        <condense val="0"/>
        <extend val="0"/>
        <outline val="0"/>
        <shadow val="0"/>
        <u val="none"/>
        <vertAlign val="baseline"/>
        <sz val="11"/>
        <color theme="0"/>
        <name val="Calibri"/>
        <family val="2"/>
        <scheme val="none"/>
      </font>
      <fill>
        <patternFill patternType="solid">
          <fgColor theme="4"/>
          <bgColor theme="4"/>
        </patternFill>
      </fill>
      <alignment horizontal="center" vertical="top" textRotation="0" wrapText="0" indent="0" justifyLastLine="0" shrinkToFit="0" readingOrder="0"/>
      <border diagonalUp="0" diagonalDown="0" outline="0">
        <left style="thin">
          <color rgb="FF000000"/>
        </left>
        <right style="thin">
          <color rgb="FF000000"/>
        </right>
        <top/>
        <bottom/>
      </border>
    </dxf>
    <dxf>
      <numFmt numFmtId="166" formatCode="&quot;$&quot;#,##0.00"/>
    </dxf>
    <dxf>
      <numFmt numFmtId="166" formatCode="&quot;$&quot;#,##0.00"/>
    </dxf>
    <dxf>
      <numFmt numFmtId="166" formatCode="&quot;$&quot;#,##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border outline="0">
        <top style="thin">
          <color rgb="FF000000"/>
        </top>
      </border>
    </dxf>
    <dxf>
      <font>
        <b val="0"/>
        <i val="0"/>
        <strike val="0"/>
        <condense val="0"/>
        <extend val="0"/>
        <outline val="0"/>
        <shadow val="0"/>
        <u val="none"/>
        <vertAlign val="baseline"/>
        <sz val="11"/>
        <color theme="1"/>
        <name val="Calibri"/>
        <family val="2"/>
        <scheme val="minor"/>
      </font>
    </dxf>
    <dxf>
      <border outline="0">
        <bottom style="thin">
          <color rgb="FF000000"/>
        </bottom>
      </border>
    </dxf>
    <dxf>
      <font>
        <b/>
        <i val="0"/>
        <strike val="0"/>
        <condense val="0"/>
        <extend val="0"/>
        <outline val="0"/>
        <shadow val="0"/>
        <u val="none"/>
        <vertAlign val="baseline"/>
        <sz val="11"/>
        <color theme="1"/>
        <name val="Calibri"/>
        <family val="2"/>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border outline="0">
        <top style="thin">
          <color rgb="FF000000"/>
        </top>
      </border>
    </dxf>
    <dxf>
      <font>
        <b val="0"/>
        <i val="0"/>
        <strike val="0"/>
        <condense val="0"/>
        <extend val="0"/>
        <outline val="0"/>
        <shadow val="0"/>
        <u val="none"/>
        <vertAlign val="baseline"/>
        <sz val="11"/>
        <color theme="1"/>
        <name val="Calibri"/>
        <family val="2"/>
        <scheme val="minor"/>
      </font>
    </dxf>
    <dxf>
      <border outline="0">
        <bottom style="thin">
          <color rgb="FF000000"/>
        </bottom>
      </border>
    </dxf>
    <dxf>
      <font>
        <b/>
        <i val="0"/>
        <strike val="0"/>
        <condense val="0"/>
        <extend val="0"/>
        <outline val="0"/>
        <shadow val="0"/>
        <u val="none"/>
        <vertAlign val="baseline"/>
        <sz val="11"/>
        <color theme="1"/>
        <name val="Calibri"/>
        <family val="2"/>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family val="2"/>
        <scheme val="minor"/>
      </font>
      <numFmt numFmtId="164" formatCode="yyyy\-mm\-dd"/>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border outline="0">
        <top style="thin">
          <color rgb="FF000000"/>
        </top>
      </border>
    </dxf>
    <dxf>
      <border outline="0">
        <bottom style="thin">
          <color rgb="FF000000"/>
        </bottom>
      </border>
    </dxf>
    <dxf>
      <font>
        <b/>
        <i val="0"/>
        <strike val="0"/>
        <condense val="0"/>
        <extend val="0"/>
        <outline val="0"/>
        <shadow val="0"/>
        <u val="none"/>
        <vertAlign val="baseline"/>
        <sz val="11"/>
        <color theme="1"/>
        <name val="Calibri"/>
        <family val="2"/>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family val="2"/>
        <scheme val="minor"/>
      </font>
      <numFmt numFmtId="13" formatCode="0%"/>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64" formatCode="yyyy\-mm\-dd"/>
    </dxf>
    <dxf>
      <font>
        <b val="0"/>
        <i val="0"/>
        <strike val="0"/>
        <condense val="0"/>
        <extend val="0"/>
        <outline val="0"/>
        <shadow val="0"/>
        <u val="none"/>
        <vertAlign val="baseline"/>
        <sz val="11"/>
        <color theme="1"/>
        <name val="Calibri"/>
        <family val="2"/>
        <scheme val="minor"/>
      </font>
    </dxf>
    <dxf>
      <border outline="0">
        <top style="thin">
          <color rgb="FF000000"/>
        </top>
      </border>
    </dxf>
    <dxf>
      <font>
        <b val="0"/>
        <i val="0"/>
        <strike val="0"/>
        <condense val="0"/>
        <extend val="0"/>
        <outline val="0"/>
        <shadow val="0"/>
        <u val="none"/>
        <vertAlign val="baseline"/>
        <sz val="11"/>
        <color theme="1"/>
        <name val="Calibri"/>
        <family val="2"/>
        <scheme val="minor"/>
      </font>
    </dxf>
    <dxf>
      <border outline="0">
        <bottom style="thin">
          <color rgb="FF000000"/>
        </bottom>
      </border>
    </dxf>
    <dxf>
      <font>
        <b/>
        <i val="0"/>
        <strike val="0"/>
        <condense val="0"/>
        <extend val="0"/>
        <outline val="0"/>
        <shadow val="0"/>
        <u val="none"/>
        <vertAlign val="baseline"/>
        <sz val="11"/>
        <color theme="1"/>
        <name val="Calibri"/>
        <family val="2"/>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numFmt numFmtId="166" formatCode="&quot;$&quot;#,##0.00"/>
    </dxf>
    <dxf>
      <numFmt numFmtId="167" formatCode="&quot;$&quot;#,##0"/>
    </dxf>
    <dxf>
      <numFmt numFmtId="166" formatCode="&quot;$&quot;#,##0.00"/>
    </dxf>
    <dxf>
      <numFmt numFmtId="166" formatCode="&quot;$&quot;#,##0.00"/>
    </dxf>
    <dxf>
      <numFmt numFmtId="166" formatCode="&quot;$&quot;#,##0.00"/>
    </dxf>
    <dxf>
      <numFmt numFmtId="1" formatCode="0"/>
    </dxf>
    <dxf>
      <numFmt numFmtId="166" formatCode="&quot;$&quot;#,##0.00"/>
    </dxf>
    <dxf>
      <numFmt numFmtId="166" formatCode="&quot;$&quot;#,##0.00"/>
    </dxf>
    <dxf>
      <numFmt numFmtId="166" formatCode="&quot;$&quot;#,##0.00"/>
    </dxf>
    <dxf>
      <numFmt numFmtId="167" formatCode="&quot;$&quot;#,##0"/>
    </dxf>
    <dxf>
      <numFmt numFmtId="166" formatCode="&quot;$&quot;#,##0.00"/>
    </dxf>
    <dxf>
      <numFmt numFmtId="166" formatCode="&quot;$&quot;#,##0.00"/>
    </dxf>
    <dxf>
      <numFmt numFmtId="166" formatCode="&quot;$&quot;#,##0.00"/>
    </dxf>
    <dxf>
      <numFmt numFmtId="166" formatCode="&quot;$&quot;#,##0.00"/>
    </dxf>
    <dxf>
      <numFmt numFmtId="166" formatCode="&quot;$&quot;#,##0.00"/>
    </dxf>
    <dxf>
      <numFmt numFmtId="167" formatCode="&quot;$&quot;#,##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fill>
        <patternFill patternType="solid">
          <fgColor rgb="FFD6CFB4"/>
          <bgColor rgb="FFD6CFB4"/>
        </patternFill>
      </fill>
    </dxf>
    <dxf>
      <fill>
        <patternFill>
          <bgColor rgb="FFFFF8E6"/>
        </patternFill>
      </fill>
    </dxf>
    <dxf>
      <fill>
        <patternFill>
          <fgColor rgb="FFE4C087"/>
        </patternFill>
      </fill>
    </dxf>
  </dxfs>
  <tableStyles count="2" defaultTableStyle="TableStyleMedium2" defaultPivotStyle="PivotStyleLight16">
    <tableStyle name="Slicer Style 1" pivot="0" table="0" count="3" xr9:uid="{BC1BADD4-CC57-43B4-9A5D-FCA0FA11484B}">
      <tableStyleElement type="wholeTable" dxfId="81"/>
    </tableStyle>
    <tableStyle name="Slicer Style 2" pivot="0" table="0" count="4" xr9:uid="{5DF7D845-BBB7-4BDC-8CF7-D74F89BA7763}">
      <tableStyleElement type="wholeTable" dxfId="80"/>
      <tableStyleElement type="headerRow" dxfId="79"/>
    </tableStyle>
  </tableStyles>
  <colors>
    <mruColors>
      <color rgb="FFFFF8E6"/>
      <color rgb="FF803D3B"/>
      <color rgb="FFFFEBB9"/>
      <color rgb="FF8D0B41"/>
      <color rgb="FFE4C087"/>
      <color rgb="FFD39D55"/>
      <color rgb="FFBBAF83"/>
      <color rgb="FF96CEB4"/>
      <color rgb="FFFF9999"/>
      <color rgb="FFD6CFB4"/>
    </mruColors>
  </colors>
  <extLst>
    <ext xmlns:x14="http://schemas.microsoft.com/office/spreadsheetml/2009/9/main" uri="{46F421CA-312F-682f-3DD2-61675219B42D}">
      <x14:dxfs count="4">
        <dxf>
          <fill>
            <patternFill>
              <fgColor rgb="FFFFF8E6"/>
              <bgColor rgb="FFFFF8E6"/>
            </patternFill>
          </fill>
        </dxf>
        <dxf>
          <fill>
            <patternFill>
              <fgColor rgb="FFD6CFB4"/>
              <bgColor rgb="FFD6CFB4"/>
            </patternFill>
          </fill>
        </dxf>
        <dxf>
          <fill>
            <patternFill>
              <fgColor rgb="FF803D3B"/>
            </patternFill>
          </fill>
        </dxf>
        <dxf>
          <fill>
            <patternFill>
              <fgColor rgb="FFD6CFB4"/>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 type="hoveredSelectedItemWithData" dxfId="2"/>
          </x14:slicerStyleElements>
        </x14:slicerStyle>
        <x14:slicerStyle name="Slicer Style 2">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9" Type="http://schemas.openxmlformats.org/officeDocument/2006/relationships/powerPivotData" Target="model/item.data"/><Relationship Id="rId21" Type="http://schemas.openxmlformats.org/officeDocument/2006/relationships/pivotCacheDefinition" Target="pivotCache/pivotCacheDefinition7.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6.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microsoft.com/office/2007/relationships/slicerCache" Target="slicerCaches/slicerCache5.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1.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microsoft.com/office/2007/relationships/slicerCache" Target="slicerCaches/slicerCache3.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Sales.xlsx]Pivot Tables!PivotTable2</c:name>
    <c:fmtId val="18"/>
  </c:pivotSource>
  <c:chart>
    <c:autoTitleDeleted val="1"/>
    <c:pivotFmts>
      <c:pivotFmt>
        <c:idx val="0"/>
        <c:spPr>
          <a:solidFill>
            <a:schemeClr val="accent1"/>
          </a:solidFill>
          <a:ln w="28575" cap="rnd">
            <a:solidFill>
              <a:srgbClr val="FF0000"/>
            </a:solidFill>
            <a:round/>
            <a:tailEnd type="oval"/>
          </a:ln>
          <a:effectLst/>
        </c:spPr>
        <c:marker>
          <c:symbol val="circle"/>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tailEnd type="oval"/>
          </a:ln>
          <a:effectLst/>
        </c:spPr>
        <c:marker>
          <c:symbol val="circle"/>
          <c:size val="5"/>
          <c:spPr>
            <a:solidFill>
              <a:srgbClr val="C00000"/>
            </a:solidFill>
            <a:ln w="9525">
              <a:noFill/>
            </a:ln>
            <a:effectLst/>
          </c:spPr>
        </c:marker>
      </c:pivotFmt>
      <c:pivotFmt>
        <c:idx val="2"/>
        <c:spPr>
          <a:solidFill>
            <a:schemeClr val="accent1"/>
          </a:solidFill>
          <a:ln w="28575" cap="rnd">
            <a:solidFill>
              <a:srgbClr val="FF0000"/>
            </a:solidFill>
            <a:round/>
            <a:tailEnd type="oval"/>
          </a:ln>
          <a:effectLst/>
        </c:spPr>
        <c:marker>
          <c:symbol val="circle"/>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tailEnd type="oval"/>
          </a:ln>
          <a:effectLst/>
        </c:spPr>
        <c:marker>
          <c:symbol val="circle"/>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49729482703354"/>
          <c:y val="8.0519436527405563E-2"/>
          <c:w val="0.78192575177384838"/>
          <c:h val="0.73386026938414106"/>
        </c:manualLayout>
      </c:layout>
      <c:lineChart>
        <c:grouping val="standard"/>
        <c:varyColors val="0"/>
        <c:ser>
          <c:idx val="0"/>
          <c:order val="0"/>
          <c:tx>
            <c:strRef>
              <c:f>'Pivot Tables'!$G$3</c:f>
              <c:strCache>
                <c:ptCount val="1"/>
                <c:pt idx="0">
                  <c:v>Total</c:v>
                </c:pt>
              </c:strCache>
            </c:strRef>
          </c:tx>
          <c:spPr>
            <a:ln w="28575" cap="rnd">
              <a:solidFill>
                <a:srgbClr val="FF0000"/>
              </a:solidFill>
              <a:round/>
              <a:tailEnd type="oval"/>
            </a:ln>
            <a:effectLst/>
          </c:spPr>
          <c:marker>
            <c:symbol val="circle"/>
            <c:size val="5"/>
            <c:spPr>
              <a:solidFill>
                <a:srgbClr val="C00000"/>
              </a:solidFill>
              <a:ln w="9525">
                <a:noFill/>
              </a:ln>
              <a:effectLst/>
            </c:spPr>
          </c:marker>
          <c:cat>
            <c:multiLvlStrRef>
              <c:f>'Pivot Tables'!$F$4:$F$31</c:f>
              <c:multiLvlStrCache>
                <c:ptCount val="25"/>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pt idx="20">
                    <c:v>Jun</c:v>
                  </c:pt>
                  <c:pt idx="21">
                    <c:v>Jul</c:v>
                  </c:pt>
                  <c:pt idx="22">
                    <c:v>Aug</c:v>
                  </c:pt>
                  <c:pt idx="23">
                    <c:v>Sep</c:v>
                  </c:pt>
                  <c:pt idx="24">
                    <c:v>Oct</c:v>
                  </c:pt>
                </c:lvl>
                <c:lvl>
                  <c:pt idx="0">
                    <c:v>2022</c:v>
                  </c:pt>
                  <c:pt idx="3">
                    <c:v>2023</c:v>
                  </c:pt>
                  <c:pt idx="15">
                    <c:v>2024</c:v>
                  </c:pt>
                </c:lvl>
              </c:multiLvlStrCache>
            </c:multiLvlStrRef>
          </c:cat>
          <c:val>
            <c:numRef>
              <c:f>'Pivot Tables'!$G$4:$G$31</c:f>
              <c:numCache>
                <c:formatCode>"$"#,##0.00</c:formatCode>
                <c:ptCount val="25"/>
                <c:pt idx="0">
                  <c:v>17536.401999999998</c:v>
                </c:pt>
                <c:pt idx="1">
                  <c:v>93469.505999999994</c:v>
                </c:pt>
                <c:pt idx="2">
                  <c:v>120458.15600000005</c:v>
                </c:pt>
                <c:pt idx="3">
                  <c:v>90140.140999999989</c:v>
                </c:pt>
                <c:pt idx="4">
                  <c:v>76116.534000000029</c:v>
                </c:pt>
                <c:pt idx="5">
                  <c:v>98074.990000000049</c:v>
                </c:pt>
                <c:pt idx="6">
                  <c:v>85978.255999999994</c:v>
                </c:pt>
                <c:pt idx="7">
                  <c:v>98151.625000000029</c:v>
                </c:pt>
                <c:pt idx="8">
                  <c:v>96988.216000000044</c:v>
                </c:pt>
                <c:pt idx="9">
                  <c:v>90879.490000000063</c:v>
                </c:pt>
                <c:pt idx="10">
                  <c:v>90944.905999999974</c:v>
                </c:pt>
                <c:pt idx="11">
                  <c:v>108442.73699999999</c:v>
                </c:pt>
                <c:pt idx="12">
                  <c:v>81883.672000000006</c:v>
                </c:pt>
                <c:pt idx="13">
                  <c:v>93051.439000000028</c:v>
                </c:pt>
                <c:pt idx="14">
                  <c:v>108544.48799999998</c:v>
                </c:pt>
                <c:pt idx="15">
                  <c:v>82377.78899999999</c:v>
                </c:pt>
                <c:pt idx="16">
                  <c:v>94668.158000000039</c:v>
                </c:pt>
                <c:pt idx="17">
                  <c:v>71468.020000000019</c:v>
                </c:pt>
                <c:pt idx="18">
                  <c:v>89430.912999999986</c:v>
                </c:pt>
                <c:pt idx="19">
                  <c:v>100308.65000000002</c:v>
                </c:pt>
                <c:pt idx="20">
                  <c:v>108720.91099999996</c:v>
                </c:pt>
                <c:pt idx="21">
                  <c:v>91237.262999999992</c:v>
                </c:pt>
                <c:pt idx="22">
                  <c:v>100435.37399999998</c:v>
                </c:pt>
                <c:pt idx="23">
                  <c:v>78350.505999999994</c:v>
                </c:pt>
                <c:pt idx="24">
                  <c:v>80960.425000000003</c:v>
                </c:pt>
              </c:numCache>
            </c:numRef>
          </c:val>
          <c:smooth val="0"/>
          <c:extLst>
            <c:ext xmlns:c16="http://schemas.microsoft.com/office/drawing/2014/chart" uri="{C3380CC4-5D6E-409C-BE32-E72D297353CC}">
              <c16:uniqueId val="{00000000-307C-419B-BF01-83F53B85048A}"/>
            </c:ext>
          </c:extLst>
        </c:ser>
        <c:dLbls>
          <c:showLegendKey val="0"/>
          <c:showVal val="0"/>
          <c:showCatName val="0"/>
          <c:showSerName val="0"/>
          <c:showPercent val="0"/>
          <c:showBubbleSize val="0"/>
        </c:dLbls>
        <c:marker val="1"/>
        <c:smooth val="0"/>
        <c:axId val="1649159295"/>
        <c:axId val="1649168895"/>
      </c:lineChart>
      <c:catAx>
        <c:axId val="164915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168895"/>
        <c:crosses val="autoZero"/>
        <c:auto val="1"/>
        <c:lblAlgn val="ctr"/>
        <c:lblOffset val="100"/>
        <c:noMultiLvlLbl val="0"/>
      </c:catAx>
      <c:valAx>
        <c:axId val="1649168895"/>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159295"/>
        <c:crosses val="autoZero"/>
        <c:crossBetween val="between"/>
      </c:valAx>
      <c:spPr>
        <a:solidFill>
          <a:srgbClr val="FFF8E6"/>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Sales.xlsx]Pivot Tables 2!PivotTable24</c:name>
    <c:fmtId val="8"/>
  </c:pivotSource>
  <c:chart>
    <c:autoTitleDeleted val="0"/>
    <c:pivotFmts>
      <c:pivotFmt>
        <c:idx val="0"/>
        <c:spPr>
          <a:solidFill>
            <a:srgbClr val="8D0B41"/>
          </a:solidFill>
          <a:ln>
            <a:solidFill>
              <a:srgbClr val="803D3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6CF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D0B41"/>
          </a:solidFill>
          <a:ln>
            <a:solidFill>
              <a:srgbClr val="803D3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6CF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D0B41"/>
          </a:solidFill>
          <a:ln>
            <a:solidFill>
              <a:srgbClr val="803D3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6CF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D0B41"/>
          </a:solidFill>
          <a:ln>
            <a:solidFill>
              <a:srgbClr val="803D3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6CF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760094845936997E-2"/>
          <c:y val="5.0036661154851662E-2"/>
          <c:w val="0.86270734163973006"/>
          <c:h val="0.64164573885605769"/>
        </c:manualLayout>
      </c:layout>
      <c:barChart>
        <c:barDir val="col"/>
        <c:grouping val="clustered"/>
        <c:varyColors val="0"/>
        <c:ser>
          <c:idx val="0"/>
          <c:order val="0"/>
          <c:tx>
            <c:strRef>
              <c:f>'Pivot Tables 2'!$I$17</c:f>
              <c:strCache>
                <c:ptCount val="1"/>
                <c:pt idx="0">
                  <c:v>Sum of Total_Sales</c:v>
                </c:pt>
              </c:strCache>
            </c:strRef>
          </c:tx>
          <c:spPr>
            <a:solidFill>
              <a:srgbClr val="8D0B41"/>
            </a:solidFill>
            <a:ln>
              <a:solidFill>
                <a:srgbClr val="803D3B"/>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2'!$H$18:$H$23</c:f>
              <c:strCache>
                <c:ptCount val="5"/>
                <c:pt idx="0">
                  <c:v>Amalia Vlad</c:v>
                </c:pt>
                <c:pt idx="1">
                  <c:v>Cristian Mănescu</c:v>
                </c:pt>
                <c:pt idx="2">
                  <c:v>Loredana Pîrvu</c:v>
                </c:pt>
                <c:pt idx="3">
                  <c:v>Remus Toma</c:v>
                </c:pt>
                <c:pt idx="4">
                  <c:v>Vasile Costin</c:v>
                </c:pt>
              </c:strCache>
            </c:strRef>
          </c:cat>
          <c:val>
            <c:numRef>
              <c:f>'Pivot Tables 2'!$I$18:$I$23</c:f>
              <c:numCache>
                <c:formatCode>General</c:formatCode>
                <c:ptCount val="5"/>
                <c:pt idx="0">
                  <c:v>5</c:v>
                </c:pt>
                <c:pt idx="1">
                  <c:v>2</c:v>
                </c:pt>
                <c:pt idx="2">
                  <c:v>1</c:v>
                </c:pt>
                <c:pt idx="3">
                  <c:v>3</c:v>
                </c:pt>
                <c:pt idx="4">
                  <c:v>4</c:v>
                </c:pt>
              </c:numCache>
            </c:numRef>
          </c:val>
          <c:extLst>
            <c:ext xmlns:c16="http://schemas.microsoft.com/office/drawing/2014/chart" uri="{C3380CC4-5D6E-409C-BE32-E72D297353CC}">
              <c16:uniqueId val="{00000000-49FA-4681-B094-6F589BC5AD0D}"/>
            </c:ext>
          </c:extLst>
        </c:ser>
        <c:ser>
          <c:idx val="1"/>
          <c:order val="1"/>
          <c:tx>
            <c:strRef>
              <c:f>'Pivot Tables 2'!$J$17</c:f>
              <c:strCache>
                <c:ptCount val="1"/>
                <c:pt idx="0">
                  <c:v>Count of Quantity_Sold</c:v>
                </c:pt>
              </c:strCache>
            </c:strRef>
          </c:tx>
          <c:spPr>
            <a:solidFill>
              <a:srgbClr val="D6CF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2'!$H$18:$H$23</c:f>
              <c:strCache>
                <c:ptCount val="5"/>
                <c:pt idx="0">
                  <c:v>Amalia Vlad</c:v>
                </c:pt>
                <c:pt idx="1">
                  <c:v>Cristian Mănescu</c:v>
                </c:pt>
                <c:pt idx="2">
                  <c:v>Loredana Pîrvu</c:v>
                </c:pt>
                <c:pt idx="3">
                  <c:v>Remus Toma</c:v>
                </c:pt>
                <c:pt idx="4">
                  <c:v>Vasile Costin</c:v>
                </c:pt>
              </c:strCache>
            </c:strRef>
          </c:cat>
          <c:val>
            <c:numRef>
              <c:f>'Pivot Tables 2'!$J$18:$J$23</c:f>
              <c:numCache>
                <c:formatCode>General</c:formatCode>
                <c:ptCount val="5"/>
                <c:pt idx="0">
                  <c:v>5</c:v>
                </c:pt>
                <c:pt idx="1">
                  <c:v>4</c:v>
                </c:pt>
                <c:pt idx="2">
                  <c:v>2</c:v>
                </c:pt>
                <c:pt idx="3">
                  <c:v>1</c:v>
                </c:pt>
                <c:pt idx="4">
                  <c:v>3</c:v>
                </c:pt>
              </c:numCache>
            </c:numRef>
          </c:val>
          <c:extLst>
            <c:ext xmlns:c16="http://schemas.microsoft.com/office/drawing/2014/chart" uri="{C3380CC4-5D6E-409C-BE32-E72D297353CC}">
              <c16:uniqueId val="{00000001-49FA-4681-B094-6F589BC5AD0D}"/>
            </c:ext>
          </c:extLst>
        </c:ser>
        <c:dLbls>
          <c:dLblPos val="outEnd"/>
          <c:showLegendKey val="0"/>
          <c:showVal val="1"/>
          <c:showCatName val="0"/>
          <c:showSerName val="0"/>
          <c:showPercent val="0"/>
          <c:showBubbleSize val="0"/>
        </c:dLbls>
        <c:gapWidth val="219"/>
        <c:overlap val="-27"/>
        <c:axId val="1666284207"/>
        <c:axId val="1666284687"/>
      </c:barChart>
      <c:catAx>
        <c:axId val="166628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284687"/>
        <c:crosses val="autoZero"/>
        <c:auto val="1"/>
        <c:lblAlgn val="ctr"/>
        <c:lblOffset val="100"/>
        <c:noMultiLvlLbl val="0"/>
      </c:catAx>
      <c:valAx>
        <c:axId val="1666284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284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Sales.xlsx]Pivot Tables!PivotTable6</c:name>
    <c:fmtId val="2"/>
  </c:pivotSource>
  <c:chart>
    <c:autoTitleDeleted val="1"/>
    <c:pivotFmts>
      <c:pivotFmt>
        <c:idx val="0"/>
        <c:spPr>
          <a:solidFill>
            <a:schemeClr val="accent1"/>
          </a:solidFill>
          <a:ln w="28575" cap="rnd">
            <a:solidFill>
              <a:schemeClr val="accent1"/>
            </a:solidFill>
            <a:round/>
          </a:ln>
          <a:effectLst/>
        </c:spPr>
        <c:marker>
          <c:symbol val="circle"/>
          <c:size val="6"/>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tailEnd type="stealth"/>
          </a:ln>
          <a:effectLst/>
        </c:spPr>
        <c:marker>
          <c:symbol val="circle"/>
          <c:size val="6"/>
          <c:spPr>
            <a:solidFill>
              <a:srgbClr val="C00000"/>
            </a:solidFill>
            <a:ln w="9525">
              <a:noFill/>
            </a:ln>
            <a:effectLst/>
          </c:spPr>
        </c:marker>
      </c:pivotFmt>
      <c:pivotFmt>
        <c:idx val="2"/>
        <c:spPr>
          <a:solidFill>
            <a:schemeClr val="accent1"/>
          </a:solidFill>
          <a:ln w="28575" cap="rnd">
            <a:solidFill>
              <a:srgbClr val="FF0000"/>
            </a:solidFill>
            <a:round/>
          </a:ln>
          <a:effectLst/>
        </c:spPr>
        <c:marker>
          <c:symbol val="circle"/>
          <c:size val="6"/>
          <c:spPr>
            <a:solidFill>
              <a:srgbClr val="C00000"/>
            </a:solidFill>
            <a:ln w="9525">
              <a:noFill/>
            </a:ln>
            <a:effectLst/>
          </c:spPr>
        </c:marker>
      </c:pivotFmt>
      <c:pivotFmt>
        <c:idx val="3"/>
        <c:spPr>
          <a:solidFill>
            <a:schemeClr val="accent1"/>
          </a:solidFill>
          <a:ln w="28575" cap="rnd">
            <a:solidFill>
              <a:schemeClr val="accent1"/>
            </a:solidFill>
            <a:round/>
          </a:ln>
          <a:effectLst/>
        </c:spPr>
        <c:marker>
          <c:symbol val="circle"/>
          <c:size val="6"/>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circle"/>
          <c:size val="6"/>
          <c:spPr>
            <a:solidFill>
              <a:srgbClr val="C00000"/>
            </a:solidFill>
            <a:ln w="9525">
              <a:noFill/>
            </a:ln>
            <a:effectLst/>
          </c:spPr>
        </c:marker>
      </c:pivotFmt>
      <c:pivotFmt>
        <c:idx val="5"/>
        <c:spPr>
          <a:solidFill>
            <a:schemeClr val="accent1"/>
          </a:solidFill>
          <a:ln w="28575" cap="rnd">
            <a:solidFill>
              <a:srgbClr val="FF0000"/>
            </a:solidFill>
            <a:round/>
            <a:tailEnd type="stealth"/>
          </a:ln>
          <a:effectLst/>
        </c:spPr>
        <c:marker>
          <c:symbol val="circle"/>
          <c:size val="6"/>
          <c:spPr>
            <a:solidFill>
              <a:srgbClr val="C00000"/>
            </a:solidFill>
            <a:ln w="9525">
              <a:noFill/>
            </a:ln>
            <a:effectLst/>
          </c:spPr>
        </c:marker>
      </c:pivotFmt>
      <c:pivotFmt>
        <c:idx val="6"/>
        <c:spPr>
          <a:ln w="28575" cap="rnd">
            <a:solidFill>
              <a:schemeClr val="accent1"/>
            </a:solidFill>
            <a:round/>
          </a:ln>
          <a:effectLst/>
        </c:spPr>
        <c:marker>
          <c:symbol val="circle"/>
          <c:size val="6"/>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FF0000"/>
            </a:solidFill>
            <a:round/>
          </a:ln>
          <a:effectLst/>
        </c:spPr>
        <c:marker>
          <c:symbol val="circle"/>
          <c:size val="6"/>
          <c:spPr>
            <a:solidFill>
              <a:srgbClr val="C00000"/>
            </a:solidFill>
            <a:ln w="9525">
              <a:noFill/>
            </a:ln>
            <a:effectLst/>
          </c:spPr>
        </c:marker>
      </c:pivotFmt>
      <c:pivotFmt>
        <c:idx val="8"/>
        <c:spPr>
          <a:ln w="28575" cap="rnd">
            <a:solidFill>
              <a:srgbClr val="FF0000"/>
            </a:solidFill>
            <a:round/>
            <a:tailEnd type="stealth"/>
          </a:ln>
          <a:effectLst/>
        </c:spPr>
        <c:marker>
          <c:symbol val="circle"/>
          <c:size val="6"/>
          <c:spPr>
            <a:solidFill>
              <a:srgbClr val="C00000"/>
            </a:solidFill>
            <a:ln w="9525">
              <a:noFill/>
            </a:ln>
            <a:effectLst/>
          </c:spPr>
        </c:marker>
      </c:pivotFmt>
    </c:pivotFmts>
    <c:plotArea>
      <c:layout>
        <c:manualLayout>
          <c:layoutTarget val="inner"/>
          <c:xMode val="edge"/>
          <c:yMode val="edge"/>
          <c:x val="0.21788278602415356"/>
          <c:y val="7.3695505154465143E-2"/>
          <c:w val="0.73868046469692017"/>
          <c:h val="0.77088558047475308"/>
        </c:manualLayout>
      </c:layout>
      <c:lineChart>
        <c:grouping val="standard"/>
        <c:varyColors val="0"/>
        <c:ser>
          <c:idx val="0"/>
          <c:order val="0"/>
          <c:tx>
            <c:strRef>
              <c:f>'Pivot Tables'!$C$3</c:f>
              <c:strCache>
                <c:ptCount val="1"/>
                <c:pt idx="0">
                  <c:v>Total</c:v>
                </c:pt>
              </c:strCache>
            </c:strRef>
          </c:tx>
          <c:spPr>
            <a:ln w="28575" cap="rnd">
              <a:solidFill>
                <a:schemeClr val="accent1"/>
              </a:solidFill>
              <a:round/>
            </a:ln>
            <a:effectLst/>
          </c:spPr>
          <c:marker>
            <c:symbol val="circle"/>
            <c:size val="6"/>
            <c:spPr>
              <a:solidFill>
                <a:srgbClr val="C00000"/>
              </a:solidFill>
              <a:ln w="9525">
                <a:noFill/>
              </a:ln>
              <a:effectLst/>
            </c:spPr>
          </c:marker>
          <c:dPt>
            <c:idx val="1"/>
            <c:marker>
              <c:symbol val="circle"/>
              <c:size val="6"/>
              <c:spPr>
                <a:solidFill>
                  <a:srgbClr val="C00000"/>
                </a:solidFill>
                <a:ln w="9525">
                  <a:noFill/>
                </a:ln>
                <a:effectLst/>
              </c:spPr>
            </c:marker>
            <c:bubble3D val="0"/>
            <c:spPr>
              <a:ln w="28575" cap="rnd">
                <a:solidFill>
                  <a:srgbClr val="FF0000"/>
                </a:solidFill>
                <a:round/>
              </a:ln>
              <a:effectLst/>
            </c:spPr>
            <c:extLst>
              <c:ext xmlns:c16="http://schemas.microsoft.com/office/drawing/2014/chart" uri="{C3380CC4-5D6E-409C-BE32-E72D297353CC}">
                <c16:uniqueId val="{00000001-643A-46A6-B18E-B1F9C0D6B28D}"/>
              </c:ext>
            </c:extLst>
          </c:dPt>
          <c:dPt>
            <c:idx val="2"/>
            <c:marker>
              <c:symbol val="circle"/>
              <c:size val="6"/>
              <c:spPr>
                <a:solidFill>
                  <a:srgbClr val="C00000"/>
                </a:solidFill>
                <a:ln w="9525">
                  <a:noFill/>
                </a:ln>
                <a:effectLst/>
              </c:spPr>
            </c:marker>
            <c:bubble3D val="0"/>
            <c:spPr>
              <a:ln w="28575" cap="rnd">
                <a:solidFill>
                  <a:srgbClr val="FF0000"/>
                </a:solidFill>
                <a:round/>
                <a:tailEnd type="stealth"/>
              </a:ln>
              <a:effectLst/>
            </c:spPr>
            <c:extLst>
              <c:ext xmlns:c16="http://schemas.microsoft.com/office/drawing/2014/chart" uri="{C3380CC4-5D6E-409C-BE32-E72D297353CC}">
                <c16:uniqueId val="{00000003-643A-46A6-B18E-B1F9C0D6B2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Tables'!$B$4:$B$7</c:f>
              <c:strCache>
                <c:ptCount val="3"/>
                <c:pt idx="0">
                  <c:v>2022</c:v>
                </c:pt>
                <c:pt idx="1">
                  <c:v>2023</c:v>
                </c:pt>
                <c:pt idx="2">
                  <c:v>2024</c:v>
                </c:pt>
              </c:strCache>
            </c:strRef>
          </c:cat>
          <c:val>
            <c:numRef>
              <c:f>'Pivot Tables'!$C$4:$C$7</c:f>
              <c:numCache>
                <c:formatCode>"$"#,##0.00</c:formatCode>
                <c:ptCount val="3"/>
                <c:pt idx="0">
                  <c:v>231464.06399999993</c:v>
                </c:pt>
                <c:pt idx="1">
                  <c:v>1119196.4939999997</c:v>
                </c:pt>
                <c:pt idx="2">
                  <c:v>897958.00900000066</c:v>
                </c:pt>
              </c:numCache>
            </c:numRef>
          </c:val>
          <c:smooth val="0"/>
          <c:extLst>
            <c:ext xmlns:c16="http://schemas.microsoft.com/office/drawing/2014/chart" uri="{C3380CC4-5D6E-409C-BE32-E72D297353CC}">
              <c16:uniqueId val="{00000004-643A-46A6-B18E-B1F9C0D6B28D}"/>
            </c:ext>
          </c:extLst>
        </c:ser>
        <c:dLbls>
          <c:dLblPos val="t"/>
          <c:showLegendKey val="0"/>
          <c:showVal val="1"/>
          <c:showCatName val="0"/>
          <c:showSerName val="0"/>
          <c:showPercent val="0"/>
          <c:showBubbleSize val="0"/>
        </c:dLbls>
        <c:marker val="1"/>
        <c:smooth val="0"/>
        <c:axId val="1365932735"/>
        <c:axId val="1365935135"/>
      </c:lineChart>
      <c:catAx>
        <c:axId val="136593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935135"/>
        <c:crosses val="autoZero"/>
        <c:auto val="1"/>
        <c:lblAlgn val="ctr"/>
        <c:lblOffset val="100"/>
        <c:noMultiLvlLbl val="0"/>
      </c:catAx>
      <c:valAx>
        <c:axId val="1365935135"/>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93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Sales.xlsx]Pivot Tables 2!PivotTable7</c:name>
    <c:fmtId val="4"/>
  </c:pivotSource>
  <c:chart>
    <c:autoTitleDeleted val="1"/>
    <c:pivotFmts>
      <c:pivotFmt>
        <c:idx val="0"/>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34492563429568"/>
          <c:y val="7.407407407407407E-2"/>
          <c:w val="0.80165507436570427"/>
          <c:h val="0.8416746864975212"/>
        </c:manualLayout>
      </c:layout>
      <c:barChart>
        <c:barDir val="col"/>
        <c:grouping val="clustered"/>
        <c:varyColors val="0"/>
        <c:ser>
          <c:idx val="0"/>
          <c:order val="0"/>
          <c:tx>
            <c:strRef>
              <c:f>'Pivot Tables 2'!$B$3</c:f>
              <c:strCache>
                <c:ptCount val="1"/>
                <c:pt idx="0">
                  <c:v>Total</c:v>
                </c:pt>
              </c:strCache>
            </c:strRef>
          </c:tx>
          <c:spPr>
            <a:solidFill>
              <a:srgbClr val="803D3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2'!$A$4:$A$6</c:f>
              <c:strCache>
                <c:ptCount val="2"/>
                <c:pt idx="0">
                  <c:v>Electric Kettle</c:v>
                </c:pt>
                <c:pt idx="1">
                  <c:v>Air Purifier</c:v>
                </c:pt>
              </c:strCache>
            </c:strRef>
          </c:cat>
          <c:val>
            <c:numRef>
              <c:f>'Pivot Tables 2'!$B$4:$B$6</c:f>
              <c:numCache>
                <c:formatCode>"$"#,##0.00</c:formatCode>
                <c:ptCount val="2"/>
                <c:pt idx="0">
                  <c:v>479660.97400000028</c:v>
                </c:pt>
                <c:pt idx="1">
                  <c:v>452065.62700000009</c:v>
                </c:pt>
              </c:numCache>
            </c:numRef>
          </c:val>
          <c:extLst>
            <c:ext xmlns:c16="http://schemas.microsoft.com/office/drawing/2014/chart" uri="{C3380CC4-5D6E-409C-BE32-E72D297353CC}">
              <c16:uniqueId val="{00000000-E6B3-4EAE-9C9B-54FD2A8BD9C1}"/>
            </c:ext>
          </c:extLst>
        </c:ser>
        <c:dLbls>
          <c:dLblPos val="outEnd"/>
          <c:showLegendKey val="0"/>
          <c:showVal val="1"/>
          <c:showCatName val="0"/>
          <c:showSerName val="0"/>
          <c:showPercent val="0"/>
          <c:showBubbleSize val="0"/>
        </c:dLbls>
        <c:gapWidth val="219"/>
        <c:overlap val="-27"/>
        <c:axId val="1153189711"/>
        <c:axId val="1153218991"/>
      </c:barChart>
      <c:catAx>
        <c:axId val="115318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218991"/>
        <c:crosses val="autoZero"/>
        <c:auto val="1"/>
        <c:lblAlgn val="ctr"/>
        <c:lblOffset val="100"/>
        <c:noMultiLvlLbl val="0"/>
      </c:catAx>
      <c:valAx>
        <c:axId val="1153218991"/>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18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Sales.xlsx]Pivot Tables 2!PivotTable18</c:name>
    <c:fmtId val="16"/>
  </c:pivotSource>
  <c:chart>
    <c:autoTitleDeleted val="1"/>
    <c:pivotFmts>
      <c:pivotFmt>
        <c:idx val="0"/>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636389666804"/>
          <c:y val="7.2428186060075839E-2"/>
          <c:w val="0.69145245826382196"/>
          <c:h val="0.71560695538057739"/>
        </c:manualLayout>
      </c:layout>
      <c:barChart>
        <c:barDir val="bar"/>
        <c:grouping val="clustered"/>
        <c:varyColors val="0"/>
        <c:ser>
          <c:idx val="0"/>
          <c:order val="0"/>
          <c:tx>
            <c:strRef>
              <c:f>'Pivot Tables 2'!$H$6</c:f>
              <c:strCache>
                <c:ptCount val="1"/>
                <c:pt idx="0">
                  <c:v>Total</c:v>
                </c:pt>
              </c:strCache>
            </c:strRef>
          </c:tx>
          <c:spPr>
            <a:solidFill>
              <a:srgbClr val="803D3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2'!$G$7:$G$14</c:f>
              <c:strCache>
                <c:ptCount val="7"/>
                <c:pt idx="0">
                  <c:v>Thursday</c:v>
                </c:pt>
                <c:pt idx="1">
                  <c:v>Wednesday</c:v>
                </c:pt>
                <c:pt idx="2">
                  <c:v>Saturday</c:v>
                </c:pt>
                <c:pt idx="3">
                  <c:v>Friday</c:v>
                </c:pt>
                <c:pt idx="4">
                  <c:v>Tuesday</c:v>
                </c:pt>
                <c:pt idx="5">
                  <c:v>Sunday</c:v>
                </c:pt>
                <c:pt idx="6">
                  <c:v>Monday</c:v>
                </c:pt>
              </c:strCache>
            </c:strRef>
          </c:cat>
          <c:val>
            <c:numRef>
              <c:f>'Pivot Tables 2'!$H$7:$H$14</c:f>
              <c:numCache>
                <c:formatCode>"$"#,##0</c:formatCode>
                <c:ptCount val="7"/>
                <c:pt idx="0">
                  <c:v>350460.44800000032</c:v>
                </c:pt>
                <c:pt idx="1">
                  <c:v>344296.95299999986</c:v>
                </c:pt>
                <c:pt idx="2">
                  <c:v>338098.38400000008</c:v>
                </c:pt>
                <c:pt idx="3">
                  <c:v>331254.62500000006</c:v>
                </c:pt>
                <c:pt idx="4">
                  <c:v>322212.96899999987</c:v>
                </c:pt>
                <c:pt idx="5">
                  <c:v>294518.90000000008</c:v>
                </c:pt>
                <c:pt idx="6">
                  <c:v>267776.288</c:v>
                </c:pt>
              </c:numCache>
            </c:numRef>
          </c:val>
          <c:extLst>
            <c:ext xmlns:c16="http://schemas.microsoft.com/office/drawing/2014/chart" uri="{C3380CC4-5D6E-409C-BE32-E72D297353CC}">
              <c16:uniqueId val="{00000000-6920-4D5A-962D-38672059A7BF}"/>
            </c:ext>
          </c:extLst>
        </c:ser>
        <c:dLbls>
          <c:showLegendKey val="0"/>
          <c:showVal val="1"/>
          <c:showCatName val="0"/>
          <c:showSerName val="0"/>
          <c:showPercent val="0"/>
          <c:showBubbleSize val="0"/>
        </c:dLbls>
        <c:gapWidth val="219"/>
        <c:axId val="1334996559"/>
        <c:axId val="1334982639"/>
      </c:barChart>
      <c:catAx>
        <c:axId val="1334996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982639"/>
        <c:crosses val="autoZero"/>
        <c:auto val="1"/>
        <c:lblAlgn val="ctr"/>
        <c:lblOffset val="100"/>
        <c:noMultiLvlLbl val="0"/>
      </c:catAx>
      <c:valAx>
        <c:axId val="1334982639"/>
        <c:scaling>
          <c:orientation val="minMax"/>
        </c:scaling>
        <c:delete val="1"/>
        <c:axPos val="b"/>
        <c:numFmt formatCode="&quot;$&quot;#,##0" sourceLinked="1"/>
        <c:majorTickMark val="none"/>
        <c:minorTickMark val="none"/>
        <c:tickLblPos val="nextTo"/>
        <c:crossAx val="133499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Sales.xlsx]Pivot Tables 2!PivotTable20</c:name>
    <c:fmtId val="9"/>
  </c:pivotSource>
  <c:chart>
    <c:autoTitleDeleted val="1"/>
    <c:pivotFmts>
      <c:pivotFmt>
        <c:idx val="0"/>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3D3B"/>
          </a:solidFill>
          <a:ln>
            <a:noFill/>
          </a:ln>
          <a:effectLst/>
        </c:spPr>
      </c:pivotFmt>
      <c:pivotFmt>
        <c:idx val="2"/>
        <c:spPr>
          <a:solidFill>
            <a:srgbClr val="803D3B"/>
          </a:solidFill>
          <a:ln>
            <a:noFill/>
          </a:ln>
          <a:effectLst/>
        </c:spPr>
      </c:pivotFmt>
      <c:pivotFmt>
        <c:idx val="3"/>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69095757010715"/>
          <c:y val="5.3379329377673521E-2"/>
          <c:w val="0.81439107611548556"/>
          <c:h val="0.7494062933360458"/>
        </c:manualLayout>
      </c:layout>
      <c:barChart>
        <c:barDir val="bar"/>
        <c:grouping val="clustered"/>
        <c:varyColors val="0"/>
        <c:ser>
          <c:idx val="0"/>
          <c:order val="0"/>
          <c:tx>
            <c:strRef>
              <c:f>'Pivot Tables 2'!$K$6</c:f>
              <c:strCache>
                <c:ptCount val="1"/>
                <c:pt idx="0">
                  <c:v>Total</c:v>
                </c:pt>
              </c:strCache>
            </c:strRef>
          </c:tx>
          <c:spPr>
            <a:solidFill>
              <a:srgbClr val="803D3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2'!$J$7:$J$11</c:f>
              <c:strCache>
                <c:ptCount val="4"/>
                <c:pt idx="0">
                  <c:v>Morning</c:v>
                </c:pt>
                <c:pt idx="1">
                  <c:v>Evening</c:v>
                </c:pt>
                <c:pt idx="2">
                  <c:v>Night</c:v>
                </c:pt>
                <c:pt idx="3">
                  <c:v>Afternoon</c:v>
                </c:pt>
              </c:strCache>
            </c:strRef>
          </c:cat>
          <c:val>
            <c:numRef>
              <c:f>'Pivot Tables 2'!$K$7:$K$11</c:f>
              <c:numCache>
                <c:formatCode>"$"#,##0</c:formatCode>
                <c:ptCount val="4"/>
                <c:pt idx="0">
                  <c:v>1125681.0499999998</c:v>
                </c:pt>
                <c:pt idx="1">
                  <c:v>551142.77400000033</c:v>
                </c:pt>
                <c:pt idx="2">
                  <c:v>287143.83099999995</c:v>
                </c:pt>
                <c:pt idx="3">
                  <c:v>284650.91200000001</c:v>
                </c:pt>
              </c:numCache>
            </c:numRef>
          </c:val>
          <c:extLst>
            <c:ext xmlns:c16="http://schemas.microsoft.com/office/drawing/2014/chart" uri="{C3380CC4-5D6E-409C-BE32-E72D297353CC}">
              <c16:uniqueId val="{00000000-095C-4AAE-B971-351F35732B5E}"/>
            </c:ext>
          </c:extLst>
        </c:ser>
        <c:dLbls>
          <c:dLblPos val="outEnd"/>
          <c:showLegendKey val="0"/>
          <c:showVal val="1"/>
          <c:showCatName val="0"/>
          <c:showSerName val="0"/>
          <c:showPercent val="0"/>
          <c:showBubbleSize val="0"/>
        </c:dLbls>
        <c:gapWidth val="219"/>
        <c:axId val="1334987439"/>
        <c:axId val="1334999919"/>
      </c:barChart>
      <c:catAx>
        <c:axId val="133498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999919"/>
        <c:crosses val="autoZero"/>
        <c:auto val="1"/>
        <c:lblAlgn val="ctr"/>
        <c:lblOffset val="100"/>
        <c:noMultiLvlLbl val="0"/>
      </c:catAx>
      <c:valAx>
        <c:axId val="1334999919"/>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987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Sales.xlsx]Cust_total!PivotTable30</c:name>
    <c:fmtId val="2"/>
  </c:pivotSource>
  <c:chart>
    <c:autoTitleDeleted val="1"/>
    <c:pivotFmts>
      <c:pivotFmt>
        <c:idx val="0"/>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013729525378287"/>
          <c:y val="8.2905444137765016E-2"/>
          <c:w val="0.51876984046962282"/>
          <c:h val="0.76587861614820163"/>
        </c:manualLayout>
      </c:layout>
      <c:barChart>
        <c:barDir val="bar"/>
        <c:grouping val="clustered"/>
        <c:varyColors val="0"/>
        <c:ser>
          <c:idx val="0"/>
          <c:order val="0"/>
          <c:tx>
            <c:strRef>
              <c:f>Cust_total!$B$3</c:f>
              <c:strCache>
                <c:ptCount val="1"/>
                <c:pt idx="0">
                  <c:v>Total</c:v>
                </c:pt>
              </c:strCache>
            </c:strRef>
          </c:tx>
          <c:spPr>
            <a:solidFill>
              <a:srgbClr val="803D3B"/>
            </a:solidFill>
            <a:ln>
              <a:noFill/>
            </a:ln>
            <a:effectLst/>
          </c:spPr>
          <c:invertIfNegative val="0"/>
          <c:cat>
            <c:strRef>
              <c:f>Cust_total!$A$4:$A$6</c:f>
              <c:strCache>
                <c:ptCount val="2"/>
                <c:pt idx="0">
                  <c:v>Anca Ghiță</c:v>
                </c:pt>
                <c:pt idx="1">
                  <c:v>Anca Cioran</c:v>
                </c:pt>
              </c:strCache>
            </c:strRef>
          </c:cat>
          <c:val>
            <c:numRef>
              <c:f>Cust_total!$B$4:$B$6</c:f>
              <c:numCache>
                <c:formatCode>"$"#,##0.00</c:formatCode>
                <c:ptCount val="2"/>
                <c:pt idx="0">
                  <c:v>467050.29799999995</c:v>
                </c:pt>
                <c:pt idx="1">
                  <c:v>467050.29799999995</c:v>
                </c:pt>
              </c:numCache>
            </c:numRef>
          </c:val>
          <c:extLst>
            <c:ext xmlns:c16="http://schemas.microsoft.com/office/drawing/2014/chart" uri="{C3380CC4-5D6E-409C-BE32-E72D297353CC}">
              <c16:uniqueId val="{00000000-3C9E-422C-ADB5-A12CE2DAAE7E}"/>
            </c:ext>
          </c:extLst>
        </c:ser>
        <c:dLbls>
          <c:showLegendKey val="0"/>
          <c:showVal val="0"/>
          <c:showCatName val="0"/>
          <c:showSerName val="0"/>
          <c:showPercent val="0"/>
          <c:showBubbleSize val="0"/>
        </c:dLbls>
        <c:gapWidth val="219"/>
        <c:axId val="1273892015"/>
        <c:axId val="1273898735"/>
      </c:barChart>
      <c:catAx>
        <c:axId val="1273892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898735"/>
        <c:crosses val="autoZero"/>
        <c:auto val="1"/>
        <c:lblAlgn val="ctr"/>
        <c:lblOffset val="100"/>
        <c:noMultiLvlLbl val="0"/>
      </c:catAx>
      <c:valAx>
        <c:axId val="1273898735"/>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8920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Sales.xlsx]Pivot Tables 2!PivotTable19</c:name>
    <c:fmtId val="8"/>
  </c:pivotSource>
  <c:chart>
    <c:autoTitleDeleted val="1"/>
    <c:pivotFmts>
      <c:pivotFmt>
        <c:idx val="0"/>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962642046194647"/>
          <c:y val="6.1340857577681589E-2"/>
          <c:w val="0.60625958480741815"/>
          <c:h val="0.80929535732696123"/>
        </c:manualLayout>
      </c:layout>
      <c:barChart>
        <c:barDir val="col"/>
        <c:grouping val="clustered"/>
        <c:varyColors val="0"/>
        <c:ser>
          <c:idx val="0"/>
          <c:order val="0"/>
          <c:tx>
            <c:strRef>
              <c:f>'Pivot Tables 2'!$B$10</c:f>
              <c:strCache>
                <c:ptCount val="1"/>
                <c:pt idx="0">
                  <c:v>Total</c:v>
                </c:pt>
              </c:strCache>
            </c:strRef>
          </c:tx>
          <c:spPr>
            <a:solidFill>
              <a:srgbClr val="803D3B"/>
            </a:solidFill>
            <a:ln>
              <a:noFill/>
            </a:ln>
            <a:effectLst/>
          </c:spPr>
          <c:invertIfNegative val="0"/>
          <c:cat>
            <c:strRef>
              <c:f>'Pivot Tables 2'!$A$11:$A$13</c:f>
              <c:strCache>
                <c:ptCount val="2"/>
                <c:pt idx="0">
                  <c:v>Arad</c:v>
                </c:pt>
                <c:pt idx="1">
                  <c:v>Brașov</c:v>
                </c:pt>
              </c:strCache>
            </c:strRef>
          </c:cat>
          <c:val>
            <c:numRef>
              <c:f>'Pivot Tables 2'!$B$11:$B$13</c:f>
              <c:numCache>
                <c:formatCode>"$"#,##0.00</c:formatCode>
                <c:ptCount val="2"/>
                <c:pt idx="0">
                  <c:v>467050.29799999995</c:v>
                </c:pt>
                <c:pt idx="1">
                  <c:v>458744.32500000024</c:v>
                </c:pt>
              </c:numCache>
            </c:numRef>
          </c:val>
          <c:extLst>
            <c:ext xmlns:c16="http://schemas.microsoft.com/office/drawing/2014/chart" uri="{C3380CC4-5D6E-409C-BE32-E72D297353CC}">
              <c16:uniqueId val="{00000000-094C-4B3A-85BA-F1673D409B11}"/>
            </c:ext>
          </c:extLst>
        </c:ser>
        <c:dLbls>
          <c:showLegendKey val="0"/>
          <c:showVal val="0"/>
          <c:showCatName val="0"/>
          <c:showSerName val="0"/>
          <c:showPercent val="0"/>
          <c:showBubbleSize val="0"/>
        </c:dLbls>
        <c:gapWidth val="219"/>
        <c:overlap val="-27"/>
        <c:axId val="217022351"/>
        <c:axId val="217022831"/>
      </c:barChart>
      <c:catAx>
        <c:axId val="21702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22831"/>
        <c:crosses val="autoZero"/>
        <c:auto val="1"/>
        <c:lblAlgn val="ctr"/>
        <c:lblOffset val="100"/>
        <c:noMultiLvlLbl val="0"/>
      </c:catAx>
      <c:valAx>
        <c:axId val="217022831"/>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223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Sales.xlsx]Pivot Tables!PivotTable3</c:name>
    <c:fmtId val="24"/>
  </c:pivotSource>
  <c:chart>
    <c:autoTitleDeleted val="1"/>
    <c:pivotFmts>
      <c:pivotFmt>
        <c:idx val="0"/>
        <c:spPr>
          <a:solidFill>
            <a:schemeClr val="accent1"/>
          </a:solidFill>
          <a:ln w="28575" cap="rnd">
            <a:solidFill>
              <a:srgbClr val="C00000"/>
            </a:solidFill>
            <a:round/>
          </a:ln>
          <a:effectLst/>
        </c:spPr>
        <c:marker>
          <c:symbol val="circle"/>
          <c:size val="5"/>
          <c:spPr>
            <a:solidFill>
              <a:srgbClr val="FF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circle"/>
          <c:size val="5"/>
          <c:spPr>
            <a:solidFill>
              <a:srgbClr val="FF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circle"/>
          <c:size val="5"/>
          <c:spPr>
            <a:solidFill>
              <a:srgbClr val="FF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15048118985126"/>
          <c:y val="5.0925925925925923E-2"/>
          <c:w val="0.83329396325459315"/>
          <c:h val="0.71563993846891616"/>
        </c:manualLayout>
      </c:layout>
      <c:lineChart>
        <c:grouping val="stacked"/>
        <c:varyColors val="0"/>
        <c:ser>
          <c:idx val="0"/>
          <c:order val="0"/>
          <c:tx>
            <c:strRef>
              <c:f>'Pivot Tables'!$K$4</c:f>
              <c:strCache>
                <c:ptCount val="1"/>
                <c:pt idx="0">
                  <c:v>Total</c:v>
                </c:pt>
              </c:strCache>
            </c:strRef>
          </c:tx>
          <c:spPr>
            <a:ln w="28575" cap="rnd">
              <a:solidFill>
                <a:srgbClr val="C00000"/>
              </a:solidFill>
              <a:round/>
            </a:ln>
            <a:effectLst/>
          </c:spPr>
          <c:marker>
            <c:symbol val="circle"/>
            <c:size val="5"/>
            <c:spPr>
              <a:solidFill>
                <a:srgbClr val="FF0000"/>
              </a:solidFill>
              <a:ln w="9525">
                <a:solidFill>
                  <a:srgbClr val="C00000"/>
                </a:solidFill>
              </a:ln>
              <a:effectLst/>
            </c:spPr>
          </c:marker>
          <c:cat>
            <c:strRef>
              <c:f>'Pivot Tables'!$J$5:$J$28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Tables'!$K$5:$K$28</c:f>
              <c:numCache>
                <c:formatCode>"$"#,##0</c:formatCode>
                <c:ptCount val="24"/>
                <c:pt idx="0">
                  <c:v>80868.047000000006</c:v>
                </c:pt>
                <c:pt idx="1">
                  <c:v>94896.841</c:v>
                </c:pt>
                <c:pt idx="2">
                  <c:v>72009.508999999991</c:v>
                </c:pt>
                <c:pt idx="3">
                  <c:v>103638.353</c:v>
                </c:pt>
                <c:pt idx="4">
                  <c:v>108381.35100000001</c:v>
                </c:pt>
                <c:pt idx="5">
                  <c:v>96120.842999999979</c:v>
                </c:pt>
                <c:pt idx="6">
                  <c:v>95274.334999999963</c:v>
                </c:pt>
                <c:pt idx="7">
                  <c:v>103866.37300000002</c:v>
                </c:pt>
                <c:pt idx="8">
                  <c:v>104575.82199999999</c:v>
                </c:pt>
                <c:pt idx="9">
                  <c:v>84747.779999999984</c:v>
                </c:pt>
                <c:pt idx="10">
                  <c:v>88903.373000000007</c:v>
                </c:pt>
                <c:pt idx="11">
                  <c:v>92398.422999999995</c:v>
                </c:pt>
                <c:pt idx="12">
                  <c:v>103265.51299999999</c:v>
                </c:pt>
                <c:pt idx="13">
                  <c:v>79248.221000000005</c:v>
                </c:pt>
                <c:pt idx="14">
                  <c:v>102137.17800000004</c:v>
                </c:pt>
                <c:pt idx="15">
                  <c:v>83720.753999999986</c:v>
                </c:pt>
                <c:pt idx="16">
                  <c:v>111965.81500000002</c:v>
                </c:pt>
                <c:pt idx="17">
                  <c:v>94526.02900000001</c:v>
                </c:pt>
                <c:pt idx="18">
                  <c:v>89293.191000000021</c:v>
                </c:pt>
                <c:pt idx="19">
                  <c:v>76983.556000000026</c:v>
                </c:pt>
                <c:pt idx="20">
                  <c:v>94653.429000000018</c:v>
                </c:pt>
                <c:pt idx="21">
                  <c:v>102044.17600000004</c:v>
                </c:pt>
                <c:pt idx="22">
                  <c:v>107522.66200000003</c:v>
                </c:pt>
                <c:pt idx="23">
                  <c:v>77576.992999999973</c:v>
                </c:pt>
              </c:numCache>
            </c:numRef>
          </c:val>
          <c:smooth val="0"/>
          <c:extLst>
            <c:ext xmlns:c16="http://schemas.microsoft.com/office/drawing/2014/chart" uri="{C3380CC4-5D6E-409C-BE32-E72D297353CC}">
              <c16:uniqueId val="{00000000-97AC-4484-9D86-D32B68EA5C7C}"/>
            </c:ext>
          </c:extLst>
        </c:ser>
        <c:dLbls>
          <c:showLegendKey val="0"/>
          <c:showVal val="0"/>
          <c:showCatName val="0"/>
          <c:showSerName val="0"/>
          <c:showPercent val="0"/>
          <c:showBubbleSize val="0"/>
        </c:dLbls>
        <c:marker val="1"/>
        <c:smooth val="0"/>
        <c:axId val="1365923615"/>
        <c:axId val="1365924095"/>
      </c:lineChart>
      <c:catAx>
        <c:axId val="1365923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924095"/>
        <c:crosses val="autoZero"/>
        <c:auto val="1"/>
        <c:lblAlgn val="ctr"/>
        <c:lblOffset val="100"/>
        <c:noMultiLvlLbl val="0"/>
      </c:catAx>
      <c:valAx>
        <c:axId val="136592409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92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Sales.xlsx]Pivot Tables 2!PivotTable5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BBAF83"/>
          </a:solidFill>
          <a:ln w="19050">
            <a:solidFill>
              <a:schemeClr val="lt1"/>
            </a:solidFill>
          </a:ln>
          <a:effectLst/>
        </c:spPr>
      </c:pivotFmt>
      <c:pivotFmt>
        <c:idx val="2"/>
        <c:spPr>
          <a:solidFill>
            <a:srgbClr val="D39D55"/>
          </a:solidFill>
          <a:ln w="19050">
            <a:solidFill>
              <a:schemeClr val="lt1"/>
            </a:solidFill>
          </a:ln>
          <a:effectLst/>
        </c:spPr>
      </c:pivotFmt>
      <c:pivotFmt>
        <c:idx val="3"/>
        <c:spPr>
          <a:solidFill>
            <a:srgbClr val="E4C087"/>
          </a:solidFill>
          <a:ln w="19050">
            <a:solidFill>
              <a:schemeClr val="lt1"/>
            </a:solidFill>
          </a:ln>
          <a:effectLst/>
        </c:spPr>
      </c:pivotFmt>
      <c:pivotFmt>
        <c:idx val="4"/>
        <c:spPr>
          <a:solidFill>
            <a:srgbClr val="FFEBB9"/>
          </a:solidFill>
          <a:ln w="19050">
            <a:solidFill>
              <a:schemeClr val="lt1"/>
            </a:solidFill>
          </a:ln>
          <a:effectLst/>
        </c:spPr>
      </c:pivotFmt>
      <c:pivotFmt>
        <c:idx val="5"/>
        <c:spPr>
          <a:solidFill>
            <a:srgbClr val="803D3B"/>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03D3B"/>
          </a:solidFill>
          <a:ln w="19050">
            <a:solidFill>
              <a:schemeClr val="lt1"/>
            </a:solidFill>
          </a:ln>
          <a:effectLst/>
        </c:spPr>
      </c:pivotFmt>
      <c:pivotFmt>
        <c:idx val="8"/>
        <c:spPr>
          <a:solidFill>
            <a:srgbClr val="FFEBB9"/>
          </a:solidFill>
          <a:ln w="19050">
            <a:solidFill>
              <a:schemeClr val="lt1"/>
            </a:solidFill>
          </a:ln>
          <a:effectLst/>
        </c:spPr>
      </c:pivotFmt>
      <c:pivotFmt>
        <c:idx val="9"/>
        <c:spPr>
          <a:solidFill>
            <a:srgbClr val="E4C087"/>
          </a:solidFill>
          <a:ln w="19050">
            <a:solidFill>
              <a:schemeClr val="lt1"/>
            </a:solidFill>
          </a:ln>
          <a:effectLst/>
        </c:spPr>
      </c:pivotFmt>
      <c:pivotFmt>
        <c:idx val="10"/>
        <c:spPr>
          <a:solidFill>
            <a:srgbClr val="D39D55"/>
          </a:solidFill>
          <a:ln w="19050">
            <a:solidFill>
              <a:schemeClr val="lt1"/>
            </a:solidFill>
          </a:ln>
          <a:effectLst/>
        </c:spPr>
      </c:pivotFmt>
      <c:pivotFmt>
        <c:idx val="11"/>
        <c:spPr>
          <a:solidFill>
            <a:srgbClr val="BBAF83"/>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03D3B"/>
          </a:solidFill>
          <a:ln w="19050">
            <a:solidFill>
              <a:schemeClr val="lt1"/>
            </a:solidFill>
          </a:ln>
          <a:effectLst/>
        </c:spPr>
      </c:pivotFmt>
      <c:pivotFmt>
        <c:idx val="14"/>
        <c:spPr>
          <a:solidFill>
            <a:srgbClr val="FFEBB9"/>
          </a:solidFill>
          <a:ln w="19050">
            <a:solidFill>
              <a:schemeClr val="lt1"/>
            </a:solidFill>
          </a:ln>
          <a:effectLst/>
        </c:spPr>
      </c:pivotFmt>
      <c:pivotFmt>
        <c:idx val="15"/>
        <c:spPr>
          <a:solidFill>
            <a:srgbClr val="E4C087"/>
          </a:solidFill>
          <a:ln w="19050">
            <a:solidFill>
              <a:schemeClr val="lt1"/>
            </a:solidFill>
          </a:ln>
          <a:effectLst/>
        </c:spPr>
      </c:pivotFmt>
      <c:pivotFmt>
        <c:idx val="16"/>
        <c:spPr>
          <a:solidFill>
            <a:srgbClr val="D39D55"/>
          </a:solidFill>
          <a:ln w="19050">
            <a:solidFill>
              <a:schemeClr val="lt1"/>
            </a:solidFill>
          </a:ln>
          <a:effectLst/>
        </c:spPr>
      </c:pivotFmt>
      <c:pivotFmt>
        <c:idx val="17"/>
        <c:spPr>
          <a:solidFill>
            <a:srgbClr val="BBAF83"/>
          </a:solidFill>
          <a:ln w="19050">
            <a:solidFill>
              <a:schemeClr val="lt1"/>
            </a:solidFill>
          </a:ln>
          <a:effectLst/>
        </c:spPr>
      </c:pivotFmt>
    </c:pivotFmts>
    <c:plotArea>
      <c:layout>
        <c:manualLayout>
          <c:layoutTarget val="inner"/>
          <c:xMode val="edge"/>
          <c:yMode val="edge"/>
          <c:x val="0.14722854087683485"/>
          <c:y val="6.5773887336767228E-2"/>
          <c:w val="0.74882299868766422"/>
          <c:h val="0.79655279218598007"/>
        </c:manualLayout>
      </c:layout>
      <c:pieChart>
        <c:varyColors val="1"/>
        <c:ser>
          <c:idx val="0"/>
          <c:order val="0"/>
          <c:tx>
            <c:strRef>
              <c:f>'Pivot Tables 2'!$F$17</c:f>
              <c:strCache>
                <c:ptCount val="1"/>
                <c:pt idx="0">
                  <c:v>Total</c:v>
                </c:pt>
              </c:strCache>
            </c:strRef>
          </c:tx>
          <c:dPt>
            <c:idx val="0"/>
            <c:bubble3D val="0"/>
            <c:spPr>
              <a:solidFill>
                <a:srgbClr val="803D3B"/>
              </a:solidFill>
              <a:ln w="19050">
                <a:solidFill>
                  <a:schemeClr val="lt1"/>
                </a:solidFill>
              </a:ln>
              <a:effectLst/>
            </c:spPr>
            <c:extLst>
              <c:ext xmlns:c16="http://schemas.microsoft.com/office/drawing/2014/chart" uri="{C3380CC4-5D6E-409C-BE32-E72D297353CC}">
                <c16:uniqueId val="{00000001-192B-486E-991A-FA5CA03407E1}"/>
              </c:ext>
            </c:extLst>
          </c:dPt>
          <c:dPt>
            <c:idx val="1"/>
            <c:bubble3D val="0"/>
            <c:spPr>
              <a:solidFill>
                <a:srgbClr val="FFEBB9"/>
              </a:solidFill>
              <a:ln w="19050">
                <a:solidFill>
                  <a:schemeClr val="lt1"/>
                </a:solidFill>
              </a:ln>
              <a:effectLst/>
            </c:spPr>
            <c:extLst>
              <c:ext xmlns:c16="http://schemas.microsoft.com/office/drawing/2014/chart" uri="{C3380CC4-5D6E-409C-BE32-E72D297353CC}">
                <c16:uniqueId val="{00000003-192B-486E-991A-FA5CA03407E1}"/>
              </c:ext>
            </c:extLst>
          </c:dPt>
          <c:dPt>
            <c:idx val="2"/>
            <c:bubble3D val="0"/>
            <c:spPr>
              <a:solidFill>
                <a:srgbClr val="E4C087"/>
              </a:solidFill>
              <a:ln w="19050">
                <a:solidFill>
                  <a:schemeClr val="lt1"/>
                </a:solidFill>
              </a:ln>
              <a:effectLst/>
            </c:spPr>
            <c:extLst>
              <c:ext xmlns:c16="http://schemas.microsoft.com/office/drawing/2014/chart" uri="{C3380CC4-5D6E-409C-BE32-E72D297353CC}">
                <c16:uniqueId val="{00000005-192B-486E-991A-FA5CA03407E1}"/>
              </c:ext>
            </c:extLst>
          </c:dPt>
          <c:dPt>
            <c:idx val="3"/>
            <c:bubble3D val="0"/>
            <c:spPr>
              <a:solidFill>
                <a:srgbClr val="D39D55"/>
              </a:solidFill>
              <a:ln w="19050">
                <a:solidFill>
                  <a:schemeClr val="lt1"/>
                </a:solidFill>
              </a:ln>
              <a:effectLst/>
            </c:spPr>
            <c:extLst>
              <c:ext xmlns:c16="http://schemas.microsoft.com/office/drawing/2014/chart" uri="{C3380CC4-5D6E-409C-BE32-E72D297353CC}">
                <c16:uniqueId val="{00000007-192B-486E-991A-FA5CA03407E1}"/>
              </c:ext>
            </c:extLst>
          </c:dPt>
          <c:dPt>
            <c:idx val="4"/>
            <c:bubble3D val="0"/>
            <c:spPr>
              <a:solidFill>
                <a:srgbClr val="BBAF83"/>
              </a:solidFill>
              <a:ln w="19050">
                <a:solidFill>
                  <a:schemeClr val="lt1"/>
                </a:solidFill>
              </a:ln>
              <a:effectLst/>
            </c:spPr>
            <c:extLst>
              <c:ext xmlns:c16="http://schemas.microsoft.com/office/drawing/2014/chart" uri="{C3380CC4-5D6E-409C-BE32-E72D297353CC}">
                <c16:uniqueId val="{00000009-192B-486E-991A-FA5CA03407E1}"/>
              </c:ext>
            </c:extLst>
          </c:dPt>
          <c:dLbls>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2'!$E$18:$E$23</c:f>
              <c:strCache>
                <c:ptCount val="5"/>
                <c:pt idx="0">
                  <c:v>Electric Kettle</c:v>
                </c:pt>
                <c:pt idx="1">
                  <c:v>Air Purifier</c:v>
                </c:pt>
                <c:pt idx="2">
                  <c:v>Phone Case</c:v>
                </c:pt>
                <c:pt idx="3">
                  <c:v>Digital Camera</c:v>
                </c:pt>
                <c:pt idx="4">
                  <c:v>Fitness Tracker</c:v>
                </c:pt>
              </c:strCache>
            </c:strRef>
          </c:cat>
          <c:val>
            <c:numRef>
              <c:f>'Pivot Tables 2'!$F$18:$F$23</c:f>
              <c:numCache>
                <c:formatCode>"$"#,##0.00</c:formatCode>
                <c:ptCount val="5"/>
                <c:pt idx="0">
                  <c:v>479660.97400000028</c:v>
                </c:pt>
                <c:pt idx="1">
                  <c:v>452065.62700000009</c:v>
                </c:pt>
                <c:pt idx="2">
                  <c:v>446056.25999999995</c:v>
                </c:pt>
                <c:pt idx="3">
                  <c:v>437392.79999999981</c:v>
                </c:pt>
                <c:pt idx="4">
                  <c:v>433442.90599999996</c:v>
                </c:pt>
              </c:numCache>
            </c:numRef>
          </c:val>
          <c:extLst>
            <c:ext xmlns:c16="http://schemas.microsoft.com/office/drawing/2014/chart" uri="{C3380CC4-5D6E-409C-BE32-E72D297353CC}">
              <c16:uniqueId val="{0000000A-192B-486E-991A-FA5CA03407E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Sales.xlsx]Pivot Tables 2!PivotTable11</c:name>
    <c:fmtId val="19"/>
  </c:pivotSource>
  <c:chart>
    <c:autoTitleDeleted val="0"/>
    <c:pivotFmts>
      <c:pivotFmt>
        <c:idx val="0"/>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tailEnd type="stealt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tailEnd type="stealt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03D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tailEnd type="stealt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67825896762904"/>
          <c:y val="7.8703703703703706E-2"/>
          <c:w val="0.75296303587051616"/>
          <c:h val="0.73577136191309422"/>
        </c:manualLayout>
      </c:layout>
      <c:barChart>
        <c:barDir val="col"/>
        <c:grouping val="clustered"/>
        <c:varyColors val="0"/>
        <c:ser>
          <c:idx val="0"/>
          <c:order val="0"/>
          <c:tx>
            <c:strRef>
              <c:f>'Pivot Tables 2'!$B$26</c:f>
              <c:strCache>
                <c:ptCount val="1"/>
                <c:pt idx="0">
                  <c:v>Sum of Total_Sales</c:v>
                </c:pt>
              </c:strCache>
            </c:strRef>
          </c:tx>
          <c:spPr>
            <a:solidFill>
              <a:srgbClr val="803D3B"/>
            </a:solidFill>
            <a:ln>
              <a:noFill/>
            </a:ln>
            <a:effectLst/>
          </c:spPr>
          <c:invertIfNegative val="0"/>
          <c:cat>
            <c:strRef>
              <c:f>'Pivot Tables 2'!$A$27:$A$32</c:f>
              <c:strCache>
                <c:ptCount val="5"/>
                <c:pt idx="0">
                  <c:v>Arad</c:v>
                </c:pt>
                <c:pt idx="1">
                  <c:v>Brașov</c:v>
                </c:pt>
                <c:pt idx="2">
                  <c:v>Oradea</c:v>
                </c:pt>
                <c:pt idx="3">
                  <c:v>Ploiești</c:v>
                </c:pt>
                <c:pt idx="4">
                  <c:v>Sibiu</c:v>
                </c:pt>
              </c:strCache>
            </c:strRef>
          </c:cat>
          <c:val>
            <c:numRef>
              <c:f>'Pivot Tables 2'!$B$27:$B$32</c:f>
              <c:numCache>
                <c:formatCode>"$"#,##0.00</c:formatCode>
                <c:ptCount val="5"/>
                <c:pt idx="0">
                  <c:v>467050.29799999995</c:v>
                </c:pt>
                <c:pt idx="1">
                  <c:v>458744.32500000024</c:v>
                </c:pt>
                <c:pt idx="2">
                  <c:v>445812.91299999983</c:v>
                </c:pt>
                <c:pt idx="3">
                  <c:v>444078.50500000012</c:v>
                </c:pt>
                <c:pt idx="4">
                  <c:v>432932.5259999999</c:v>
                </c:pt>
              </c:numCache>
            </c:numRef>
          </c:val>
          <c:extLst>
            <c:ext xmlns:c16="http://schemas.microsoft.com/office/drawing/2014/chart" uri="{C3380CC4-5D6E-409C-BE32-E72D297353CC}">
              <c16:uniqueId val="{00000000-F598-446A-9F9E-2C01523E8D11}"/>
            </c:ext>
          </c:extLst>
        </c:ser>
        <c:dLbls>
          <c:showLegendKey val="0"/>
          <c:showVal val="0"/>
          <c:showCatName val="0"/>
          <c:showSerName val="0"/>
          <c:showPercent val="0"/>
          <c:showBubbleSize val="0"/>
        </c:dLbls>
        <c:gapWidth val="150"/>
        <c:axId val="1274130239"/>
        <c:axId val="1274136479"/>
      </c:barChart>
      <c:lineChart>
        <c:grouping val="standard"/>
        <c:varyColors val="0"/>
        <c:ser>
          <c:idx val="1"/>
          <c:order val="1"/>
          <c:tx>
            <c:strRef>
              <c:f>'Pivot Tables 2'!$C$26</c:f>
              <c:strCache>
                <c:ptCount val="1"/>
                <c:pt idx="0">
                  <c:v>Count of Return_Flag</c:v>
                </c:pt>
              </c:strCache>
            </c:strRef>
          </c:tx>
          <c:spPr>
            <a:ln w="28575" cap="rnd">
              <a:solidFill>
                <a:schemeClr val="accent2"/>
              </a:solidFill>
              <a:round/>
              <a:tailEnd type="stealth"/>
            </a:ln>
            <a:effectLst/>
          </c:spPr>
          <c:marker>
            <c:symbol val="none"/>
          </c:marker>
          <c:cat>
            <c:strRef>
              <c:f>'Pivot Tables 2'!$A$27:$A$32</c:f>
              <c:strCache>
                <c:ptCount val="5"/>
                <c:pt idx="0">
                  <c:v>Arad</c:v>
                </c:pt>
                <c:pt idx="1">
                  <c:v>Brașov</c:v>
                </c:pt>
                <c:pt idx="2">
                  <c:v>Oradea</c:v>
                </c:pt>
                <c:pt idx="3">
                  <c:v>Ploiești</c:v>
                </c:pt>
                <c:pt idx="4">
                  <c:v>Sibiu</c:v>
                </c:pt>
              </c:strCache>
            </c:strRef>
          </c:cat>
          <c:val>
            <c:numRef>
              <c:f>'Pivot Tables 2'!$C$27:$C$32</c:f>
              <c:numCache>
                <c:formatCode>General</c:formatCode>
                <c:ptCount val="5"/>
                <c:pt idx="0">
                  <c:v>413</c:v>
                </c:pt>
                <c:pt idx="1">
                  <c:v>408</c:v>
                </c:pt>
                <c:pt idx="2">
                  <c:v>395</c:v>
                </c:pt>
                <c:pt idx="3">
                  <c:v>408</c:v>
                </c:pt>
                <c:pt idx="4">
                  <c:v>376</c:v>
                </c:pt>
              </c:numCache>
            </c:numRef>
          </c:val>
          <c:smooth val="0"/>
          <c:extLst>
            <c:ext xmlns:c16="http://schemas.microsoft.com/office/drawing/2014/chart" uri="{C3380CC4-5D6E-409C-BE32-E72D297353CC}">
              <c16:uniqueId val="{00000001-F598-446A-9F9E-2C01523E8D11}"/>
            </c:ext>
          </c:extLst>
        </c:ser>
        <c:dLbls>
          <c:showLegendKey val="0"/>
          <c:showVal val="0"/>
          <c:showCatName val="0"/>
          <c:showSerName val="0"/>
          <c:showPercent val="0"/>
          <c:showBubbleSize val="0"/>
        </c:dLbls>
        <c:marker val="1"/>
        <c:smooth val="0"/>
        <c:axId val="1365915455"/>
        <c:axId val="1365942335"/>
      </c:lineChart>
      <c:catAx>
        <c:axId val="127413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136479"/>
        <c:crosses val="autoZero"/>
        <c:auto val="1"/>
        <c:lblAlgn val="ctr"/>
        <c:lblOffset val="100"/>
        <c:noMultiLvlLbl val="0"/>
      </c:catAx>
      <c:valAx>
        <c:axId val="127413647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130239"/>
        <c:crosses val="autoZero"/>
        <c:crossBetween val="between"/>
      </c:valAx>
      <c:valAx>
        <c:axId val="13659423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915455"/>
        <c:crosses val="max"/>
        <c:crossBetween val="between"/>
      </c:valAx>
      <c:catAx>
        <c:axId val="1365915455"/>
        <c:scaling>
          <c:orientation val="minMax"/>
        </c:scaling>
        <c:delete val="1"/>
        <c:axPos val="b"/>
        <c:numFmt formatCode="General" sourceLinked="1"/>
        <c:majorTickMark val="out"/>
        <c:minorTickMark val="none"/>
        <c:tickLblPos val="nextTo"/>
        <c:crossAx val="13659423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[PulseShop Sales.xlsx]Sheet5!PivotTable18</c:name>
    <c:fmtId val="2"/>
  </c:pivotSource>
  <c:chart>
    <c:autoTitleDeleted val="1"/>
    <c:pivotFmts>
      <c:pivotFmt>
        <c:idx val="0"/>
        <c:spPr>
          <a:solidFill>
            <a:schemeClr val="accent1"/>
          </a:solidFill>
          <a:ln w="28575" cap="rnd">
            <a:solidFill>
              <a:srgbClr val="FF0000"/>
            </a:solidFill>
            <a:round/>
            <a:tailEnd type="stealth"/>
          </a:ln>
          <a:effectLst/>
        </c:spPr>
        <c:marker>
          <c:symbol val="circle"/>
          <c:size val="6"/>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tailEnd type="stealth"/>
          </a:ln>
          <a:effectLst/>
        </c:spPr>
        <c:marker>
          <c:symbol val="circle"/>
          <c:size val="6"/>
          <c:spPr>
            <a:solidFill>
              <a:srgbClr val="C00000"/>
            </a:solidFill>
            <a:ln w="9525">
              <a:noFill/>
            </a:ln>
            <a:effectLst/>
          </c:spPr>
        </c:marker>
      </c:pivotFmt>
      <c:pivotFmt>
        <c:idx val="2"/>
        <c:spPr>
          <a:solidFill>
            <a:schemeClr val="accent1"/>
          </a:solidFill>
          <a:ln w="28575" cap="rnd">
            <a:solidFill>
              <a:srgbClr val="FF0000"/>
            </a:solidFill>
            <a:round/>
            <a:tailEnd type="stealth"/>
          </a:ln>
          <a:effectLst/>
        </c:spPr>
        <c:marker>
          <c:symbol val="circle"/>
          <c:size val="6"/>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tailEnd type="stealth"/>
          </a:ln>
          <a:effectLst/>
        </c:spPr>
        <c:marker>
          <c:symbol val="circle"/>
          <c:size val="6"/>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rgbClr val="FF0000"/>
              </a:solidFill>
              <a:round/>
              <a:tailEnd type="stealth"/>
            </a:ln>
            <a:effectLst/>
          </c:spPr>
          <c:marker>
            <c:symbol val="circle"/>
            <c:size val="6"/>
            <c:spPr>
              <a:solidFill>
                <a:srgbClr val="C00000"/>
              </a:solidFill>
              <a:ln w="9525">
                <a:noFill/>
              </a:ln>
              <a:effectLst/>
            </c:spPr>
          </c:marker>
          <c:cat>
            <c:multiLvlStrRef>
              <c:f>Sheet5!$A$4:$A$32</c:f>
              <c:multiLvlStrCache>
                <c:ptCount val="25"/>
                <c:lvl>
                  <c:pt idx="0">
                    <c:v>10</c:v>
                  </c:pt>
                  <c:pt idx="1">
                    <c:v>11</c:v>
                  </c:pt>
                  <c:pt idx="2">
                    <c:v>12</c:v>
                  </c:pt>
                  <c:pt idx="3">
                    <c:v>1</c:v>
                  </c:pt>
                  <c:pt idx="4">
                    <c:v>2</c:v>
                  </c:pt>
                  <c:pt idx="5">
                    <c:v>3</c:v>
                  </c:pt>
                  <c:pt idx="6">
                    <c:v>4</c:v>
                  </c:pt>
                  <c:pt idx="7">
                    <c:v>5</c:v>
                  </c:pt>
                  <c:pt idx="8">
                    <c:v>6</c:v>
                  </c:pt>
                  <c:pt idx="9">
                    <c:v>7</c:v>
                  </c:pt>
                  <c:pt idx="10">
                    <c:v>8</c:v>
                  </c:pt>
                  <c:pt idx="11">
                    <c:v>9</c:v>
                  </c:pt>
                  <c:pt idx="12">
                    <c:v>10</c:v>
                  </c:pt>
                  <c:pt idx="13">
                    <c:v>11</c:v>
                  </c:pt>
                  <c:pt idx="14">
                    <c:v>12</c:v>
                  </c:pt>
                  <c:pt idx="15">
                    <c:v>1</c:v>
                  </c:pt>
                  <c:pt idx="16">
                    <c:v>2</c:v>
                  </c:pt>
                  <c:pt idx="17">
                    <c:v>3</c:v>
                  </c:pt>
                  <c:pt idx="18">
                    <c:v>4</c:v>
                  </c:pt>
                  <c:pt idx="19">
                    <c:v>5</c:v>
                  </c:pt>
                  <c:pt idx="20">
                    <c:v>6</c:v>
                  </c:pt>
                  <c:pt idx="21">
                    <c:v>7</c:v>
                  </c:pt>
                  <c:pt idx="22">
                    <c:v>8</c:v>
                  </c:pt>
                  <c:pt idx="23">
                    <c:v>9</c:v>
                  </c:pt>
                  <c:pt idx="24">
                    <c:v>10</c:v>
                  </c:pt>
                </c:lvl>
                <c:lvl>
                  <c:pt idx="0">
                    <c:v>2022</c:v>
                  </c:pt>
                  <c:pt idx="3">
                    <c:v>2023</c:v>
                  </c:pt>
                  <c:pt idx="15">
                    <c:v>2024</c:v>
                  </c:pt>
                </c:lvl>
              </c:multiLvlStrCache>
            </c:multiLvlStrRef>
          </c:cat>
          <c:val>
            <c:numRef>
              <c:f>Sheet5!$B$4:$B$32</c:f>
              <c:numCache>
                <c:formatCode>0%</c:formatCode>
                <c:ptCount val="25"/>
                <c:pt idx="0">
                  <c:v>2.8999999999999995</c:v>
                </c:pt>
                <c:pt idx="1">
                  <c:v>17.650000000000009</c:v>
                </c:pt>
                <c:pt idx="2">
                  <c:v>23.160000000000011</c:v>
                </c:pt>
                <c:pt idx="3">
                  <c:v>17.990000000000009</c:v>
                </c:pt>
                <c:pt idx="4">
                  <c:v>16.140000000000008</c:v>
                </c:pt>
                <c:pt idx="5">
                  <c:v>16.210000000000004</c:v>
                </c:pt>
                <c:pt idx="6">
                  <c:v>14.730000000000008</c:v>
                </c:pt>
                <c:pt idx="7">
                  <c:v>17.340000000000018</c:v>
                </c:pt>
                <c:pt idx="8">
                  <c:v>18.050000000000008</c:v>
                </c:pt>
                <c:pt idx="9">
                  <c:v>16.260000000000009</c:v>
                </c:pt>
                <c:pt idx="10">
                  <c:v>16.760000000000012</c:v>
                </c:pt>
                <c:pt idx="11">
                  <c:v>19.350000000000012</c:v>
                </c:pt>
                <c:pt idx="12">
                  <c:v>15.340000000000005</c:v>
                </c:pt>
                <c:pt idx="13">
                  <c:v>18.850000000000009</c:v>
                </c:pt>
                <c:pt idx="14">
                  <c:v>20.510000000000026</c:v>
                </c:pt>
                <c:pt idx="15">
                  <c:v>17.580000000000013</c:v>
                </c:pt>
                <c:pt idx="16">
                  <c:v>18.270000000000014</c:v>
                </c:pt>
                <c:pt idx="17">
                  <c:v>15.080000000000013</c:v>
                </c:pt>
                <c:pt idx="18">
                  <c:v>16.420000000000016</c:v>
                </c:pt>
                <c:pt idx="19">
                  <c:v>20.430000000000021</c:v>
                </c:pt>
                <c:pt idx="20">
                  <c:v>19.490000000000013</c:v>
                </c:pt>
                <c:pt idx="21">
                  <c:v>18.010000000000012</c:v>
                </c:pt>
                <c:pt idx="22">
                  <c:v>17.040000000000006</c:v>
                </c:pt>
                <c:pt idx="23">
                  <c:v>16.030000000000005</c:v>
                </c:pt>
                <c:pt idx="24">
                  <c:v>13.72</c:v>
                </c:pt>
              </c:numCache>
            </c:numRef>
          </c:val>
          <c:smooth val="0"/>
          <c:extLst>
            <c:ext xmlns:c16="http://schemas.microsoft.com/office/drawing/2014/chart" uri="{C3380CC4-5D6E-409C-BE32-E72D297353CC}">
              <c16:uniqueId val="{00000000-432D-4E7C-94FA-B696FC916C80}"/>
            </c:ext>
          </c:extLst>
        </c:ser>
        <c:dLbls>
          <c:showLegendKey val="0"/>
          <c:showVal val="0"/>
          <c:showCatName val="0"/>
          <c:showSerName val="0"/>
          <c:showPercent val="0"/>
          <c:showBubbleSize val="0"/>
        </c:dLbls>
        <c:marker val="1"/>
        <c:smooth val="0"/>
        <c:axId val="1273880975"/>
        <c:axId val="1273868975"/>
      </c:lineChart>
      <c:catAx>
        <c:axId val="127388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868975"/>
        <c:crosses val="autoZero"/>
        <c:auto val="1"/>
        <c:lblAlgn val="ctr"/>
        <c:lblOffset val="100"/>
        <c:noMultiLvlLbl val="0"/>
      </c:catAx>
      <c:valAx>
        <c:axId val="12738689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88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8E6"/>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hyperlink" Target="#Top!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xml"/><Relationship Id="rId5" Type="http://schemas.openxmlformats.org/officeDocument/2006/relationships/image" Target="../media/image5.png"/><Relationship Id="rId10" Type="http://schemas.openxmlformats.org/officeDocument/2006/relationships/chart" Target="../charts/chart3.xml"/><Relationship Id="rId4" Type="http://schemas.openxmlformats.org/officeDocument/2006/relationships/image" Target="../media/image4.svg"/><Relationship Id="rId9" Type="http://schemas.openxmlformats.org/officeDocument/2006/relationships/hyperlink" Target="#'Sales Details'!A1"/></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openxmlformats.org/officeDocument/2006/relationships/hyperlink" Target="#'Sales Details'!A1"/><Relationship Id="rId2" Type="http://schemas.openxmlformats.org/officeDocument/2006/relationships/hyperlink" Target="#Top!A1"/><Relationship Id="rId1" Type="http://schemas.openxmlformats.org/officeDocument/2006/relationships/hyperlink" Target="#'Main Dashboard'!A1"/><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hyperlink" Target="#Top!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Main Dashboard'!A1"/><Relationship Id="rId11" Type="http://schemas.openxmlformats.org/officeDocument/2006/relationships/chart" Target="../charts/chart12.xml"/><Relationship Id="rId5" Type="http://schemas.openxmlformats.org/officeDocument/2006/relationships/image" Target="../media/image5.png"/><Relationship Id="rId10" Type="http://schemas.openxmlformats.org/officeDocument/2006/relationships/chart" Target="../charts/chart11.xml"/><Relationship Id="rId4" Type="http://schemas.openxmlformats.org/officeDocument/2006/relationships/image" Target="../media/image4.svg"/><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12</xdr:col>
      <xdr:colOff>108116</xdr:colOff>
      <xdr:row>4</xdr:row>
      <xdr:rowOff>43911</xdr:rowOff>
    </xdr:from>
    <xdr:to>
      <xdr:col>15</xdr:col>
      <xdr:colOff>464442</xdr:colOff>
      <xdr:row>9</xdr:row>
      <xdr:rowOff>36654</xdr:rowOff>
    </xdr:to>
    <xdr:grpSp>
      <xdr:nvGrpSpPr>
        <xdr:cNvPr id="13" name="Group 12">
          <a:extLst>
            <a:ext uri="{FF2B5EF4-FFF2-40B4-BE49-F238E27FC236}">
              <a16:creationId xmlns:a16="http://schemas.microsoft.com/office/drawing/2014/main" id="{BA1B4655-A92D-4B1E-97B5-535A0B05A24A}"/>
            </a:ext>
          </a:extLst>
        </xdr:cNvPr>
        <xdr:cNvGrpSpPr/>
      </xdr:nvGrpSpPr>
      <xdr:grpSpPr>
        <a:xfrm>
          <a:off x="7401545" y="769625"/>
          <a:ext cx="2179683" cy="899886"/>
          <a:chOff x="2354580" y="967740"/>
          <a:chExt cx="2308860" cy="914400"/>
        </a:xfrm>
      </xdr:grpSpPr>
      <xdr:sp macro="" textlink="">
        <xdr:nvSpPr>
          <xdr:cNvPr id="14" name="Rectangle: Top Corners Rounded 13">
            <a:extLst>
              <a:ext uri="{FF2B5EF4-FFF2-40B4-BE49-F238E27FC236}">
                <a16:creationId xmlns:a16="http://schemas.microsoft.com/office/drawing/2014/main" id="{175CB651-0CEA-826A-D0D6-708F5F8158DD}"/>
              </a:ext>
            </a:extLst>
          </xdr:cNvPr>
          <xdr:cNvSpPr/>
        </xdr:nvSpPr>
        <xdr:spPr>
          <a:xfrm rot="5400000">
            <a:off x="3067050" y="278130"/>
            <a:ext cx="906780" cy="2286000"/>
          </a:xfrm>
          <a:prstGeom prst="round2SameRect">
            <a:avLst/>
          </a:prstGeom>
          <a:solidFill>
            <a:srgbClr val="FFF8E6"/>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Top Corners Rounded 14">
            <a:extLst>
              <a:ext uri="{FF2B5EF4-FFF2-40B4-BE49-F238E27FC236}">
                <a16:creationId xmlns:a16="http://schemas.microsoft.com/office/drawing/2014/main" id="{A3D74897-8569-1736-BFBA-06FAAC9343D7}"/>
              </a:ext>
            </a:extLst>
          </xdr:cNvPr>
          <xdr:cNvSpPr/>
        </xdr:nvSpPr>
        <xdr:spPr>
          <a:xfrm rot="16200000">
            <a:off x="1946910" y="1375410"/>
            <a:ext cx="914400" cy="99060"/>
          </a:xfrm>
          <a:prstGeom prst="round2SameRect">
            <a:avLst>
              <a:gd name="adj1" fmla="val 19580"/>
              <a:gd name="adj2" fmla="val 0"/>
            </a:avLst>
          </a:prstGeom>
          <a:solidFill>
            <a:srgbClr val="96CEB4"/>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9</xdr:col>
      <xdr:colOff>181447</xdr:colOff>
      <xdr:row>0</xdr:row>
      <xdr:rowOff>49580</xdr:rowOff>
    </xdr:from>
    <xdr:ext cx="5600700" cy="667063"/>
    <xdr:sp macro="" textlink="">
      <xdr:nvSpPr>
        <xdr:cNvPr id="2" name="TextBox 1">
          <a:extLst>
            <a:ext uri="{FF2B5EF4-FFF2-40B4-BE49-F238E27FC236}">
              <a16:creationId xmlns:a16="http://schemas.microsoft.com/office/drawing/2014/main" id="{8008E025-9BD0-D063-179B-EC1CD87E85A6}"/>
            </a:ext>
          </a:extLst>
        </xdr:cNvPr>
        <xdr:cNvSpPr txBox="1"/>
      </xdr:nvSpPr>
      <xdr:spPr>
        <a:xfrm>
          <a:off x="5651518" y="49580"/>
          <a:ext cx="5600700" cy="667063"/>
        </a:xfrm>
        <a:prstGeom prst="rect">
          <a:avLst/>
        </a:prstGeom>
        <a:solidFill>
          <a:srgbClr val="FFF8E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b="1" i="0" u="sng">
              <a:solidFill>
                <a:srgbClr val="803D3B"/>
              </a:solidFill>
              <a:effectLst/>
              <a:latin typeface="+mj-lt"/>
              <a:ea typeface="+mn-ea"/>
              <a:cs typeface="+mn-cs"/>
            </a:rPr>
            <a:t>PulseShop Sales Dashboard</a:t>
          </a:r>
        </a:p>
        <a:p>
          <a:endParaRPr lang="en-US" sz="1100" u="sng" kern="1200"/>
        </a:p>
      </xdr:txBody>
    </xdr:sp>
    <xdr:clientData/>
  </xdr:oneCellAnchor>
  <xdr:twoCellAnchor>
    <xdr:from>
      <xdr:col>0</xdr:col>
      <xdr:colOff>48623</xdr:colOff>
      <xdr:row>1</xdr:row>
      <xdr:rowOff>18143</xdr:rowOff>
    </xdr:from>
    <xdr:to>
      <xdr:col>3</xdr:col>
      <xdr:colOff>208643</xdr:colOff>
      <xdr:row>31</xdr:row>
      <xdr:rowOff>94343</xdr:rowOff>
    </xdr:to>
    <xdr:sp macro="" textlink="">
      <xdr:nvSpPr>
        <xdr:cNvPr id="3" name="Rectangle: Rounded Corners 2">
          <a:extLst>
            <a:ext uri="{FF2B5EF4-FFF2-40B4-BE49-F238E27FC236}">
              <a16:creationId xmlns:a16="http://schemas.microsoft.com/office/drawing/2014/main" id="{778A4EEE-7B03-23B7-88E4-93704C5D8119}"/>
            </a:ext>
          </a:extLst>
        </xdr:cNvPr>
        <xdr:cNvSpPr/>
      </xdr:nvSpPr>
      <xdr:spPr>
        <a:xfrm>
          <a:off x="48623" y="199572"/>
          <a:ext cx="1983377" cy="5519057"/>
        </a:xfrm>
        <a:prstGeom prst="roundRect">
          <a:avLst>
            <a:gd name="adj" fmla="val 36995"/>
          </a:avLst>
        </a:prstGeom>
        <a:solidFill>
          <a:srgbClr val="FFF8E6"/>
        </a:solidFill>
        <a:ln>
          <a:solidFill>
            <a:srgbClr val="803D3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151094</xdr:colOff>
      <xdr:row>3</xdr:row>
      <xdr:rowOff>38100</xdr:rowOff>
    </xdr:from>
    <xdr:to>
      <xdr:col>2</xdr:col>
      <xdr:colOff>600674</xdr:colOff>
      <xdr:row>8</xdr:row>
      <xdr:rowOff>114300</xdr:rowOff>
    </xdr:to>
    <xdr:sp macro="" textlink="">
      <xdr:nvSpPr>
        <xdr:cNvPr id="4" name="Oval 3">
          <a:extLst>
            <a:ext uri="{FF2B5EF4-FFF2-40B4-BE49-F238E27FC236}">
              <a16:creationId xmlns:a16="http://schemas.microsoft.com/office/drawing/2014/main" id="{7E51455D-12C3-6AAF-C8BC-48B73CC81EAC}"/>
            </a:ext>
          </a:extLst>
        </xdr:cNvPr>
        <xdr:cNvSpPr/>
      </xdr:nvSpPr>
      <xdr:spPr>
        <a:xfrm>
          <a:off x="151094" y="578874"/>
          <a:ext cx="1662225" cy="977491"/>
        </a:xfrm>
        <a:prstGeom prst="ellipse">
          <a:avLst/>
        </a:prstGeom>
        <a:solidFill>
          <a:srgbClr val="D6CFB4"/>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114508</xdr:colOff>
      <xdr:row>11</xdr:row>
      <xdr:rowOff>38100</xdr:rowOff>
    </xdr:from>
    <xdr:to>
      <xdr:col>2</xdr:col>
      <xdr:colOff>564088</xdr:colOff>
      <xdr:row>16</xdr:row>
      <xdr:rowOff>114300</xdr:rowOff>
    </xdr:to>
    <xdr:sp macro="" textlink="">
      <xdr:nvSpPr>
        <xdr:cNvPr id="5" name="Oval 4">
          <a:extLst>
            <a:ext uri="{FF2B5EF4-FFF2-40B4-BE49-F238E27FC236}">
              <a16:creationId xmlns:a16="http://schemas.microsoft.com/office/drawing/2014/main" id="{BF946B37-7E56-407E-9DDD-C6EEB8C016DD}"/>
            </a:ext>
          </a:extLst>
        </xdr:cNvPr>
        <xdr:cNvSpPr/>
      </xdr:nvSpPr>
      <xdr:spPr>
        <a:xfrm>
          <a:off x="114508" y="2020939"/>
          <a:ext cx="1662225" cy="977490"/>
        </a:xfrm>
        <a:prstGeom prst="ellipse">
          <a:avLst/>
        </a:prstGeom>
        <a:solidFill>
          <a:srgbClr val="D6CFB4"/>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102504</xdr:colOff>
      <xdr:row>19</xdr:row>
      <xdr:rowOff>152400</xdr:rowOff>
    </xdr:from>
    <xdr:to>
      <xdr:col>2</xdr:col>
      <xdr:colOff>552084</xdr:colOff>
      <xdr:row>25</xdr:row>
      <xdr:rowOff>45720</xdr:rowOff>
    </xdr:to>
    <xdr:sp macro="" textlink="">
      <xdr:nvSpPr>
        <xdr:cNvPr id="6" name="Oval 5">
          <a:extLst>
            <a:ext uri="{FF2B5EF4-FFF2-40B4-BE49-F238E27FC236}">
              <a16:creationId xmlns:a16="http://schemas.microsoft.com/office/drawing/2014/main" id="{4F294A15-9520-4D67-86F2-FD74F79A99F8}"/>
            </a:ext>
          </a:extLst>
        </xdr:cNvPr>
        <xdr:cNvSpPr/>
      </xdr:nvSpPr>
      <xdr:spPr>
        <a:xfrm>
          <a:off x="102504" y="3577303"/>
          <a:ext cx="1662225" cy="974869"/>
        </a:xfrm>
        <a:prstGeom prst="ellipse">
          <a:avLst/>
        </a:prstGeom>
        <a:solidFill>
          <a:srgbClr val="D6CFB4"/>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1087</xdr:colOff>
      <xdr:row>4</xdr:row>
      <xdr:rowOff>54791</xdr:rowOff>
    </xdr:from>
    <xdr:to>
      <xdr:col>7</xdr:col>
      <xdr:colOff>357413</xdr:colOff>
      <xdr:row>9</xdr:row>
      <xdr:rowOff>47534</xdr:rowOff>
    </xdr:to>
    <xdr:grpSp>
      <xdr:nvGrpSpPr>
        <xdr:cNvPr id="7" name="Group 6">
          <a:extLst>
            <a:ext uri="{FF2B5EF4-FFF2-40B4-BE49-F238E27FC236}">
              <a16:creationId xmlns:a16="http://schemas.microsoft.com/office/drawing/2014/main" id="{62752515-D4B5-49BF-B53D-566E6D73187E}"/>
            </a:ext>
          </a:extLst>
        </xdr:cNvPr>
        <xdr:cNvGrpSpPr/>
      </xdr:nvGrpSpPr>
      <xdr:grpSpPr>
        <a:xfrm>
          <a:off x="2432230" y="780505"/>
          <a:ext cx="2179683" cy="899886"/>
          <a:chOff x="2354580" y="967740"/>
          <a:chExt cx="2308860" cy="914400"/>
        </a:xfrm>
      </xdr:grpSpPr>
      <xdr:sp macro="" textlink="">
        <xdr:nvSpPr>
          <xdr:cNvPr id="8" name="Rectangle: Top Corners Rounded 7">
            <a:extLst>
              <a:ext uri="{FF2B5EF4-FFF2-40B4-BE49-F238E27FC236}">
                <a16:creationId xmlns:a16="http://schemas.microsoft.com/office/drawing/2014/main" id="{61A052D3-7F04-67E4-2108-EB19A585FBEB}"/>
              </a:ext>
            </a:extLst>
          </xdr:cNvPr>
          <xdr:cNvSpPr/>
        </xdr:nvSpPr>
        <xdr:spPr>
          <a:xfrm rot="5400000">
            <a:off x="3067050" y="278130"/>
            <a:ext cx="906780" cy="2286000"/>
          </a:xfrm>
          <a:prstGeom prst="round2SameRect">
            <a:avLst/>
          </a:prstGeom>
          <a:solidFill>
            <a:srgbClr val="FFF8E6"/>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Top Corners Rounded 8">
            <a:extLst>
              <a:ext uri="{FF2B5EF4-FFF2-40B4-BE49-F238E27FC236}">
                <a16:creationId xmlns:a16="http://schemas.microsoft.com/office/drawing/2014/main" id="{A5464D83-E965-C8C4-F279-E069BCA73EC0}"/>
              </a:ext>
            </a:extLst>
          </xdr:cNvPr>
          <xdr:cNvSpPr/>
        </xdr:nvSpPr>
        <xdr:spPr>
          <a:xfrm rot="16200000">
            <a:off x="1946910" y="1375410"/>
            <a:ext cx="914400" cy="99060"/>
          </a:xfrm>
          <a:prstGeom prst="round2SameRect">
            <a:avLst>
              <a:gd name="adj1" fmla="val 19580"/>
              <a:gd name="adj2" fmla="val 0"/>
            </a:avLst>
          </a:prstGeom>
          <a:solidFill>
            <a:srgbClr val="8D0B41"/>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519971</xdr:colOff>
      <xdr:row>4</xdr:row>
      <xdr:rowOff>45720</xdr:rowOff>
    </xdr:from>
    <xdr:to>
      <xdr:col>11</xdr:col>
      <xdr:colOff>347251</xdr:colOff>
      <xdr:row>9</xdr:row>
      <xdr:rowOff>38463</xdr:rowOff>
    </xdr:to>
    <xdr:grpSp>
      <xdr:nvGrpSpPr>
        <xdr:cNvPr id="10" name="Group 9">
          <a:extLst>
            <a:ext uri="{FF2B5EF4-FFF2-40B4-BE49-F238E27FC236}">
              <a16:creationId xmlns:a16="http://schemas.microsoft.com/office/drawing/2014/main" id="{FD069477-3FE7-447D-BD01-4FD9F0FBEE3E}"/>
            </a:ext>
          </a:extLst>
        </xdr:cNvPr>
        <xdr:cNvGrpSpPr/>
      </xdr:nvGrpSpPr>
      <xdr:grpSpPr>
        <a:xfrm>
          <a:off x="4774471" y="771434"/>
          <a:ext cx="2258423" cy="899886"/>
          <a:chOff x="2354580" y="967740"/>
          <a:chExt cx="2308860" cy="914400"/>
        </a:xfrm>
      </xdr:grpSpPr>
      <xdr:sp macro="" textlink="">
        <xdr:nvSpPr>
          <xdr:cNvPr id="11" name="Rectangle: Top Corners Rounded 10">
            <a:extLst>
              <a:ext uri="{FF2B5EF4-FFF2-40B4-BE49-F238E27FC236}">
                <a16:creationId xmlns:a16="http://schemas.microsoft.com/office/drawing/2014/main" id="{622FC687-1B43-CC4E-C53E-217E7EF40A71}"/>
              </a:ext>
            </a:extLst>
          </xdr:cNvPr>
          <xdr:cNvSpPr/>
        </xdr:nvSpPr>
        <xdr:spPr>
          <a:xfrm rot="5400000">
            <a:off x="3067050" y="278130"/>
            <a:ext cx="906780" cy="2286000"/>
          </a:xfrm>
          <a:prstGeom prst="round2SameRect">
            <a:avLst/>
          </a:prstGeom>
          <a:solidFill>
            <a:srgbClr val="FFF8E6"/>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Top Corners Rounded 11">
            <a:extLst>
              <a:ext uri="{FF2B5EF4-FFF2-40B4-BE49-F238E27FC236}">
                <a16:creationId xmlns:a16="http://schemas.microsoft.com/office/drawing/2014/main" id="{8D66C582-E649-DE05-97A0-2F8D1D935491}"/>
              </a:ext>
            </a:extLst>
          </xdr:cNvPr>
          <xdr:cNvSpPr/>
        </xdr:nvSpPr>
        <xdr:spPr>
          <a:xfrm rot="16200000">
            <a:off x="1946910" y="1375410"/>
            <a:ext cx="914400" cy="99060"/>
          </a:xfrm>
          <a:prstGeom prst="round2SameRect">
            <a:avLst>
              <a:gd name="adj1" fmla="val 19580"/>
              <a:gd name="adj2" fmla="val 0"/>
            </a:avLst>
          </a:prstGeom>
          <a:solidFill>
            <a:srgbClr val="D39D55"/>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16</xdr:col>
      <xdr:colOff>359948</xdr:colOff>
      <xdr:row>4</xdr:row>
      <xdr:rowOff>26126</xdr:rowOff>
    </xdr:from>
    <xdr:to>
      <xdr:col>20</xdr:col>
      <xdr:colOff>230408</xdr:colOff>
      <xdr:row>9</xdr:row>
      <xdr:rowOff>18869</xdr:rowOff>
    </xdr:to>
    <xdr:grpSp>
      <xdr:nvGrpSpPr>
        <xdr:cNvPr id="16" name="Group 15">
          <a:extLst>
            <a:ext uri="{FF2B5EF4-FFF2-40B4-BE49-F238E27FC236}">
              <a16:creationId xmlns:a16="http://schemas.microsoft.com/office/drawing/2014/main" id="{7D96FD9E-9AB1-4C71-94BA-1E490D68DF47}"/>
            </a:ext>
          </a:extLst>
        </xdr:cNvPr>
        <xdr:cNvGrpSpPr/>
      </xdr:nvGrpSpPr>
      <xdr:grpSpPr>
        <a:xfrm>
          <a:off x="10084519" y="751840"/>
          <a:ext cx="2301603" cy="899886"/>
          <a:chOff x="2354580" y="967740"/>
          <a:chExt cx="2308860" cy="914400"/>
        </a:xfrm>
      </xdr:grpSpPr>
      <xdr:sp macro="" textlink="">
        <xdr:nvSpPr>
          <xdr:cNvPr id="17" name="Rectangle: Top Corners Rounded 16">
            <a:extLst>
              <a:ext uri="{FF2B5EF4-FFF2-40B4-BE49-F238E27FC236}">
                <a16:creationId xmlns:a16="http://schemas.microsoft.com/office/drawing/2014/main" id="{B069EB51-B623-BCDC-B4E2-8EEE666F207E}"/>
              </a:ext>
            </a:extLst>
          </xdr:cNvPr>
          <xdr:cNvSpPr/>
        </xdr:nvSpPr>
        <xdr:spPr>
          <a:xfrm rot="5400000">
            <a:off x="3067050" y="278130"/>
            <a:ext cx="906780" cy="2286000"/>
          </a:xfrm>
          <a:prstGeom prst="round2SameRect">
            <a:avLst/>
          </a:prstGeom>
          <a:solidFill>
            <a:srgbClr val="FFF8E6"/>
          </a:solidFill>
          <a:ln>
            <a:solidFill>
              <a:srgbClr val="FF999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Top Corners Rounded 17">
            <a:extLst>
              <a:ext uri="{FF2B5EF4-FFF2-40B4-BE49-F238E27FC236}">
                <a16:creationId xmlns:a16="http://schemas.microsoft.com/office/drawing/2014/main" id="{95848EEA-7088-E2D7-2D48-F2FEFE84C298}"/>
              </a:ext>
            </a:extLst>
          </xdr:cNvPr>
          <xdr:cNvSpPr/>
        </xdr:nvSpPr>
        <xdr:spPr>
          <a:xfrm rot="16200000">
            <a:off x="1946910" y="1375410"/>
            <a:ext cx="914400" cy="99060"/>
          </a:xfrm>
          <a:prstGeom prst="round2SameRect">
            <a:avLst>
              <a:gd name="adj1" fmla="val 19580"/>
              <a:gd name="adj2" fmla="val 0"/>
            </a:avLst>
          </a:prstGeom>
          <a:solidFill>
            <a:srgbClr val="FF9999"/>
          </a:solidFill>
          <a:ln>
            <a:solidFill>
              <a:srgbClr val="FF999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456473</xdr:colOff>
      <xdr:row>4</xdr:row>
      <xdr:rowOff>62411</xdr:rowOff>
    </xdr:from>
    <xdr:ext cx="1676400" cy="449580"/>
    <xdr:sp macro="" textlink="">
      <xdr:nvSpPr>
        <xdr:cNvPr id="19" name="TextBox 18">
          <a:extLst>
            <a:ext uri="{FF2B5EF4-FFF2-40B4-BE49-F238E27FC236}">
              <a16:creationId xmlns:a16="http://schemas.microsoft.com/office/drawing/2014/main" id="{EAC6FBA3-544B-11CC-91E7-7D391DA2F197}"/>
            </a:ext>
          </a:extLst>
        </xdr:cNvPr>
        <xdr:cNvSpPr txBox="1"/>
      </xdr:nvSpPr>
      <xdr:spPr>
        <a:xfrm>
          <a:off x="2887616" y="788125"/>
          <a:ext cx="16764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6">
                  <a:lumMod val="75000"/>
                </a:schemeClr>
              </a:solidFill>
            </a:rPr>
            <a:t>Total Sales</a:t>
          </a:r>
        </a:p>
        <a:p>
          <a:pPr algn="ctr"/>
          <a:endParaRPr lang="en-US" sz="1600" b="1" kern="1200">
            <a:solidFill>
              <a:srgbClr val="8D0B41"/>
            </a:solidFill>
          </a:endParaRPr>
        </a:p>
        <a:p>
          <a:pPr algn="ctr"/>
          <a:endParaRPr lang="en-US" sz="1600" b="1" kern="1200">
            <a:solidFill>
              <a:srgbClr val="8D0B41"/>
            </a:solidFill>
          </a:endParaRPr>
        </a:p>
      </xdr:txBody>
    </xdr:sp>
    <xdr:clientData/>
  </xdr:oneCellAnchor>
  <xdr:oneCellAnchor>
    <xdr:from>
      <xdr:col>4</xdr:col>
      <xdr:colOff>418373</xdr:colOff>
      <xdr:row>6</xdr:row>
      <xdr:rowOff>47171</xdr:rowOff>
    </xdr:from>
    <xdr:ext cx="1676400" cy="449580"/>
    <xdr:sp macro="" textlink="">
      <xdr:nvSpPr>
        <xdr:cNvPr id="24" name="TextBox 23">
          <a:extLst>
            <a:ext uri="{FF2B5EF4-FFF2-40B4-BE49-F238E27FC236}">
              <a16:creationId xmlns:a16="http://schemas.microsoft.com/office/drawing/2014/main" id="{3F984F73-5537-4286-8310-A0EF6A113AB0}"/>
            </a:ext>
          </a:extLst>
        </xdr:cNvPr>
        <xdr:cNvSpPr txBox="1"/>
      </xdr:nvSpPr>
      <xdr:spPr>
        <a:xfrm>
          <a:off x="2849516" y="1135742"/>
          <a:ext cx="16764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ysClr val="windowText" lastClr="000000"/>
              </a:solidFill>
            </a:rPr>
            <a:t>2,248,619$</a:t>
          </a:r>
        </a:p>
        <a:p>
          <a:pPr algn="ctr"/>
          <a:endParaRPr lang="en-US" sz="1600" b="1" kern="1200">
            <a:solidFill>
              <a:srgbClr val="8D0B41"/>
            </a:solidFill>
          </a:endParaRPr>
        </a:p>
        <a:p>
          <a:pPr algn="ctr"/>
          <a:endParaRPr lang="en-US" sz="1600" b="1" kern="1200">
            <a:solidFill>
              <a:srgbClr val="8D0B41"/>
            </a:solidFill>
          </a:endParaRPr>
        </a:p>
      </xdr:txBody>
    </xdr:sp>
    <xdr:clientData/>
  </xdr:oneCellAnchor>
  <xdr:twoCellAnchor editAs="oneCell">
    <xdr:from>
      <xdr:col>4</xdr:col>
      <xdr:colOff>195609</xdr:colOff>
      <xdr:row>5</xdr:row>
      <xdr:rowOff>62411</xdr:rowOff>
    </xdr:from>
    <xdr:to>
      <xdr:col>5</xdr:col>
      <xdr:colOff>66069</xdr:colOff>
      <xdr:row>7</xdr:row>
      <xdr:rowOff>176711</xdr:rowOff>
    </xdr:to>
    <xdr:pic>
      <xdr:nvPicPr>
        <xdr:cNvPr id="27" name="Picture 26">
          <a:extLst>
            <a:ext uri="{FF2B5EF4-FFF2-40B4-BE49-F238E27FC236}">
              <a16:creationId xmlns:a16="http://schemas.microsoft.com/office/drawing/2014/main" id="{D765521F-67AA-2A28-7797-138C508E3E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26752" y="969554"/>
          <a:ext cx="478246" cy="477157"/>
        </a:xfrm>
        <a:prstGeom prst="rect">
          <a:avLst/>
        </a:prstGeom>
      </xdr:spPr>
    </xdr:pic>
    <xdr:clientData/>
  </xdr:twoCellAnchor>
  <xdr:oneCellAnchor>
    <xdr:from>
      <xdr:col>8</xdr:col>
      <xdr:colOff>286291</xdr:colOff>
      <xdr:row>4</xdr:row>
      <xdr:rowOff>45720</xdr:rowOff>
    </xdr:from>
    <xdr:ext cx="1988820" cy="449580"/>
    <xdr:sp macro="" textlink="">
      <xdr:nvSpPr>
        <xdr:cNvPr id="28" name="TextBox 27">
          <a:extLst>
            <a:ext uri="{FF2B5EF4-FFF2-40B4-BE49-F238E27FC236}">
              <a16:creationId xmlns:a16="http://schemas.microsoft.com/office/drawing/2014/main" id="{A435B7EF-7F02-4773-92B0-D24F0595752F}"/>
            </a:ext>
          </a:extLst>
        </xdr:cNvPr>
        <xdr:cNvSpPr txBox="1"/>
      </xdr:nvSpPr>
      <xdr:spPr>
        <a:xfrm>
          <a:off x="5148577" y="771434"/>
          <a:ext cx="198882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6">
                  <a:lumMod val="75000"/>
                </a:schemeClr>
              </a:solidFill>
              <a:latin typeface="+mn-lt"/>
              <a:ea typeface="+mn-ea"/>
              <a:cs typeface="+mn-cs"/>
            </a:rPr>
            <a:t>Total</a:t>
          </a:r>
          <a:r>
            <a:rPr lang="en-US" sz="1600" b="1" kern="1200" baseline="0">
              <a:solidFill>
                <a:srgbClr val="D39D55"/>
              </a:solidFill>
            </a:rPr>
            <a:t> </a:t>
          </a:r>
          <a:r>
            <a:rPr lang="en-US" sz="1600" b="1" kern="1200">
              <a:solidFill>
                <a:schemeClr val="accent6">
                  <a:lumMod val="75000"/>
                </a:schemeClr>
              </a:solidFill>
              <a:latin typeface="+mn-lt"/>
              <a:ea typeface="+mn-ea"/>
              <a:cs typeface="+mn-cs"/>
            </a:rPr>
            <a:t>Quantity</a:t>
          </a:r>
          <a:r>
            <a:rPr lang="en-US" sz="1600" b="1" kern="1200" baseline="0">
              <a:solidFill>
                <a:srgbClr val="D39D55"/>
              </a:solidFill>
            </a:rPr>
            <a:t> </a:t>
          </a:r>
          <a:r>
            <a:rPr lang="en-US" sz="1600" b="1" kern="1200" baseline="0">
              <a:solidFill>
                <a:schemeClr val="accent6">
                  <a:lumMod val="75000"/>
                </a:schemeClr>
              </a:solidFill>
            </a:rPr>
            <a:t>Sold</a:t>
          </a:r>
          <a:endParaRPr lang="en-US" sz="1600" b="1" kern="1200">
            <a:solidFill>
              <a:schemeClr val="accent6">
                <a:lumMod val="75000"/>
              </a:schemeClr>
            </a:solidFill>
          </a:endParaRPr>
        </a:p>
        <a:p>
          <a:pPr algn="ctr"/>
          <a:endParaRPr lang="en-US" sz="1600" b="1" kern="1200">
            <a:solidFill>
              <a:srgbClr val="8D0B41"/>
            </a:solidFill>
          </a:endParaRPr>
        </a:p>
      </xdr:txBody>
    </xdr:sp>
    <xdr:clientData/>
  </xdr:oneCellAnchor>
  <xdr:oneCellAnchor>
    <xdr:from>
      <xdr:col>9</xdr:col>
      <xdr:colOff>154756</xdr:colOff>
      <xdr:row>6</xdr:row>
      <xdr:rowOff>38100</xdr:rowOff>
    </xdr:from>
    <xdr:ext cx="1135380" cy="434340"/>
    <xdr:sp macro="" textlink="">
      <xdr:nvSpPr>
        <xdr:cNvPr id="29" name="TextBox 28">
          <a:extLst>
            <a:ext uri="{FF2B5EF4-FFF2-40B4-BE49-F238E27FC236}">
              <a16:creationId xmlns:a16="http://schemas.microsoft.com/office/drawing/2014/main" id="{4A333718-9DFB-4B07-A9E0-9A48B3CAC5FF}"/>
            </a:ext>
          </a:extLst>
        </xdr:cNvPr>
        <xdr:cNvSpPr txBox="1"/>
      </xdr:nvSpPr>
      <xdr:spPr>
        <a:xfrm>
          <a:off x="5624827" y="1126671"/>
          <a:ext cx="113538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ysClr val="windowText" lastClr="000000"/>
              </a:solidFill>
            </a:rPr>
            <a:t>10822</a:t>
          </a:r>
        </a:p>
        <a:p>
          <a:pPr algn="ctr"/>
          <a:endParaRPr lang="en-US" sz="1600" b="1" kern="1200">
            <a:solidFill>
              <a:srgbClr val="8D0B41"/>
            </a:solidFill>
          </a:endParaRPr>
        </a:p>
      </xdr:txBody>
    </xdr:sp>
    <xdr:clientData/>
  </xdr:oneCellAnchor>
  <xdr:twoCellAnchor editAs="oneCell">
    <xdr:from>
      <xdr:col>8</xdr:col>
      <xdr:colOff>48287</xdr:colOff>
      <xdr:row>5</xdr:row>
      <xdr:rowOff>38100</xdr:rowOff>
    </xdr:from>
    <xdr:to>
      <xdr:col>8</xdr:col>
      <xdr:colOff>564633</xdr:colOff>
      <xdr:row>8</xdr:row>
      <xdr:rowOff>7620</xdr:rowOff>
    </xdr:to>
    <xdr:pic>
      <xdr:nvPicPr>
        <xdr:cNvPr id="31" name="Picture 30">
          <a:extLst>
            <a:ext uri="{FF2B5EF4-FFF2-40B4-BE49-F238E27FC236}">
              <a16:creationId xmlns:a16="http://schemas.microsoft.com/office/drawing/2014/main" id="{8955AFEF-A451-8A1C-65CD-9038F239E2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10573" y="945243"/>
          <a:ext cx="516346" cy="513806"/>
        </a:xfrm>
        <a:prstGeom prst="rect">
          <a:avLst/>
        </a:prstGeom>
      </xdr:spPr>
    </xdr:pic>
    <xdr:clientData/>
  </xdr:twoCellAnchor>
  <xdr:oneCellAnchor>
    <xdr:from>
      <xdr:col>13</xdr:col>
      <xdr:colOff>233315</xdr:colOff>
      <xdr:row>5</xdr:row>
      <xdr:rowOff>170905</xdr:rowOff>
    </xdr:from>
    <xdr:ext cx="1135380" cy="434340"/>
    <xdr:sp macro="" textlink="">
      <xdr:nvSpPr>
        <xdr:cNvPr id="33" name="TextBox 32">
          <a:extLst>
            <a:ext uri="{FF2B5EF4-FFF2-40B4-BE49-F238E27FC236}">
              <a16:creationId xmlns:a16="http://schemas.microsoft.com/office/drawing/2014/main" id="{305FA069-75FB-4082-9692-18D23C5136E1}"/>
            </a:ext>
          </a:extLst>
        </xdr:cNvPr>
        <xdr:cNvSpPr txBox="1"/>
      </xdr:nvSpPr>
      <xdr:spPr>
        <a:xfrm>
          <a:off x="8134529" y="1078048"/>
          <a:ext cx="113538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ysClr val="windowText" lastClr="000000"/>
              </a:solidFill>
            </a:rPr>
            <a:t>477,851$</a:t>
          </a:r>
        </a:p>
        <a:p>
          <a:pPr algn="ctr"/>
          <a:endParaRPr lang="en-US" sz="1600" b="1" kern="1200">
            <a:solidFill>
              <a:srgbClr val="8D0B41"/>
            </a:solidFill>
          </a:endParaRPr>
        </a:p>
      </xdr:txBody>
    </xdr:sp>
    <xdr:clientData/>
  </xdr:oneCellAnchor>
  <xdr:twoCellAnchor editAs="oneCell">
    <xdr:from>
      <xdr:col>12</xdr:col>
      <xdr:colOff>346163</xdr:colOff>
      <xdr:row>4</xdr:row>
      <xdr:rowOff>172362</xdr:rowOff>
    </xdr:from>
    <xdr:to>
      <xdr:col>13</xdr:col>
      <xdr:colOff>209004</xdr:colOff>
      <xdr:row>7</xdr:row>
      <xdr:rowOff>97613</xdr:rowOff>
    </xdr:to>
    <xdr:pic>
      <xdr:nvPicPr>
        <xdr:cNvPr id="35" name="Graphic 34">
          <a:extLst>
            <a:ext uri="{FF2B5EF4-FFF2-40B4-BE49-F238E27FC236}">
              <a16:creationId xmlns:a16="http://schemas.microsoft.com/office/drawing/2014/main" id="{D792FEC7-98B6-F079-7B8E-622F15BD18C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639592" y="898076"/>
          <a:ext cx="470626" cy="469537"/>
        </a:xfrm>
        <a:prstGeom prst="rect">
          <a:avLst/>
        </a:prstGeom>
      </xdr:spPr>
    </xdr:pic>
    <xdr:clientData/>
  </xdr:twoCellAnchor>
  <xdr:oneCellAnchor>
    <xdr:from>
      <xdr:col>17</xdr:col>
      <xdr:colOff>222425</xdr:colOff>
      <xdr:row>4</xdr:row>
      <xdr:rowOff>92529</xdr:rowOff>
    </xdr:from>
    <xdr:ext cx="1821180" cy="434340"/>
    <xdr:sp macro="" textlink="">
      <xdr:nvSpPr>
        <xdr:cNvPr id="36" name="TextBox 35">
          <a:extLst>
            <a:ext uri="{FF2B5EF4-FFF2-40B4-BE49-F238E27FC236}">
              <a16:creationId xmlns:a16="http://schemas.microsoft.com/office/drawing/2014/main" id="{932B60E0-69BF-4EFA-AFC6-46FC173CC713}"/>
            </a:ext>
          </a:extLst>
        </xdr:cNvPr>
        <xdr:cNvSpPr txBox="1"/>
      </xdr:nvSpPr>
      <xdr:spPr>
        <a:xfrm>
          <a:off x="10554782" y="818243"/>
          <a:ext cx="1821180" cy="434340"/>
        </a:xfrm>
        <a:prstGeom prst="rect">
          <a:avLst/>
        </a:prstGeom>
        <a:solidFill>
          <a:srgbClr val="FFF8E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6">
                  <a:lumMod val="75000"/>
                </a:schemeClr>
              </a:solidFill>
            </a:rPr>
            <a:t>Average</a:t>
          </a:r>
          <a:r>
            <a:rPr lang="en-US" sz="1600" b="1" kern="1200" baseline="0">
              <a:solidFill>
                <a:schemeClr val="accent6">
                  <a:lumMod val="75000"/>
                </a:schemeClr>
              </a:solidFill>
            </a:rPr>
            <a:t> Order Size</a:t>
          </a:r>
          <a:endParaRPr lang="en-US" sz="1600" b="1" kern="1200">
            <a:solidFill>
              <a:schemeClr val="accent6">
                <a:lumMod val="75000"/>
              </a:schemeClr>
            </a:solidFill>
          </a:endParaRPr>
        </a:p>
      </xdr:txBody>
    </xdr:sp>
    <xdr:clientData/>
  </xdr:oneCellAnchor>
  <xdr:oneCellAnchor>
    <xdr:from>
      <xdr:col>18</xdr:col>
      <xdr:colOff>15596</xdr:colOff>
      <xdr:row>6</xdr:row>
      <xdr:rowOff>81645</xdr:rowOff>
    </xdr:from>
    <xdr:ext cx="1135380" cy="434340"/>
    <xdr:sp macro="" textlink="">
      <xdr:nvSpPr>
        <xdr:cNvPr id="37" name="TextBox 36">
          <a:extLst>
            <a:ext uri="{FF2B5EF4-FFF2-40B4-BE49-F238E27FC236}">
              <a16:creationId xmlns:a16="http://schemas.microsoft.com/office/drawing/2014/main" id="{31B79185-E9E4-4D7E-979F-A7AD7C73351F}"/>
            </a:ext>
          </a:extLst>
        </xdr:cNvPr>
        <xdr:cNvSpPr txBox="1"/>
      </xdr:nvSpPr>
      <xdr:spPr>
        <a:xfrm>
          <a:off x="10955739" y="1170216"/>
          <a:ext cx="113538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chemeClr val="tx1"/>
              </a:solidFill>
            </a:rPr>
            <a:t>208</a:t>
          </a:r>
        </a:p>
      </xdr:txBody>
    </xdr:sp>
    <xdr:clientData/>
  </xdr:oneCellAnchor>
  <xdr:twoCellAnchor editAs="oneCell">
    <xdr:from>
      <xdr:col>16</xdr:col>
      <xdr:colOff>512827</xdr:colOff>
      <xdr:row>5</xdr:row>
      <xdr:rowOff>77651</xdr:rowOff>
    </xdr:from>
    <xdr:to>
      <xdr:col>17</xdr:col>
      <xdr:colOff>361036</xdr:colOff>
      <xdr:row>7</xdr:row>
      <xdr:rowOff>169701</xdr:rowOff>
    </xdr:to>
    <xdr:pic>
      <xdr:nvPicPr>
        <xdr:cNvPr id="39" name="Picture 38">
          <a:extLst>
            <a:ext uri="{FF2B5EF4-FFF2-40B4-BE49-F238E27FC236}">
              <a16:creationId xmlns:a16="http://schemas.microsoft.com/office/drawing/2014/main" id="{22A8C8DC-1C65-98B1-02B0-08BCD97657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237398" y="984794"/>
          <a:ext cx="455995" cy="454907"/>
        </a:xfrm>
        <a:prstGeom prst="rect">
          <a:avLst/>
        </a:prstGeom>
      </xdr:spPr>
    </xdr:pic>
    <xdr:clientData/>
  </xdr:twoCellAnchor>
  <xdr:oneCellAnchor>
    <xdr:from>
      <xdr:col>0</xdr:col>
      <xdr:colOff>143474</xdr:colOff>
      <xdr:row>4</xdr:row>
      <xdr:rowOff>144780</xdr:rowOff>
    </xdr:from>
    <xdr:ext cx="1676400" cy="449580"/>
    <xdr:sp macro="" textlink="">
      <xdr:nvSpPr>
        <xdr:cNvPr id="40" name="TextBox 39">
          <a:extLst>
            <a:ext uri="{FF2B5EF4-FFF2-40B4-BE49-F238E27FC236}">
              <a16:creationId xmlns:a16="http://schemas.microsoft.com/office/drawing/2014/main" id="{8ADF120B-9989-4072-BB6B-284DC7F6FB4A}"/>
            </a:ext>
          </a:extLst>
        </xdr:cNvPr>
        <xdr:cNvSpPr txBox="1"/>
      </xdr:nvSpPr>
      <xdr:spPr>
        <a:xfrm>
          <a:off x="143474" y="865812"/>
          <a:ext cx="16764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rgbClr val="803D3B"/>
              </a:solidFill>
            </a:rPr>
            <a:t>Main</a:t>
          </a:r>
          <a:r>
            <a:rPr lang="en-US" sz="1600" b="1" kern="1200" baseline="0">
              <a:solidFill>
                <a:srgbClr val="803D3B"/>
              </a:solidFill>
            </a:rPr>
            <a:t> Dashboard</a:t>
          </a:r>
          <a:endParaRPr lang="en-US" sz="1600" b="1" kern="1200">
            <a:solidFill>
              <a:srgbClr val="803D3B"/>
            </a:solidFill>
          </a:endParaRPr>
        </a:p>
        <a:p>
          <a:pPr algn="ctr"/>
          <a:endParaRPr lang="en-US" sz="1600" b="1" kern="1200">
            <a:solidFill>
              <a:srgbClr val="8D0B41"/>
            </a:solidFill>
          </a:endParaRPr>
        </a:p>
      </xdr:txBody>
    </xdr:sp>
    <xdr:clientData/>
  </xdr:oneCellAnchor>
  <xdr:twoCellAnchor>
    <xdr:from>
      <xdr:col>3</xdr:col>
      <xdr:colOff>268996</xdr:colOff>
      <xdr:row>10</xdr:row>
      <xdr:rowOff>81934</xdr:rowOff>
    </xdr:from>
    <xdr:to>
      <xdr:col>10</xdr:col>
      <xdr:colOff>548967</xdr:colOff>
      <xdr:row>31</xdr:row>
      <xdr:rowOff>27214</xdr:rowOff>
    </xdr:to>
    <xdr:sp macro="" textlink="">
      <xdr:nvSpPr>
        <xdr:cNvPr id="41" name="Rectangle: Rounded Corners 40">
          <a:extLst>
            <a:ext uri="{FF2B5EF4-FFF2-40B4-BE49-F238E27FC236}">
              <a16:creationId xmlns:a16="http://schemas.microsoft.com/office/drawing/2014/main" id="{51ED55CC-61A2-65F5-D6C0-EBEA3572228C}"/>
            </a:ext>
          </a:extLst>
        </xdr:cNvPr>
        <xdr:cNvSpPr/>
      </xdr:nvSpPr>
      <xdr:spPr>
        <a:xfrm>
          <a:off x="2092353" y="1896220"/>
          <a:ext cx="4534471" cy="3755280"/>
        </a:xfrm>
        <a:prstGeom prst="roundRect">
          <a:avLst>
            <a:gd name="adj" fmla="val 30174"/>
          </a:avLst>
        </a:prstGeom>
        <a:solidFill>
          <a:srgbClr val="FFF8E6"/>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11</xdr:col>
      <xdr:colOff>99786</xdr:colOff>
      <xdr:row>10</xdr:row>
      <xdr:rowOff>72567</xdr:rowOff>
    </xdr:from>
    <xdr:to>
      <xdr:col>18</xdr:col>
      <xdr:colOff>362858</xdr:colOff>
      <xdr:row>31</xdr:row>
      <xdr:rowOff>45357</xdr:rowOff>
    </xdr:to>
    <xdr:sp macro="" textlink="">
      <xdr:nvSpPr>
        <xdr:cNvPr id="43" name="Rectangle: Rounded Corners 42">
          <a:extLst>
            <a:ext uri="{FF2B5EF4-FFF2-40B4-BE49-F238E27FC236}">
              <a16:creationId xmlns:a16="http://schemas.microsoft.com/office/drawing/2014/main" id="{D008E671-63B9-49E6-903E-4D8A0711E90A}"/>
            </a:ext>
          </a:extLst>
        </xdr:cNvPr>
        <xdr:cNvSpPr/>
      </xdr:nvSpPr>
      <xdr:spPr>
        <a:xfrm>
          <a:off x="6785429" y="1886853"/>
          <a:ext cx="4517572" cy="3782790"/>
        </a:xfrm>
        <a:prstGeom prst="roundRect">
          <a:avLst>
            <a:gd name="adj" fmla="val 27547"/>
          </a:avLst>
        </a:prstGeom>
        <a:solidFill>
          <a:srgbClr val="FFF8E6"/>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21</xdr:col>
      <xdr:colOff>115396</xdr:colOff>
      <xdr:row>4</xdr:row>
      <xdr:rowOff>39551</xdr:rowOff>
    </xdr:from>
    <xdr:to>
      <xdr:col>24</xdr:col>
      <xdr:colOff>593641</xdr:colOff>
      <xdr:row>9</xdr:row>
      <xdr:rowOff>32294</xdr:rowOff>
    </xdr:to>
    <xdr:grpSp>
      <xdr:nvGrpSpPr>
        <xdr:cNvPr id="44" name="Group 43">
          <a:extLst>
            <a:ext uri="{FF2B5EF4-FFF2-40B4-BE49-F238E27FC236}">
              <a16:creationId xmlns:a16="http://schemas.microsoft.com/office/drawing/2014/main" id="{847641EC-44EF-44EC-8B42-88732CEF5AD6}"/>
            </a:ext>
          </a:extLst>
        </xdr:cNvPr>
        <xdr:cNvGrpSpPr/>
      </xdr:nvGrpSpPr>
      <xdr:grpSpPr>
        <a:xfrm>
          <a:off x="12878896" y="765265"/>
          <a:ext cx="2301602" cy="899886"/>
          <a:chOff x="2354580" y="967740"/>
          <a:chExt cx="2308860" cy="914400"/>
        </a:xfrm>
      </xdr:grpSpPr>
      <xdr:sp macro="" textlink="">
        <xdr:nvSpPr>
          <xdr:cNvPr id="45" name="Rectangle: Top Corners Rounded 44">
            <a:extLst>
              <a:ext uri="{FF2B5EF4-FFF2-40B4-BE49-F238E27FC236}">
                <a16:creationId xmlns:a16="http://schemas.microsoft.com/office/drawing/2014/main" id="{8043DAC0-6C57-CBAA-FB5E-C5E3CAE34387}"/>
              </a:ext>
            </a:extLst>
          </xdr:cNvPr>
          <xdr:cNvSpPr/>
        </xdr:nvSpPr>
        <xdr:spPr>
          <a:xfrm rot="5400000">
            <a:off x="3067050" y="278130"/>
            <a:ext cx="906780" cy="2286000"/>
          </a:xfrm>
          <a:prstGeom prst="round2SameRect">
            <a:avLst/>
          </a:prstGeom>
          <a:solidFill>
            <a:srgbClr val="FFF8E6"/>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Top Corners Rounded 45">
            <a:extLst>
              <a:ext uri="{FF2B5EF4-FFF2-40B4-BE49-F238E27FC236}">
                <a16:creationId xmlns:a16="http://schemas.microsoft.com/office/drawing/2014/main" id="{97909BEE-16C8-F820-B56C-48039D24AE97}"/>
              </a:ext>
            </a:extLst>
          </xdr:cNvPr>
          <xdr:cNvSpPr/>
        </xdr:nvSpPr>
        <xdr:spPr>
          <a:xfrm rot="16200000">
            <a:off x="1946910" y="1375410"/>
            <a:ext cx="914400" cy="99060"/>
          </a:xfrm>
          <a:prstGeom prst="round2SameRect">
            <a:avLst>
              <a:gd name="adj1" fmla="val 19580"/>
              <a:gd name="adj2" fmla="val 0"/>
            </a:avLst>
          </a:prstGeom>
          <a:solidFill>
            <a:schemeClr val="accent6">
              <a:lumMod val="75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21</xdr:col>
      <xdr:colOff>202841</xdr:colOff>
      <xdr:row>4</xdr:row>
      <xdr:rowOff>7620</xdr:rowOff>
    </xdr:from>
    <xdr:ext cx="1988820" cy="449580"/>
    <xdr:sp macro="" textlink="">
      <xdr:nvSpPr>
        <xdr:cNvPr id="47" name="TextBox 46">
          <a:extLst>
            <a:ext uri="{FF2B5EF4-FFF2-40B4-BE49-F238E27FC236}">
              <a16:creationId xmlns:a16="http://schemas.microsoft.com/office/drawing/2014/main" id="{13067D0F-9CC1-4840-AF0B-29279E4ECEAA}"/>
            </a:ext>
          </a:extLst>
        </xdr:cNvPr>
        <xdr:cNvSpPr txBox="1"/>
      </xdr:nvSpPr>
      <xdr:spPr>
        <a:xfrm>
          <a:off x="12966341" y="733334"/>
          <a:ext cx="198882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6">
                  <a:lumMod val="75000"/>
                </a:schemeClr>
              </a:solidFill>
            </a:rPr>
            <a:t>Orders Returned</a:t>
          </a:r>
        </a:p>
      </xdr:txBody>
    </xdr:sp>
    <xdr:clientData/>
  </xdr:oneCellAnchor>
  <xdr:oneCellAnchor>
    <xdr:from>
      <xdr:col>21</xdr:col>
      <xdr:colOff>185243</xdr:colOff>
      <xdr:row>6</xdr:row>
      <xdr:rowOff>12338</xdr:rowOff>
    </xdr:from>
    <xdr:ext cx="1135380" cy="434340"/>
    <xdr:sp macro="" textlink="">
      <xdr:nvSpPr>
        <xdr:cNvPr id="48" name="TextBox 47">
          <a:extLst>
            <a:ext uri="{FF2B5EF4-FFF2-40B4-BE49-F238E27FC236}">
              <a16:creationId xmlns:a16="http://schemas.microsoft.com/office/drawing/2014/main" id="{C5B9AD47-9AD2-43AC-A3FB-46DE42797FBD}"/>
            </a:ext>
          </a:extLst>
        </xdr:cNvPr>
        <xdr:cNvSpPr txBox="1"/>
      </xdr:nvSpPr>
      <xdr:spPr>
        <a:xfrm>
          <a:off x="12948743" y="1100909"/>
          <a:ext cx="113538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ysClr val="windowText" lastClr="000000"/>
              </a:solidFill>
            </a:rPr>
            <a:t>389 </a:t>
          </a:r>
        </a:p>
        <a:p>
          <a:pPr algn="ctr"/>
          <a:endParaRPr lang="en-US" sz="1600" b="1" kern="1200">
            <a:solidFill>
              <a:srgbClr val="8D0B41"/>
            </a:solidFill>
          </a:endParaRPr>
        </a:p>
      </xdr:txBody>
    </xdr:sp>
    <xdr:clientData/>
  </xdr:oneCellAnchor>
  <xdr:twoCellAnchor>
    <xdr:from>
      <xdr:col>22</xdr:col>
      <xdr:colOff>478613</xdr:colOff>
      <xdr:row>5</xdr:row>
      <xdr:rowOff>91440</xdr:rowOff>
    </xdr:from>
    <xdr:to>
      <xdr:col>22</xdr:col>
      <xdr:colOff>478613</xdr:colOff>
      <xdr:row>8</xdr:row>
      <xdr:rowOff>83820</xdr:rowOff>
    </xdr:to>
    <xdr:cxnSp macro="">
      <xdr:nvCxnSpPr>
        <xdr:cNvPr id="51" name="Straight Connector 50">
          <a:extLst>
            <a:ext uri="{FF2B5EF4-FFF2-40B4-BE49-F238E27FC236}">
              <a16:creationId xmlns:a16="http://schemas.microsoft.com/office/drawing/2014/main" id="{0A5B8A3D-DA9F-2CBC-14BB-F25BAD10A430}"/>
            </a:ext>
          </a:extLst>
        </xdr:cNvPr>
        <xdr:cNvCxnSpPr/>
      </xdr:nvCxnSpPr>
      <xdr:spPr>
        <a:xfrm>
          <a:off x="13849899" y="998583"/>
          <a:ext cx="0" cy="536666"/>
        </a:xfrm>
        <a:prstGeom prst="line">
          <a:avLst/>
        </a:prstGeom>
        <a:ln>
          <a:solidFill>
            <a:schemeClr val="accent6">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18147</xdr:colOff>
      <xdr:row>6</xdr:row>
      <xdr:rowOff>30480</xdr:rowOff>
    </xdr:from>
    <xdr:ext cx="906598" cy="434340"/>
    <xdr:sp macro="" textlink="">
      <xdr:nvSpPr>
        <xdr:cNvPr id="60" name="TextBox 59">
          <a:extLst>
            <a:ext uri="{FF2B5EF4-FFF2-40B4-BE49-F238E27FC236}">
              <a16:creationId xmlns:a16="http://schemas.microsoft.com/office/drawing/2014/main" id="{5A95C1C8-55DB-4349-ACA1-F67CF270D8E2}"/>
            </a:ext>
          </a:extLst>
        </xdr:cNvPr>
        <xdr:cNvSpPr txBox="1"/>
      </xdr:nvSpPr>
      <xdr:spPr>
        <a:xfrm>
          <a:off x="13997218" y="1119051"/>
          <a:ext cx="906598"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ysClr val="windowText" lastClr="000000"/>
              </a:solidFill>
            </a:rPr>
            <a:t>19% </a:t>
          </a:r>
        </a:p>
        <a:p>
          <a:pPr algn="ctr"/>
          <a:endParaRPr lang="en-US" sz="1600" b="1" kern="1200">
            <a:solidFill>
              <a:srgbClr val="8D0B41"/>
            </a:solidFill>
          </a:endParaRPr>
        </a:p>
      </xdr:txBody>
    </xdr:sp>
    <xdr:clientData/>
  </xdr:oneCellAnchor>
  <xdr:oneCellAnchor>
    <xdr:from>
      <xdr:col>4</xdr:col>
      <xdr:colOff>85623</xdr:colOff>
      <xdr:row>11</xdr:row>
      <xdr:rowOff>64974</xdr:rowOff>
    </xdr:from>
    <xdr:ext cx="2628900" cy="449580"/>
    <xdr:sp macro="" textlink="">
      <xdr:nvSpPr>
        <xdr:cNvPr id="61" name="TextBox 60">
          <a:extLst>
            <a:ext uri="{FF2B5EF4-FFF2-40B4-BE49-F238E27FC236}">
              <a16:creationId xmlns:a16="http://schemas.microsoft.com/office/drawing/2014/main" id="{2A590ED2-3DD0-4702-839E-67150837333A}"/>
            </a:ext>
          </a:extLst>
        </xdr:cNvPr>
        <xdr:cNvSpPr txBox="1"/>
      </xdr:nvSpPr>
      <xdr:spPr>
        <a:xfrm>
          <a:off x="2510913" y="2047813"/>
          <a:ext cx="26289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ysClr val="windowText" lastClr="000000"/>
              </a:solidFill>
            </a:rPr>
            <a:t>Year</a:t>
          </a:r>
          <a:r>
            <a:rPr lang="en-US" sz="1600" b="1" kern="1200" baseline="0">
              <a:solidFill>
                <a:sysClr val="windowText" lastClr="000000"/>
              </a:solidFill>
            </a:rPr>
            <a:t> Over Year Growth Rate</a:t>
          </a:r>
          <a:endParaRPr lang="en-US" sz="1600" b="1" kern="1200">
            <a:solidFill>
              <a:sysClr val="windowText" lastClr="000000"/>
            </a:solidFill>
          </a:endParaRPr>
        </a:p>
        <a:p>
          <a:pPr algn="ctr"/>
          <a:endParaRPr lang="en-US" sz="1600" b="1" kern="1200">
            <a:solidFill>
              <a:srgbClr val="8D0B41"/>
            </a:solidFill>
          </a:endParaRPr>
        </a:p>
      </xdr:txBody>
    </xdr:sp>
    <xdr:clientData/>
  </xdr:oneCellAnchor>
  <xdr:twoCellAnchor>
    <xdr:from>
      <xdr:col>3</xdr:col>
      <xdr:colOff>579120</xdr:colOff>
      <xdr:row>18</xdr:row>
      <xdr:rowOff>109707</xdr:rowOff>
    </xdr:from>
    <xdr:to>
      <xdr:col>4</xdr:col>
      <xdr:colOff>109529</xdr:colOff>
      <xdr:row>19</xdr:row>
      <xdr:rowOff>71607</xdr:rowOff>
    </xdr:to>
    <xdr:sp macro="" textlink="">
      <xdr:nvSpPr>
        <xdr:cNvPr id="63" name="Oval 62">
          <a:extLst>
            <a:ext uri="{FF2B5EF4-FFF2-40B4-BE49-F238E27FC236}">
              <a16:creationId xmlns:a16="http://schemas.microsoft.com/office/drawing/2014/main" id="{C96E814D-AD61-40AD-BCE4-8EFD75085EE8}"/>
            </a:ext>
          </a:extLst>
        </xdr:cNvPr>
        <xdr:cNvSpPr/>
      </xdr:nvSpPr>
      <xdr:spPr>
        <a:xfrm>
          <a:off x="2398088" y="3354352"/>
          <a:ext cx="136731" cy="142158"/>
        </a:xfrm>
        <a:prstGeom prst="ellips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399430</xdr:colOff>
      <xdr:row>18</xdr:row>
      <xdr:rowOff>80003</xdr:rowOff>
    </xdr:from>
    <xdr:to>
      <xdr:col>7</xdr:col>
      <xdr:colOff>536161</xdr:colOff>
      <xdr:row>19</xdr:row>
      <xdr:rowOff>46804</xdr:rowOff>
    </xdr:to>
    <xdr:sp macro="" textlink="">
      <xdr:nvSpPr>
        <xdr:cNvPr id="12288" name="Oval 12287">
          <a:extLst>
            <a:ext uri="{FF2B5EF4-FFF2-40B4-BE49-F238E27FC236}">
              <a16:creationId xmlns:a16="http://schemas.microsoft.com/office/drawing/2014/main" id="{4C7F9C68-ECBE-4640-981E-2D1AE170F85D}"/>
            </a:ext>
          </a:extLst>
        </xdr:cNvPr>
        <xdr:cNvSpPr/>
      </xdr:nvSpPr>
      <xdr:spPr>
        <a:xfrm>
          <a:off x="4643688" y="3324648"/>
          <a:ext cx="136731" cy="147059"/>
        </a:xfrm>
        <a:prstGeom prst="ellips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517586</xdr:colOff>
      <xdr:row>18</xdr:row>
      <xdr:rowOff>1892</xdr:rowOff>
    </xdr:from>
    <xdr:ext cx="2065020" cy="449580"/>
    <xdr:sp macro="" textlink="">
      <xdr:nvSpPr>
        <xdr:cNvPr id="12289" name="TextBox 12288">
          <a:extLst>
            <a:ext uri="{FF2B5EF4-FFF2-40B4-BE49-F238E27FC236}">
              <a16:creationId xmlns:a16="http://schemas.microsoft.com/office/drawing/2014/main" id="{F3724B0B-5153-4610-B0BA-7DCDAB85E0B0}"/>
            </a:ext>
          </a:extLst>
        </xdr:cNvPr>
        <xdr:cNvSpPr txBox="1"/>
      </xdr:nvSpPr>
      <xdr:spPr>
        <a:xfrm>
          <a:off x="2336554" y="3246537"/>
          <a:ext cx="206502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tx1">
                  <a:lumMod val="95000"/>
                  <a:lumOff val="5000"/>
                </a:schemeClr>
              </a:solidFill>
            </a:rPr>
            <a:t>2023 Y</a:t>
          </a:r>
          <a:r>
            <a:rPr lang="en-US" sz="1600" b="1" kern="1200" baseline="0">
              <a:solidFill>
                <a:schemeClr val="tx1">
                  <a:lumMod val="95000"/>
                  <a:lumOff val="5000"/>
                </a:schemeClr>
              </a:solidFill>
            </a:rPr>
            <a:t>OY Growth</a:t>
          </a:r>
          <a:endParaRPr lang="en-US" sz="1600" b="1" kern="1200">
            <a:solidFill>
              <a:schemeClr val="tx1">
                <a:lumMod val="95000"/>
                <a:lumOff val="5000"/>
              </a:schemeClr>
            </a:solidFill>
          </a:endParaRPr>
        </a:p>
      </xdr:txBody>
    </xdr:sp>
    <xdr:clientData/>
  </xdr:oneCellAnchor>
  <xdr:oneCellAnchor>
    <xdr:from>
      <xdr:col>3</xdr:col>
      <xdr:colOff>426063</xdr:colOff>
      <xdr:row>19</xdr:row>
      <xdr:rowOff>104966</xdr:rowOff>
    </xdr:from>
    <xdr:ext cx="1758663" cy="449580"/>
    <xdr:sp macro="" textlink="">
      <xdr:nvSpPr>
        <xdr:cNvPr id="12290" name="TextBox 12289">
          <a:extLst>
            <a:ext uri="{FF2B5EF4-FFF2-40B4-BE49-F238E27FC236}">
              <a16:creationId xmlns:a16="http://schemas.microsoft.com/office/drawing/2014/main" id="{3470E0C7-8065-4B80-AF6E-6800076036B1}"/>
            </a:ext>
          </a:extLst>
        </xdr:cNvPr>
        <xdr:cNvSpPr txBox="1"/>
      </xdr:nvSpPr>
      <xdr:spPr>
        <a:xfrm>
          <a:off x="2245031" y="3529869"/>
          <a:ext cx="1758663"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chemeClr val="tx1">
                  <a:lumMod val="95000"/>
                  <a:lumOff val="5000"/>
                </a:schemeClr>
              </a:solidFill>
            </a:rPr>
            <a:t>384%</a:t>
          </a:r>
        </a:p>
      </xdr:txBody>
    </xdr:sp>
    <xdr:clientData/>
  </xdr:oneCellAnchor>
  <xdr:oneCellAnchor>
    <xdr:from>
      <xdr:col>7</xdr:col>
      <xdr:colOff>532575</xdr:colOff>
      <xdr:row>18</xdr:row>
      <xdr:rowOff>1895</xdr:rowOff>
    </xdr:from>
    <xdr:ext cx="1703028" cy="449580"/>
    <xdr:sp macro="" textlink="">
      <xdr:nvSpPr>
        <xdr:cNvPr id="12291" name="TextBox 12290">
          <a:extLst>
            <a:ext uri="{FF2B5EF4-FFF2-40B4-BE49-F238E27FC236}">
              <a16:creationId xmlns:a16="http://schemas.microsoft.com/office/drawing/2014/main" id="{BCFF354C-65B8-4CBA-93C9-C71AA372DFEB}"/>
            </a:ext>
          </a:extLst>
        </xdr:cNvPr>
        <xdr:cNvSpPr txBox="1"/>
      </xdr:nvSpPr>
      <xdr:spPr>
        <a:xfrm>
          <a:off x="4776833" y="3246540"/>
          <a:ext cx="1703028"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tx1">
                  <a:lumMod val="95000"/>
                  <a:lumOff val="5000"/>
                </a:schemeClr>
              </a:solidFill>
            </a:rPr>
            <a:t>2024 Y</a:t>
          </a:r>
          <a:r>
            <a:rPr lang="en-US" sz="1600" b="1" kern="1200" baseline="0">
              <a:solidFill>
                <a:schemeClr val="tx1">
                  <a:lumMod val="95000"/>
                  <a:lumOff val="5000"/>
                </a:schemeClr>
              </a:solidFill>
            </a:rPr>
            <a:t>OY Growth</a:t>
          </a:r>
          <a:endParaRPr lang="en-US" sz="1600" b="1" kern="1200">
            <a:solidFill>
              <a:schemeClr val="tx1">
                <a:lumMod val="95000"/>
                <a:lumOff val="5000"/>
              </a:schemeClr>
            </a:solidFill>
          </a:endParaRPr>
        </a:p>
      </xdr:txBody>
    </xdr:sp>
    <xdr:clientData/>
  </xdr:oneCellAnchor>
  <xdr:oneCellAnchor>
    <xdr:from>
      <xdr:col>6</xdr:col>
      <xdr:colOff>399430</xdr:colOff>
      <xdr:row>19</xdr:row>
      <xdr:rowOff>114309</xdr:rowOff>
    </xdr:from>
    <xdr:ext cx="2628900" cy="449580"/>
    <xdr:sp macro="" textlink="">
      <xdr:nvSpPr>
        <xdr:cNvPr id="12294" name="TextBox 12293">
          <a:extLst>
            <a:ext uri="{FF2B5EF4-FFF2-40B4-BE49-F238E27FC236}">
              <a16:creationId xmlns:a16="http://schemas.microsoft.com/office/drawing/2014/main" id="{5FBC09B3-2E06-4B3A-A6B1-B12D4FD20BCD}"/>
            </a:ext>
          </a:extLst>
        </xdr:cNvPr>
        <xdr:cNvSpPr txBox="1"/>
      </xdr:nvSpPr>
      <xdr:spPr>
        <a:xfrm>
          <a:off x="4037365" y="3539212"/>
          <a:ext cx="26289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chemeClr val="tx1">
                  <a:lumMod val="95000"/>
                  <a:lumOff val="5000"/>
                </a:schemeClr>
              </a:solidFill>
            </a:rPr>
            <a:t>-20%</a:t>
          </a:r>
        </a:p>
      </xdr:txBody>
    </xdr:sp>
    <xdr:clientData/>
  </xdr:oneCellAnchor>
  <xdr:oneCellAnchor>
    <xdr:from>
      <xdr:col>11</xdr:col>
      <xdr:colOff>209306</xdr:colOff>
      <xdr:row>11</xdr:row>
      <xdr:rowOff>142451</xdr:rowOff>
    </xdr:from>
    <xdr:ext cx="3200400" cy="434340"/>
    <xdr:sp macro="" textlink="">
      <xdr:nvSpPr>
        <xdr:cNvPr id="12295" name="TextBox 12294">
          <a:extLst>
            <a:ext uri="{FF2B5EF4-FFF2-40B4-BE49-F238E27FC236}">
              <a16:creationId xmlns:a16="http://schemas.microsoft.com/office/drawing/2014/main" id="{BA4063A5-0046-4CDF-A61A-697E8AA3A4A0}"/>
            </a:ext>
          </a:extLst>
        </xdr:cNvPr>
        <xdr:cNvSpPr txBox="1"/>
      </xdr:nvSpPr>
      <xdr:spPr>
        <a:xfrm>
          <a:off x="6894949" y="2138165"/>
          <a:ext cx="320040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ysClr val="windowText" lastClr="000000"/>
              </a:solidFill>
            </a:rPr>
            <a:t>Month</a:t>
          </a:r>
          <a:r>
            <a:rPr lang="en-US" sz="1600" b="1" kern="1200" baseline="0">
              <a:solidFill>
                <a:sysClr val="windowText" lastClr="000000"/>
              </a:solidFill>
            </a:rPr>
            <a:t> Over Month Growth Rate</a:t>
          </a:r>
          <a:endParaRPr lang="en-US" sz="1600" b="1" kern="1200">
            <a:solidFill>
              <a:sysClr val="windowText" lastClr="000000"/>
            </a:solidFill>
          </a:endParaRPr>
        </a:p>
        <a:p>
          <a:pPr algn="ctr"/>
          <a:endParaRPr lang="en-US" sz="1600" b="1" kern="1200">
            <a:solidFill>
              <a:srgbClr val="8D0B41"/>
            </a:solidFill>
          </a:endParaRPr>
        </a:p>
      </xdr:txBody>
    </xdr:sp>
    <xdr:clientData/>
  </xdr:oneCellAnchor>
  <xdr:oneCellAnchor>
    <xdr:from>
      <xdr:col>11</xdr:col>
      <xdr:colOff>391015</xdr:colOff>
      <xdr:row>27</xdr:row>
      <xdr:rowOff>39552</xdr:rowOff>
    </xdr:from>
    <xdr:ext cx="1493520" cy="396240"/>
    <xdr:sp macro="" textlink="">
      <xdr:nvSpPr>
        <xdr:cNvPr id="12299" name="TextBox 12298">
          <a:extLst>
            <a:ext uri="{FF2B5EF4-FFF2-40B4-BE49-F238E27FC236}">
              <a16:creationId xmlns:a16="http://schemas.microsoft.com/office/drawing/2014/main" id="{344D9A10-9849-47F3-90C7-AC8510CA791A}"/>
            </a:ext>
          </a:extLst>
        </xdr:cNvPr>
        <xdr:cNvSpPr txBox="1"/>
      </xdr:nvSpPr>
      <xdr:spPr>
        <a:xfrm>
          <a:off x="7076658" y="4938123"/>
          <a:ext cx="149352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tx1">
                  <a:lumMod val="95000"/>
                  <a:lumOff val="5000"/>
                </a:schemeClr>
              </a:solidFill>
            </a:rPr>
            <a:t>2022</a:t>
          </a:r>
          <a:r>
            <a:rPr lang="en-US" sz="1600" b="1" kern="1200" baseline="0">
              <a:solidFill>
                <a:schemeClr val="tx1">
                  <a:lumMod val="95000"/>
                  <a:lumOff val="5000"/>
                </a:schemeClr>
              </a:solidFill>
            </a:rPr>
            <a:t> Nov</a:t>
          </a:r>
          <a:endParaRPr lang="en-US" sz="1600" b="1" kern="1200">
            <a:solidFill>
              <a:schemeClr val="tx1">
                <a:lumMod val="95000"/>
                <a:lumOff val="5000"/>
              </a:schemeClr>
            </a:solidFill>
          </a:endParaRPr>
        </a:p>
      </xdr:txBody>
    </xdr:sp>
    <xdr:clientData/>
  </xdr:oneCellAnchor>
  <xdr:oneCellAnchor>
    <xdr:from>
      <xdr:col>11</xdr:col>
      <xdr:colOff>285555</xdr:colOff>
      <xdr:row>28</xdr:row>
      <xdr:rowOff>82006</xdr:rowOff>
    </xdr:from>
    <xdr:ext cx="1493520" cy="396240"/>
    <xdr:sp macro="" textlink="">
      <xdr:nvSpPr>
        <xdr:cNvPr id="12300" name="TextBox 12299">
          <a:extLst>
            <a:ext uri="{FF2B5EF4-FFF2-40B4-BE49-F238E27FC236}">
              <a16:creationId xmlns:a16="http://schemas.microsoft.com/office/drawing/2014/main" id="{49107B51-A2C2-4BEF-A4AE-8FD4F4BCAA3B}"/>
            </a:ext>
          </a:extLst>
        </xdr:cNvPr>
        <xdr:cNvSpPr txBox="1"/>
      </xdr:nvSpPr>
      <xdr:spPr>
        <a:xfrm>
          <a:off x="6971198" y="5162006"/>
          <a:ext cx="149352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chemeClr val="tx2">
                  <a:lumMod val="95000"/>
                  <a:lumOff val="5000"/>
                </a:schemeClr>
              </a:solidFill>
            </a:rPr>
            <a:t>433%</a:t>
          </a:r>
        </a:p>
      </xdr:txBody>
    </xdr:sp>
    <xdr:clientData/>
  </xdr:oneCellAnchor>
  <xdr:oneCellAnchor>
    <xdr:from>
      <xdr:col>13</xdr:col>
      <xdr:colOff>564825</xdr:colOff>
      <xdr:row>27</xdr:row>
      <xdr:rowOff>18507</xdr:rowOff>
    </xdr:from>
    <xdr:ext cx="1493520" cy="396240"/>
    <xdr:sp macro="" textlink="">
      <xdr:nvSpPr>
        <xdr:cNvPr id="12301" name="TextBox 12300">
          <a:extLst>
            <a:ext uri="{FF2B5EF4-FFF2-40B4-BE49-F238E27FC236}">
              <a16:creationId xmlns:a16="http://schemas.microsoft.com/office/drawing/2014/main" id="{383634FC-62E7-4E32-8806-57ACA5AA1F7C}"/>
            </a:ext>
          </a:extLst>
        </xdr:cNvPr>
        <xdr:cNvSpPr txBox="1"/>
      </xdr:nvSpPr>
      <xdr:spPr>
        <a:xfrm>
          <a:off x="8466039" y="4917078"/>
          <a:ext cx="149352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tx1">
                  <a:lumMod val="95000"/>
                  <a:lumOff val="5000"/>
                </a:schemeClr>
              </a:solidFill>
            </a:rPr>
            <a:t>2023</a:t>
          </a:r>
          <a:r>
            <a:rPr lang="en-US" sz="1600" b="1" kern="1200" baseline="0">
              <a:solidFill>
                <a:schemeClr val="tx1">
                  <a:lumMod val="95000"/>
                  <a:lumOff val="5000"/>
                </a:schemeClr>
              </a:solidFill>
            </a:rPr>
            <a:t> Mar</a:t>
          </a:r>
          <a:endParaRPr lang="en-US" sz="1600" b="1" kern="1200">
            <a:solidFill>
              <a:schemeClr val="tx1">
                <a:lumMod val="95000"/>
                <a:lumOff val="5000"/>
              </a:schemeClr>
            </a:solidFill>
          </a:endParaRPr>
        </a:p>
      </xdr:txBody>
    </xdr:sp>
    <xdr:clientData/>
  </xdr:oneCellAnchor>
  <xdr:oneCellAnchor>
    <xdr:from>
      <xdr:col>13</xdr:col>
      <xdr:colOff>527583</xdr:colOff>
      <xdr:row>28</xdr:row>
      <xdr:rowOff>73298</xdr:rowOff>
    </xdr:from>
    <xdr:ext cx="1493520" cy="396240"/>
    <xdr:sp macro="" textlink="">
      <xdr:nvSpPr>
        <xdr:cNvPr id="12302" name="TextBox 12301">
          <a:extLst>
            <a:ext uri="{FF2B5EF4-FFF2-40B4-BE49-F238E27FC236}">
              <a16:creationId xmlns:a16="http://schemas.microsoft.com/office/drawing/2014/main" id="{DA8C5D24-E4D0-4BDA-A48B-EE8FF322B674}"/>
            </a:ext>
          </a:extLst>
        </xdr:cNvPr>
        <xdr:cNvSpPr txBox="1"/>
      </xdr:nvSpPr>
      <xdr:spPr>
        <a:xfrm>
          <a:off x="8428797" y="5153298"/>
          <a:ext cx="149352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chemeClr val="tx2">
                  <a:lumMod val="95000"/>
                  <a:lumOff val="5000"/>
                </a:schemeClr>
              </a:solidFill>
            </a:rPr>
            <a:t>29%</a:t>
          </a:r>
        </a:p>
      </xdr:txBody>
    </xdr:sp>
    <xdr:clientData/>
  </xdr:oneCellAnchor>
  <xdr:oneCellAnchor>
    <xdr:from>
      <xdr:col>16</xdr:col>
      <xdr:colOff>3182</xdr:colOff>
      <xdr:row>11</xdr:row>
      <xdr:rowOff>132513</xdr:rowOff>
    </xdr:from>
    <xdr:ext cx="1493520" cy="396240"/>
    <xdr:sp macro="" textlink="">
      <xdr:nvSpPr>
        <xdr:cNvPr id="12303" name="TextBox 12302">
          <a:extLst>
            <a:ext uri="{FF2B5EF4-FFF2-40B4-BE49-F238E27FC236}">
              <a16:creationId xmlns:a16="http://schemas.microsoft.com/office/drawing/2014/main" id="{CF689739-EAAA-4B8A-BF21-7F0FA1C8A009}"/>
            </a:ext>
          </a:extLst>
        </xdr:cNvPr>
        <xdr:cNvSpPr txBox="1"/>
      </xdr:nvSpPr>
      <xdr:spPr>
        <a:xfrm>
          <a:off x="9727753" y="2128227"/>
          <a:ext cx="149352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rgbClr val="FF0000"/>
              </a:solidFill>
            </a:rPr>
            <a:t>(Max Rate)</a:t>
          </a:r>
        </a:p>
      </xdr:txBody>
    </xdr:sp>
    <xdr:clientData/>
  </xdr:oneCellAnchor>
  <xdr:oneCellAnchor>
    <xdr:from>
      <xdr:col>16</xdr:col>
      <xdr:colOff>172939</xdr:colOff>
      <xdr:row>27</xdr:row>
      <xdr:rowOff>38463</xdr:rowOff>
    </xdr:from>
    <xdr:ext cx="1493520" cy="396240"/>
    <xdr:sp macro="" textlink="">
      <xdr:nvSpPr>
        <xdr:cNvPr id="12305" name="TextBox 12304">
          <a:extLst>
            <a:ext uri="{FF2B5EF4-FFF2-40B4-BE49-F238E27FC236}">
              <a16:creationId xmlns:a16="http://schemas.microsoft.com/office/drawing/2014/main" id="{1005484A-FF99-4DD9-9E53-9E026C479220}"/>
            </a:ext>
          </a:extLst>
        </xdr:cNvPr>
        <xdr:cNvSpPr txBox="1"/>
      </xdr:nvSpPr>
      <xdr:spPr>
        <a:xfrm>
          <a:off x="9897510" y="4937034"/>
          <a:ext cx="149352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tx1">
                  <a:lumMod val="95000"/>
                  <a:lumOff val="5000"/>
                </a:schemeClr>
              </a:solidFill>
            </a:rPr>
            <a:t>2024</a:t>
          </a:r>
          <a:r>
            <a:rPr lang="en-US" sz="1600" b="1" kern="1200" baseline="0">
              <a:solidFill>
                <a:schemeClr val="tx1">
                  <a:lumMod val="95000"/>
                  <a:lumOff val="5000"/>
                </a:schemeClr>
              </a:solidFill>
            </a:rPr>
            <a:t> Apr</a:t>
          </a:r>
          <a:endParaRPr lang="en-US" sz="1600" b="1" kern="1200">
            <a:solidFill>
              <a:schemeClr val="tx1">
                <a:lumMod val="95000"/>
                <a:lumOff val="5000"/>
              </a:schemeClr>
            </a:solidFill>
          </a:endParaRPr>
        </a:p>
      </xdr:txBody>
    </xdr:sp>
    <xdr:clientData/>
  </xdr:oneCellAnchor>
  <xdr:oneCellAnchor>
    <xdr:from>
      <xdr:col>16</xdr:col>
      <xdr:colOff>90702</xdr:colOff>
      <xdr:row>28</xdr:row>
      <xdr:rowOff>76200</xdr:rowOff>
    </xdr:from>
    <xdr:ext cx="1493520" cy="396240"/>
    <xdr:sp macro="" textlink="">
      <xdr:nvSpPr>
        <xdr:cNvPr id="12306" name="TextBox 12305">
          <a:extLst>
            <a:ext uri="{FF2B5EF4-FFF2-40B4-BE49-F238E27FC236}">
              <a16:creationId xmlns:a16="http://schemas.microsoft.com/office/drawing/2014/main" id="{77BCBFA6-3C4B-4A5E-95C0-B90303DA8264}"/>
            </a:ext>
          </a:extLst>
        </xdr:cNvPr>
        <xdr:cNvSpPr txBox="1"/>
      </xdr:nvSpPr>
      <xdr:spPr>
        <a:xfrm>
          <a:off x="9815273" y="5156200"/>
          <a:ext cx="149352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chemeClr val="tx2">
                  <a:lumMod val="95000"/>
                  <a:lumOff val="5000"/>
                </a:schemeClr>
              </a:solidFill>
            </a:rPr>
            <a:t>25%</a:t>
          </a:r>
        </a:p>
      </xdr:txBody>
    </xdr:sp>
    <xdr:clientData/>
  </xdr:oneCellAnchor>
  <xdr:twoCellAnchor>
    <xdr:from>
      <xdr:col>11</xdr:col>
      <xdr:colOff>511451</xdr:colOff>
      <xdr:row>27</xdr:row>
      <xdr:rowOff>153816</xdr:rowOff>
    </xdr:from>
    <xdr:to>
      <xdr:col>12</xdr:col>
      <xdr:colOff>40396</xdr:colOff>
      <xdr:row>28</xdr:row>
      <xdr:rowOff>115716</xdr:rowOff>
    </xdr:to>
    <xdr:sp macro="" textlink="">
      <xdr:nvSpPr>
        <xdr:cNvPr id="12308" name="Oval 12307">
          <a:extLst>
            <a:ext uri="{FF2B5EF4-FFF2-40B4-BE49-F238E27FC236}">
              <a16:creationId xmlns:a16="http://schemas.microsoft.com/office/drawing/2014/main" id="{2D48DF51-2F53-1A47-C82C-095592B642C2}"/>
            </a:ext>
          </a:extLst>
        </xdr:cNvPr>
        <xdr:cNvSpPr/>
      </xdr:nvSpPr>
      <xdr:spPr>
        <a:xfrm>
          <a:off x="7197094" y="5052387"/>
          <a:ext cx="136731" cy="143329"/>
        </a:xfrm>
        <a:prstGeom prst="ellips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59329</xdr:colOff>
      <xdr:row>27</xdr:row>
      <xdr:rowOff>140777</xdr:rowOff>
    </xdr:from>
    <xdr:to>
      <xdr:col>14</xdr:col>
      <xdr:colOff>196060</xdr:colOff>
      <xdr:row>28</xdr:row>
      <xdr:rowOff>103785</xdr:rowOff>
    </xdr:to>
    <xdr:sp macro="" textlink="">
      <xdr:nvSpPr>
        <xdr:cNvPr id="12309" name="Oval 12308">
          <a:extLst>
            <a:ext uri="{FF2B5EF4-FFF2-40B4-BE49-F238E27FC236}">
              <a16:creationId xmlns:a16="http://schemas.microsoft.com/office/drawing/2014/main" id="{0A186226-B025-BA5D-88B1-47FD60B131A0}"/>
            </a:ext>
          </a:extLst>
        </xdr:cNvPr>
        <xdr:cNvSpPr/>
      </xdr:nvSpPr>
      <xdr:spPr>
        <a:xfrm>
          <a:off x="8568329" y="5039348"/>
          <a:ext cx="136731" cy="144437"/>
        </a:xfrm>
        <a:prstGeom prst="ellips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342000</xdr:colOff>
      <xdr:row>27</xdr:row>
      <xdr:rowOff>113539</xdr:rowOff>
    </xdr:from>
    <xdr:to>
      <xdr:col>16</xdr:col>
      <xdr:colOff>478731</xdr:colOff>
      <xdr:row>28</xdr:row>
      <xdr:rowOff>80340</xdr:rowOff>
    </xdr:to>
    <xdr:sp macro="" textlink="">
      <xdr:nvSpPr>
        <xdr:cNvPr id="12310" name="Oval 12309">
          <a:extLst>
            <a:ext uri="{FF2B5EF4-FFF2-40B4-BE49-F238E27FC236}">
              <a16:creationId xmlns:a16="http://schemas.microsoft.com/office/drawing/2014/main" id="{6D292B70-CF78-5B03-68EC-B2FBA5108EAA}"/>
            </a:ext>
          </a:extLst>
        </xdr:cNvPr>
        <xdr:cNvSpPr/>
      </xdr:nvSpPr>
      <xdr:spPr>
        <a:xfrm>
          <a:off x="10066571" y="5012110"/>
          <a:ext cx="136731" cy="148230"/>
        </a:xfrm>
        <a:prstGeom prst="ellips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413349</xdr:colOff>
      <xdr:row>18</xdr:row>
      <xdr:rowOff>154214</xdr:rowOff>
    </xdr:from>
    <xdr:to>
      <xdr:col>18</xdr:col>
      <xdr:colOff>235855</xdr:colOff>
      <xdr:row>27</xdr:row>
      <xdr:rowOff>63500</xdr:rowOff>
    </xdr:to>
    <xdr:graphicFrame macro="">
      <xdr:nvGraphicFramePr>
        <xdr:cNvPr id="12311" name="Chart 12310">
          <a:extLst>
            <a:ext uri="{FF2B5EF4-FFF2-40B4-BE49-F238E27FC236}">
              <a16:creationId xmlns:a16="http://schemas.microsoft.com/office/drawing/2014/main" id="{6C2F55D2-B3D7-4748-BEC4-8CECADC7B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82841</xdr:colOff>
      <xdr:row>11</xdr:row>
      <xdr:rowOff>114708</xdr:rowOff>
    </xdr:from>
    <xdr:ext cx="1777093" cy="917679"/>
    <xdr:sp macro="" textlink="">
      <xdr:nvSpPr>
        <xdr:cNvPr id="12312" name="TextBox 12311">
          <a:hlinkClick xmlns:r="http://schemas.openxmlformats.org/officeDocument/2006/relationships" r:id="rId7"/>
          <a:extLst>
            <a:ext uri="{FF2B5EF4-FFF2-40B4-BE49-F238E27FC236}">
              <a16:creationId xmlns:a16="http://schemas.microsoft.com/office/drawing/2014/main" id="{B3F86714-B126-4FC9-B92E-82596D92392E}"/>
            </a:ext>
          </a:extLst>
        </xdr:cNvPr>
        <xdr:cNvSpPr txBox="1"/>
      </xdr:nvSpPr>
      <xdr:spPr>
        <a:xfrm>
          <a:off x="82841" y="2097547"/>
          <a:ext cx="1777093" cy="91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a:solidFill>
                <a:srgbClr val="803D3B"/>
              </a:solidFill>
              <a:effectLst/>
              <a:latin typeface="+mn-lt"/>
              <a:ea typeface="+mn-ea"/>
              <a:cs typeface="+mn-cs"/>
            </a:rPr>
            <a:t>Top Products, Regions, and Customers</a:t>
          </a:r>
          <a:endParaRPr lang="en-US" sz="1600" b="1" kern="1200">
            <a:solidFill>
              <a:srgbClr val="803D3B"/>
            </a:solidFill>
          </a:endParaRPr>
        </a:p>
      </xdr:txBody>
    </xdr:sp>
    <xdr:clientData/>
  </xdr:oneCellAnchor>
  <xdr:twoCellAnchor editAs="oneCell">
    <xdr:from>
      <xdr:col>12</xdr:col>
      <xdr:colOff>396505</xdr:colOff>
      <xdr:row>14</xdr:row>
      <xdr:rowOff>22448</xdr:rowOff>
    </xdr:from>
    <xdr:to>
      <xdr:col>17</xdr:col>
      <xdr:colOff>335640</xdr:colOff>
      <xdr:row>19</xdr:row>
      <xdr:rowOff>0</xdr:rowOff>
    </xdr:to>
    <mc:AlternateContent xmlns:mc="http://schemas.openxmlformats.org/markup-compatibility/2006" xmlns:a14="http://schemas.microsoft.com/office/drawing/2010/main">
      <mc:Choice Requires="a14">
        <xdr:graphicFrame macro="">
          <xdr:nvGraphicFramePr>
            <xdr:cNvPr id="12314" name="Month">
              <a:extLst>
                <a:ext uri="{FF2B5EF4-FFF2-40B4-BE49-F238E27FC236}">
                  <a16:creationId xmlns:a16="http://schemas.microsoft.com/office/drawing/2014/main" id="{4EE84FAC-41A8-4393-8E83-DC165C749E7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689934" y="2562448"/>
              <a:ext cx="2978063" cy="8846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517070</xdr:colOff>
      <xdr:row>10</xdr:row>
      <xdr:rowOff>70756</xdr:rowOff>
    </xdr:from>
    <xdr:to>
      <xdr:col>27</xdr:col>
      <xdr:colOff>308429</xdr:colOff>
      <xdr:row>31</xdr:row>
      <xdr:rowOff>36285</xdr:rowOff>
    </xdr:to>
    <xdr:sp macro="" textlink="">
      <xdr:nvSpPr>
        <xdr:cNvPr id="12317" name="Rectangle: Rounded Corners 12316">
          <a:extLst>
            <a:ext uri="{FF2B5EF4-FFF2-40B4-BE49-F238E27FC236}">
              <a16:creationId xmlns:a16="http://schemas.microsoft.com/office/drawing/2014/main" id="{F30E51EF-6352-4921-8DE0-BFB8E6AC962D}"/>
            </a:ext>
          </a:extLst>
        </xdr:cNvPr>
        <xdr:cNvSpPr/>
      </xdr:nvSpPr>
      <xdr:spPr>
        <a:xfrm>
          <a:off x="11457213" y="1885042"/>
          <a:ext cx="5261430" cy="3775529"/>
        </a:xfrm>
        <a:prstGeom prst="roundRect">
          <a:avLst>
            <a:gd name="adj" fmla="val 27547"/>
          </a:avLst>
        </a:prstGeom>
        <a:solidFill>
          <a:srgbClr val="FFF8E6"/>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18</xdr:col>
      <xdr:colOff>515919</xdr:colOff>
      <xdr:row>11</xdr:row>
      <xdr:rowOff>22707</xdr:rowOff>
    </xdr:from>
    <xdr:ext cx="4264724" cy="594150"/>
    <xdr:sp macro="" textlink="">
      <xdr:nvSpPr>
        <xdr:cNvPr id="12318" name="TextBox 12317">
          <a:extLst>
            <a:ext uri="{FF2B5EF4-FFF2-40B4-BE49-F238E27FC236}">
              <a16:creationId xmlns:a16="http://schemas.microsoft.com/office/drawing/2014/main" id="{DDD0EB7D-B8B3-4189-A44E-06768B5A4CC6}"/>
            </a:ext>
          </a:extLst>
        </xdr:cNvPr>
        <xdr:cNvSpPr txBox="1"/>
      </xdr:nvSpPr>
      <xdr:spPr>
        <a:xfrm>
          <a:off x="11456062" y="2018421"/>
          <a:ext cx="4264724" cy="594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lvl="1" algn="l" rtl="0"/>
          <a:r>
            <a:rPr lang="en-US" sz="1600" b="1" kern="1200" baseline="0">
              <a:solidFill>
                <a:sysClr val="windowText" lastClr="000000"/>
              </a:solidFill>
              <a:latin typeface="+mn-lt"/>
              <a:ea typeface="+mn-ea"/>
              <a:cs typeface="+mn-cs"/>
            </a:rPr>
            <a:t>Sales Reps by their Total Sales and Quantity Sold.</a:t>
          </a:r>
        </a:p>
        <a:p>
          <a:pPr algn="ctr"/>
          <a:endParaRPr lang="en-US" sz="1600" b="1" kern="1200">
            <a:solidFill>
              <a:srgbClr val="8D0B41"/>
            </a:solidFill>
          </a:endParaRPr>
        </a:p>
      </xdr:txBody>
    </xdr:sp>
    <xdr:clientData/>
  </xdr:oneCellAnchor>
  <xdr:twoCellAnchor>
    <xdr:from>
      <xdr:col>19</xdr:col>
      <xdr:colOff>469885</xdr:colOff>
      <xdr:row>18</xdr:row>
      <xdr:rowOff>99786</xdr:rowOff>
    </xdr:from>
    <xdr:to>
      <xdr:col>26</xdr:col>
      <xdr:colOff>108857</xdr:colOff>
      <xdr:row>30</xdr:row>
      <xdr:rowOff>72571</xdr:rowOff>
    </xdr:to>
    <xdr:graphicFrame macro="">
      <xdr:nvGraphicFramePr>
        <xdr:cNvPr id="12319" name="Chart 12318">
          <a:extLst>
            <a:ext uri="{FF2B5EF4-FFF2-40B4-BE49-F238E27FC236}">
              <a16:creationId xmlns:a16="http://schemas.microsoft.com/office/drawing/2014/main" id="{790AD00F-CC9C-41D0-8917-1D16C5F50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206816</xdr:colOff>
      <xdr:row>14</xdr:row>
      <xdr:rowOff>45357</xdr:rowOff>
    </xdr:from>
    <xdr:to>
      <xdr:col>25</xdr:col>
      <xdr:colOff>444500</xdr:colOff>
      <xdr:row>19</xdr:row>
      <xdr:rowOff>45356</xdr:rowOff>
    </xdr:to>
    <mc:AlternateContent xmlns:mc="http://schemas.openxmlformats.org/markup-compatibility/2006" xmlns:a14="http://schemas.microsoft.com/office/drawing/2010/main">
      <mc:Choice Requires="a14">
        <xdr:graphicFrame macro="">
          <xdr:nvGraphicFramePr>
            <xdr:cNvPr id="12320" name="Sales_Rep_Name">
              <a:extLst>
                <a:ext uri="{FF2B5EF4-FFF2-40B4-BE49-F238E27FC236}">
                  <a16:creationId xmlns:a16="http://schemas.microsoft.com/office/drawing/2014/main" id="{CDEE4D85-2ABB-48E2-B1C4-3485F6A33888}"/>
                </a:ext>
              </a:extLst>
            </xdr:cNvPr>
            <xdr:cNvGraphicFramePr/>
          </xdr:nvGraphicFramePr>
          <xdr:xfrm>
            <a:off x="0" y="0"/>
            <a:ext cx="0" cy="0"/>
          </xdr:xfrm>
          <a:graphic>
            <a:graphicData uri="http://schemas.microsoft.com/office/drawing/2010/slicer">
              <sle:slicer xmlns:sle="http://schemas.microsoft.com/office/drawing/2010/slicer" name="Sales_Rep_Name"/>
            </a:graphicData>
          </a:graphic>
        </xdr:graphicFrame>
      </mc:Choice>
      <mc:Fallback xmlns="">
        <xdr:sp macro="" textlink="">
          <xdr:nvSpPr>
            <xdr:cNvPr id="0" name=""/>
            <xdr:cNvSpPr>
              <a:spLocks noTextEdit="1"/>
            </xdr:cNvSpPr>
          </xdr:nvSpPr>
          <xdr:spPr>
            <a:xfrm>
              <a:off x="11754745" y="2585357"/>
              <a:ext cx="3884398" cy="907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13</xdr:col>
      <xdr:colOff>175983</xdr:colOff>
      <xdr:row>4</xdr:row>
      <xdr:rowOff>39916</xdr:rowOff>
    </xdr:from>
    <xdr:ext cx="1135380" cy="434340"/>
    <xdr:sp macro="" textlink="">
      <xdr:nvSpPr>
        <xdr:cNvPr id="32" name="TextBox 31">
          <a:extLst>
            <a:ext uri="{FF2B5EF4-FFF2-40B4-BE49-F238E27FC236}">
              <a16:creationId xmlns:a16="http://schemas.microsoft.com/office/drawing/2014/main" id="{11C1645C-0F07-4F86-BEF6-88ADE18C050A}"/>
            </a:ext>
          </a:extLst>
        </xdr:cNvPr>
        <xdr:cNvSpPr txBox="1"/>
      </xdr:nvSpPr>
      <xdr:spPr>
        <a:xfrm>
          <a:off x="8077197" y="765630"/>
          <a:ext cx="113538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6">
                  <a:lumMod val="75000"/>
                </a:schemeClr>
              </a:solidFill>
              <a:latin typeface="+mn-lt"/>
              <a:ea typeface="+mn-ea"/>
              <a:cs typeface="+mn-cs"/>
            </a:rPr>
            <a:t>Profit</a:t>
          </a:r>
        </a:p>
      </xdr:txBody>
    </xdr:sp>
    <xdr:clientData/>
  </xdr:oneCellAnchor>
  <xdr:oneCellAnchor>
    <xdr:from>
      <xdr:col>0</xdr:col>
      <xdr:colOff>89045</xdr:colOff>
      <xdr:row>21</xdr:row>
      <xdr:rowOff>112883</xdr:rowOff>
    </xdr:from>
    <xdr:ext cx="1676400" cy="449580"/>
    <xdr:sp macro="" textlink="">
      <xdr:nvSpPr>
        <xdr:cNvPr id="20" name="TextBox 19">
          <a:hlinkClick xmlns:r="http://schemas.openxmlformats.org/officeDocument/2006/relationships" r:id="rId9"/>
          <a:extLst>
            <a:ext uri="{FF2B5EF4-FFF2-40B4-BE49-F238E27FC236}">
              <a16:creationId xmlns:a16="http://schemas.microsoft.com/office/drawing/2014/main" id="{B5B3332C-778F-49F6-9099-CCE54FCF65E9}"/>
            </a:ext>
          </a:extLst>
        </xdr:cNvPr>
        <xdr:cNvSpPr txBox="1"/>
      </xdr:nvSpPr>
      <xdr:spPr>
        <a:xfrm>
          <a:off x="89045" y="3922883"/>
          <a:ext cx="16764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rgbClr val="803D3B"/>
              </a:solidFill>
            </a:rPr>
            <a:t>Sales</a:t>
          </a:r>
          <a:r>
            <a:rPr lang="en-US" sz="1600" b="1" kern="1200" baseline="0">
              <a:solidFill>
                <a:srgbClr val="803D3B"/>
              </a:solidFill>
            </a:rPr>
            <a:t> Details</a:t>
          </a:r>
          <a:endParaRPr lang="en-US" sz="1600" b="1" kern="1200">
            <a:solidFill>
              <a:srgbClr val="803D3B"/>
            </a:solidFill>
          </a:endParaRPr>
        </a:p>
      </xdr:txBody>
    </xdr:sp>
    <xdr:clientData/>
  </xdr:oneCellAnchor>
  <xdr:twoCellAnchor>
    <xdr:from>
      <xdr:col>3</xdr:col>
      <xdr:colOff>562429</xdr:colOff>
      <xdr:row>21</xdr:row>
      <xdr:rowOff>108857</xdr:rowOff>
    </xdr:from>
    <xdr:to>
      <xdr:col>10</xdr:col>
      <xdr:colOff>281215</xdr:colOff>
      <xdr:row>28</xdr:row>
      <xdr:rowOff>127000</xdr:rowOff>
    </xdr:to>
    <xdr:graphicFrame macro="">
      <xdr:nvGraphicFramePr>
        <xdr:cNvPr id="21" name="Chart 20">
          <a:extLst>
            <a:ext uri="{FF2B5EF4-FFF2-40B4-BE49-F238E27FC236}">
              <a16:creationId xmlns:a16="http://schemas.microsoft.com/office/drawing/2014/main" id="{4C2C0A0B-D3AA-40AC-91D0-BCB8DDDC1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604639</xdr:colOff>
      <xdr:row>13</xdr:row>
      <xdr:rowOff>127292</xdr:rowOff>
    </xdr:from>
    <xdr:to>
      <xdr:col>10</xdr:col>
      <xdr:colOff>139685</xdr:colOff>
      <xdr:row>17</xdr:row>
      <xdr:rowOff>138311</xdr:rowOff>
    </xdr:to>
    <mc:AlternateContent xmlns:mc="http://schemas.openxmlformats.org/markup-compatibility/2006" xmlns:a14="http://schemas.microsoft.com/office/drawing/2010/main">
      <mc:Choice Requires="a14">
        <xdr:graphicFrame macro="">
          <xdr:nvGraphicFramePr>
            <xdr:cNvPr id="22" name="Year">
              <a:extLst>
                <a:ext uri="{FF2B5EF4-FFF2-40B4-BE49-F238E27FC236}">
                  <a16:creationId xmlns:a16="http://schemas.microsoft.com/office/drawing/2014/main" id="{3665F97F-91F2-4446-AA75-FBB4CF995E6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27996" y="2485863"/>
              <a:ext cx="3789546" cy="7367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7</xdr:col>
      <xdr:colOff>480804</xdr:colOff>
      <xdr:row>0</xdr:row>
      <xdr:rowOff>85866</xdr:rowOff>
    </xdr:from>
    <xdr:ext cx="5600700" cy="765531"/>
    <xdr:sp macro="" textlink="">
      <xdr:nvSpPr>
        <xdr:cNvPr id="2" name="TextBox 1">
          <a:extLst>
            <a:ext uri="{FF2B5EF4-FFF2-40B4-BE49-F238E27FC236}">
              <a16:creationId xmlns:a16="http://schemas.microsoft.com/office/drawing/2014/main" id="{00F715E5-AF7C-4047-BFC9-605EE87236BC}"/>
            </a:ext>
          </a:extLst>
        </xdr:cNvPr>
        <xdr:cNvSpPr txBox="1"/>
      </xdr:nvSpPr>
      <xdr:spPr>
        <a:xfrm>
          <a:off x="4748004" y="85866"/>
          <a:ext cx="5600700" cy="765531"/>
        </a:xfrm>
        <a:prstGeom prst="rect">
          <a:avLst/>
        </a:prstGeom>
        <a:solidFill>
          <a:srgbClr val="FFF8E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b="1" i="0" u="sng">
              <a:solidFill>
                <a:srgbClr val="803D3B"/>
              </a:solidFill>
              <a:effectLst/>
              <a:latin typeface="+mj-lt"/>
              <a:ea typeface="+mn-ea"/>
              <a:cs typeface="+mn-cs"/>
            </a:rPr>
            <a:t>PulseShop Sales Dashboard</a:t>
          </a:r>
        </a:p>
        <a:p>
          <a:endParaRPr lang="en-US" sz="1100" u="sng" kern="1200"/>
        </a:p>
      </xdr:txBody>
    </xdr:sp>
    <xdr:clientData/>
  </xdr:oneCellAnchor>
  <xdr:twoCellAnchor>
    <xdr:from>
      <xdr:col>0</xdr:col>
      <xdr:colOff>30480</xdr:colOff>
      <xdr:row>0</xdr:row>
      <xdr:rowOff>0</xdr:rowOff>
    </xdr:from>
    <xdr:to>
      <xdr:col>3</xdr:col>
      <xdr:colOff>65548</xdr:colOff>
      <xdr:row>30</xdr:row>
      <xdr:rowOff>76200</xdr:rowOff>
    </xdr:to>
    <xdr:sp macro="" textlink="">
      <xdr:nvSpPr>
        <xdr:cNvPr id="3" name="Rectangle: Rounded Corners 2">
          <a:extLst>
            <a:ext uri="{FF2B5EF4-FFF2-40B4-BE49-F238E27FC236}">
              <a16:creationId xmlns:a16="http://schemas.microsoft.com/office/drawing/2014/main" id="{06DEF6F9-C703-4CE0-AA9A-B933EEF75ED0}"/>
            </a:ext>
          </a:extLst>
        </xdr:cNvPr>
        <xdr:cNvSpPr/>
      </xdr:nvSpPr>
      <xdr:spPr>
        <a:xfrm>
          <a:off x="30480" y="0"/>
          <a:ext cx="1854036" cy="5483942"/>
        </a:xfrm>
        <a:prstGeom prst="roundRect">
          <a:avLst>
            <a:gd name="adj" fmla="val 36995"/>
          </a:avLst>
        </a:prstGeom>
        <a:solidFill>
          <a:srgbClr val="FFF8E6"/>
        </a:solidFill>
        <a:ln>
          <a:solidFill>
            <a:srgbClr val="803D3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151094</xdr:colOff>
      <xdr:row>3</xdr:row>
      <xdr:rowOff>38100</xdr:rowOff>
    </xdr:from>
    <xdr:to>
      <xdr:col>2</xdr:col>
      <xdr:colOff>600674</xdr:colOff>
      <xdr:row>8</xdr:row>
      <xdr:rowOff>114300</xdr:rowOff>
    </xdr:to>
    <xdr:sp macro="" textlink="">
      <xdr:nvSpPr>
        <xdr:cNvPr id="4" name="Oval 3">
          <a:extLst>
            <a:ext uri="{FF2B5EF4-FFF2-40B4-BE49-F238E27FC236}">
              <a16:creationId xmlns:a16="http://schemas.microsoft.com/office/drawing/2014/main" id="{C3B7678B-1B1C-432A-A4FF-430263160D50}"/>
            </a:ext>
          </a:extLst>
        </xdr:cNvPr>
        <xdr:cNvSpPr/>
      </xdr:nvSpPr>
      <xdr:spPr>
        <a:xfrm>
          <a:off x="151094" y="586740"/>
          <a:ext cx="1668780" cy="990600"/>
        </a:xfrm>
        <a:prstGeom prst="ellipse">
          <a:avLst/>
        </a:prstGeom>
        <a:solidFill>
          <a:srgbClr val="D6CFB4"/>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114508</xdr:colOff>
      <xdr:row>11</xdr:row>
      <xdr:rowOff>38100</xdr:rowOff>
    </xdr:from>
    <xdr:to>
      <xdr:col>2</xdr:col>
      <xdr:colOff>564088</xdr:colOff>
      <xdr:row>16</xdr:row>
      <xdr:rowOff>114300</xdr:rowOff>
    </xdr:to>
    <xdr:sp macro="" textlink="">
      <xdr:nvSpPr>
        <xdr:cNvPr id="5" name="Oval 4">
          <a:extLst>
            <a:ext uri="{FF2B5EF4-FFF2-40B4-BE49-F238E27FC236}">
              <a16:creationId xmlns:a16="http://schemas.microsoft.com/office/drawing/2014/main" id="{99DDFE12-FEA9-4FA1-AC34-AD83DB4B9BA1}"/>
            </a:ext>
          </a:extLst>
        </xdr:cNvPr>
        <xdr:cNvSpPr/>
      </xdr:nvSpPr>
      <xdr:spPr>
        <a:xfrm>
          <a:off x="114508" y="2049780"/>
          <a:ext cx="1668780" cy="990600"/>
        </a:xfrm>
        <a:prstGeom prst="ellipse">
          <a:avLst/>
        </a:prstGeom>
        <a:solidFill>
          <a:srgbClr val="D6CFB4"/>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102504</xdr:colOff>
      <xdr:row>19</xdr:row>
      <xdr:rowOff>152400</xdr:rowOff>
    </xdr:from>
    <xdr:to>
      <xdr:col>2</xdr:col>
      <xdr:colOff>552084</xdr:colOff>
      <xdr:row>25</xdr:row>
      <xdr:rowOff>45720</xdr:rowOff>
    </xdr:to>
    <xdr:sp macro="" textlink="">
      <xdr:nvSpPr>
        <xdr:cNvPr id="6" name="Oval 5">
          <a:extLst>
            <a:ext uri="{FF2B5EF4-FFF2-40B4-BE49-F238E27FC236}">
              <a16:creationId xmlns:a16="http://schemas.microsoft.com/office/drawing/2014/main" id="{E82FED5E-4685-4F9B-B8CC-BEB14A367F62}"/>
            </a:ext>
          </a:extLst>
        </xdr:cNvPr>
        <xdr:cNvSpPr/>
      </xdr:nvSpPr>
      <xdr:spPr>
        <a:xfrm>
          <a:off x="102504" y="3627120"/>
          <a:ext cx="1668780" cy="990600"/>
        </a:xfrm>
        <a:prstGeom prst="ellipse">
          <a:avLst/>
        </a:prstGeom>
        <a:solidFill>
          <a:srgbClr val="D6CFB4"/>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0</xdr:col>
      <xdr:colOff>143474</xdr:colOff>
      <xdr:row>4</xdr:row>
      <xdr:rowOff>144780</xdr:rowOff>
    </xdr:from>
    <xdr:ext cx="1676400" cy="449580"/>
    <xdr:sp macro="" textlink="">
      <xdr:nvSpPr>
        <xdr:cNvPr id="31" name="TextBox 30">
          <a:hlinkClick xmlns:r="http://schemas.openxmlformats.org/officeDocument/2006/relationships" r:id="rId1"/>
          <a:extLst>
            <a:ext uri="{FF2B5EF4-FFF2-40B4-BE49-F238E27FC236}">
              <a16:creationId xmlns:a16="http://schemas.microsoft.com/office/drawing/2014/main" id="{592AC17C-E578-40C1-9039-DBF0B463AA44}"/>
            </a:ext>
          </a:extLst>
        </xdr:cNvPr>
        <xdr:cNvSpPr txBox="1"/>
      </xdr:nvSpPr>
      <xdr:spPr>
        <a:xfrm>
          <a:off x="143474" y="876300"/>
          <a:ext cx="16764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rgbClr val="803D3B"/>
              </a:solidFill>
            </a:rPr>
            <a:t>Main</a:t>
          </a:r>
          <a:r>
            <a:rPr lang="en-US" sz="1600" b="1" kern="1200" baseline="0">
              <a:solidFill>
                <a:srgbClr val="803D3B"/>
              </a:solidFill>
            </a:rPr>
            <a:t> Dashboard</a:t>
          </a:r>
          <a:endParaRPr lang="en-US" sz="1600" b="1" kern="1200">
            <a:solidFill>
              <a:srgbClr val="803D3B"/>
            </a:solidFill>
          </a:endParaRPr>
        </a:p>
        <a:p>
          <a:pPr algn="ctr"/>
          <a:endParaRPr lang="en-US" sz="1600" b="1" kern="1200">
            <a:solidFill>
              <a:srgbClr val="8D0B41"/>
            </a:solidFill>
          </a:endParaRPr>
        </a:p>
      </xdr:txBody>
    </xdr:sp>
    <xdr:clientData/>
  </xdr:oneCellAnchor>
  <xdr:twoCellAnchor>
    <xdr:from>
      <xdr:col>7</xdr:col>
      <xdr:colOff>39581</xdr:colOff>
      <xdr:row>3</xdr:row>
      <xdr:rowOff>162674</xdr:rowOff>
    </xdr:from>
    <xdr:to>
      <xdr:col>17</xdr:col>
      <xdr:colOff>278593</xdr:colOff>
      <xdr:row>11</xdr:row>
      <xdr:rowOff>73739</xdr:rowOff>
    </xdr:to>
    <xdr:sp macro="" textlink="">
      <xdr:nvSpPr>
        <xdr:cNvPr id="32" name="Rectangle: Rounded Corners 31">
          <a:extLst>
            <a:ext uri="{FF2B5EF4-FFF2-40B4-BE49-F238E27FC236}">
              <a16:creationId xmlns:a16="http://schemas.microsoft.com/office/drawing/2014/main" id="{4853CEA9-0FD4-4453-8C20-3716368AB756}"/>
            </a:ext>
          </a:extLst>
        </xdr:cNvPr>
        <xdr:cNvSpPr/>
      </xdr:nvSpPr>
      <xdr:spPr>
        <a:xfrm>
          <a:off x="4283839" y="703448"/>
          <a:ext cx="6302238" cy="1353130"/>
        </a:xfrm>
        <a:prstGeom prst="roundRect">
          <a:avLst>
            <a:gd name="adj" fmla="val 30174"/>
          </a:avLst>
        </a:prstGeom>
        <a:solidFill>
          <a:srgbClr val="FFF8E6"/>
        </a:solidFill>
        <a:ln>
          <a:solidFill>
            <a:srgbClr val="803D3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0</xdr:col>
      <xdr:colOff>82842</xdr:colOff>
      <xdr:row>11</xdr:row>
      <xdr:rowOff>98322</xdr:rowOff>
    </xdr:from>
    <xdr:ext cx="1809868" cy="835742"/>
    <xdr:sp macro="" textlink="">
      <xdr:nvSpPr>
        <xdr:cNvPr id="61" name="TextBox 60">
          <a:hlinkClick xmlns:r="http://schemas.openxmlformats.org/officeDocument/2006/relationships" r:id="rId2"/>
          <a:extLst>
            <a:ext uri="{FF2B5EF4-FFF2-40B4-BE49-F238E27FC236}">
              <a16:creationId xmlns:a16="http://schemas.microsoft.com/office/drawing/2014/main" id="{62F60669-269E-4871-BE99-EAEFECDE59F3}"/>
            </a:ext>
          </a:extLst>
        </xdr:cNvPr>
        <xdr:cNvSpPr txBox="1"/>
      </xdr:nvSpPr>
      <xdr:spPr>
        <a:xfrm>
          <a:off x="82842" y="2081161"/>
          <a:ext cx="1809868" cy="835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a:solidFill>
                <a:srgbClr val="803D3B"/>
              </a:solidFill>
              <a:effectLst/>
              <a:latin typeface="+mn-lt"/>
              <a:ea typeface="+mn-ea"/>
              <a:cs typeface="+mn-cs"/>
            </a:rPr>
            <a:t>Top Products, Regions, and Customers</a:t>
          </a:r>
          <a:endParaRPr lang="en-US" sz="1600" b="1" kern="1200">
            <a:solidFill>
              <a:srgbClr val="803D3B"/>
            </a:solidFill>
          </a:endParaRPr>
        </a:p>
      </xdr:txBody>
    </xdr:sp>
    <xdr:clientData/>
  </xdr:oneCellAnchor>
  <xdr:twoCellAnchor editAs="oneCell">
    <xdr:from>
      <xdr:col>14</xdr:col>
      <xdr:colOff>265001</xdr:colOff>
      <xdr:row>4</xdr:row>
      <xdr:rowOff>64876</xdr:rowOff>
    </xdr:from>
    <xdr:to>
      <xdr:col>16</xdr:col>
      <xdr:colOff>487904</xdr:colOff>
      <xdr:row>10</xdr:row>
      <xdr:rowOff>145241</xdr:rowOff>
    </xdr:to>
    <mc:AlternateContent xmlns:mc="http://schemas.openxmlformats.org/markup-compatibility/2006" xmlns:a14="http://schemas.microsoft.com/office/drawing/2010/main">
      <mc:Choice Requires="a14">
        <xdr:graphicFrame macro="">
          <xdr:nvGraphicFramePr>
            <xdr:cNvPr id="78" name="Time_of_Day 1">
              <a:extLst>
                <a:ext uri="{FF2B5EF4-FFF2-40B4-BE49-F238E27FC236}">
                  <a16:creationId xmlns:a16="http://schemas.microsoft.com/office/drawing/2014/main" id="{AFE0AB0B-2327-4FE6-BF20-FA3E4F92C4C5}"/>
                </a:ext>
              </a:extLst>
            </xdr:cNvPr>
            <xdr:cNvGraphicFramePr/>
          </xdr:nvGraphicFramePr>
          <xdr:xfrm>
            <a:off x="0" y="0"/>
            <a:ext cx="0" cy="0"/>
          </xdr:xfrm>
          <a:graphic>
            <a:graphicData uri="http://schemas.microsoft.com/office/drawing/2010/slicer">
              <sle:slicer xmlns:sle="http://schemas.microsoft.com/office/drawing/2010/slicer" name="Time_of_Day 1"/>
            </a:graphicData>
          </a:graphic>
        </xdr:graphicFrame>
      </mc:Choice>
      <mc:Fallback xmlns="">
        <xdr:sp macro="" textlink="">
          <xdr:nvSpPr>
            <xdr:cNvPr id="0" name=""/>
            <xdr:cNvSpPr>
              <a:spLocks noTextEdit="1"/>
            </xdr:cNvSpPr>
          </xdr:nvSpPr>
          <xdr:spPr>
            <a:xfrm>
              <a:off x="8753517" y="785908"/>
              <a:ext cx="1435548" cy="1161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240395</xdr:colOff>
      <xdr:row>4</xdr:row>
      <xdr:rowOff>93860</xdr:rowOff>
    </xdr:from>
    <xdr:to>
      <xdr:col>10</xdr:col>
      <xdr:colOff>146854</xdr:colOff>
      <xdr:row>10</xdr:row>
      <xdr:rowOff>132644</xdr:rowOff>
    </xdr:to>
    <mc:AlternateContent xmlns:mc="http://schemas.openxmlformats.org/markup-compatibility/2006" xmlns:a14="http://schemas.microsoft.com/office/drawing/2010/main">
      <mc:Choice Requires="a14">
        <xdr:graphicFrame macro="">
          <xdr:nvGraphicFramePr>
            <xdr:cNvPr id="80" name="Product_Category">
              <a:extLst>
                <a:ext uri="{FF2B5EF4-FFF2-40B4-BE49-F238E27FC236}">
                  <a16:creationId xmlns:a16="http://schemas.microsoft.com/office/drawing/2014/main" id="{A3E26165-4A08-4F6B-8BEF-8D71B886ABA0}"/>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4484653" y="814892"/>
              <a:ext cx="1725427" cy="1120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65545</xdr:colOff>
      <xdr:row>12</xdr:row>
      <xdr:rowOff>8203</xdr:rowOff>
    </xdr:from>
    <xdr:ext cx="2695677" cy="434259"/>
    <xdr:sp macro="" textlink="">
      <xdr:nvSpPr>
        <xdr:cNvPr id="82" name="TextBox 81">
          <a:extLst>
            <a:ext uri="{FF2B5EF4-FFF2-40B4-BE49-F238E27FC236}">
              <a16:creationId xmlns:a16="http://schemas.microsoft.com/office/drawing/2014/main" id="{F01D1828-E059-4CE5-BE61-3DB0365D8763}"/>
            </a:ext>
          </a:extLst>
        </xdr:cNvPr>
        <xdr:cNvSpPr txBox="1"/>
      </xdr:nvSpPr>
      <xdr:spPr>
        <a:xfrm>
          <a:off x="1884513" y="2171300"/>
          <a:ext cx="2695677" cy="4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600" b="1" kern="1200">
              <a:solidFill>
                <a:srgbClr val="803D3B"/>
              </a:solidFill>
            </a:rPr>
            <a:t>Top</a:t>
          </a:r>
          <a:r>
            <a:rPr lang="en-US" sz="1600" b="1" kern="1200" baseline="0">
              <a:solidFill>
                <a:srgbClr val="803D3B"/>
              </a:solidFill>
            </a:rPr>
            <a:t> 2 Products byTotal Sales</a:t>
          </a:r>
          <a:endParaRPr lang="en-US" sz="1600" b="1" kern="1200">
            <a:solidFill>
              <a:srgbClr val="803D3B"/>
            </a:solidFill>
          </a:endParaRPr>
        </a:p>
      </xdr:txBody>
    </xdr:sp>
    <xdr:clientData/>
  </xdr:oneCellAnchor>
  <xdr:twoCellAnchor>
    <xdr:from>
      <xdr:col>3</xdr:col>
      <xdr:colOff>163062</xdr:colOff>
      <xdr:row>14</xdr:row>
      <xdr:rowOff>2</xdr:rowOff>
    </xdr:from>
    <xdr:to>
      <xdr:col>6</xdr:col>
      <xdr:colOff>516192</xdr:colOff>
      <xdr:row>24</xdr:row>
      <xdr:rowOff>155678</xdr:rowOff>
    </xdr:to>
    <xdr:graphicFrame macro="">
      <xdr:nvGraphicFramePr>
        <xdr:cNvPr id="83" name="Chart 82">
          <a:extLst>
            <a:ext uri="{FF2B5EF4-FFF2-40B4-BE49-F238E27FC236}">
              <a16:creationId xmlns:a16="http://schemas.microsoft.com/office/drawing/2014/main" id="{8F2735E0-DBE9-4CDD-848F-6B4AC347E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467025</xdr:colOff>
      <xdr:row>12</xdr:row>
      <xdr:rowOff>155677</xdr:rowOff>
    </xdr:from>
    <xdr:to>
      <xdr:col>7</xdr:col>
      <xdr:colOff>467025</xdr:colOff>
      <xdr:row>25</xdr:row>
      <xdr:rowOff>147484</xdr:rowOff>
    </xdr:to>
    <xdr:cxnSp macro="">
      <xdr:nvCxnSpPr>
        <xdr:cNvPr id="85" name="Straight Connector 84">
          <a:extLst>
            <a:ext uri="{FF2B5EF4-FFF2-40B4-BE49-F238E27FC236}">
              <a16:creationId xmlns:a16="http://schemas.microsoft.com/office/drawing/2014/main" id="{FB071AE0-D8B6-74CB-F856-D5F350983FCE}"/>
            </a:ext>
          </a:extLst>
        </xdr:cNvPr>
        <xdr:cNvCxnSpPr/>
      </xdr:nvCxnSpPr>
      <xdr:spPr>
        <a:xfrm flipH="1">
          <a:off x="4711283" y="2318774"/>
          <a:ext cx="0" cy="2335162"/>
        </a:xfrm>
        <a:prstGeom prst="line">
          <a:avLst/>
        </a:prstGeom>
        <a:ln>
          <a:solidFill>
            <a:srgbClr val="8D0B4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139260</xdr:colOff>
      <xdr:row>12</xdr:row>
      <xdr:rowOff>8188</xdr:rowOff>
    </xdr:from>
    <xdr:ext cx="3110373" cy="434340"/>
    <xdr:sp macro="" textlink="">
      <xdr:nvSpPr>
        <xdr:cNvPr id="89" name="TextBox 88">
          <a:extLst>
            <a:ext uri="{FF2B5EF4-FFF2-40B4-BE49-F238E27FC236}">
              <a16:creationId xmlns:a16="http://schemas.microsoft.com/office/drawing/2014/main" id="{FE49C3AD-73AC-475D-A98B-DCB7338C015E}"/>
            </a:ext>
          </a:extLst>
        </xdr:cNvPr>
        <xdr:cNvSpPr txBox="1"/>
      </xdr:nvSpPr>
      <xdr:spPr>
        <a:xfrm>
          <a:off x="4383518" y="2171285"/>
          <a:ext cx="3110373"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rgbClr val="803D3B"/>
              </a:solidFill>
            </a:rPr>
            <a:t>Top</a:t>
          </a:r>
          <a:r>
            <a:rPr lang="en-US" sz="1600" b="1" kern="1200" baseline="0">
              <a:solidFill>
                <a:srgbClr val="803D3B"/>
              </a:solidFill>
            </a:rPr>
            <a:t> 2 Regions by Total Sales</a:t>
          </a:r>
          <a:endParaRPr lang="en-US" sz="1600" b="1" kern="1200">
            <a:solidFill>
              <a:srgbClr val="803D3B"/>
            </a:solidFill>
          </a:endParaRPr>
        </a:p>
      </xdr:txBody>
    </xdr:sp>
    <xdr:clientData/>
  </xdr:oneCellAnchor>
  <xdr:twoCellAnchor>
    <xdr:from>
      <xdr:col>12</xdr:col>
      <xdr:colOff>111420</xdr:colOff>
      <xdr:row>12</xdr:row>
      <xdr:rowOff>152392</xdr:rowOff>
    </xdr:from>
    <xdr:to>
      <xdr:col>12</xdr:col>
      <xdr:colOff>111420</xdr:colOff>
      <xdr:row>25</xdr:row>
      <xdr:rowOff>144199</xdr:rowOff>
    </xdr:to>
    <xdr:cxnSp macro="">
      <xdr:nvCxnSpPr>
        <xdr:cNvPr id="91" name="Straight Connector 90">
          <a:extLst>
            <a:ext uri="{FF2B5EF4-FFF2-40B4-BE49-F238E27FC236}">
              <a16:creationId xmlns:a16="http://schemas.microsoft.com/office/drawing/2014/main" id="{4D10F182-8F23-4A1E-9673-02ADBA9F9CC4}"/>
            </a:ext>
          </a:extLst>
        </xdr:cNvPr>
        <xdr:cNvCxnSpPr/>
      </xdr:nvCxnSpPr>
      <xdr:spPr>
        <a:xfrm flipH="1">
          <a:off x="7387291" y="2315489"/>
          <a:ext cx="0" cy="2335162"/>
        </a:xfrm>
        <a:prstGeom prst="line">
          <a:avLst/>
        </a:prstGeom>
        <a:ln>
          <a:solidFill>
            <a:srgbClr val="8D0B4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599918</xdr:colOff>
      <xdr:row>12</xdr:row>
      <xdr:rowOff>24577</xdr:rowOff>
    </xdr:from>
    <xdr:ext cx="2518887" cy="474127"/>
    <xdr:sp macro="" textlink="">
      <xdr:nvSpPr>
        <xdr:cNvPr id="92" name="TextBox 91">
          <a:extLst>
            <a:ext uri="{FF2B5EF4-FFF2-40B4-BE49-F238E27FC236}">
              <a16:creationId xmlns:a16="http://schemas.microsoft.com/office/drawing/2014/main" id="{444D7709-3FF8-4305-8664-CEB25E933189}"/>
            </a:ext>
          </a:extLst>
        </xdr:cNvPr>
        <xdr:cNvSpPr txBox="1"/>
      </xdr:nvSpPr>
      <xdr:spPr>
        <a:xfrm>
          <a:off x="7269466" y="2187674"/>
          <a:ext cx="2518887" cy="474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baseline="0">
              <a:solidFill>
                <a:srgbClr val="803D3B"/>
              </a:solidFill>
              <a:latin typeface="+mn-lt"/>
              <a:ea typeface="+mn-ea"/>
              <a:cs typeface="+mn-cs"/>
            </a:rPr>
            <a:t>Peak</a:t>
          </a:r>
          <a:r>
            <a:rPr lang="en-US" sz="1100">
              <a:solidFill>
                <a:schemeClr val="tx1"/>
              </a:solidFill>
              <a:effectLst/>
              <a:latin typeface="+mn-lt"/>
              <a:ea typeface="+mn-ea"/>
              <a:cs typeface="+mn-cs"/>
            </a:rPr>
            <a:t> </a:t>
          </a:r>
          <a:r>
            <a:rPr lang="en-US" sz="1600" b="1" kern="1200" baseline="0">
              <a:solidFill>
                <a:srgbClr val="803D3B"/>
              </a:solidFill>
              <a:latin typeface="+mn-lt"/>
              <a:ea typeface="+mn-ea"/>
              <a:cs typeface="+mn-cs"/>
            </a:rPr>
            <a:t>Sales Days of Week</a:t>
          </a:r>
        </a:p>
      </xdr:txBody>
    </xdr:sp>
    <xdr:clientData/>
  </xdr:oneCellAnchor>
  <xdr:twoCellAnchor>
    <xdr:from>
      <xdr:col>12</xdr:col>
      <xdr:colOff>172062</xdr:colOff>
      <xdr:row>14</xdr:row>
      <xdr:rowOff>2492</xdr:rowOff>
    </xdr:from>
    <xdr:to>
      <xdr:col>16</xdr:col>
      <xdr:colOff>401482</xdr:colOff>
      <xdr:row>25</xdr:row>
      <xdr:rowOff>17768</xdr:rowOff>
    </xdr:to>
    <xdr:graphicFrame macro="">
      <xdr:nvGraphicFramePr>
        <xdr:cNvPr id="93" name="Chart 92">
          <a:extLst>
            <a:ext uri="{FF2B5EF4-FFF2-40B4-BE49-F238E27FC236}">
              <a16:creationId xmlns:a16="http://schemas.microsoft.com/office/drawing/2014/main" id="{2A063101-00F0-46E2-BFDD-C567A8131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517814</xdr:colOff>
      <xdr:row>13</xdr:row>
      <xdr:rowOff>1627</xdr:rowOff>
    </xdr:from>
    <xdr:to>
      <xdr:col>16</xdr:col>
      <xdr:colOff>517814</xdr:colOff>
      <xdr:row>25</xdr:row>
      <xdr:rowOff>173692</xdr:rowOff>
    </xdr:to>
    <xdr:cxnSp macro="">
      <xdr:nvCxnSpPr>
        <xdr:cNvPr id="94" name="Straight Connector 93">
          <a:extLst>
            <a:ext uri="{FF2B5EF4-FFF2-40B4-BE49-F238E27FC236}">
              <a16:creationId xmlns:a16="http://schemas.microsoft.com/office/drawing/2014/main" id="{35722E48-C379-4D8D-AACB-ECF4AE72B930}"/>
            </a:ext>
          </a:extLst>
        </xdr:cNvPr>
        <xdr:cNvCxnSpPr/>
      </xdr:nvCxnSpPr>
      <xdr:spPr>
        <a:xfrm flipH="1">
          <a:off x="10218975" y="2344982"/>
          <a:ext cx="0" cy="2335162"/>
        </a:xfrm>
        <a:prstGeom prst="line">
          <a:avLst/>
        </a:prstGeom>
        <a:ln>
          <a:solidFill>
            <a:srgbClr val="8D0B4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8191</xdr:colOff>
      <xdr:row>13</xdr:row>
      <xdr:rowOff>122994</xdr:rowOff>
    </xdr:from>
    <xdr:to>
      <xdr:col>21</xdr:col>
      <xdr:colOff>467027</xdr:colOff>
      <xdr:row>24</xdr:row>
      <xdr:rowOff>129904</xdr:rowOff>
    </xdr:to>
    <xdr:graphicFrame macro="">
      <xdr:nvGraphicFramePr>
        <xdr:cNvPr id="95" name="Chart 94">
          <a:extLst>
            <a:ext uri="{FF2B5EF4-FFF2-40B4-BE49-F238E27FC236}">
              <a16:creationId xmlns:a16="http://schemas.microsoft.com/office/drawing/2014/main" id="{1D9696F7-EE7F-4D43-8900-E49FE0BAA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16</xdr:col>
      <xdr:colOff>335916</xdr:colOff>
      <xdr:row>12</xdr:row>
      <xdr:rowOff>32774</xdr:rowOff>
    </xdr:from>
    <xdr:ext cx="2518887" cy="474127"/>
    <xdr:sp macro="" textlink="">
      <xdr:nvSpPr>
        <xdr:cNvPr id="96" name="TextBox 95">
          <a:extLst>
            <a:ext uri="{FF2B5EF4-FFF2-40B4-BE49-F238E27FC236}">
              <a16:creationId xmlns:a16="http://schemas.microsoft.com/office/drawing/2014/main" id="{A027CDF0-E939-4F61-A09C-50275AC8A371}"/>
            </a:ext>
          </a:extLst>
        </xdr:cNvPr>
        <xdr:cNvSpPr txBox="1"/>
      </xdr:nvSpPr>
      <xdr:spPr>
        <a:xfrm>
          <a:off x="10037077" y="2195871"/>
          <a:ext cx="2518887" cy="474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baseline="0">
              <a:solidFill>
                <a:srgbClr val="803D3B"/>
              </a:solidFill>
              <a:latin typeface="+mn-lt"/>
              <a:ea typeface="+mn-ea"/>
              <a:cs typeface="+mn-cs"/>
            </a:rPr>
            <a:t>Peak</a:t>
          </a:r>
          <a:r>
            <a:rPr lang="en-US" sz="1100">
              <a:solidFill>
                <a:schemeClr val="tx1"/>
              </a:solidFill>
              <a:effectLst/>
              <a:latin typeface="+mn-lt"/>
              <a:ea typeface="+mn-ea"/>
              <a:cs typeface="+mn-cs"/>
            </a:rPr>
            <a:t> </a:t>
          </a:r>
          <a:r>
            <a:rPr lang="en-US" sz="1600" b="1" kern="1200" baseline="0">
              <a:solidFill>
                <a:srgbClr val="803D3B"/>
              </a:solidFill>
              <a:latin typeface="+mn-lt"/>
              <a:ea typeface="+mn-ea"/>
              <a:cs typeface="+mn-cs"/>
            </a:rPr>
            <a:t>Sales Time of Days</a:t>
          </a:r>
        </a:p>
      </xdr:txBody>
    </xdr:sp>
    <xdr:clientData/>
  </xdr:oneCellAnchor>
  <xdr:twoCellAnchor>
    <xdr:from>
      <xdr:col>21</xdr:col>
      <xdr:colOff>497703</xdr:colOff>
      <xdr:row>12</xdr:row>
      <xdr:rowOff>80285</xdr:rowOff>
    </xdr:from>
    <xdr:to>
      <xdr:col>21</xdr:col>
      <xdr:colOff>497703</xdr:colOff>
      <xdr:row>25</xdr:row>
      <xdr:rowOff>72092</xdr:rowOff>
    </xdr:to>
    <xdr:cxnSp macro="">
      <xdr:nvCxnSpPr>
        <xdr:cNvPr id="99" name="Straight Connector 98">
          <a:extLst>
            <a:ext uri="{FF2B5EF4-FFF2-40B4-BE49-F238E27FC236}">
              <a16:creationId xmlns:a16="http://schemas.microsoft.com/office/drawing/2014/main" id="{01A18D43-649F-4C9A-B777-A7786CD97704}"/>
            </a:ext>
          </a:extLst>
        </xdr:cNvPr>
        <xdr:cNvCxnSpPr/>
      </xdr:nvCxnSpPr>
      <xdr:spPr>
        <a:xfrm flipH="1">
          <a:off x="13368877" y="2266894"/>
          <a:ext cx="0" cy="2360633"/>
        </a:xfrm>
        <a:prstGeom prst="line">
          <a:avLst/>
        </a:prstGeom>
        <a:ln>
          <a:solidFill>
            <a:srgbClr val="8D0B4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573547</xdr:colOff>
      <xdr:row>11</xdr:row>
      <xdr:rowOff>144208</xdr:rowOff>
    </xdr:from>
    <xdr:ext cx="3215859" cy="716116"/>
    <xdr:sp macro="" textlink="">
      <xdr:nvSpPr>
        <xdr:cNvPr id="100" name="TextBox 99">
          <a:extLst>
            <a:ext uri="{FF2B5EF4-FFF2-40B4-BE49-F238E27FC236}">
              <a16:creationId xmlns:a16="http://schemas.microsoft.com/office/drawing/2014/main" id="{5644BAF4-14A7-4C6E-B3F2-A801C66FCFB8}"/>
            </a:ext>
          </a:extLst>
        </xdr:cNvPr>
        <xdr:cNvSpPr txBox="1"/>
      </xdr:nvSpPr>
      <xdr:spPr>
        <a:xfrm>
          <a:off x="13331898" y="2183073"/>
          <a:ext cx="3215859" cy="716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600" b="1" kern="1200" baseline="0">
              <a:solidFill>
                <a:srgbClr val="803D3B"/>
              </a:solidFill>
              <a:latin typeface="+mn-lt"/>
              <a:ea typeface="+mn-ea"/>
              <a:cs typeface="+mn-cs"/>
            </a:rPr>
            <a:t>Top 2 customers by their Total Sales</a:t>
          </a:r>
        </a:p>
      </xdr:txBody>
    </xdr:sp>
    <xdr:clientData/>
  </xdr:oneCellAnchor>
  <xdr:twoCellAnchor>
    <xdr:from>
      <xdr:col>21</xdr:col>
      <xdr:colOff>588065</xdr:colOff>
      <xdr:row>13</xdr:row>
      <xdr:rowOff>146395</xdr:rowOff>
    </xdr:from>
    <xdr:to>
      <xdr:col>26</xdr:col>
      <xdr:colOff>215348</xdr:colOff>
      <xdr:row>22</xdr:row>
      <xdr:rowOff>82826</xdr:rowOff>
    </xdr:to>
    <xdr:graphicFrame macro="">
      <xdr:nvGraphicFramePr>
        <xdr:cNvPr id="7" name="Chart 6">
          <a:extLst>
            <a:ext uri="{FF2B5EF4-FFF2-40B4-BE49-F238E27FC236}">
              <a16:creationId xmlns:a16="http://schemas.microsoft.com/office/drawing/2014/main" id="{4D095BCD-9798-4967-ABE8-88F12F19E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93943</xdr:colOff>
      <xdr:row>21</xdr:row>
      <xdr:rowOff>82536</xdr:rowOff>
    </xdr:from>
    <xdr:ext cx="1676400" cy="449580"/>
    <xdr:sp macro="" textlink="">
      <xdr:nvSpPr>
        <xdr:cNvPr id="8" name="TextBox 7">
          <a:hlinkClick xmlns:r="http://schemas.openxmlformats.org/officeDocument/2006/relationships" r:id="rId7"/>
          <a:extLst>
            <a:ext uri="{FF2B5EF4-FFF2-40B4-BE49-F238E27FC236}">
              <a16:creationId xmlns:a16="http://schemas.microsoft.com/office/drawing/2014/main" id="{F676ECEB-C79B-4059-AF59-909632458614}"/>
            </a:ext>
          </a:extLst>
        </xdr:cNvPr>
        <xdr:cNvSpPr txBox="1"/>
      </xdr:nvSpPr>
      <xdr:spPr>
        <a:xfrm>
          <a:off x="93943" y="3858289"/>
          <a:ext cx="16764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rgbClr val="803D3B"/>
              </a:solidFill>
            </a:rPr>
            <a:t>Sales Details</a:t>
          </a:r>
        </a:p>
        <a:p>
          <a:pPr algn="ctr"/>
          <a:endParaRPr lang="en-US" sz="1600" b="1" kern="1200">
            <a:solidFill>
              <a:srgbClr val="8D0B41"/>
            </a:solidFill>
          </a:endParaRPr>
        </a:p>
      </xdr:txBody>
    </xdr:sp>
    <xdr:clientData/>
  </xdr:oneCellAnchor>
  <xdr:twoCellAnchor>
    <xdr:from>
      <xdr:col>8</xdr:col>
      <xdr:colOff>85619</xdr:colOff>
      <xdr:row>13</xdr:row>
      <xdr:rowOff>128429</xdr:rowOff>
    </xdr:from>
    <xdr:to>
      <xdr:col>11</xdr:col>
      <xdr:colOff>565080</xdr:colOff>
      <xdr:row>26</xdr:row>
      <xdr:rowOff>68496</xdr:rowOff>
    </xdr:to>
    <xdr:graphicFrame macro="">
      <xdr:nvGraphicFramePr>
        <xdr:cNvPr id="9" name="Chart 8">
          <a:extLst>
            <a:ext uri="{FF2B5EF4-FFF2-40B4-BE49-F238E27FC236}">
              <a16:creationId xmlns:a16="http://schemas.microsoft.com/office/drawing/2014/main" id="{A2C2ECD0-402B-45DA-9A49-DFE5FC7E15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568020</xdr:colOff>
      <xdr:row>4</xdr:row>
      <xdr:rowOff>121246</xdr:rowOff>
    </xdr:from>
    <xdr:to>
      <xdr:col>13</xdr:col>
      <xdr:colOff>573157</xdr:colOff>
      <xdr:row>11</xdr:row>
      <xdr:rowOff>17123</xdr:rowOff>
    </xdr:to>
    <mc:AlternateContent xmlns:mc="http://schemas.openxmlformats.org/markup-compatibility/2006" xmlns:a14="http://schemas.microsoft.com/office/drawing/2010/main">
      <mc:Choice Requires="a14">
        <xdr:graphicFrame macro="">
          <xdr:nvGraphicFramePr>
            <xdr:cNvPr id="10" name="Region_Name">
              <a:extLst>
                <a:ext uri="{FF2B5EF4-FFF2-40B4-BE49-F238E27FC236}">
                  <a16:creationId xmlns:a16="http://schemas.microsoft.com/office/drawing/2014/main" id="{2A57C1A4-6D5E-43AC-8E12-29A51D82C798}"/>
                </a:ext>
              </a:extLst>
            </xdr:cNvPr>
            <xdr:cNvGraphicFramePr/>
          </xdr:nvGraphicFramePr>
          <xdr:xfrm>
            <a:off x="0" y="0"/>
            <a:ext cx="0" cy="0"/>
          </xdr:xfrm>
          <a:graphic>
            <a:graphicData uri="http://schemas.microsoft.com/office/drawing/2010/slicer">
              <sle:slicer xmlns:sle="http://schemas.microsoft.com/office/drawing/2010/slicer" name="Region_Name"/>
            </a:graphicData>
          </a:graphic>
        </xdr:graphicFrame>
      </mc:Choice>
      <mc:Fallback xmlns="">
        <xdr:sp macro="" textlink="">
          <xdr:nvSpPr>
            <xdr:cNvPr id="0" name=""/>
            <xdr:cNvSpPr>
              <a:spLocks noTextEdit="1"/>
            </xdr:cNvSpPr>
          </xdr:nvSpPr>
          <xdr:spPr>
            <a:xfrm>
              <a:off x="6646896" y="840437"/>
              <a:ext cx="1828800" cy="1154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20</xdr:col>
      <xdr:colOff>223520</xdr:colOff>
      <xdr:row>9</xdr:row>
      <xdr:rowOff>164375</xdr:rowOff>
    </xdr:from>
    <xdr:to>
      <xdr:col>28</xdr:col>
      <xdr:colOff>558800</xdr:colOff>
      <xdr:row>35</xdr:row>
      <xdr:rowOff>164374</xdr:rowOff>
    </xdr:to>
    <xdr:sp macro="" textlink="">
      <xdr:nvSpPr>
        <xdr:cNvPr id="83" name="Rectangle: Rounded Corners 82">
          <a:extLst>
            <a:ext uri="{FF2B5EF4-FFF2-40B4-BE49-F238E27FC236}">
              <a16:creationId xmlns:a16="http://schemas.microsoft.com/office/drawing/2014/main" id="{93063938-9E52-4B5C-8FD2-4229C576F27D}"/>
            </a:ext>
          </a:extLst>
        </xdr:cNvPr>
        <xdr:cNvSpPr/>
      </xdr:nvSpPr>
      <xdr:spPr>
        <a:xfrm>
          <a:off x="12415520" y="1810295"/>
          <a:ext cx="5212080" cy="4754879"/>
        </a:xfrm>
        <a:prstGeom prst="roundRect">
          <a:avLst>
            <a:gd name="adj" fmla="val 27547"/>
          </a:avLst>
        </a:prstGeom>
        <a:solidFill>
          <a:srgbClr val="FFF8E6"/>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12</xdr:col>
      <xdr:colOff>108116</xdr:colOff>
      <xdr:row>4</xdr:row>
      <xdr:rowOff>43911</xdr:rowOff>
    </xdr:from>
    <xdr:to>
      <xdr:col>15</xdr:col>
      <xdr:colOff>464442</xdr:colOff>
      <xdr:row>9</xdr:row>
      <xdr:rowOff>36654</xdr:rowOff>
    </xdr:to>
    <xdr:grpSp>
      <xdr:nvGrpSpPr>
        <xdr:cNvPr id="2" name="Group 1">
          <a:extLst>
            <a:ext uri="{FF2B5EF4-FFF2-40B4-BE49-F238E27FC236}">
              <a16:creationId xmlns:a16="http://schemas.microsoft.com/office/drawing/2014/main" id="{0D2C83FC-6F75-4DE2-A9C3-5BE5F41BD2D2}"/>
            </a:ext>
          </a:extLst>
        </xdr:cNvPr>
        <xdr:cNvGrpSpPr/>
      </xdr:nvGrpSpPr>
      <xdr:grpSpPr>
        <a:xfrm>
          <a:off x="7423316" y="775431"/>
          <a:ext cx="2185126" cy="907143"/>
          <a:chOff x="2354580" y="967740"/>
          <a:chExt cx="2308860" cy="914400"/>
        </a:xfrm>
      </xdr:grpSpPr>
      <xdr:sp macro="" textlink="">
        <xdr:nvSpPr>
          <xdr:cNvPr id="3" name="Rectangle: Top Corners Rounded 2">
            <a:extLst>
              <a:ext uri="{FF2B5EF4-FFF2-40B4-BE49-F238E27FC236}">
                <a16:creationId xmlns:a16="http://schemas.microsoft.com/office/drawing/2014/main" id="{863A818F-0EE0-95B4-4F30-170F175F36F7}"/>
              </a:ext>
            </a:extLst>
          </xdr:cNvPr>
          <xdr:cNvSpPr/>
        </xdr:nvSpPr>
        <xdr:spPr>
          <a:xfrm rot="5400000">
            <a:off x="3067050" y="278130"/>
            <a:ext cx="906780" cy="2286000"/>
          </a:xfrm>
          <a:prstGeom prst="round2SameRect">
            <a:avLst/>
          </a:prstGeom>
          <a:solidFill>
            <a:srgbClr val="FFF8E6"/>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Top Corners Rounded 3">
            <a:extLst>
              <a:ext uri="{FF2B5EF4-FFF2-40B4-BE49-F238E27FC236}">
                <a16:creationId xmlns:a16="http://schemas.microsoft.com/office/drawing/2014/main" id="{56B98EC5-2222-2F5E-4E9E-700FF76E2133}"/>
              </a:ext>
            </a:extLst>
          </xdr:cNvPr>
          <xdr:cNvSpPr/>
        </xdr:nvSpPr>
        <xdr:spPr>
          <a:xfrm rot="16200000">
            <a:off x="1946910" y="1375410"/>
            <a:ext cx="914400" cy="99060"/>
          </a:xfrm>
          <a:prstGeom prst="round2SameRect">
            <a:avLst>
              <a:gd name="adj1" fmla="val 19580"/>
              <a:gd name="adj2" fmla="val 0"/>
            </a:avLst>
          </a:prstGeom>
          <a:solidFill>
            <a:srgbClr val="96CEB4"/>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9</xdr:col>
      <xdr:colOff>181447</xdr:colOff>
      <xdr:row>0</xdr:row>
      <xdr:rowOff>49580</xdr:rowOff>
    </xdr:from>
    <xdr:ext cx="5600700" cy="667063"/>
    <xdr:sp macro="" textlink="">
      <xdr:nvSpPr>
        <xdr:cNvPr id="5" name="TextBox 4">
          <a:extLst>
            <a:ext uri="{FF2B5EF4-FFF2-40B4-BE49-F238E27FC236}">
              <a16:creationId xmlns:a16="http://schemas.microsoft.com/office/drawing/2014/main" id="{832B95F5-B981-4C89-A540-F3BEEEA045C2}"/>
            </a:ext>
          </a:extLst>
        </xdr:cNvPr>
        <xdr:cNvSpPr txBox="1"/>
      </xdr:nvSpPr>
      <xdr:spPr>
        <a:xfrm>
          <a:off x="5667847" y="49580"/>
          <a:ext cx="5600700" cy="667063"/>
        </a:xfrm>
        <a:prstGeom prst="rect">
          <a:avLst/>
        </a:prstGeom>
        <a:solidFill>
          <a:srgbClr val="FFF8E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b="1" i="0" u="sng">
              <a:solidFill>
                <a:srgbClr val="803D3B"/>
              </a:solidFill>
              <a:effectLst/>
              <a:latin typeface="+mj-lt"/>
              <a:ea typeface="+mn-ea"/>
              <a:cs typeface="+mn-cs"/>
            </a:rPr>
            <a:t>PulseShop Sales Dashboard</a:t>
          </a:r>
        </a:p>
        <a:p>
          <a:endParaRPr lang="en-US" sz="1100" u="sng" kern="1200"/>
        </a:p>
      </xdr:txBody>
    </xdr:sp>
    <xdr:clientData/>
  </xdr:oneCellAnchor>
  <xdr:twoCellAnchor>
    <xdr:from>
      <xdr:col>0</xdr:col>
      <xdr:colOff>48623</xdr:colOff>
      <xdr:row>1</xdr:row>
      <xdr:rowOff>18143</xdr:rowOff>
    </xdr:from>
    <xdr:to>
      <xdr:col>3</xdr:col>
      <xdr:colOff>208643</xdr:colOff>
      <xdr:row>31</xdr:row>
      <xdr:rowOff>94343</xdr:rowOff>
    </xdr:to>
    <xdr:sp macro="" textlink="">
      <xdr:nvSpPr>
        <xdr:cNvPr id="6" name="Rectangle: Rounded Corners 5">
          <a:extLst>
            <a:ext uri="{FF2B5EF4-FFF2-40B4-BE49-F238E27FC236}">
              <a16:creationId xmlns:a16="http://schemas.microsoft.com/office/drawing/2014/main" id="{BB1F7D16-71F2-4E80-869A-FD6C8B67CBF7}"/>
            </a:ext>
          </a:extLst>
        </xdr:cNvPr>
        <xdr:cNvSpPr/>
      </xdr:nvSpPr>
      <xdr:spPr>
        <a:xfrm>
          <a:off x="48623" y="201023"/>
          <a:ext cx="1988820" cy="5562600"/>
        </a:xfrm>
        <a:prstGeom prst="roundRect">
          <a:avLst>
            <a:gd name="adj" fmla="val 36995"/>
          </a:avLst>
        </a:prstGeom>
        <a:solidFill>
          <a:srgbClr val="FFF8E6"/>
        </a:solidFill>
        <a:ln>
          <a:solidFill>
            <a:srgbClr val="803D3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201894</xdr:colOff>
      <xdr:row>3</xdr:row>
      <xdr:rowOff>38100</xdr:rowOff>
    </xdr:from>
    <xdr:to>
      <xdr:col>3</xdr:col>
      <xdr:colOff>41874</xdr:colOff>
      <xdr:row>8</xdr:row>
      <xdr:rowOff>114300</xdr:rowOff>
    </xdr:to>
    <xdr:sp macro="" textlink="">
      <xdr:nvSpPr>
        <xdr:cNvPr id="7" name="Oval 6">
          <a:extLst>
            <a:ext uri="{FF2B5EF4-FFF2-40B4-BE49-F238E27FC236}">
              <a16:creationId xmlns:a16="http://schemas.microsoft.com/office/drawing/2014/main" id="{DA931DDF-3F88-48C0-B626-029F888BDD1B}"/>
            </a:ext>
          </a:extLst>
        </xdr:cNvPr>
        <xdr:cNvSpPr/>
      </xdr:nvSpPr>
      <xdr:spPr>
        <a:xfrm>
          <a:off x="201894" y="586740"/>
          <a:ext cx="1668780" cy="990600"/>
        </a:xfrm>
        <a:prstGeom prst="ellipse">
          <a:avLst/>
        </a:prstGeom>
        <a:solidFill>
          <a:srgbClr val="D6CFB4"/>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114508</xdr:colOff>
      <xdr:row>11</xdr:row>
      <xdr:rowOff>38100</xdr:rowOff>
    </xdr:from>
    <xdr:to>
      <xdr:col>2</xdr:col>
      <xdr:colOff>564088</xdr:colOff>
      <xdr:row>16</xdr:row>
      <xdr:rowOff>114300</xdr:rowOff>
    </xdr:to>
    <xdr:sp macro="" textlink="">
      <xdr:nvSpPr>
        <xdr:cNvPr id="8" name="Oval 7">
          <a:extLst>
            <a:ext uri="{FF2B5EF4-FFF2-40B4-BE49-F238E27FC236}">
              <a16:creationId xmlns:a16="http://schemas.microsoft.com/office/drawing/2014/main" id="{88490030-7DC4-46CD-8F6C-5A2D44C5443D}"/>
            </a:ext>
          </a:extLst>
        </xdr:cNvPr>
        <xdr:cNvSpPr/>
      </xdr:nvSpPr>
      <xdr:spPr>
        <a:xfrm>
          <a:off x="114508" y="2049780"/>
          <a:ext cx="1668780" cy="990600"/>
        </a:xfrm>
        <a:prstGeom prst="ellipse">
          <a:avLst/>
        </a:prstGeom>
        <a:solidFill>
          <a:srgbClr val="D6CFB4"/>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153304</xdr:colOff>
      <xdr:row>19</xdr:row>
      <xdr:rowOff>152400</xdr:rowOff>
    </xdr:from>
    <xdr:to>
      <xdr:col>2</xdr:col>
      <xdr:colOff>602884</xdr:colOff>
      <xdr:row>25</xdr:row>
      <xdr:rowOff>45720</xdr:rowOff>
    </xdr:to>
    <xdr:sp macro="" textlink="">
      <xdr:nvSpPr>
        <xdr:cNvPr id="9" name="Oval 8">
          <a:extLst>
            <a:ext uri="{FF2B5EF4-FFF2-40B4-BE49-F238E27FC236}">
              <a16:creationId xmlns:a16="http://schemas.microsoft.com/office/drawing/2014/main" id="{AC2B7043-7EEA-48BD-A5D7-04CCF1035837}"/>
            </a:ext>
          </a:extLst>
        </xdr:cNvPr>
        <xdr:cNvSpPr/>
      </xdr:nvSpPr>
      <xdr:spPr>
        <a:xfrm>
          <a:off x="153304" y="3627120"/>
          <a:ext cx="1668780" cy="990600"/>
        </a:xfrm>
        <a:prstGeom prst="ellipse">
          <a:avLst/>
        </a:prstGeom>
        <a:solidFill>
          <a:srgbClr val="D6CFB4"/>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1087</xdr:colOff>
      <xdr:row>4</xdr:row>
      <xdr:rowOff>54791</xdr:rowOff>
    </xdr:from>
    <xdr:to>
      <xdr:col>7</xdr:col>
      <xdr:colOff>357413</xdr:colOff>
      <xdr:row>9</xdr:row>
      <xdr:rowOff>47534</xdr:rowOff>
    </xdr:to>
    <xdr:grpSp>
      <xdr:nvGrpSpPr>
        <xdr:cNvPr id="10" name="Group 9">
          <a:extLst>
            <a:ext uri="{FF2B5EF4-FFF2-40B4-BE49-F238E27FC236}">
              <a16:creationId xmlns:a16="http://schemas.microsoft.com/office/drawing/2014/main" id="{43524E4D-5D78-4917-9447-25947CD195B4}"/>
            </a:ext>
          </a:extLst>
        </xdr:cNvPr>
        <xdr:cNvGrpSpPr/>
      </xdr:nvGrpSpPr>
      <xdr:grpSpPr>
        <a:xfrm>
          <a:off x="2439487" y="786311"/>
          <a:ext cx="2185126" cy="907143"/>
          <a:chOff x="2354580" y="967740"/>
          <a:chExt cx="2308860" cy="914400"/>
        </a:xfrm>
      </xdr:grpSpPr>
      <xdr:sp macro="" textlink="">
        <xdr:nvSpPr>
          <xdr:cNvPr id="11" name="Rectangle: Top Corners Rounded 10">
            <a:extLst>
              <a:ext uri="{FF2B5EF4-FFF2-40B4-BE49-F238E27FC236}">
                <a16:creationId xmlns:a16="http://schemas.microsoft.com/office/drawing/2014/main" id="{7D0D3782-082C-16E9-4DBE-F920FC5B8598}"/>
              </a:ext>
            </a:extLst>
          </xdr:cNvPr>
          <xdr:cNvSpPr/>
        </xdr:nvSpPr>
        <xdr:spPr>
          <a:xfrm rot="5400000">
            <a:off x="3067050" y="278130"/>
            <a:ext cx="906780" cy="2286000"/>
          </a:xfrm>
          <a:prstGeom prst="round2SameRect">
            <a:avLst/>
          </a:prstGeom>
          <a:solidFill>
            <a:srgbClr val="FFF8E6"/>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Top Corners Rounded 11">
            <a:extLst>
              <a:ext uri="{FF2B5EF4-FFF2-40B4-BE49-F238E27FC236}">
                <a16:creationId xmlns:a16="http://schemas.microsoft.com/office/drawing/2014/main" id="{529E0660-EDCF-F31D-C179-230ECE9A71F5}"/>
              </a:ext>
            </a:extLst>
          </xdr:cNvPr>
          <xdr:cNvSpPr/>
        </xdr:nvSpPr>
        <xdr:spPr>
          <a:xfrm rot="16200000">
            <a:off x="1946910" y="1375410"/>
            <a:ext cx="914400" cy="99060"/>
          </a:xfrm>
          <a:prstGeom prst="round2SameRect">
            <a:avLst>
              <a:gd name="adj1" fmla="val 19580"/>
              <a:gd name="adj2" fmla="val 0"/>
            </a:avLst>
          </a:prstGeom>
          <a:solidFill>
            <a:srgbClr val="8D0B41"/>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519971</xdr:colOff>
      <xdr:row>4</xdr:row>
      <xdr:rowOff>45720</xdr:rowOff>
    </xdr:from>
    <xdr:to>
      <xdr:col>11</xdr:col>
      <xdr:colOff>347251</xdr:colOff>
      <xdr:row>9</xdr:row>
      <xdr:rowOff>38463</xdr:rowOff>
    </xdr:to>
    <xdr:grpSp>
      <xdr:nvGrpSpPr>
        <xdr:cNvPr id="13" name="Group 12">
          <a:extLst>
            <a:ext uri="{FF2B5EF4-FFF2-40B4-BE49-F238E27FC236}">
              <a16:creationId xmlns:a16="http://schemas.microsoft.com/office/drawing/2014/main" id="{988FFB05-717F-4DCE-B516-02F9F1F90E2B}"/>
            </a:ext>
          </a:extLst>
        </xdr:cNvPr>
        <xdr:cNvGrpSpPr/>
      </xdr:nvGrpSpPr>
      <xdr:grpSpPr>
        <a:xfrm>
          <a:off x="4787171" y="777240"/>
          <a:ext cx="2265680" cy="907143"/>
          <a:chOff x="2354580" y="967740"/>
          <a:chExt cx="2308860" cy="914400"/>
        </a:xfrm>
      </xdr:grpSpPr>
      <xdr:sp macro="" textlink="">
        <xdr:nvSpPr>
          <xdr:cNvPr id="14" name="Rectangle: Top Corners Rounded 13">
            <a:extLst>
              <a:ext uri="{FF2B5EF4-FFF2-40B4-BE49-F238E27FC236}">
                <a16:creationId xmlns:a16="http://schemas.microsoft.com/office/drawing/2014/main" id="{5CCFEF23-9914-40B7-D99F-0E227B0407F1}"/>
              </a:ext>
            </a:extLst>
          </xdr:cNvPr>
          <xdr:cNvSpPr/>
        </xdr:nvSpPr>
        <xdr:spPr>
          <a:xfrm rot="5400000">
            <a:off x="3067050" y="278130"/>
            <a:ext cx="906780" cy="2286000"/>
          </a:xfrm>
          <a:prstGeom prst="round2SameRect">
            <a:avLst/>
          </a:prstGeom>
          <a:solidFill>
            <a:srgbClr val="FFF8E6"/>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Top Corners Rounded 14">
            <a:extLst>
              <a:ext uri="{FF2B5EF4-FFF2-40B4-BE49-F238E27FC236}">
                <a16:creationId xmlns:a16="http://schemas.microsoft.com/office/drawing/2014/main" id="{92035284-3326-1E39-78EE-A720E60C975B}"/>
              </a:ext>
            </a:extLst>
          </xdr:cNvPr>
          <xdr:cNvSpPr/>
        </xdr:nvSpPr>
        <xdr:spPr>
          <a:xfrm rot="16200000">
            <a:off x="1946910" y="1375410"/>
            <a:ext cx="914400" cy="99060"/>
          </a:xfrm>
          <a:prstGeom prst="round2SameRect">
            <a:avLst>
              <a:gd name="adj1" fmla="val 19580"/>
              <a:gd name="adj2" fmla="val 0"/>
            </a:avLst>
          </a:prstGeom>
          <a:solidFill>
            <a:srgbClr val="D39D55"/>
          </a:solidFill>
          <a:ln>
            <a:solidFill>
              <a:srgbClr val="D39D5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16</xdr:col>
      <xdr:colOff>359948</xdr:colOff>
      <xdr:row>4</xdr:row>
      <xdr:rowOff>26126</xdr:rowOff>
    </xdr:from>
    <xdr:to>
      <xdr:col>20</xdr:col>
      <xdr:colOff>230408</xdr:colOff>
      <xdr:row>9</xdr:row>
      <xdr:rowOff>18869</xdr:rowOff>
    </xdr:to>
    <xdr:grpSp>
      <xdr:nvGrpSpPr>
        <xdr:cNvPr id="16" name="Group 15">
          <a:extLst>
            <a:ext uri="{FF2B5EF4-FFF2-40B4-BE49-F238E27FC236}">
              <a16:creationId xmlns:a16="http://schemas.microsoft.com/office/drawing/2014/main" id="{7C94964F-6874-476D-BFEB-9D0D27DBDCC0}"/>
            </a:ext>
          </a:extLst>
        </xdr:cNvPr>
        <xdr:cNvGrpSpPr/>
      </xdr:nvGrpSpPr>
      <xdr:grpSpPr>
        <a:xfrm>
          <a:off x="10113548" y="757646"/>
          <a:ext cx="2308860" cy="907143"/>
          <a:chOff x="2354580" y="967740"/>
          <a:chExt cx="2308860" cy="914400"/>
        </a:xfrm>
      </xdr:grpSpPr>
      <xdr:sp macro="" textlink="">
        <xdr:nvSpPr>
          <xdr:cNvPr id="17" name="Rectangle: Top Corners Rounded 16">
            <a:extLst>
              <a:ext uri="{FF2B5EF4-FFF2-40B4-BE49-F238E27FC236}">
                <a16:creationId xmlns:a16="http://schemas.microsoft.com/office/drawing/2014/main" id="{A856AB60-B592-85A0-2BAB-4A7F7BAEFB94}"/>
              </a:ext>
            </a:extLst>
          </xdr:cNvPr>
          <xdr:cNvSpPr/>
        </xdr:nvSpPr>
        <xdr:spPr>
          <a:xfrm rot="5400000">
            <a:off x="3067050" y="278130"/>
            <a:ext cx="906780" cy="2286000"/>
          </a:xfrm>
          <a:prstGeom prst="round2SameRect">
            <a:avLst/>
          </a:prstGeom>
          <a:solidFill>
            <a:srgbClr val="FFF8E6"/>
          </a:solidFill>
          <a:ln>
            <a:solidFill>
              <a:srgbClr val="FF999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Top Corners Rounded 17">
            <a:extLst>
              <a:ext uri="{FF2B5EF4-FFF2-40B4-BE49-F238E27FC236}">
                <a16:creationId xmlns:a16="http://schemas.microsoft.com/office/drawing/2014/main" id="{57D52B33-49F7-0A56-736B-05993F08053C}"/>
              </a:ext>
            </a:extLst>
          </xdr:cNvPr>
          <xdr:cNvSpPr/>
        </xdr:nvSpPr>
        <xdr:spPr>
          <a:xfrm rot="16200000">
            <a:off x="1946910" y="1375410"/>
            <a:ext cx="914400" cy="99060"/>
          </a:xfrm>
          <a:prstGeom prst="round2SameRect">
            <a:avLst>
              <a:gd name="adj1" fmla="val 19580"/>
              <a:gd name="adj2" fmla="val 0"/>
            </a:avLst>
          </a:prstGeom>
          <a:solidFill>
            <a:srgbClr val="FF9999"/>
          </a:solidFill>
          <a:ln>
            <a:solidFill>
              <a:srgbClr val="FF999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456473</xdr:colOff>
      <xdr:row>4</xdr:row>
      <xdr:rowOff>62411</xdr:rowOff>
    </xdr:from>
    <xdr:ext cx="1676400" cy="449580"/>
    <xdr:sp macro="" textlink="">
      <xdr:nvSpPr>
        <xdr:cNvPr id="19" name="TextBox 18">
          <a:extLst>
            <a:ext uri="{FF2B5EF4-FFF2-40B4-BE49-F238E27FC236}">
              <a16:creationId xmlns:a16="http://schemas.microsoft.com/office/drawing/2014/main" id="{489D5F17-A379-47EC-93AF-EBA6A55BB601}"/>
            </a:ext>
          </a:extLst>
        </xdr:cNvPr>
        <xdr:cNvSpPr txBox="1"/>
      </xdr:nvSpPr>
      <xdr:spPr>
        <a:xfrm>
          <a:off x="2894873" y="793931"/>
          <a:ext cx="16764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6">
                  <a:lumMod val="75000"/>
                </a:schemeClr>
              </a:solidFill>
            </a:rPr>
            <a:t>Total Sales</a:t>
          </a:r>
        </a:p>
        <a:p>
          <a:pPr algn="ctr"/>
          <a:endParaRPr lang="en-US" sz="1600" b="1" kern="1200">
            <a:solidFill>
              <a:srgbClr val="8D0B41"/>
            </a:solidFill>
          </a:endParaRPr>
        </a:p>
        <a:p>
          <a:pPr algn="ctr"/>
          <a:endParaRPr lang="en-US" sz="1600" b="1" kern="1200">
            <a:solidFill>
              <a:srgbClr val="8D0B41"/>
            </a:solidFill>
          </a:endParaRPr>
        </a:p>
      </xdr:txBody>
    </xdr:sp>
    <xdr:clientData/>
  </xdr:oneCellAnchor>
  <xdr:oneCellAnchor>
    <xdr:from>
      <xdr:col>4</xdr:col>
      <xdr:colOff>418373</xdr:colOff>
      <xdr:row>6</xdr:row>
      <xdr:rowOff>47171</xdr:rowOff>
    </xdr:from>
    <xdr:ext cx="1676400" cy="449580"/>
    <xdr:sp macro="" textlink="">
      <xdr:nvSpPr>
        <xdr:cNvPr id="20" name="TextBox 19">
          <a:extLst>
            <a:ext uri="{FF2B5EF4-FFF2-40B4-BE49-F238E27FC236}">
              <a16:creationId xmlns:a16="http://schemas.microsoft.com/office/drawing/2014/main" id="{65D02AF0-1F62-4834-B1ED-439CBF3579E9}"/>
            </a:ext>
          </a:extLst>
        </xdr:cNvPr>
        <xdr:cNvSpPr txBox="1"/>
      </xdr:nvSpPr>
      <xdr:spPr>
        <a:xfrm>
          <a:off x="2856773" y="1144451"/>
          <a:ext cx="16764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ysClr val="windowText" lastClr="000000"/>
              </a:solidFill>
            </a:rPr>
            <a:t>2248619</a:t>
          </a:r>
        </a:p>
        <a:p>
          <a:pPr algn="ctr"/>
          <a:endParaRPr lang="en-US" sz="1600" b="1" kern="1200">
            <a:solidFill>
              <a:srgbClr val="8D0B41"/>
            </a:solidFill>
          </a:endParaRPr>
        </a:p>
        <a:p>
          <a:pPr algn="ctr"/>
          <a:endParaRPr lang="en-US" sz="1600" b="1" kern="1200">
            <a:solidFill>
              <a:srgbClr val="8D0B41"/>
            </a:solidFill>
          </a:endParaRPr>
        </a:p>
      </xdr:txBody>
    </xdr:sp>
    <xdr:clientData/>
  </xdr:oneCellAnchor>
  <xdr:twoCellAnchor editAs="oneCell">
    <xdr:from>
      <xdr:col>4</xdr:col>
      <xdr:colOff>195609</xdr:colOff>
      <xdr:row>5</xdr:row>
      <xdr:rowOff>62411</xdr:rowOff>
    </xdr:from>
    <xdr:to>
      <xdr:col>5</xdr:col>
      <xdr:colOff>66069</xdr:colOff>
      <xdr:row>7</xdr:row>
      <xdr:rowOff>176711</xdr:rowOff>
    </xdr:to>
    <xdr:pic>
      <xdr:nvPicPr>
        <xdr:cNvPr id="21" name="Picture 20">
          <a:extLst>
            <a:ext uri="{FF2B5EF4-FFF2-40B4-BE49-F238E27FC236}">
              <a16:creationId xmlns:a16="http://schemas.microsoft.com/office/drawing/2014/main" id="{AAD9E619-28C5-4E23-85DC-5F45B7FDEA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34009" y="976811"/>
          <a:ext cx="480060" cy="480060"/>
        </a:xfrm>
        <a:prstGeom prst="rect">
          <a:avLst/>
        </a:prstGeom>
      </xdr:spPr>
    </xdr:pic>
    <xdr:clientData/>
  </xdr:twoCellAnchor>
  <xdr:oneCellAnchor>
    <xdr:from>
      <xdr:col>8</xdr:col>
      <xdr:colOff>286291</xdr:colOff>
      <xdr:row>4</xdr:row>
      <xdr:rowOff>45720</xdr:rowOff>
    </xdr:from>
    <xdr:ext cx="1988820" cy="449580"/>
    <xdr:sp macro="" textlink="">
      <xdr:nvSpPr>
        <xdr:cNvPr id="22" name="TextBox 21">
          <a:extLst>
            <a:ext uri="{FF2B5EF4-FFF2-40B4-BE49-F238E27FC236}">
              <a16:creationId xmlns:a16="http://schemas.microsoft.com/office/drawing/2014/main" id="{FE6C6F53-BF09-4BD3-9A4B-3541319895D0}"/>
            </a:ext>
          </a:extLst>
        </xdr:cNvPr>
        <xdr:cNvSpPr txBox="1"/>
      </xdr:nvSpPr>
      <xdr:spPr>
        <a:xfrm>
          <a:off x="5163091" y="777240"/>
          <a:ext cx="198882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6">
                  <a:lumMod val="75000"/>
                </a:schemeClr>
              </a:solidFill>
              <a:latin typeface="+mn-lt"/>
              <a:ea typeface="+mn-ea"/>
              <a:cs typeface="+mn-cs"/>
            </a:rPr>
            <a:t>Total</a:t>
          </a:r>
          <a:r>
            <a:rPr lang="en-US" sz="1600" b="1" kern="1200" baseline="0">
              <a:solidFill>
                <a:srgbClr val="D39D55"/>
              </a:solidFill>
            </a:rPr>
            <a:t> </a:t>
          </a:r>
          <a:r>
            <a:rPr lang="en-US" sz="1600" b="1" kern="1200">
              <a:solidFill>
                <a:schemeClr val="accent6">
                  <a:lumMod val="75000"/>
                </a:schemeClr>
              </a:solidFill>
              <a:latin typeface="+mn-lt"/>
              <a:ea typeface="+mn-ea"/>
              <a:cs typeface="+mn-cs"/>
            </a:rPr>
            <a:t>Quantity</a:t>
          </a:r>
          <a:r>
            <a:rPr lang="en-US" sz="1600" b="1" kern="1200" baseline="0">
              <a:solidFill>
                <a:srgbClr val="D39D55"/>
              </a:solidFill>
            </a:rPr>
            <a:t> </a:t>
          </a:r>
          <a:r>
            <a:rPr lang="en-US" sz="1600" b="1" kern="1200" baseline="0">
              <a:solidFill>
                <a:schemeClr val="accent6">
                  <a:lumMod val="75000"/>
                </a:schemeClr>
              </a:solidFill>
            </a:rPr>
            <a:t>Sold</a:t>
          </a:r>
          <a:endParaRPr lang="en-US" sz="1600" b="1" kern="1200">
            <a:solidFill>
              <a:schemeClr val="accent6">
                <a:lumMod val="75000"/>
              </a:schemeClr>
            </a:solidFill>
          </a:endParaRPr>
        </a:p>
        <a:p>
          <a:pPr algn="ctr"/>
          <a:endParaRPr lang="en-US" sz="1600" b="1" kern="1200">
            <a:solidFill>
              <a:srgbClr val="8D0B41"/>
            </a:solidFill>
          </a:endParaRPr>
        </a:p>
      </xdr:txBody>
    </xdr:sp>
    <xdr:clientData/>
  </xdr:oneCellAnchor>
  <xdr:oneCellAnchor>
    <xdr:from>
      <xdr:col>9</xdr:col>
      <xdr:colOff>154756</xdr:colOff>
      <xdr:row>6</xdr:row>
      <xdr:rowOff>38100</xdr:rowOff>
    </xdr:from>
    <xdr:ext cx="1135380" cy="434340"/>
    <xdr:sp macro="" textlink="">
      <xdr:nvSpPr>
        <xdr:cNvPr id="23" name="TextBox 22">
          <a:extLst>
            <a:ext uri="{FF2B5EF4-FFF2-40B4-BE49-F238E27FC236}">
              <a16:creationId xmlns:a16="http://schemas.microsoft.com/office/drawing/2014/main" id="{981C8418-102E-40FB-920B-72EBAC17670B}"/>
            </a:ext>
          </a:extLst>
        </xdr:cNvPr>
        <xdr:cNvSpPr txBox="1"/>
      </xdr:nvSpPr>
      <xdr:spPr>
        <a:xfrm>
          <a:off x="5641156" y="1135380"/>
          <a:ext cx="113538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ysClr val="windowText" lastClr="000000"/>
              </a:solidFill>
            </a:rPr>
            <a:t>10822</a:t>
          </a:r>
        </a:p>
        <a:p>
          <a:pPr algn="ctr"/>
          <a:endParaRPr lang="en-US" sz="1600" b="1" kern="1200">
            <a:solidFill>
              <a:srgbClr val="8D0B41"/>
            </a:solidFill>
          </a:endParaRPr>
        </a:p>
      </xdr:txBody>
    </xdr:sp>
    <xdr:clientData/>
  </xdr:oneCellAnchor>
  <xdr:twoCellAnchor editAs="oneCell">
    <xdr:from>
      <xdr:col>8</xdr:col>
      <xdr:colOff>48287</xdr:colOff>
      <xdr:row>5</xdr:row>
      <xdr:rowOff>38100</xdr:rowOff>
    </xdr:from>
    <xdr:to>
      <xdr:col>8</xdr:col>
      <xdr:colOff>564633</xdr:colOff>
      <xdr:row>8</xdr:row>
      <xdr:rowOff>7620</xdr:rowOff>
    </xdr:to>
    <xdr:pic>
      <xdr:nvPicPr>
        <xdr:cNvPr id="24" name="Picture 23">
          <a:extLst>
            <a:ext uri="{FF2B5EF4-FFF2-40B4-BE49-F238E27FC236}">
              <a16:creationId xmlns:a16="http://schemas.microsoft.com/office/drawing/2014/main" id="{935C2F22-0A30-4272-9318-55522CB934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25087" y="952500"/>
          <a:ext cx="516346" cy="518160"/>
        </a:xfrm>
        <a:prstGeom prst="rect">
          <a:avLst/>
        </a:prstGeom>
      </xdr:spPr>
    </xdr:pic>
    <xdr:clientData/>
  </xdr:twoCellAnchor>
  <xdr:oneCellAnchor>
    <xdr:from>
      <xdr:col>13</xdr:col>
      <xdr:colOff>233315</xdr:colOff>
      <xdr:row>5</xdr:row>
      <xdr:rowOff>170905</xdr:rowOff>
    </xdr:from>
    <xdr:ext cx="1135380" cy="434340"/>
    <xdr:sp macro="" textlink="">
      <xdr:nvSpPr>
        <xdr:cNvPr id="25" name="TextBox 24">
          <a:extLst>
            <a:ext uri="{FF2B5EF4-FFF2-40B4-BE49-F238E27FC236}">
              <a16:creationId xmlns:a16="http://schemas.microsoft.com/office/drawing/2014/main" id="{9F98F97C-CB65-40B8-96C3-F86E192E5F85}"/>
            </a:ext>
          </a:extLst>
        </xdr:cNvPr>
        <xdr:cNvSpPr txBox="1"/>
      </xdr:nvSpPr>
      <xdr:spPr>
        <a:xfrm>
          <a:off x="8158115" y="1085305"/>
          <a:ext cx="113538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ysClr val="windowText" lastClr="000000"/>
              </a:solidFill>
            </a:rPr>
            <a:t>477851</a:t>
          </a:r>
        </a:p>
        <a:p>
          <a:pPr algn="ctr"/>
          <a:endParaRPr lang="en-US" sz="1600" b="1" kern="1200">
            <a:solidFill>
              <a:srgbClr val="8D0B41"/>
            </a:solidFill>
          </a:endParaRPr>
        </a:p>
      </xdr:txBody>
    </xdr:sp>
    <xdr:clientData/>
  </xdr:oneCellAnchor>
  <xdr:twoCellAnchor editAs="oneCell">
    <xdr:from>
      <xdr:col>12</xdr:col>
      <xdr:colOff>346163</xdr:colOff>
      <xdr:row>4</xdr:row>
      <xdr:rowOff>172362</xdr:rowOff>
    </xdr:from>
    <xdr:to>
      <xdr:col>13</xdr:col>
      <xdr:colOff>209004</xdr:colOff>
      <xdr:row>7</xdr:row>
      <xdr:rowOff>97613</xdr:rowOff>
    </xdr:to>
    <xdr:pic>
      <xdr:nvPicPr>
        <xdr:cNvPr id="26" name="Graphic 25">
          <a:extLst>
            <a:ext uri="{FF2B5EF4-FFF2-40B4-BE49-F238E27FC236}">
              <a16:creationId xmlns:a16="http://schemas.microsoft.com/office/drawing/2014/main" id="{E6BCF279-EE07-4D0C-A897-6C8B2EAED70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661363" y="903882"/>
          <a:ext cx="472441" cy="473891"/>
        </a:xfrm>
        <a:prstGeom prst="rect">
          <a:avLst/>
        </a:prstGeom>
      </xdr:spPr>
    </xdr:pic>
    <xdr:clientData/>
  </xdr:twoCellAnchor>
  <xdr:oneCellAnchor>
    <xdr:from>
      <xdr:col>17</xdr:col>
      <xdr:colOff>222425</xdr:colOff>
      <xdr:row>4</xdr:row>
      <xdr:rowOff>92529</xdr:rowOff>
    </xdr:from>
    <xdr:ext cx="1821180" cy="434340"/>
    <xdr:sp macro="" textlink="">
      <xdr:nvSpPr>
        <xdr:cNvPr id="27" name="TextBox 26">
          <a:extLst>
            <a:ext uri="{FF2B5EF4-FFF2-40B4-BE49-F238E27FC236}">
              <a16:creationId xmlns:a16="http://schemas.microsoft.com/office/drawing/2014/main" id="{8420CAE5-37D9-4BA1-85BA-DA475561B269}"/>
            </a:ext>
          </a:extLst>
        </xdr:cNvPr>
        <xdr:cNvSpPr txBox="1"/>
      </xdr:nvSpPr>
      <xdr:spPr>
        <a:xfrm>
          <a:off x="10585625" y="824049"/>
          <a:ext cx="1821180" cy="434340"/>
        </a:xfrm>
        <a:prstGeom prst="rect">
          <a:avLst/>
        </a:prstGeom>
        <a:solidFill>
          <a:srgbClr val="FFF8E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6">
                  <a:lumMod val="75000"/>
                </a:schemeClr>
              </a:solidFill>
            </a:rPr>
            <a:t>Average</a:t>
          </a:r>
          <a:r>
            <a:rPr lang="en-US" sz="1600" b="1" kern="1200" baseline="0">
              <a:solidFill>
                <a:schemeClr val="accent6">
                  <a:lumMod val="75000"/>
                </a:schemeClr>
              </a:solidFill>
            </a:rPr>
            <a:t> Order Size</a:t>
          </a:r>
          <a:endParaRPr lang="en-US" sz="1600" b="1" kern="1200">
            <a:solidFill>
              <a:schemeClr val="accent6">
                <a:lumMod val="75000"/>
              </a:schemeClr>
            </a:solidFill>
          </a:endParaRPr>
        </a:p>
      </xdr:txBody>
    </xdr:sp>
    <xdr:clientData/>
  </xdr:oneCellAnchor>
  <xdr:oneCellAnchor>
    <xdr:from>
      <xdr:col>18</xdr:col>
      <xdr:colOff>15596</xdr:colOff>
      <xdr:row>6</xdr:row>
      <xdr:rowOff>81645</xdr:rowOff>
    </xdr:from>
    <xdr:ext cx="1135380" cy="434340"/>
    <xdr:sp macro="" textlink="">
      <xdr:nvSpPr>
        <xdr:cNvPr id="28" name="TextBox 27">
          <a:extLst>
            <a:ext uri="{FF2B5EF4-FFF2-40B4-BE49-F238E27FC236}">
              <a16:creationId xmlns:a16="http://schemas.microsoft.com/office/drawing/2014/main" id="{BDE868EC-8746-49E8-A4A1-CFAC8397D4F3}"/>
            </a:ext>
          </a:extLst>
        </xdr:cNvPr>
        <xdr:cNvSpPr txBox="1"/>
      </xdr:nvSpPr>
      <xdr:spPr>
        <a:xfrm>
          <a:off x="10988396" y="1178925"/>
          <a:ext cx="113538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chemeClr val="tx1"/>
              </a:solidFill>
            </a:rPr>
            <a:t>208.25</a:t>
          </a:r>
        </a:p>
      </xdr:txBody>
    </xdr:sp>
    <xdr:clientData/>
  </xdr:oneCellAnchor>
  <xdr:twoCellAnchor editAs="oneCell">
    <xdr:from>
      <xdr:col>16</xdr:col>
      <xdr:colOff>512827</xdr:colOff>
      <xdr:row>5</xdr:row>
      <xdr:rowOff>77651</xdr:rowOff>
    </xdr:from>
    <xdr:to>
      <xdr:col>17</xdr:col>
      <xdr:colOff>361036</xdr:colOff>
      <xdr:row>7</xdr:row>
      <xdr:rowOff>169701</xdr:rowOff>
    </xdr:to>
    <xdr:pic>
      <xdr:nvPicPr>
        <xdr:cNvPr id="29" name="Picture 28">
          <a:extLst>
            <a:ext uri="{FF2B5EF4-FFF2-40B4-BE49-F238E27FC236}">
              <a16:creationId xmlns:a16="http://schemas.microsoft.com/office/drawing/2014/main" id="{D322F6EE-FF31-4151-B398-53EE79FF0D2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266427" y="992051"/>
          <a:ext cx="457809" cy="457810"/>
        </a:xfrm>
        <a:prstGeom prst="rect">
          <a:avLst/>
        </a:prstGeom>
      </xdr:spPr>
    </xdr:pic>
    <xdr:clientData/>
  </xdr:twoCellAnchor>
  <xdr:oneCellAnchor>
    <xdr:from>
      <xdr:col>0</xdr:col>
      <xdr:colOff>143474</xdr:colOff>
      <xdr:row>4</xdr:row>
      <xdr:rowOff>144780</xdr:rowOff>
    </xdr:from>
    <xdr:ext cx="1676400" cy="449580"/>
    <xdr:sp macro="" textlink="">
      <xdr:nvSpPr>
        <xdr:cNvPr id="30" name="TextBox 29">
          <a:hlinkClick xmlns:r="http://schemas.openxmlformats.org/officeDocument/2006/relationships" r:id="rId6"/>
          <a:extLst>
            <a:ext uri="{FF2B5EF4-FFF2-40B4-BE49-F238E27FC236}">
              <a16:creationId xmlns:a16="http://schemas.microsoft.com/office/drawing/2014/main" id="{D7113937-2B7A-41E0-B11F-07E0B1AACCE7}"/>
            </a:ext>
          </a:extLst>
        </xdr:cNvPr>
        <xdr:cNvSpPr txBox="1"/>
      </xdr:nvSpPr>
      <xdr:spPr>
        <a:xfrm>
          <a:off x="143474" y="876300"/>
          <a:ext cx="16764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rgbClr val="803D3B"/>
              </a:solidFill>
            </a:rPr>
            <a:t>Main</a:t>
          </a:r>
          <a:r>
            <a:rPr lang="en-US" sz="1600" b="1" kern="1200" baseline="0">
              <a:solidFill>
                <a:srgbClr val="803D3B"/>
              </a:solidFill>
            </a:rPr>
            <a:t> Dashboard</a:t>
          </a:r>
          <a:endParaRPr lang="en-US" sz="1600" b="1" kern="1200">
            <a:solidFill>
              <a:srgbClr val="803D3B"/>
            </a:solidFill>
          </a:endParaRPr>
        </a:p>
        <a:p>
          <a:pPr algn="ctr"/>
          <a:endParaRPr lang="en-US" sz="1600" b="1" kern="1200">
            <a:solidFill>
              <a:srgbClr val="8D0B41"/>
            </a:solidFill>
          </a:endParaRPr>
        </a:p>
      </xdr:txBody>
    </xdr:sp>
    <xdr:clientData/>
  </xdr:oneCellAnchor>
  <xdr:twoCellAnchor>
    <xdr:from>
      <xdr:col>3</xdr:col>
      <xdr:colOff>308429</xdr:colOff>
      <xdr:row>9</xdr:row>
      <xdr:rowOff>128810</xdr:rowOff>
    </xdr:from>
    <xdr:to>
      <xdr:col>12</xdr:col>
      <xdr:colOff>362857</xdr:colOff>
      <xdr:row>22</xdr:row>
      <xdr:rowOff>91077</xdr:rowOff>
    </xdr:to>
    <xdr:sp macro="" textlink="">
      <xdr:nvSpPr>
        <xdr:cNvPr id="32" name="Rectangle: Rounded Corners 31">
          <a:extLst>
            <a:ext uri="{FF2B5EF4-FFF2-40B4-BE49-F238E27FC236}">
              <a16:creationId xmlns:a16="http://schemas.microsoft.com/office/drawing/2014/main" id="{E242BEF1-82E3-47BF-B143-9B4A450DF33D}"/>
            </a:ext>
          </a:extLst>
        </xdr:cNvPr>
        <xdr:cNvSpPr/>
      </xdr:nvSpPr>
      <xdr:spPr>
        <a:xfrm>
          <a:off x="2137229" y="1774730"/>
          <a:ext cx="5540828" cy="2339707"/>
        </a:xfrm>
        <a:prstGeom prst="roundRect">
          <a:avLst>
            <a:gd name="adj" fmla="val 27547"/>
          </a:avLst>
        </a:prstGeom>
        <a:solidFill>
          <a:srgbClr val="FFF8E6"/>
        </a:solidFill>
        <a:ln>
          <a:solidFill>
            <a:srgbClr val="803D3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21</xdr:col>
      <xdr:colOff>405677</xdr:colOff>
      <xdr:row>4</xdr:row>
      <xdr:rowOff>39551</xdr:rowOff>
    </xdr:from>
    <xdr:to>
      <xdr:col>25</xdr:col>
      <xdr:colOff>276136</xdr:colOff>
      <xdr:row>9</xdr:row>
      <xdr:rowOff>32294</xdr:rowOff>
    </xdr:to>
    <xdr:grpSp>
      <xdr:nvGrpSpPr>
        <xdr:cNvPr id="33" name="Group 32">
          <a:extLst>
            <a:ext uri="{FF2B5EF4-FFF2-40B4-BE49-F238E27FC236}">
              <a16:creationId xmlns:a16="http://schemas.microsoft.com/office/drawing/2014/main" id="{11D3D618-A292-41F9-A539-B333D2FE1635}"/>
            </a:ext>
          </a:extLst>
        </xdr:cNvPr>
        <xdr:cNvGrpSpPr/>
      </xdr:nvGrpSpPr>
      <xdr:grpSpPr>
        <a:xfrm>
          <a:off x="13207277" y="771071"/>
          <a:ext cx="2308859" cy="907143"/>
          <a:chOff x="2354580" y="967740"/>
          <a:chExt cx="2308860" cy="914400"/>
        </a:xfrm>
      </xdr:grpSpPr>
      <xdr:sp macro="" textlink="">
        <xdr:nvSpPr>
          <xdr:cNvPr id="34" name="Rectangle: Top Corners Rounded 33">
            <a:extLst>
              <a:ext uri="{FF2B5EF4-FFF2-40B4-BE49-F238E27FC236}">
                <a16:creationId xmlns:a16="http://schemas.microsoft.com/office/drawing/2014/main" id="{67BD4856-9992-D599-28AC-0EBE89F3E2C3}"/>
              </a:ext>
            </a:extLst>
          </xdr:cNvPr>
          <xdr:cNvSpPr/>
        </xdr:nvSpPr>
        <xdr:spPr>
          <a:xfrm rot="5400000">
            <a:off x="3067050" y="278130"/>
            <a:ext cx="906780" cy="2286000"/>
          </a:xfrm>
          <a:prstGeom prst="round2SameRect">
            <a:avLst/>
          </a:prstGeom>
          <a:solidFill>
            <a:srgbClr val="FFF8E6"/>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Top Corners Rounded 34">
            <a:extLst>
              <a:ext uri="{FF2B5EF4-FFF2-40B4-BE49-F238E27FC236}">
                <a16:creationId xmlns:a16="http://schemas.microsoft.com/office/drawing/2014/main" id="{35A1F1EE-0945-EFB1-B679-3033B02BCB57}"/>
              </a:ext>
            </a:extLst>
          </xdr:cNvPr>
          <xdr:cNvSpPr/>
        </xdr:nvSpPr>
        <xdr:spPr>
          <a:xfrm rot="16200000">
            <a:off x="1946910" y="1375410"/>
            <a:ext cx="914400" cy="99060"/>
          </a:xfrm>
          <a:prstGeom prst="round2SameRect">
            <a:avLst>
              <a:gd name="adj1" fmla="val 19580"/>
              <a:gd name="adj2" fmla="val 0"/>
            </a:avLst>
          </a:prstGeom>
          <a:solidFill>
            <a:schemeClr val="accent6">
              <a:lumMod val="75000"/>
            </a:schemeClr>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21</xdr:col>
      <xdr:colOff>493122</xdr:colOff>
      <xdr:row>4</xdr:row>
      <xdr:rowOff>7620</xdr:rowOff>
    </xdr:from>
    <xdr:ext cx="1988820" cy="449580"/>
    <xdr:sp macro="" textlink="">
      <xdr:nvSpPr>
        <xdr:cNvPr id="36" name="TextBox 35">
          <a:extLst>
            <a:ext uri="{FF2B5EF4-FFF2-40B4-BE49-F238E27FC236}">
              <a16:creationId xmlns:a16="http://schemas.microsoft.com/office/drawing/2014/main" id="{053D98AB-31B6-4935-99A1-694DA64BAF62}"/>
            </a:ext>
          </a:extLst>
        </xdr:cNvPr>
        <xdr:cNvSpPr txBox="1"/>
      </xdr:nvSpPr>
      <xdr:spPr>
        <a:xfrm>
          <a:off x="13294722" y="739140"/>
          <a:ext cx="198882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6">
                  <a:lumMod val="75000"/>
                </a:schemeClr>
              </a:solidFill>
            </a:rPr>
            <a:t>Orders Returned</a:t>
          </a:r>
        </a:p>
      </xdr:txBody>
    </xdr:sp>
    <xdr:clientData/>
  </xdr:oneCellAnchor>
  <xdr:oneCellAnchor>
    <xdr:from>
      <xdr:col>21</xdr:col>
      <xdr:colOff>475524</xdr:colOff>
      <xdr:row>6</xdr:row>
      <xdr:rowOff>12338</xdr:rowOff>
    </xdr:from>
    <xdr:ext cx="1135380" cy="434340"/>
    <xdr:sp macro="" textlink="">
      <xdr:nvSpPr>
        <xdr:cNvPr id="37" name="TextBox 36">
          <a:extLst>
            <a:ext uri="{FF2B5EF4-FFF2-40B4-BE49-F238E27FC236}">
              <a16:creationId xmlns:a16="http://schemas.microsoft.com/office/drawing/2014/main" id="{4C81FBC1-C06E-44D9-85BC-0A2E7AC0E68B}"/>
            </a:ext>
          </a:extLst>
        </xdr:cNvPr>
        <xdr:cNvSpPr txBox="1"/>
      </xdr:nvSpPr>
      <xdr:spPr>
        <a:xfrm>
          <a:off x="13277124" y="1109618"/>
          <a:ext cx="113538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ysClr val="windowText" lastClr="000000"/>
              </a:solidFill>
            </a:rPr>
            <a:t>389 </a:t>
          </a:r>
        </a:p>
        <a:p>
          <a:pPr algn="ctr"/>
          <a:endParaRPr lang="en-US" sz="1600" b="1" kern="1200">
            <a:solidFill>
              <a:srgbClr val="8D0B41"/>
            </a:solidFill>
          </a:endParaRPr>
        </a:p>
      </xdr:txBody>
    </xdr:sp>
    <xdr:clientData/>
  </xdr:oneCellAnchor>
  <xdr:twoCellAnchor>
    <xdr:from>
      <xdr:col>23</xdr:col>
      <xdr:colOff>161109</xdr:colOff>
      <xdr:row>5</xdr:row>
      <xdr:rowOff>91440</xdr:rowOff>
    </xdr:from>
    <xdr:to>
      <xdr:col>23</xdr:col>
      <xdr:colOff>161109</xdr:colOff>
      <xdr:row>8</xdr:row>
      <xdr:rowOff>83820</xdr:rowOff>
    </xdr:to>
    <xdr:cxnSp macro="">
      <xdr:nvCxnSpPr>
        <xdr:cNvPr id="38" name="Straight Connector 37">
          <a:extLst>
            <a:ext uri="{FF2B5EF4-FFF2-40B4-BE49-F238E27FC236}">
              <a16:creationId xmlns:a16="http://schemas.microsoft.com/office/drawing/2014/main" id="{D1E8B49E-44B6-4F50-8283-4921AEC894F9}"/>
            </a:ext>
          </a:extLst>
        </xdr:cNvPr>
        <xdr:cNvCxnSpPr/>
      </xdr:nvCxnSpPr>
      <xdr:spPr>
        <a:xfrm>
          <a:off x="14181909" y="1005840"/>
          <a:ext cx="0" cy="541020"/>
        </a:xfrm>
        <a:prstGeom prst="line">
          <a:avLst/>
        </a:prstGeom>
        <a:ln>
          <a:solidFill>
            <a:schemeClr val="accent6">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308428</xdr:colOff>
      <xdr:row>6</xdr:row>
      <xdr:rowOff>30480</xdr:rowOff>
    </xdr:from>
    <xdr:ext cx="906598" cy="434340"/>
    <xdr:sp macro="" textlink="">
      <xdr:nvSpPr>
        <xdr:cNvPr id="39" name="TextBox 38">
          <a:extLst>
            <a:ext uri="{FF2B5EF4-FFF2-40B4-BE49-F238E27FC236}">
              <a16:creationId xmlns:a16="http://schemas.microsoft.com/office/drawing/2014/main" id="{DB51F203-E21B-4EC4-B13E-B8257D6DEB4B}"/>
            </a:ext>
          </a:extLst>
        </xdr:cNvPr>
        <xdr:cNvSpPr txBox="1"/>
      </xdr:nvSpPr>
      <xdr:spPr>
        <a:xfrm>
          <a:off x="14329228" y="1127760"/>
          <a:ext cx="906598"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0" kern="1200">
              <a:solidFill>
                <a:sysClr val="windowText" lastClr="000000"/>
              </a:solidFill>
            </a:rPr>
            <a:t>19% </a:t>
          </a:r>
        </a:p>
        <a:p>
          <a:pPr algn="ctr"/>
          <a:endParaRPr lang="en-US" sz="1600" b="1" kern="1200">
            <a:solidFill>
              <a:srgbClr val="8D0B41"/>
            </a:solidFill>
          </a:endParaRPr>
        </a:p>
      </xdr:txBody>
    </xdr:sp>
    <xdr:clientData/>
  </xdr:oneCellAnchor>
  <xdr:oneCellAnchor>
    <xdr:from>
      <xdr:col>4</xdr:col>
      <xdr:colOff>55092</xdr:colOff>
      <xdr:row>10</xdr:row>
      <xdr:rowOff>19079</xdr:rowOff>
    </xdr:from>
    <xdr:ext cx="3200400" cy="434340"/>
    <xdr:sp macro="" textlink="">
      <xdr:nvSpPr>
        <xdr:cNvPr id="47" name="TextBox 46">
          <a:extLst>
            <a:ext uri="{FF2B5EF4-FFF2-40B4-BE49-F238E27FC236}">
              <a16:creationId xmlns:a16="http://schemas.microsoft.com/office/drawing/2014/main" id="{54B84E88-E41E-43D9-BB84-7CAF6DD870F0}"/>
            </a:ext>
          </a:extLst>
        </xdr:cNvPr>
        <xdr:cNvSpPr txBox="1"/>
      </xdr:nvSpPr>
      <xdr:spPr>
        <a:xfrm>
          <a:off x="2493492" y="1847879"/>
          <a:ext cx="320040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600" b="1">
              <a:solidFill>
                <a:schemeClr val="tx1"/>
              </a:solidFill>
              <a:effectLst/>
              <a:latin typeface="+mn-lt"/>
              <a:ea typeface="+mn-ea"/>
              <a:cs typeface="+mn-cs"/>
            </a:rPr>
            <a:t>Hourly Sales Distribution</a:t>
          </a:r>
          <a:endParaRPr lang="en-US" sz="2400" b="1" kern="1200">
            <a:solidFill>
              <a:srgbClr val="8D0B41"/>
            </a:solidFill>
          </a:endParaRPr>
        </a:p>
      </xdr:txBody>
    </xdr:sp>
    <xdr:clientData/>
  </xdr:oneCellAnchor>
  <xdr:oneCellAnchor>
    <xdr:from>
      <xdr:col>0</xdr:col>
      <xdr:colOff>133641</xdr:colOff>
      <xdr:row>11</xdr:row>
      <xdr:rowOff>114708</xdr:rowOff>
    </xdr:from>
    <xdr:ext cx="1777093" cy="917679"/>
    <xdr:sp macro="" textlink="">
      <xdr:nvSpPr>
        <xdr:cNvPr id="60" name="TextBox 59">
          <a:hlinkClick xmlns:r="http://schemas.openxmlformats.org/officeDocument/2006/relationships" r:id="rId7"/>
          <a:extLst>
            <a:ext uri="{FF2B5EF4-FFF2-40B4-BE49-F238E27FC236}">
              <a16:creationId xmlns:a16="http://schemas.microsoft.com/office/drawing/2014/main" id="{D2476E44-41AE-4827-8BA3-E9F7051F4924}"/>
            </a:ext>
          </a:extLst>
        </xdr:cNvPr>
        <xdr:cNvSpPr txBox="1"/>
      </xdr:nvSpPr>
      <xdr:spPr>
        <a:xfrm>
          <a:off x="133641" y="2126388"/>
          <a:ext cx="1777093" cy="91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a:solidFill>
                <a:srgbClr val="803D3B"/>
              </a:solidFill>
              <a:effectLst/>
              <a:latin typeface="+mn-lt"/>
              <a:ea typeface="+mn-ea"/>
              <a:cs typeface="+mn-cs"/>
            </a:rPr>
            <a:t>Top Products, Regions, and Customers</a:t>
          </a:r>
          <a:endParaRPr lang="en-US" sz="1600" b="1" kern="1200">
            <a:solidFill>
              <a:srgbClr val="803D3B"/>
            </a:solidFill>
          </a:endParaRPr>
        </a:p>
      </xdr:txBody>
    </xdr:sp>
    <xdr:clientData/>
  </xdr:oneCellAnchor>
  <xdr:twoCellAnchor>
    <xdr:from>
      <xdr:col>12</xdr:col>
      <xdr:colOff>396240</xdr:colOff>
      <xdr:row>9</xdr:row>
      <xdr:rowOff>154215</xdr:rowOff>
    </xdr:from>
    <xdr:to>
      <xdr:col>20</xdr:col>
      <xdr:colOff>152400</xdr:colOff>
      <xdr:row>35</xdr:row>
      <xdr:rowOff>154214</xdr:rowOff>
    </xdr:to>
    <xdr:sp macro="" textlink="">
      <xdr:nvSpPr>
        <xdr:cNvPr id="63" name="Rectangle: Rounded Corners 62">
          <a:extLst>
            <a:ext uri="{FF2B5EF4-FFF2-40B4-BE49-F238E27FC236}">
              <a16:creationId xmlns:a16="http://schemas.microsoft.com/office/drawing/2014/main" id="{0B95346F-E9DF-4BB2-A491-35CC7DE500BC}"/>
            </a:ext>
          </a:extLst>
        </xdr:cNvPr>
        <xdr:cNvSpPr/>
      </xdr:nvSpPr>
      <xdr:spPr>
        <a:xfrm>
          <a:off x="7711440" y="1800135"/>
          <a:ext cx="4632960" cy="4754879"/>
        </a:xfrm>
        <a:prstGeom prst="roundRect">
          <a:avLst>
            <a:gd name="adj" fmla="val 27547"/>
          </a:avLst>
        </a:prstGeom>
        <a:solidFill>
          <a:srgbClr val="FFF8E6"/>
        </a:solidFill>
        <a:ln>
          <a:solidFill>
            <a:srgbClr val="8D0B4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13</xdr:col>
      <xdr:colOff>175983</xdr:colOff>
      <xdr:row>4</xdr:row>
      <xdr:rowOff>39916</xdr:rowOff>
    </xdr:from>
    <xdr:ext cx="1135380" cy="434340"/>
    <xdr:sp macro="" textlink="">
      <xdr:nvSpPr>
        <xdr:cNvPr id="67" name="TextBox 66">
          <a:extLst>
            <a:ext uri="{FF2B5EF4-FFF2-40B4-BE49-F238E27FC236}">
              <a16:creationId xmlns:a16="http://schemas.microsoft.com/office/drawing/2014/main" id="{BC2FCBA9-5977-42E3-89F4-54DD37147E68}"/>
            </a:ext>
          </a:extLst>
        </xdr:cNvPr>
        <xdr:cNvSpPr txBox="1"/>
      </xdr:nvSpPr>
      <xdr:spPr>
        <a:xfrm>
          <a:off x="8100783" y="771436"/>
          <a:ext cx="113538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6">
                  <a:lumMod val="75000"/>
                </a:schemeClr>
              </a:solidFill>
              <a:latin typeface="+mn-lt"/>
              <a:ea typeface="+mn-ea"/>
              <a:cs typeface="+mn-cs"/>
            </a:rPr>
            <a:t>Profit</a:t>
          </a:r>
        </a:p>
      </xdr:txBody>
    </xdr:sp>
    <xdr:clientData/>
  </xdr:oneCellAnchor>
  <xdr:oneCellAnchor>
    <xdr:from>
      <xdr:col>0</xdr:col>
      <xdr:colOff>89045</xdr:colOff>
      <xdr:row>21</xdr:row>
      <xdr:rowOff>112883</xdr:rowOff>
    </xdr:from>
    <xdr:ext cx="1676400" cy="449580"/>
    <xdr:sp macro="" textlink="">
      <xdr:nvSpPr>
        <xdr:cNvPr id="68" name="TextBox 67">
          <a:extLst>
            <a:ext uri="{FF2B5EF4-FFF2-40B4-BE49-F238E27FC236}">
              <a16:creationId xmlns:a16="http://schemas.microsoft.com/office/drawing/2014/main" id="{29D3E2ED-95DC-4FD8-8F07-DD364DB7FACC}"/>
            </a:ext>
          </a:extLst>
        </xdr:cNvPr>
        <xdr:cNvSpPr txBox="1"/>
      </xdr:nvSpPr>
      <xdr:spPr>
        <a:xfrm>
          <a:off x="89045" y="3953363"/>
          <a:ext cx="1676400"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rgbClr val="803D3B"/>
              </a:solidFill>
            </a:rPr>
            <a:t>Sales</a:t>
          </a:r>
          <a:r>
            <a:rPr lang="en-US" sz="1600" b="1" kern="1200" baseline="0">
              <a:solidFill>
                <a:srgbClr val="803D3B"/>
              </a:solidFill>
            </a:rPr>
            <a:t> Details</a:t>
          </a:r>
          <a:endParaRPr lang="en-US" sz="1600" b="1" kern="1200">
            <a:solidFill>
              <a:srgbClr val="803D3B"/>
            </a:solidFill>
          </a:endParaRPr>
        </a:p>
      </xdr:txBody>
    </xdr:sp>
    <xdr:clientData/>
  </xdr:oneCellAnchor>
  <xdr:twoCellAnchor>
    <xdr:from>
      <xdr:col>4</xdr:col>
      <xdr:colOff>63500</xdr:colOff>
      <xdr:row>12</xdr:row>
      <xdr:rowOff>31929</xdr:rowOff>
    </xdr:from>
    <xdr:to>
      <xdr:col>11</xdr:col>
      <xdr:colOff>585632</xdr:colOff>
      <xdr:row>22</xdr:row>
      <xdr:rowOff>22860</xdr:rowOff>
    </xdr:to>
    <xdr:graphicFrame macro="">
      <xdr:nvGraphicFramePr>
        <xdr:cNvPr id="69" name="Chart 68">
          <a:extLst>
            <a:ext uri="{FF2B5EF4-FFF2-40B4-BE49-F238E27FC236}">
              <a16:creationId xmlns:a16="http://schemas.microsoft.com/office/drawing/2014/main" id="{F4564102-E0A9-49CB-8CC7-94FE0376A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13</xdr:col>
      <xdr:colOff>242691</xdr:colOff>
      <xdr:row>11</xdr:row>
      <xdr:rowOff>7104</xdr:rowOff>
    </xdr:from>
    <xdr:ext cx="2918985" cy="434340"/>
    <xdr:sp macro="" textlink="">
      <xdr:nvSpPr>
        <xdr:cNvPr id="78" name="TextBox 77">
          <a:extLst>
            <a:ext uri="{FF2B5EF4-FFF2-40B4-BE49-F238E27FC236}">
              <a16:creationId xmlns:a16="http://schemas.microsoft.com/office/drawing/2014/main" id="{7C19C710-3827-433E-8D84-DE3B459B49EA}"/>
            </a:ext>
          </a:extLst>
        </xdr:cNvPr>
        <xdr:cNvSpPr txBox="1"/>
      </xdr:nvSpPr>
      <xdr:spPr>
        <a:xfrm>
          <a:off x="8167491" y="2018784"/>
          <a:ext cx="2918985"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600" b="1">
              <a:solidFill>
                <a:schemeClr val="tx1"/>
              </a:solidFill>
              <a:effectLst/>
              <a:latin typeface="+mn-lt"/>
              <a:ea typeface="+mn-ea"/>
              <a:cs typeface="+mn-cs"/>
            </a:rPr>
            <a:t>Sales by Product Category</a:t>
          </a:r>
          <a:endParaRPr lang="en-US" sz="3600" b="1" kern="1200">
            <a:solidFill>
              <a:srgbClr val="8D0B41"/>
            </a:solidFill>
          </a:endParaRPr>
        </a:p>
      </xdr:txBody>
    </xdr:sp>
    <xdr:clientData/>
  </xdr:oneCellAnchor>
  <xdr:twoCellAnchor>
    <xdr:from>
      <xdr:col>13</xdr:col>
      <xdr:colOff>50800</xdr:colOff>
      <xdr:row>12</xdr:row>
      <xdr:rowOff>132081</xdr:rowOff>
    </xdr:from>
    <xdr:to>
      <xdr:col>19</xdr:col>
      <xdr:colOff>467360</xdr:colOff>
      <xdr:row>32</xdr:row>
      <xdr:rowOff>60961</xdr:rowOff>
    </xdr:to>
    <xdr:graphicFrame macro="">
      <xdr:nvGraphicFramePr>
        <xdr:cNvPr id="79" name="Chart 78">
          <a:extLst>
            <a:ext uri="{FF2B5EF4-FFF2-40B4-BE49-F238E27FC236}">
              <a16:creationId xmlns:a16="http://schemas.microsoft.com/office/drawing/2014/main" id="{BC731A2A-D9F3-4DB9-8680-A5140FE2A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261256</xdr:colOff>
      <xdr:row>22</xdr:row>
      <xdr:rowOff>155299</xdr:rowOff>
    </xdr:from>
    <xdr:to>
      <xdr:col>12</xdr:col>
      <xdr:colOff>345439</xdr:colOff>
      <xdr:row>35</xdr:row>
      <xdr:rowOff>119017</xdr:rowOff>
    </xdr:to>
    <xdr:sp macro="" textlink="">
      <xdr:nvSpPr>
        <xdr:cNvPr id="80" name="Rectangle: Rounded Corners 79">
          <a:extLst>
            <a:ext uri="{FF2B5EF4-FFF2-40B4-BE49-F238E27FC236}">
              <a16:creationId xmlns:a16="http://schemas.microsoft.com/office/drawing/2014/main" id="{602505F1-631F-4033-8378-6D05AE2655F2}"/>
            </a:ext>
          </a:extLst>
        </xdr:cNvPr>
        <xdr:cNvSpPr/>
      </xdr:nvSpPr>
      <xdr:spPr>
        <a:xfrm>
          <a:off x="2090056" y="4178659"/>
          <a:ext cx="5570583" cy="2341158"/>
        </a:xfrm>
        <a:prstGeom prst="roundRect">
          <a:avLst>
            <a:gd name="adj" fmla="val 27547"/>
          </a:avLst>
        </a:prstGeom>
        <a:solidFill>
          <a:srgbClr val="FFF8E6"/>
        </a:solidFill>
        <a:ln>
          <a:solidFill>
            <a:srgbClr val="803D3B"/>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21</xdr:col>
      <xdr:colOff>288772</xdr:colOff>
      <xdr:row>10</xdr:row>
      <xdr:rowOff>100359</xdr:rowOff>
    </xdr:from>
    <xdr:ext cx="3200400" cy="434340"/>
    <xdr:sp macro="" textlink="">
      <xdr:nvSpPr>
        <xdr:cNvPr id="81" name="TextBox 80">
          <a:extLst>
            <a:ext uri="{FF2B5EF4-FFF2-40B4-BE49-F238E27FC236}">
              <a16:creationId xmlns:a16="http://schemas.microsoft.com/office/drawing/2014/main" id="{B8434B96-9E34-4E6F-A9E3-23718A419DA2}"/>
            </a:ext>
          </a:extLst>
        </xdr:cNvPr>
        <xdr:cNvSpPr txBox="1"/>
      </xdr:nvSpPr>
      <xdr:spPr>
        <a:xfrm>
          <a:off x="13090372" y="1929159"/>
          <a:ext cx="320040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600" b="1">
              <a:solidFill>
                <a:schemeClr val="tx1"/>
              </a:solidFill>
              <a:effectLst/>
              <a:latin typeface="+mn-lt"/>
              <a:ea typeface="+mn-ea"/>
              <a:cs typeface="+mn-cs"/>
            </a:rPr>
            <a:t>Sales vs. Returns</a:t>
          </a:r>
        </a:p>
      </xdr:txBody>
    </xdr:sp>
    <xdr:clientData/>
  </xdr:oneCellAnchor>
  <xdr:twoCellAnchor>
    <xdr:from>
      <xdr:col>21</xdr:col>
      <xdr:colOff>10160</xdr:colOff>
      <xdr:row>13</xdr:row>
      <xdr:rowOff>50800</xdr:rowOff>
    </xdr:from>
    <xdr:to>
      <xdr:col>28</xdr:col>
      <xdr:colOff>159656</xdr:colOff>
      <xdr:row>33</xdr:row>
      <xdr:rowOff>40640</xdr:rowOff>
    </xdr:to>
    <xdr:graphicFrame macro="">
      <xdr:nvGraphicFramePr>
        <xdr:cNvPr id="82" name="Chart 81">
          <a:extLst>
            <a:ext uri="{FF2B5EF4-FFF2-40B4-BE49-F238E27FC236}">
              <a16:creationId xmlns:a16="http://schemas.microsoft.com/office/drawing/2014/main" id="{593B53C5-C7F3-412A-AFB6-19E620E50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47896</xdr:colOff>
      <xdr:row>25</xdr:row>
      <xdr:rowOff>104499</xdr:rowOff>
    </xdr:from>
    <xdr:to>
      <xdr:col>11</xdr:col>
      <xdr:colOff>474616</xdr:colOff>
      <xdr:row>34</xdr:row>
      <xdr:rowOff>74019</xdr:rowOff>
    </xdr:to>
    <xdr:graphicFrame macro="">
      <xdr:nvGraphicFramePr>
        <xdr:cNvPr id="84" name="Chart 83">
          <a:extLst>
            <a:ext uri="{FF2B5EF4-FFF2-40B4-BE49-F238E27FC236}">
              <a16:creationId xmlns:a16="http://schemas.microsoft.com/office/drawing/2014/main" id="{DA7E0B58-1F7C-4023-A711-454DEBA1F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3</xdr:col>
      <xdr:colOff>603732</xdr:colOff>
      <xdr:row>23</xdr:row>
      <xdr:rowOff>29239</xdr:rowOff>
    </xdr:from>
    <xdr:ext cx="3200400" cy="434340"/>
    <xdr:sp macro="" textlink="">
      <xdr:nvSpPr>
        <xdr:cNvPr id="85" name="TextBox 84">
          <a:extLst>
            <a:ext uri="{FF2B5EF4-FFF2-40B4-BE49-F238E27FC236}">
              <a16:creationId xmlns:a16="http://schemas.microsoft.com/office/drawing/2014/main" id="{8A54BD90-363E-4F3C-BC10-05E441121F75}"/>
            </a:ext>
          </a:extLst>
        </xdr:cNvPr>
        <xdr:cNvSpPr txBox="1"/>
      </xdr:nvSpPr>
      <xdr:spPr>
        <a:xfrm>
          <a:off x="2432532" y="4235479"/>
          <a:ext cx="3200400" cy="43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600" b="1">
              <a:solidFill>
                <a:schemeClr val="tx1"/>
              </a:solidFill>
              <a:effectLst/>
              <a:latin typeface="+mn-lt"/>
              <a:ea typeface="+mn-ea"/>
              <a:cs typeface="+mn-cs"/>
            </a:rPr>
            <a:t>Profit Margin Analysis Over Time</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na" refreshedDate="45596.689358333337" createdVersion="8" refreshedVersion="8" minRefreshableVersion="3" recordCount="2000" xr:uid="{555093F6-FA62-44E5-943E-BF1A9AAA1FA1}">
  <cacheSource type="worksheet">
    <worksheetSource name="Table1"/>
  </cacheSource>
  <cacheFields count="21">
    <cacheField name="Order_ID" numFmtId="0">
      <sharedItems containsSemiMixedTypes="0" containsString="0" containsNumber="1" containsInteger="1" minValue="1001" maxValue="3000"/>
    </cacheField>
    <cacheField name="Order_Date" numFmtId="164">
      <sharedItems containsSemiMixedTypes="0" containsNonDate="0" containsDate="1" containsString="0" minDate="2022-10-26T00:00:00" maxDate="2024-10-26T00:00:00" count="695">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2T00:00:00"/>
        <d v="2022-11-23T00:00:00"/>
        <d v="2022-11-24T00:00:00"/>
        <d v="2022-11-26T00:00:00"/>
        <d v="2022-11-27T00:00:00"/>
        <d v="2022-11-28T00:00:00"/>
        <d v="2022-11-29T00:00:00"/>
        <d v="2022-11-30T00:00:00"/>
        <d v="2022-12-01T00:00:00"/>
        <d v="2022-12-02T00:00:00"/>
        <d v="2022-12-03T00:00:00"/>
        <d v="2022-12-04T00:00:00"/>
        <d v="2022-12-05T00:00:00"/>
        <d v="2022-12-06T00:00:00"/>
        <d v="2022-12-08T00:00:00"/>
        <d v="2022-12-09T00:00:00"/>
        <d v="2022-12-10T00:00:00"/>
        <d v="2022-12-11T00:00:00"/>
        <d v="2022-12-13T00:00:00"/>
        <d v="2022-12-14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10T00:00:00"/>
        <d v="2023-02-11T00:00:00"/>
        <d v="2023-02-12T00:00:00"/>
        <d v="2023-02-13T00:00:00"/>
        <d v="2023-02-14T00:00:00"/>
        <d v="2023-02-15T00:00:00"/>
        <d v="2023-02-17T00:00:00"/>
        <d v="2023-02-18T00:00:00"/>
        <d v="2023-02-19T00:00:00"/>
        <d v="2023-02-20T00:00:00"/>
        <d v="2023-02-21T00:00:00"/>
        <d v="2023-02-22T00:00:00"/>
        <d v="2023-02-23T00:00:00"/>
        <d v="2023-02-25T00:00:00"/>
        <d v="2023-02-26T00:00:00"/>
        <d v="2023-02-27T00:00:00"/>
        <d v="2023-02-28T00:00:00"/>
        <d v="2023-03-01T00:00:00"/>
        <d v="2023-03-02T00:00:00"/>
        <d v="2023-03-03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7T00:00:00"/>
        <d v="2023-04-28T00:00:00"/>
        <d v="2023-04-29T00:00:00"/>
        <d v="2023-04-30T00:00:00"/>
        <d v="2023-05-01T00:00:00"/>
        <d v="2023-05-02T00:00:00"/>
        <d v="2023-05-03T00:00:00"/>
        <d v="2023-05-04T00:00:00"/>
        <d v="2023-05-05T00:00:00"/>
        <d v="2023-05-07T00:00:00"/>
        <d v="2023-05-08T00:00:00"/>
        <d v="2023-05-09T00:00:00"/>
        <d v="2023-05-10T00:00:00"/>
        <d v="2023-05-11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30T00:00:00"/>
        <d v="2023-05-31T00:00:00"/>
        <d v="2023-06-01T00:00:00"/>
        <d v="2023-06-02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4T00:00:00"/>
        <d v="2023-07-05T00:00:00"/>
        <d v="2023-07-06T00:00:00"/>
        <d v="2023-07-08T00:00:00"/>
        <d v="2023-07-09T00:00:00"/>
        <d v="2023-07-10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4T00:00:00"/>
        <d v="2024-01-25T00:00:00"/>
        <d v="2024-01-26T00:00:00"/>
        <d v="2024-01-27T00:00:00"/>
        <d v="2024-01-28T00:00:00"/>
        <d v="2024-01-31T00:00:00"/>
        <d v="2024-02-01T00:00:00"/>
        <d v="2024-02-02T00:00:00"/>
        <d v="2024-02-03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4T00:00:00"/>
        <d v="2024-08-25T00:00:00"/>
        <d v="2024-08-26T00:00:00"/>
        <d v="2024-08-27T00:00:00"/>
        <d v="2024-08-28T00:00:00"/>
        <d v="2024-08-29T00:00:00"/>
        <d v="2024-08-30T00:00:00"/>
        <d v="2024-08-31T00:00:00"/>
        <d v="2024-09-01T00:00:00"/>
        <d v="2024-09-03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sharedItems>
      <fieldGroup par="20"/>
    </cacheField>
    <cacheField name="Product_ID" numFmtId="0">
      <sharedItems containsSemiMixedTypes="0" containsString="0" containsNumber="1" containsInteger="1" minValue="201" maxValue="205"/>
    </cacheField>
    <cacheField name="Sales_Rep_ID" numFmtId="0">
      <sharedItems containsSemiMixedTypes="0" containsString="0" containsNumber="1" containsInteger="1" minValue="301" maxValue="305"/>
    </cacheField>
    <cacheField name="Region_ID" numFmtId="0">
      <sharedItems containsSemiMixedTypes="0" containsString="0" containsNumber="1" containsInteger="1" minValue="101" maxValue="105"/>
    </cacheField>
    <cacheField name="Quantity_Sold" numFmtId="0">
      <sharedItems containsSemiMixedTypes="0" containsString="0" containsNumber="1" containsInteger="1" minValue="1" maxValue="10"/>
    </cacheField>
    <cacheField name="Unit_Price" numFmtId="1">
      <sharedItems containsSemiMixedTypes="0" containsString="0" containsNumber="1" minValue="26.065000000000001" maxValue="389.94799999999998"/>
    </cacheField>
    <cacheField name="Total_Sales" numFmtId="1">
      <sharedItems containsSemiMixedTypes="0" containsString="0" containsNumber="1" minValue="26.065000000000001" maxValue="3890.12" count="1985">
        <n v="2368.21"/>
        <n v="833.74199999999996"/>
        <n v="1632.4099999999999"/>
        <n v="368.16"/>
        <n v="101.41300000000001"/>
        <n v="1083.42"/>
        <n v="2742.3629999999998"/>
        <n v="3580.59"/>
        <n v="1549.34"/>
        <n v="698.06100000000004"/>
        <n v="1174.1600000000001"/>
        <n v="230.37300000000002"/>
        <n v="242.90499999999997"/>
        <n v="46.722000000000001"/>
        <n v="238.524"/>
        <n v="382.04399999999998"/>
        <n v="1731.6000000000001"/>
        <n v="737.17800000000011"/>
        <n v="1046.0319999999999"/>
        <n v="167.85599999999999"/>
        <n v="971.45100000000002"/>
        <n v="294.74900000000002"/>
        <n v="1021.098"/>
        <n v="1220.336"/>
        <n v="294.91800000000001"/>
        <n v="236.37900000000002"/>
        <n v="3634.0200000000004"/>
        <n v="607.23"/>
        <n v="353.32700000000006"/>
        <n v="419.32800000000003"/>
        <n v="478.14"/>
        <n v="321.63300000000004"/>
        <n v="1579.24"/>
        <n v="1888.64"/>
        <n v="203.29400000000001"/>
        <n v="293.73500000000001"/>
        <n v="1336.7640000000001"/>
        <n v="178.85400000000001"/>
        <n v="1198.2360000000001"/>
        <n v="3362.4629999999997"/>
        <n v="2732.2880000000005"/>
        <n v="178.81500000000003"/>
        <n v="1110.7849999999999"/>
        <n v="438.28199999999998"/>
        <n v="283.65999999999997"/>
        <n v="279.39600000000002"/>
        <n v="386.64600000000002"/>
        <n v="523.61399999999992"/>
        <n v="3481.53"/>
        <n v="1128.4650000000001"/>
        <n v="2820.87"/>
        <n v="2518.4899999999998"/>
        <n v="631.072"/>
        <n v="618.34500000000003"/>
        <n v="529.50300000000016"/>
        <n v="2511.08"/>
        <n v="732.65400000000011"/>
        <n v="1015.0920000000001"/>
        <n v="1165.268"/>
        <n v="629.04399999999998"/>
        <n v="370.81200000000001"/>
        <n v="1508.13"/>
        <n v="286.065"/>
        <n v="1428.7649999999999"/>
        <n v="669.73399999999992"/>
        <n v="1194.414"/>
        <n v="2442.0500000000002"/>
        <n v="643.76"/>
        <n v="776.07400000000007"/>
        <n v="1670.0450000000001"/>
        <n v="2031.7570000000003"/>
        <n v="1566.11"/>
        <n v="1107.3789999999999"/>
        <n v="1169.0119999999999"/>
        <n v="2124.3040000000001"/>
        <n v="289.64000000000004"/>
        <n v="2367.9629999999997"/>
        <n v="1382.42"/>
        <n v="909.1160000000001"/>
        <n v="965.96500000000003"/>
        <n v="1859.7280000000001"/>
        <n v="2433.4700000000003"/>
        <n v="3305.0160000000005"/>
        <n v="938.92499999999995"/>
        <n v="2107.4690000000001"/>
        <n v="299.61099999999999"/>
        <n v="809.74400000000003"/>
        <n v="463.55399999999997"/>
        <n v="1073.02"/>
        <n v="993.98"/>
        <n v="1238.5750000000003"/>
        <n v="472.29"/>
        <n v="2680.5870000000004"/>
        <n v="1306.5"/>
        <n v="381.92700000000002"/>
        <n v="489.32000000000005"/>
        <n v="1421.9660000000001"/>
        <n v="492.85599999999999"/>
        <n v="503.81500000000005"/>
        <n v="1591.1349999999998"/>
        <n v="2728.453"/>
        <n v="698.75"/>
        <n v="1282.32"/>
        <n v="1136.096"/>
        <n v="126.33400000000002"/>
        <n v="173.316"/>
        <n v="634.29600000000005"/>
        <n v="189.08500000000001"/>
        <n v="2952.04"/>
        <n v="3372.2910000000002"/>
        <n v="428.97400000000005"/>
        <n v="925.83400000000006"/>
        <n v="1794.338"/>
        <n v="1922.4659999999999"/>
        <n v="453.375"/>
        <n v="2836.08"/>
        <n v="665.26200000000006"/>
        <n v="728.23399999999992"/>
        <n v="1893.1899999999998"/>
        <n v="98.825999999999993"/>
        <n v="2559.375"/>
        <n v="465.34800000000001"/>
        <n v="328.536"/>
        <n v="1563.8220000000001"/>
        <n v="1659.2940000000001"/>
        <n v="1785.4850000000001"/>
        <n v="3047.3040000000001"/>
        <n v="3019.5360000000001"/>
        <n v="781.24800000000005"/>
        <n v="1156.5450000000001"/>
        <n v="463.19000000000005"/>
        <n v="3240.7830000000004"/>
        <n v="483.05399999999997"/>
        <n v="2840.4090000000001"/>
        <n v="296.959"/>
        <n v="497.952"/>
        <n v="225.75800000000001"/>
        <n v="515.50199999999995"/>
        <n v="329.36800000000005"/>
        <n v="696.80000000000007"/>
        <n v="1218.3599999999999"/>
        <n v="443.95000000000005"/>
        <n v="880.88000000000011"/>
        <n v="269.68500000000006"/>
        <n v="862.524"/>
        <n v="618.98199999999997"/>
        <n v="46.618000000000002"/>
        <n v="1885.9360000000001"/>
        <n v="504.55600000000004"/>
        <n v="490.72400000000005"/>
        <n v="421.27799999999996"/>
        <n v="297.024"/>
        <n v="1215.76"/>
        <n v="1151.2280000000001"/>
        <n v="190.554"/>
        <n v="1006.4600000000002"/>
        <n v="89.596000000000004"/>
        <n v="715.2600000000001"/>
        <n v="1095.9389999999999"/>
        <n v="505.82999999999993"/>
        <n v="919.03499999999997"/>
        <n v="177.93100000000001"/>
        <n v="747.29200000000003"/>
        <n v="1597.5050000000001"/>
        <n v="1039.1550000000002"/>
        <n v="3192.3450000000003"/>
        <n v="381.05600000000004"/>
        <n v="915.928"/>
        <n v="449.82599999999996"/>
        <n v="1567.345"/>
        <n v="412.20400000000001"/>
        <n v="2951.4160000000002"/>
        <n v="168.19399999999999"/>
        <n v="447.40800000000007"/>
        <n v="228.54000000000002"/>
        <n v="668.53800000000001"/>
        <n v="246.27199999999999"/>
        <n v="1328.444"/>
        <n v="2295.8000000000002"/>
        <n v="2207.2049999999999"/>
        <n v="233.584"/>
        <n v="1897.1550000000002"/>
        <n v="295.64600000000002"/>
        <n v="149.37"/>
        <n v="120.679"/>
        <n v="3210.1290000000004"/>
        <n v="2255.8380000000002"/>
        <n v="1305.46"/>
        <n v="1900.73"/>
        <n v="1019.616"/>
        <n v="2605.6939999999995"/>
        <n v="1964.3000000000002"/>
        <n v="438.95800000000003"/>
        <n v="247.39000000000001"/>
        <n v="536.79600000000005"/>
        <n v="202.68300000000002"/>
        <n v="1707.979"/>
        <n v="481.91"/>
        <n v="196.274"/>
        <n v="1549.6000000000001"/>
        <n v="2647.424"/>
        <n v="1409.0700000000002"/>
        <n v="414.64799999999997"/>
        <n v="2319.7200000000003"/>
        <n v="1370.5250000000001"/>
        <n v="417.14400000000001"/>
        <n v="743.91200000000003"/>
        <n v="900.53600000000006"/>
        <n v="203.70999999999998"/>
        <n v="378.76800000000003"/>
        <n v="325.637"/>
        <n v="400.17899999999997"/>
        <n v="856.18000000000006"/>
        <n v="1275.4560000000001"/>
        <n v="576.654"/>
        <n v="625.80700000000002"/>
        <n v="786.94200000000012"/>
        <n v="43.459000000000003"/>
        <n v="586.76800000000003"/>
        <n v="959.01"/>
        <n v="3002.5710000000004"/>
        <n v="200.77199999999999"/>
        <n v="227.60399999999998"/>
        <n v="1375.5039999999999"/>
        <n v="1146.145"/>
        <n v="263.06800000000004"/>
        <n v="1219.7250000000001"/>
        <n v="3029.3900000000003"/>
        <n v="2363.5169999999998"/>
        <n v="3138.8759999999997"/>
        <n v="349.12800000000004"/>
        <n v="613.49600000000009"/>
        <n v="1203.9560000000001"/>
        <n v="2422.6800000000003"/>
        <n v="237.32799999999997"/>
        <n v="1181.4530000000002"/>
        <n v="1061.8920000000001"/>
        <n v="1520.7010000000002"/>
        <n v="994.44800000000009"/>
        <n v="708.65600000000006"/>
        <n v="1913.0280000000002"/>
        <n v="992.04300000000012"/>
        <n v="33.890999999999998"/>
        <n v="430.17"/>
        <n v="1438.6840000000002"/>
        <n v="814.00800000000004"/>
        <n v="38.935000000000002"/>
        <n v="608.16599999999994"/>
        <n v="229.70999999999998"/>
        <n v="2559.3360000000002"/>
        <n v="2131.116"/>
        <n v="2553.3690000000001"/>
        <n v="2368.86"/>
        <n v="233.935"/>
        <n v="1086.93"/>
        <n v="1240.057"/>
        <n v="814.90500000000009"/>
        <n v="1881.5550000000003"/>
        <n v="1919.346"/>
        <n v="1364.8440000000001"/>
        <n v="268.91800000000001"/>
        <n v="1090.96"/>
        <n v="531.05000000000007"/>
        <n v="1337.1930000000002"/>
        <n v="284.64800000000002"/>
        <n v="1037.673"/>
        <n v="1017.926"/>
        <n v="1849.25"/>
        <n v="814.82700000000011"/>
        <n v="572.13"/>
        <n v="659.82799999999997"/>
        <n v="1089.92"/>
        <n v="55.744000000000007"/>
        <n v="742.48199999999997"/>
        <n v="1862.25"/>
        <n v="813.93000000000006"/>
        <n v="143.364"/>
        <n v="178.59399999999999"/>
        <n v="342.93999999999994"/>
        <n v="115.36199999999999"/>
        <n v="1813.4480000000001"/>
        <n v="1148.1079999999999"/>
        <n v="1775.15"/>
        <n v="687.49200000000008"/>
        <n v="1979.7180000000003"/>
        <n v="210.02800000000002"/>
        <n v="153.54300000000001"/>
        <n v="1875.1200000000003"/>
        <n v="1286.8440000000001"/>
        <n v="1300.5720000000001"/>
        <n v="728.88400000000001"/>
        <n v="1007.7599999999999"/>
        <n v="1366.1440000000002"/>
        <n v="268.07300000000004"/>
        <n v="98.864999999999995"/>
        <n v="592.33199999999999"/>
        <n v="559"/>
        <n v="973.40100000000007"/>
        <n v="540.93000000000006"/>
        <n v="415.27199999999999"/>
        <n v="287.18299999999999"/>
        <n v="1178.45"/>
        <n v="2945.5920000000001"/>
        <n v="223.20999999999998"/>
        <n v="1409.98"/>
        <n v="760.7600000000001"/>
        <n v="3377.0879999999997"/>
        <n v="1691.144"/>
        <n v="3191.1099999999997"/>
        <n v="3517.41"/>
        <n v="2203.8119999999999"/>
        <n v="905.63200000000006"/>
        <n v="99.372"/>
        <n v="1580.4360000000001"/>
        <n v="166.101"/>
        <n v="494.52"/>
        <n v="647.14"/>
        <n v="1598.0900000000001"/>
        <n v="240.66899999999998"/>
        <n v="140.92000000000002"/>
        <n v="929.74699999999996"/>
        <n v="540.61800000000005"/>
        <n v="527.98199999999997"/>
        <n v="2333.2399999999998"/>
        <n v="2248.8700000000003"/>
        <n v="939.74400000000014"/>
        <n v="2244.2939999999999"/>
        <n v="510.95200000000006"/>
        <n v="424.77499999999998"/>
        <n v="1898"/>
        <n v="648.33600000000001"/>
        <n v="431.22299999999996"/>
        <n v="523.22400000000005"/>
        <n v="997.46399999999994"/>
        <n v="355.18600000000004"/>
        <n v="68.692000000000007"/>
        <n v="418.834"/>
        <n v="441.68799999999999"/>
        <n v="518.24500000000012"/>
        <n v="256.464"/>
        <n v="1471.3920000000001"/>
        <n v="1827.0720000000001"/>
        <n v="984.75"/>
        <n v="2530.944"/>
        <n v="155.67500000000001"/>
        <n v="340.678"/>
        <n v="1645.0720000000001"/>
        <n v="900.05499999999995"/>
        <n v="455.78000000000003"/>
        <n v="776.41200000000003"/>
        <n v="1249.248"/>
        <n v="770.67900000000009"/>
        <n v="2136.4720000000002"/>
        <n v="516.1"/>
        <n v="369.09600000000006"/>
        <n v="570.38800000000003"/>
        <n v="1314.95"/>
        <n v="181.31100000000001"/>
        <n v="389.25900000000001"/>
        <n v="1666.6"/>
        <n v="615.3420000000001"/>
        <n v="2982.096"/>
        <n v="590.64199999999994"/>
        <n v="191.828"/>
        <n v="765.41399999999999"/>
        <n v="848.25"/>
        <n v="442.46800000000002"/>
        <n v="185.78300000000002"/>
        <n v="512.56399999999996"/>
        <n v="973.71299999999997"/>
        <n v="1287.6500000000001"/>
        <n v="213.94100000000003"/>
        <n v="1308.0340000000001"/>
        <n v="621.03600000000006"/>
        <n v="391.57299999999998"/>
        <n v="132.13200000000001"/>
        <n v="2092.9090000000001"/>
        <n v="392.70400000000001"/>
        <n v="388.38800000000003"/>
        <n v="1697.2020000000002"/>
        <n v="541.42400000000009"/>
        <n v="949.68899999999996"/>
        <n v="347.67200000000003"/>
        <n v="2856.75"/>
        <n v="1143.9349999999999"/>
        <n v="2536.625"/>
        <n v="712.99800000000005"/>
        <n v="1928.394"/>
        <n v="526.52599999999995"/>
        <n v="712.71199999999988"/>
        <n v="2049.71"/>
        <n v="860.33999999999992"/>
        <n v="269.80200000000002"/>
        <n v="1088.8800000000001"/>
        <n v="1140.048"/>
        <n v="967.69400000000019"/>
        <n v="509.02800000000002"/>
        <n v="2531.165"/>
        <n v="761.33199999999999"/>
        <n v="1468.116"/>
        <n v="1047.7350000000001"/>
        <n v="29.302"/>
        <n v="1262.508"/>
        <n v="1220.5439999999999"/>
        <n v="3211.0650000000001"/>
        <n v="725.79"/>
        <n v="1039.5060000000003"/>
        <n v="610.35"/>
        <n v="3391.3100000000004"/>
        <n v="1795.8330000000001"/>
        <n v="456.755"/>
        <n v="527.21500000000003"/>
        <n v="2788.11"/>
        <n v="1761.5650000000001"/>
        <n v="3605.5500000000006"/>
        <n v="310.75200000000001"/>
        <n v="265.096"/>
        <n v="289.58800000000002"/>
        <n v="1048.164"/>
        <n v="2371.915"/>
        <n v="569.20499999999993"/>
        <n v="2375.5680000000002"/>
        <n v="368.00400000000002"/>
        <n v="787.93000000000006"/>
        <n v="321.10000000000002"/>
        <n v="593.32000000000005"/>
        <n v="426.85500000000002"/>
        <n v="2933.0600000000004"/>
        <n v="467.298"/>
        <n v="1361.4639999999999"/>
        <n v="319.68299999999999"/>
        <n v="208.72800000000001"/>
        <n v="1339.4550000000002"/>
        <n v="1690.5070000000003"/>
        <n v="2382.5619999999999"/>
        <n v="954.46000000000015"/>
        <n v="2062.3200000000002"/>
        <n v="804.96"/>
        <n v="3471.2599999999998"/>
        <n v="1780.0510000000002"/>
        <n v="2458.17"/>
        <n v="3483.3240000000005"/>
        <n v="2195.83"/>
        <n v="1932.2549999999999"/>
        <n v="1626.846"/>
        <n v="2858.05"/>
        <n v="1439.1"/>
        <n v="539.29200000000003"/>
        <n v="708.34400000000005"/>
        <n v="378.10500000000002"/>
        <n v="776.64599999999996"/>
        <n v="402.40200000000004"/>
        <n v="1114.4250000000002"/>
        <n v="1206.79"/>
        <n v="2619.6170000000002"/>
        <n v="127.712"/>
        <n v="2696.4079999999999"/>
        <n v="712.33500000000004"/>
        <n v="1254.4350000000002"/>
        <n v="559.05200000000002"/>
        <n v="735.4620000000001"/>
        <n v="2207.66"/>
        <n v="548.1450000000001"/>
        <n v="640.61400000000003"/>
        <n v="1663.5840000000001"/>
        <n v="1847.664"/>
        <n v="322.608"/>
        <n v="1725.8150000000001"/>
        <n v="616.69399999999996"/>
        <n v="1683.279"/>
        <n v="2435.433"/>
        <n v="1177.8"/>
        <n v="1062.672"/>
        <n v="3495.6089999999999"/>
        <n v="415.45400000000001"/>
        <n v="730.07999999999993"/>
        <n v="1040.6759999999999"/>
        <n v="2643.1469999999999"/>
        <n v="3097.8089999999997"/>
        <n v="502.19000000000005"/>
        <n v="345.41"/>
        <n v="2106.5460000000003"/>
        <n v="2339.0640000000003"/>
        <n v="952.12"/>
        <n v="1765.4129999999998"/>
        <n v="1917.864"/>
        <n v="878.05899999999997"/>
        <n v="2458.0920000000001"/>
        <n v="243.23"/>
        <n v="1496.0919999999999"/>
        <n v="118.508"/>
        <n v="708.00600000000009"/>
        <n v="842.94599999999991"/>
        <n v="385.125"/>
        <n v="956.43600000000004"/>
        <n v="41.197000000000003"/>
        <n v="146.48400000000001"/>
        <n v="214.31800000000001"/>
        <n v="1185.73"/>
        <n v="380.57499999999999"/>
        <n v="2819.4400000000005"/>
        <n v="526.7600000000001"/>
        <n v="426.58200000000005"/>
        <n v="34.008000000000003"/>
        <n v="1955.7720000000004"/>
        <n v="90.350000000000009"/>
        <n v="388.05"/>
        <n v="1552.5120000000002"/>
        <n v="454.012"/>
        <n v="53.885000000000005"/>
        <n v="205.17900000000003"/>
        <n v="1326.4680000000001"/>
        <n v="2062.1510000000003"/>
        <n v="3418.1549999999997"/>
        <n v="2318.056"/>
        <n v="732.55000000000007"/>
        <n v="634.14"/>
        <n v="1317.5889999999999"/>
        <n v="779.66200000000003"/>
        <n v="651.976"/>
        <n v="3434.1839999999997"/>
        <n v="670.02"/>
        <n v="1900.47"/>
        <n v="2897.752"/>
        <n v="1279.6160000000002"/>
        <n v="658.06"/>
        <n v="293.41000000000003"/>
        <n v="1901.952"/>
        <n v="165.828"/>
        <n v="280.16300000000001"/>
        <n v="1237.08"/>
        <n v="227.916"/>
        <n v="982.74800000000005"/>
        <n v="213.91499999999996"/>
        <n v="1145.17"/>
        <n v="3022.4480000000003"/>
        <n v="57.589999999999996"/>
        <n v="300.76800000000003"/>
        <n v="1852.7600000000002"/>
        <n v="1225.432"/>
        <n v="1596.855"/>
        <n v="1948.2320000000002"/>
        <n v="62.569000000000003"/>
        <n v="3658.85"/>
        <n v="1515.8519999999999"/>
        <n v="853.52799999999991"/>
        <n v="3121.17"/>
        <n v="681.04399999999998"/>
        <n v="3404.8300000000008"/>
        <n v="1906.528"/>
        <n v="2942.81"/>
        <n v="1159.9770000000001"/>
        <n v="2349.672"/>
        <n v="387.69900000000001"/>
        <n v="120.029"/>
        <n v="126.776"/>
        <n v="729.23500000000001"/>
        <n v="368.43299999999999"/>
        <n v="845.20799999999997"/>
        <n v="2293.0440000000003"/>
        <n v="1270.5029999999999"/>
        <n v="1143.74"/>
        <n v="353.43100000000004"/>
        <n v="1737.8400000000001"/>
        <n v="876.65500000000009"/>
        <n v="2403.1800000000003"/>
        <n v="1524.1200000000001"/>
        <n v="717.83399999999995"/>
        <n v="344.63000000000005"/>
        <n v="564.87599999999998"/>
        <n v="51.921999999999997"/>
        <n v="2148.3280000000004"/>
        <n v="2200.4580000000005"/>
        <n v="964.69100000000014"/>
        <n v="687.57"/>
        <n v="1268.7350000000001"/>
        <n v="1918.1500000000003"/>
        <n v="275.53499999999997"/>
        <n v="1764.0349999999999"/>
        <n v="2946.5280000000002"/>
        <n v="870.87000000000012"/>
        <n v="1562.2880000000002"/>
        <n v="938.21"/>
        <n v="177.99600000000001"/>
        <n v="1885.6110000000003"/>
        <n v="1648.8420000000001"/>
        <n v="1238.3149999999998"/>
        <n v="1187.1079999999999"/>
        <n v="2191.2800000000002"/>
        <n v="501.13700000000006"/>
        <n v="556.17900000000009"/>
        <n v="361.387"/>
        <n v="1027.3900000000001"/>
        <n v="1889.94"/>
        <n v="515.06000000000006"/>
        <n v="543.81600000000003"/>
        <n v="1045.0440000000001"/>
        <n v="1021.228"/>
        <n v="316.79700000000003"/>
        <n v="1575.288"/>
        <n v="2234.3879999999999"/>
        <n v="2703.48"/>
        <n v="345.66999999999996"/>
        <n v="240.81200000000001"/>
        <n v="220.40199999999999"/>
        <n v="957.125"/>
        <n v="736.71"/>
        <n v="47.762000000000008"/>
        <n v="2873.7799999999997"/>
        <n v="338.32499999999993"/>
        <n v="1418.04"/>
        <n v="841.19100000000003"/>
        <n v="1784.328"/>
        <n v="534.22199999999998"/>
        <n v="1559.1940000000002"/>
        <n v="403.06499999999994"/>
        <n v="1290.1980000000001"/>
        <n v="252.35600000000002"/>
        <n v="291.96700000000004"/>
        <n v="1047.9560000000001"/>
        <n v="279.31800000000004"/>
        <n v="431.392"/>
        <n v="338.67599999999999"/>
        <n v="867.32100000000003"/>
        <n v="1141.1009999999999"/>
        <n v="1991.0280000000002"/>
        <n v="1812.3039999999999"/>
        <n v="379.46999999999997"/>
        <n v="1231.6200000000001"/>
        <n v="1878.5520000000001"/>
        <n v="277.61500000000001"/>
        <n v="200.56400000000002"/>
        <n v="202.52699999999999"/>
        <n v="1084.3040000000001"/>
        <n v="2082.4700000000003"/>
        <n v="176.38400000000001"/>
        <n v="1372.722"/>
        <n v="628.60200000000009"/>
        <n v="1902.9659999999999"/>
        <n v="2051.0100000000002"/>
        <n v="2444.2600000000002"/>
        <n v="851.83799999999997"/>
        <n v="281.86599999999999"/>
        <n v="473.928"/>
        <n v="656.91600000000005"/>
        <n v="2842.9440000000004"/>
        <n v="603.04399999999998"/>
        <n v="627.74400000000003"/>
        <n v="372.06"/>
        <n v="1397.9159999999999"/>
        <n v="858.15600000000006"/>
        <n v="760.42200000000003"/>
        <n v="269.78899999999999"/>
        <n v="1586"/>
        <n v="2742.6880000000006"/>
        <n v="773.37"/>
        <n v="2661.88"/>
        <n v="582.89400000000012"/>
        <n v="2166.3199999999997"/>
        <n v="1432.4700000000003"/>
        <n v="242.89200000000002"/>
        <n v="281.58"/>
        <n v="1538.2380000000003"/>
        <n v="453.96"/>
        <n v="1702.194"/>
        <n v="395.65500000000009"/>
        <n v="966.73200000000008"/>
        <n v="1333.5919999999999"/>
        <n v="3298.5810000000001"/>
        <n v="1187.7060000000001"/>
        <n v="2738.2160000000003"/>
        <n v="1075.0349999999999"/>
        <n v="1773.1350000000002"/>
        <n v="574.21"/>
        <n v="354.91300000000001"/>
        <n v="220.88300000000001"/>
        <n v="2412.904"/>
        <n v="328.80900000000003"/>
        <n v="617.99400000000003"/>
        <n v="575.952"/>
        <n v="927.93999999999994"/>
        <n v="840.56700000000001"/>
        <n v="3045.9780000000001"/>
        <n v="760.95500000000004"/>
        <n v="689.52"/>
        <n v="638.09199999999998"/>
        <n v="264.73199999999997"/>
        <n v="938.60000000000014"/>
        <n v="1530.7760000000001"/>
        <n v="2138.5"/>
        <n v="3641.1699999999996"/>
        <n v="3340.7400000000002"/>
        <n v="2792.0880000000002"/>
        <n v="2822.2740000000003"/>
        <n v="936.97499999999991"/>
        <n v="1589.172"/>
        <n v="312.15600000000001"/>
        <n v="1152.32"/>
        <n v="1442.22"/>
        <n v="93.860000000000014"/>
        <n v="282.048"/>
        <n v="774.87799999999993"/>
        <n v="67.963999999999999"/>
        <n v="1504.7760000000001"/>
        <n v="603.72"/>
        <n v="3038.2559999999999"/>
        <n v="2586.402"/>
        <n v="2212.288"/>
        <n v="561.95100000000002"/>
        <n v="2731.8720000000003"/>
        <n v="2793.2580000000003"/>
        <n v="312.64999999999998"/>
        <n v="379.27500000000003"/>
        <n v="2603.4839999999999"/>
        <n v="915.55100000000004"/>
        <n v="199.34200000000001"/>
        <n v="1935.752"/>
        <n v="1370.356"/>
        <n v="68.25"/>
        <n v="374.99799999999999"/>
        <n v="2107.6510000000003"/>
        <n v="1239.511"/>
        <n v="253.39599999999999"/>
        <n v="1172.9639999999999"/>
        <n v="1298.9079999999999"/>
        <n v="1524.9780000000001"/>
        <n v="146.393"/>
        <n v="1585.6880000000001"/>
        <n v="2245.4639999999999"/>
        <n v="773.78600000000006"/>
        <n v="1091.0640000000001"/>
        <n v="633.23"/>
        <n v="1129.518"/>
        <n v="1456.8840000000002"/>
        <n v="1329.5099999999998"/>
        <n v="117.429"/>
        <n v="1100.0340000000001"/>
        <n v="2797.6"/>
        <n v="1038.1410000000001"/>
        <n v="599.82000000000005"/>
        <n v="2493.1400000000003"/>
        <n v="389.19400000000002"/>
        <n v="760.47400000000005"/>
        <n v="2021.6040000000003"/>
        <n v="2708.5240000000003"/>
        <n v="2658.864"/>
        <n v="566.95600000000002"/>
        <n v="118.24800000000002"/>
        <n v="215.553"/>
        <n v="1725.0350000000001"/>
        <n v="1765.296"/>
        <n v="144.92400000000001"/>
        <n v="295.15199999999999"/>
        <n v="900.54899999999998"/>
        <n v="1824.498"/>
        <n v="969.40999999999985"/>
        <n v="2537.4439999999995"/>
        <n v="928.72"/>
        <n v="2926.17"/>
        <n v="2415.3220000000001"/>
        <n v="930.02"/>
        <n v="1173.25"/>
        <n v="434.512"/>
        <n v="3787.16"/>
        <n v="726.54399999999998"/>
        <n v="225.13400000000001"/>
        <n v="267.34500000000003"/>
        <n v="2710.6560000000004"/>
        <n v="818.6880000000001"/>
        <n v="1445.47"/>
        <n v="257.036"/>
        <n v="738.33500000000004"/>
        <n v="2970.7599999999998"/>
        <n v="3054.7529999999997"/>
        <n v="667.88800000000003"/>
        <n v="1514.864"/>
        <n v="475.37100000000004"/>
        <n v="313.56"/>
        <n v="2006.914"/>
        <n v="461.29200000000003"/>
        <n v="3065.79"/>
        <n v="900.84800000000007"/>
        <n v="114.62100000000001"/>
        <n v="161.85000000000002"/>
        <n v="1791.6080000000002"/>
        <n v="294.65800000000002"/>
        <n v="165.51599999999999"/>
        <n v="1218.2040000000002"/>
        <n v="1445.4960000000001"/>
        <n v="38.623000000000005"/>
        <n v="741.81900000000007"/>
        <n v="582.79"/>
        <n v="1607.97"/>
        <n v="2176.7849999999999"/>
        <n v="716.07899999999995"/>
        <n v="1849.3799999999999"/>
        <n v="3516.8899999999994"/>
        <n v="525.95400000000006"/>
        <n v="2232.5940000000001"/>
        <n v="1244.932"/>
        <n v="36.179000000000002"/>
        <n v="671.76200000000006"/>
        <n v="990.47"/>
        <n v="84.435000000000002"/>
        <n v="1873.3520000000001"/>
        <n v="1412.9570000000001"/>
        <n v="2060.37"/>
        <n v="1774.7730000000001"/>
        <n v="1939.2749999999999"/>
        <n v="384.03300000000007"/>
        <n v="590.53800000000001"/>
        <n v="409.916"/>
        <n v="2491.866"/>
        <n v="734.60400000000004"/>
        <n v="318.31800000000004"/>
        <n v="930.22799999999995"/>
        <n v="665.14499999999998"/>
        <n v="565.96800000000007"/>
        <n v="1329.172"/>
        <n v="174.96700000000001"/>
        <n v="184.65199999999999"/>
        <n v="1057.134"/>
        <n v="1396.616"/>
        <n v="413.08800000000002"/>
        <n v="784.42000000000007"/>
        <n v="1118.2470000000001"/>
        <n v="831.22"/>
        <n v="749.65800000000002"/>
        <n v="2398.6169999999997"/>
        <n v="574.15800000000002"/>
        <n v="618.28"/>
        <n v="406.96500000000003"/>
        <n v="784.99200000000008"/>
        <n v="819.27300000000002"/>
        <n v="1555.2159999999999"/>
        <n v="2994.6150000000002"/>
        <n v="241.72200000000001"/>
        <n v="246.649"/>
        <n v="853.99599999999998"/>
        <n v="1082.7180000000001"/>
        <n v="1209.624"/>
        <n v="2355.21"/>
        <n v="875.00400000000013"/>
        <n v="1224.6000000000001"/>
        <n v="987.71399999999994"/>
        <n v="1551.55"/>
        <n v="1659.749"/>
        <n v="1058.655"/>
        <n v="1132.144"/>
        <n v="1430.1949999999999"/>
        <n v="1973.9070000000002"/>
        <n v="330.10900000000004"/>
        <n v="480.89600000000002"/>
        <n v="2280.096"/>
        <n v="2576.4570000000003"/>
        <n v="2499.38"/>
        <n v="741.50700000000006"/>
        <n v="2765.88"/>
        <n v="1905.2280000000001"/>
        <n v="59.735000000000007"/>
        <n v="130.273"/>
        <n v="178.07399999999998"/>
        <n v="925.27500000000009"/>
        <n v="511.62800000000004"/>
        <n v="579.39700000000005"/>
        <n v="2647.45"/>
        <n v="1356.8100000000002"/>
        <n v="1102.3480000000002"/>
        <n v="985.60799999999995"/>
        <n v="297.38800000000003"/>
        <n v="879.21600000000012"/>
        <n v="547.404"/>
        <n v="703.69"/>
        <n v="763.1"/>
        <n v="953.3549999999999"/>
        <n v="3365.8300000000004"/>
        <n v="307.21600000000001"/>
        <n v="223.6"/>
        <n v="1180.595"/>
        <n v="1647.204"/>
        <n v="2065.0630000000001"/>
        <n v="449.67000000000007"/>
        <n v="361.76399999999995"/>
        <n v="473.04399999999998"/>
        <n v="304.577"/>
        <n v="39.819000000000003"/>
        <n v="664.91100000000006"/>
        <n v="2662.4520000000002"/>
        <n v="195.11700000000002"/>
        <n v="1166.568"/>
        <n v="1311.5700000000002"/>
        <n v="370.18799999999999"/>
        <n v="682.42200000000014"/>
        <n v="2466.1"/>
        <n v="575.21100000000001"/>
        <n v="837.92800000000011"/>
        <n v="1857.375"/>
        <n v="1437.5919999999999"/>
        <n v="1416.0900000000001"/>
        <n v="360.62"/>
        <n v="358.995"/>
        <n v="335.97200000000004"/>
        <n v="2626.1039999999998"/>
        <n v="3030.0660000000003"/>
        <n v="1598.4799999999998"/>
        <n v="686.81600000000014"/>
        <n v="1016.7300000000001"/>
        <n v="1010.7760000000001"/>
        <n v="1394.0550000000003"/>
        <n v="320.18999999999994"/>
        <n v="657.38400000000001"/>
        <n v="789.55500000000006"/>
        <n v="2511.288"/>
        <n v="1989"/>
        <n v="287.37800000000004"/>
        <n v="1159.1450000000002"/>
        <n v="1092.663"/>
        <n v="1803.2560000000001"/>
        <n v="3050.9440000000004"/>
        <n v="967.27800000000013"/>
        <n v="1558.518"/>
        <n v="279.86400000000003"/>
        <n v="1532.4659999999999"/>
        <n v="485.93999999999994"/>
        <n v="1782.4560000000001"/>
        <n v="2047.2270000000001"/>
        <n v="871.06500000000005"/>
        <n v="2600.52"/>
        <n v="1005.264"/>
        <n v="435.24"/>
        <n v="295.334"/>
        <n v="2304.5099999999998"/>
        <n v="306.22799999999995"/>
        <n v="343.57700000000006"/>
        <n v="384.59199999999998"/>
        <n v="1076.2439999999999"/>
        <n v="176.995"/>
        <n v="2139.2280000000001"/>
        <n v="927.03"/>
        <n v="1806.0120000000002"/>
        <n v="100.36000000000001"/>
        <n v="678.49599999999998"/>
        <n v="1428.3880000000001"/>
        <n v="2232.2429999999999"/>
        <n v="528.7360000000001"/>
        <n v="954.95400000000018"/>
        <n v="609.30999999999995"/>
        <n v="2325.5699999999997"/>
        <n v="67.197000000000003"/>
        <n v="1079.1690000000001"/>
        <n v="2215.2000000000003"/>
        <n v="914.4849999999999"/>
        <n v="318.786"/>
        <n v="1943.7600000000002"/>
        <n v="383.24"/>
        <n v="322.41300000000001"/>
        <n v="1471.925"/>
        <n v="320.892"/>
        <n v="1477.008"/>
        <n v="1836.64"/>
        <n v="1340.7550000000001"/>
        <n v="385.08600000000001"/>
        <n v="161.90200000000002"/>
        <n v="2525.1200000000003"/>
        <n v="996.45"/>
        <n v="1129.4790000000003"/>
        <n v="1154.712"/>
        <n v="1110.33"/>
        <n v="1493.44"/>
        <n v="757.43200000000002"/>
        <n v="862.31600000000014"/>
        <n v="1043.9130000000002"/>
        <n v="636.61"/>
        <n v="447.2"/>
        <n v="957.48900000000003"/>
        <n v="1798.55"/>
        <n v="3058.9000000000005"/>
        <n v="1059.3440000000001"/>
        <n v="464.75"/>
        <n v="1949.8050000000001"/>
        <n v="1342.38"/>
        <n v="1316.2240000000002"/>
        <n v="106.158"/>
        <n v="1335.6980000000001"/>
        <n v="1215.0840000000001"/>
        <n v="321.75000000000006"/>
        <n v="104.67600000000002"/>
        <n v="3123.9"/>
        <n v="507"/>
        <n v="1842.4639999999999"/>
        <n v="509.22299999999996"/>
        <n v="112.736"/>
        <n v="705.04200000000003"/>
        <n v="2581.5400000000004"/>
        <n v="779.84400000000005"/>
        <n v="2578.0949999999998"/>
        <n v="357.98100000000005"/>
        <n v="1227.356"/>
        <n v="855.29599999999994"/>
        <n v="249.67800000000003"/>
        <n v="301.44400000000002"/>
        <n v="2030.106"/>
        <n v="166.53000000000003"/>
        <n v="484.61400000000003"/>
        <n v="2204.748"/>
        <n v="460.74599999999998"/>
        <n v="743.96399999999994"/>
        <n v="377.32500000000005"/>
        <n v="515.03400000000011"/>
        <n v="948.71399999999994"/>
        <n v="961.14200000000005"/>
        <n v="2833.35"/>
        <n v="232.20600000000002"/>
        <n v="287.92399999999998"/>
        <n v="96.64200000000001"/>
        <n v="408.48599999999999"/>
        <n v="266.09700000000004"/>
        <n v="1432.288"/>
        <n v="162.25300000000001"/>
        <n v="1868.8409999999999"/>
        <n v="2804.2559999999999"/>
        <n v="1331.9670000000001"/>
        <n v="633.36"/>
        <n v="442.52"/>
        <n v="2899.78"/>
        <n v="36.725000000000001"/>
        <n v="3702.14"/>
        <n v="164.30700000000002"/>
        <n v="605.43600000000004"/>
        <n v="291.33000000000004"/>
        <n v="1384.89"/>
        <n v="2291.5360000000001"/>
        <n v="517.33500000000004"/>
        <n v="1055.184"/>
        <n v="3664.7"/>
        <n v="85.124000000000009"/>
        <n v="1626.8200000000002"/>
        <n v="357.72100000000006"/>
        <n v="894.58200000000011"/>
        <n v="191.94500000000002"/>
        <n v="706.18600000000004"/>
        <n v="1643.2"/>
        <n v="353.65200000000004"/>
        <n v="357.435"/>
        <n v="298.66200000000003"/>
        <n v="1798.6799999999998"/>
        <n v="406.01600000000002"/>
        <n v="1984.4500000000003"/>
        <n v="1888.5100000000002"/>
        <n v="231.15300000000002"/>
        <n v="291.77199999999999"/>
        <n v="363.44100000000003"/>
        <n v="2388.36"/>
        <n v="1752.192"/>
        <n v="673.92"/>
        <n v="33.748000000000005"/>
        <n v="330.52500000000003"/>
        <n v="2527.8890000000006"/>
        <n v="1823.7440000000001"/>
        <n v="1906.5800000000002"/>
        <n v="717.39200000000005"/>
        <n v="1418.664"/>
        <n v="1022.008"/>
        <n v="493.298"/>
        <n v="271.024"/>
        <n v="2167.1910000000003"/>
        <n v="1028.664"/>
        <n v="440.02400000000006"/>
        <n v="1883.18"/>
        <n v="360.67200000000003"/>
        <n v="1216.3320000000001"/>
        <n v="135.161"/>
        <n v="247.72800000000001"/>
        <n v="2161.8480000000004"/>
        <n v="255.37200000000001"/>
        <n v="623.649"/>
        <n v="2097.1860000000001"/>
        <n v="236.79500000000002"/>
        <n v="1093.8720000000001"/>
        <n v="348.63400000000001"/>
        <n v="487.29199999999997"/>
        <n v="2869.23"/>
        <n v="726.28399999999999"/>
        <n v="898.2349999999999"/>
        <n v="1298.375"/>
        <n v="1230.2160000000001"/>
        <n v="1466.556"/>
        <n v="741.31200000000001"/>
        <n v="1479.4"/>
        <n v="505.44000000000005"/>
        <n v="2866.6169999999997"/>
        <n v="1408.16"/>
        <n v="930.46200000000022"/>
        <n v="1591.616"/>
        <n v="320.90500000000003"/>
        <n v="1888.1460000000002"/>
        <n v="1449.4480000000001"/>
        <n v="1241.682"/>
        <n v="1036.8800000000001"/>
        <n v="412.38600000000002"/>
        <n v="1259.83"/>
        <n v="1485.0550000000001"/>
        <n v="390.45500000000004"/>
        <n v="2111.85"/>
        <n v="1583.0099999999998"/>
        <n v="1319.2270000000001"/>
        <n v="394.78400000000005"/>
        <n v="3221.3609999999999"/>
        <n v="1326.13"/>
        <n v="235.24800000000002"/>
        <n v="364.10399999999998"/>
        <n v="1677.4549999999999"/>
        <n v="834.99"/>
        <n v="457.41800000000001"/>
        <n v="2093.4549999999999"/>
        <n v="126.62000000000002"/>
        <n v="362.31"/>
        <n v="602.81000000000006"/>
        <n v="94.457999999999998"/>
        <n v="116.857"/>
        <n v="1903.59"/>
        <n v="29.198"/>
        <n v="3148.0020000000004"/>
        <n v="58.747"/>
        <n v="2312.8559999999998"/>
        <n v="1192.5550000000001"/>
        <n v="1162.33"/>
        <n v="219.596"/>
        <n v="470.49600000000004"/>
        <n v="815.41200000000003"/>
        <n v="479.505"/>
        <n v="2612.1550000000002"/>
        <n v="984.67200000000003"/>
        <n v="657.61800000000005"/>
        <n v="914.16"/>
        <n v="2344.9920000000002"/>
        <n v="453.85599999999999"/>
        <n v="1698.2159999999999"/>
        <n v="899.99000000000012"/>
        <n v="1186.1850000000002"/>
        <n v="1072.9290000000001"/>
        <n v="179.465"/>
        <n v="1510.3920000000001"/>
        <n v="381.26399999999995"/>
        <n v="1438.71"/>
        <n v="1882.4650000000001"/>
        <n v="179.55600000000001"/>
        <n v="2360.4490000000001"/>
        <n v="294.04700000000003"/>
        <n v="1835.1840000000002"/>
        <n v="363.779"/>
        <n v="1939.7950000000001"/>
        <n v="778.51800000000003"/>
        <n v="543.91999999999996"/>
        <n v="342.92700000000002"/>
        <n v="514.12400000000002"/>
        <n v="1411.5919999999999"/>
        <n v="273.20800000000003"/>
        <n v="2435.8229999999999"/>
        <n v="573.63800000000003"/>
        <n v="1549.1580000000004"/>
        <n v="1197.04"/>
        <n v="3223.3500000000004"/>
        <n v="2858.752"/>
        <n v="626.57400000000007"/>
        <n v="832.3900000000001"/>
        <n v="339.19600000000003"/>
        <n v="302.71800000000002"/>
        <n v="144.352"/>
        <n v="3401.8919999999998"/>
        <n v="200.64200000000002"/>
        <n v="2416.0499999999997"/>
        <n v="819.09100000000001"/>
        <n v="157.50800000000001"/>
        <n v="709.04599999999994"/>
        <n v="1116.7000000000003"/>
        <n v="666.01600000000008"/>
        <n v="916.8900000000001"/>
        <n v="1532.6220000000001"/>
        <n v="2822.3910000000001"/>
        <n v="749.11200000000008"/>
        <n v="99.359000000000009"/>
        <n v="177.60599999999999"/>
        <n v="499.55100000000004"/>
        <n v="637.58500000000004"/>
        <n v="2775.0320000000002"/>
        <n v="497.14600000000002"/>
        <n v="241.60500000000002"/>
        <n v="1255.3449999999998"/>
        <n v="1376.778"/>
        <n v="62.829000000000001"/>
        <n v="690.17"/>
        <n v="665.18400000000008"/>
        <n v="451.23"/>
        <n v="793.572"/>
        <n v="1007.812"/>
        <n v="53.326000000000008"/>
        <n v="1359.2279999999998"/>
        <n v="256.23"/>
        <n v="145.977"/>
        <n v="956.02000000000021"/>
        <n v="735.80000000000007"/>
        <n v="839.64400000000001"/>
        <n v="1726.8159999999998"/>
        <n v="1001.208"/>
        <n v="826.46199999999988"/>
        <n v="76.596000000000004"/>
        <n v="2094.3519999999999"/>
        <n v="1042.7560000000001"/>
        <n v="392.964"/>
        <n v="776.72400000000005"/>
        <n v="1083.654"/>
        <n v="1602.2369999999999"/>
        <n v="2925.26"/>
        <n v="301.50900000000001"/>
        <n v="619.255"/>
        <n v="123.708"/>
        <n v="713.93399999999997"/>
        <n v="479.44000000000005"/>
        <n v="1651.26"/>
        <n v="416.83199999999999"/>
        <n v="708.18799999999999"/>
        <n v="140.816"/>
        <n v="1406.4699999999998"/>
        <n v="2037.1"/>
        <n v="804.18000000000006"/>
        <n v="789.98399999999992"/>
        <n v="1074.9570000000001"/>
        <n v="937.13100000000009"/>
        <n v="1093.0920000000001"/>
        <n v="1688.0500000000002"/>
        <n v="1585.4150000000002"/>
        <n v="667.83600000000001"/>
        <n v="1270.672"/>
        <n v="574.58699999999999"/>
        <n v="1141.92"/>
        <n v="327.56099999999998"/>
        <n v="436.69600000000003"/>
        <n v="124.64399999999999"/>
        <n v="1285.856"/>
        <n v="413.53000000000003"/>
        <n v="241.05900000000003"/>
        <n v="2304.77"/>
        <n v="620.41200000000003"/>
        <n v="1834.5600000000002"/>
        <n v="334.46400000000006"/>
        <n v="2453.88"/>
        <n v="1130.48"/>
        <n v="1331.616"/>
        <n v="475.38400000000001"/>
        <n v="2941.9650000000001"/>
        <n v="450.26799999999997"/>
        <n v="2253.056"/>
        <n v="283.81599999999997"/>
        <n v="1439.5680000000002"/>
        <n v="977.24900000000002"/>
        <n v="2347.9300000000003"/>
        <n v="968.55200000000002"/>
        <n v="1077.1020000000001"/>
        <n v="284.01100000000002"/>
        <n v="1546.623"/>
        <n v="245.583"/>
        <n v="2152.0199999999995"/>
        <n v="279.12300000000005"/>
        <n v="2463.5"/>
        <n v="1102.4520000000002"/>
        <n v="311.76599999999996"/>
        <n v="487.38300000000004"/>
        <n v="111.54"/>
        <n v="1994.9669999999999"/>
        <n v="184.977"/>
        <n v="1517.0610000000001"/>
        <n v="531.62200000000007"/>
        <n v="1579.0320000000002"/>
        <n v="690.50800000000004"/>
        <n v="406.38000000000005"/>
        <n v="732.45900000000006"/>
        <n v="153.53000000000003"/>
        <n v="1561.5600000000002"/>
        <n v="3657.4199999999996"/>
        <n v="3108.4300000000003"/>
        <n v="665.44399999999996"/>
        <n v="522.28800000000001"/>
        <n v="363.80500000000006"/>
        <n v="634.452"/>
        <n v="3890.12"/>
        <n v="605.54000000000008"/>
        <n v="1461.3300000000002"/>
        <n v="1111.76"/>
        <n v="184.08"/>
        <n v="917.90400000000011"/>
        <n v="254.64400000000001"/>
        <n v="419.01600000000002"/>
        <n v="1750.71"/>
        <n v="312.68900000000002"/>
        <n v="666.12000000000012"/>
        <n v="1262.43"/>
        <n v="1121.4450000000002"/>
        <n v="587.92500000000007"/>
        <n v="175.773"/>
        <n v="1528.7090000000003"/>
        <n v="488.072"/>
        <n v="360.23"/>
        <n v="2072.2260000000001"/>
        <n v="3048.2400000000002"/>
        <n v="2922.7900000000004"/>
        <n v="160.68"/>
        <n v="1446.2759999999998"/>
        <n v="813.18899999999996"/>
        <n v="695.33100000000002"/>
        <n v="2166.5280000000002"/>
        <n v="756.87300000000005"/>
        <n v="315.64000000000004"/>
        <n v="764.452"/>
        <n v="595.55600000000004"/>
        <n v="319.02"/>
        <n v="917.20200000000011"/>
        <n v="618.64400000000001"/>
        <n v="281.11200000000002"/>
        <n v="1947.5819999999999"/>
        <n v="2636.27"/>
        <n v="254.43599999999998"/>
        <n v="208.702"/>
        <n v="2694.38"/>
        <n v="345.80000000000007"/>
        <n v="3362.9310000000005"/>
        <n v="430.88500000000005"/>
        <n v="278.05700000000002"/>
        <n v="308.37299999999999"/>
        <n v="2129.8679999999999"/>
        <n v="1378.9360000000001"/>
        <n v="513.82500000000005"/>
        <n v="1671.384"/>
        <n v="458.51000000000005"/>
        <n v="535.62599999999998"/>
        <n v="186.14699999999999"/>
        <n v="1123.3040000000001"/>
        <n v="3177.7200000000003"/>
        <n v="2687.4900000000002"/>
        <n v="384.93000000000006"/>
        <n v="826.74800000000005"/>
        <n v="211.26300000000001"/>
        <n v="137.11099999999999"/>
        <n v="1405.3"/>
        <n v="2277.6"/>
        <n v="276.89999999999998"/>
        <n v="2077.3739999999998"/>
        <n v="2095.6260000000002"/>
        <n v="1097.499"/>
        <n v="593.89200000000005"/>
        <n v="680.13400000000001"/>
        <n v="972.33500000000004"/>
        <n v="654.96600000000001"/>
        <n v="751.14"/>
        <n v="772.77200000000005"/>
        <n v="2059.4340000000002"/>
        <n v="1552.98"/>
        <n v="1554.0720000000001"/>
        <n v="1303.2110000000002"/>
        <n v="409.5"/>
        <n v="2128.7760000000003"/>
        <n v="744.5100000000001"/>
        <n v="1273.22"/>
        <n v="279.13600000000002"/>
        <n v="179.14000000000001"/>
        <n v="887.36699999999996"/>
        <n v="26.065000000000001"/>
        <n v="426.24400000000003"/>
        <n v="1229.5920000000001"/>
        <n v="2372.2920000000004"/>
        <n v="548.86"/>
        <n v="2825.1990000000001"/>
        <n v="2371.1869999999999"/>
        <n v="1015.2869999999999"/>
        <n v="505.54400000000004"/>
        <n v="189.22800000000001"/>
        <n v="613.43100000000004"/>
        <n v="1916.2260000000001"/>
        <n v="496.21"/>
        <n v="547.32600000000002"/>
        <n v="150.59200000000001"/>
        <n v="485.26399999999995"/>
        <n v="930.93000000000006"/>
        <n v="83.108999999999995"/>
        <n v="310.12800000000004"/>
        <n v="149.31800000000001"/>
        <n v="192.01"/>
        <n v="953.61500000000001"/>
        <n v="846.17000000000007"/>
        <n v="320.26800000000003"/>
        <n v="1058.9670000000001"/>
        <n v="1480.1799999999998"/>
        <n v="766.16800000000001"/>
        <n v="2254.59"/>
        <n v="1725.3600000000001"/>
        <n v="806.91000000000008"/>
        <n v="739.80400000000009"/>
        <n v="509.34000000000003"/>
        <n v="2197.65"/>
        <n v="1836.5099999999998"/>
        <n v="723.71"/>
        <n v="2943.72"/>
        <n v="2339.2200000000003"/>
        <n v="772.928"/>
        <n v="2033.2260000000001"/>
        <n v="480.40200000000004"/>
        <n v="2621.4500000000003"/>
        <n v="802.36"/>
        <n v="1080.3"/>
        <n v="1385.9950000000001"/>
        <n v="252.66800000000003"/>
        <n v="222.625"/>
        <n v="2314.8449999999998"/>
        <n v="283.55600000000004"/>
        <n v="380.87400000000002"/>
        <n v="105.508"/>
        <n v="1857.3100000000002"/>
        <n v="2239.5360000000001"/>
        <n v="411.21600000000001"/>
        <n v="118.56"/>
        <n v="240.10999999999999"/>
        <n v="79.534000000000006"/>
        <n v="59.305999999999997"/>
        <n v="1000.3499999999999"/>
        <n v="77.025000000000006"/>
        <n v="690.14400000000012"/>
        <n v="2530.3200000000002"/>
        <n v="75.478000000000009"/>
        <n v="1179.3600000000001"/>
        <n v="2253.42"/>
        <n v="1707.42"/>
        <n v="1008.2800000000001"/>
        <n v="710.32"/>
        <n v="3456.2970000000005"/>
        <n v="516.82799999999997"/>
        <n v="2980.328"/>
        <n v="634.06200000000001"/>
        <n v="170.066"/>
        <n v="779.74"/>
        <n v="509.99"/>
        <n v="2127.9960000000001"/>
        <n v="2078.8040000000001"/>
        <n v="1147.835"/>
        <n v="299.33800000000002"/>
        <n v="345.17599999999999"/>
        <n v="846.846"/>
        <n v="57.967000000000006"/>
        <n v="788.32"/>
        <n v="306.98199999999997"/>
        <n v="1312.038"/>
        <n v="2052.5310000000004"/>
        <n v="477.38600000000008"/>
        <n v="682.26599999999996"/>
        <n v="3211.2990000000004"/>
        <n v="942.66899999999998"/>
        <n v="1585.5060000000003"/>
        <n v="1830.92"/>
        <n v="1756.482"/>
        <n v="116.53200000000001"/>
        <n v="526.25300000000004"/>
        <n v="29.588000000000005"/>
        <n v="432.35399999999998"/>
        <n v="1305.577"/>
        <n v="496.50900000000001"/>
        <n v="1000.87"/>
        <n v="256.46400000000006"/>
        <n v="695.5"/>
        <n v="734.18799999999999"/>
        <n v="152.77600000000001"/>
        <n v="262.65199999999999"/>
        <n v="1850.3679999999999"/>
        <n v="732.73199999999997"/>
        <n v="1263.47"/>
        <n v="440.77799999999996"/>
        <n v="2083.0680000000002"/>
        <n v="3289.52"/>
        <n v="296.68600000000004"/>
        <n v="1628.1849999999999"/>
        <n v="607.49"/>
        <n v="398.50200000000001"/>
        <n v="2186.6"/>
        <n v="3813.0299999999997"/>
        <n v="1237.548"/>
        <n v="116.80500000000001"/>
        <n v="306.57900000000001"/>
        <n v="1328.145"/>
        <n v="293.67"/>
        <n v="1965.0149999999999"/>
        <n v="290.238"/>
        <n v="3826.94"/>
        <n v="2397.8240000000001"/>
        <n v="1852.175"/>
        <n v="2623.192"/>
        <n v="1858.5450000000001"/>
        <n v="1898.585"/>
        <n v="582.16600000000005"/>
        <n v="90.896000000000001"/>
        <n v="1884.7399999999998"/>
        <n v="2290.86"/>
        <n v="108.36800000000001"/>
        <n v="3611.53"/>
        <n v="228.696"/>
        <n v="2712.9700000000003"/>
        <n v="296.92"/>
        <n v="1216.8000000000002"/>
        <n v="319.202"/>
        <n v="306.42300000000006"/>
        <n v="131.82"/>
        <n v="1708.2000000000003"/>
        <n v="407.10800000000006"/>
        <n v="1053"/>
        <n v="648.56999999999994"/>
        <n v="469.66399999999999"/>
        <n v="1507.9350000000002"/>
        <n v="304.82400000000001"/>
        <n v="572.88400000000001"/>
        <n v="428.012"/>
        <n v="373.23"/>
        <n v="2721.6279999999997"/>
        <n v="27.014000000000003"/>
        <n v="383.17500000000001"/>
        <n v="235.75500000000002"/>
        <n v="726.49200000000008"/>
        <n v="207.20699999999999"/>
        <n v="2051.9459999999999"/>
        <n v="1470.768"/>
        <n v="1387.152"/>
        <n v="669.51299999999992"/>
        <n v="2243.5140000000001"/>
        <n v="1088.8799999999999"/>
        <n v="3391.05"/>
        <n v="1746.1079999999999"/>
        <n v="2155.6080000000002"/>
        <n v="1371.0969999999998"/>
        <n v="1605.24"/>
        <n v="320.58000000000004"/>
        <n v="264.84899999999999"/>
        <n v="596.46600000000001"/>
        <n v="184.13199999999998"/>
        <n v="369.2"/>
        <n v="898.56000000000017"/>
        <n v="637.06500000000005"/>
        <n v="1570.66"/>
        <n v="2164.8510000000001"/>
        <n v="542.49"/>
        <n v="332.54"/>
        <n v="1180.2700000000002"/>
        <n v="263.71800000000002"/>
        <n v="2766.712"/>
        <n v="1546.5060000000001"/>
        <n v="1423.5"/>
        <n v="1441.5700000000002"/>
        <n v="1349.816"/>
        <n v="45.149000000000001"/>
        <n v="1241.877"/>
        <n v="101.86800000000001"/>
        <n v="787.67000000000007"/>
        <n v="352.01400000000001"/>
        <n v="570.57000000000005"/>
        <n v="2585.3100000000004"/>
        <n v="1481.116"/>
        <n v="950.82"/>
        <n v="2259.92"/>
        <n v="429.46800000000002"/>
        <n v="191.73700000000002"/>
        <n v="1106.4950000000001"/>
        <n v="920.4"/>
        <n v="340.50900000000001"/>
        <n v="101.36099999999999"/>
        <n v="246.32399999999998"/>
        <n v="1150.422"/>
        <n v="3087.3700000000003"/>
        <n v="159.35400000000001"/>
        <n v="2336.88"/>
        <n v="780.87100000000009"/>
        <n v="1109.2380000000001"/>
        <n v="913.53600000000006"/>
        <n v="620.67200000000003"/>
        <n v="337.06399999999996"/>
        <n v="832.6110000000001"/>
        <n v="712.56900000000007"/>
        <n v="671.346"/>
        <n v="2031.9"/>
        <n v="1878.3959999999997"/>
        <n v="2866.9680000000003"/>
        <n v="998.29599999999994"/>
        <n v="195.702"/>
        <n v="1843.4780000000003"/>
        <n v="1957.02"/>
        <n v="320.39800000000002"/>
        <n v="535.14499999999998"/>
        <n v="510.92599999999999"/>
        <n v="713.23199999999997"/>
        <n v="1379.1440000000002"/>
        <n v="277.09500000000003"/>
        <n v="906.61999999999989"/>
        <n v="3832.6600000000003"/>
        <n v="1623.9860000000001"/>
        <n v="1532.3880000000001"/>
        <n v="237.69200000000001"/>
        <n v="2109.848"/>
        <n v="585.07799999999997"/>
        <n v="2990.2860000000001"/>
        <n v="2339.6880000000001"/>
        <n v="371.74799999999999"/>
        <n v="2048.41"/>
        <n v="897.27300000000002"/>
        <n v="145.10600000000002"/>
        <n v="56.186"/>
        <n v="3493.1"/>
        <n v="1904.864"/>
        <n v="239.27800000000002"/>
        <n v="3492.6839999999997"/>
        <n v="569.86800000000005"/>
        <n v="748.56599999999992"/>
        <n v="1105.364"/>
        <n v="2895.672"/>
        <n v="772.82400000000007"/>
        <n v="2653.924"/>
        <n v="274.85900000000004"/>
        <n v="564.20000000000005"/>
        <n v="842.47800000000007"/>
        <n v="1491.0349999999999"/>
        <n v="2032.94"/>
        <n v="1014.3900000000001"/>
        <n v="78.546000000000006"/>
        <n v="3055.3119999999999"/>
        <n v="658.84"/>
        <n v="1191.6450000000002"/>
        <n v="84.032000000000011"/>
        <n v="338.416"/>
        <n v="1468.376"/>
        <n v="2696.0699999999997"/>
        <n v="1193.335"/>
        <n v="668.32999999999993"/>
        <n v="2516.5400000000004"/>
        <n v="304.39499999999998"/>
        <n v="426.77700000000004"/>
        <n v="339.15700000000004"/>
        <n v="878.202"/>
        <n v="1093.17"/>
        <n v="1566.6559999999999"/>
        <n v="1469.624"/>
        <n v="1304.6800000000003"/>
        <n v="496.28800000000001"/>
        <n v="443.36500000000001"/>
        <n v="1466.01"/>
        <n v="2489.643"/>
        <n v="978.952"/>
        <n v="773.13600000000008"/>
        <n v="486.13500000000005"/>
        <n v="554.99600000000009"/>
        <n v="356.95400000000001"/>
        <n v="491.16600000000005"/>
        <n v="1035.385"/>
        <n v="1745.0940000000001"/>
        <n v="514.74800000000005"/>
        <n v="177.73600000000002"/>
        <n v="140.55600000000001"/>
        <n v="1410.4740000000002"/>
        <n v="2066.2980000000002"/>
        <n v="1210.1959999999999"/>
        <n v="1489.8"/>
        <n v="148.98000000000002"/>
        <n v="1352.8320000000001"/>
        <n v="1457.56"/>
        <n v="783.952"/>
        <n v="449.17600000000004"/>
        <n v="1608.971"/>
        <n v="883.54500000000007"/>
        <n v="611.49400000000003"/>
        <n v="601.43200000000002"/>
        <n v="1372.8260000000002"/>
        <n v="1436.1360000000002"/>
        <n v="403.13000000000005"/>
        <n v="1190.4880000000001"/>
        <n v="3626.2200000000003"/>
        <n v="2508.9610000000002"/>
        <n v="845.93600000000004"/>
        <n v="553.22800000000007"/>
        <n v="2236.4160000000002"/>
        <n v="194.98700000000002"/>
        <n v="370.5"/>
        <n v="348.71200000000005"/>
        <n v="564.1350000000001"/>
        <n v="359.37200000000001"/>
        <n v="1156.376"/>
        <n v="1563.9"/>
        <n v="1003.7430000000001"/>
        <n v="838.1880000000001"/>
        <n v="984.5680000000001"/>
        <n v="299.39000000000004"/>
        <n v="1115.7639999999999"/>
        <n v="374.62100000000004"/>
        <n v="1531.5300000000002"/>
        <n v="244.34800000000001"/>
        <n v="554.31999999999994"/>
        <n v="923.90999999999985"/>
        <n v="1773.3039999999999"/>
        <n v="140.49099999999999"/>
        <n v="3267.2250000000004"/>
        <n v="595.21800000000007"/>
        <n v="1178.905"/>
        <n v="166.322"/>
        <n v="740.80500000000006"/>
        <n v="134.524"/>
        <n v="401.80399999999997"/>
        <n v="152.88"/>
        <n v="2504.5020000000004"/>
        <n v="894.66"/>
        <n v="1377.441"/>
        <n v="3014.44"/>
        <n v="2757.3389999999999"/>
        <n v="1656.3950000000002"/>
        <n v="2567.8380000000002"/>
        <n v="367.86100000000005"/>
        <n v="1526.8890000000001"/>
        <n v="1441.6220000000001"/>
        <n v="1088.568"/>
        <n v="2203.63"/>
        <n v="2024.6460000000002"/>
        <n v="1402.1279999999999"/>
        <n v="996.38499999999999"/>
        <n v="3479.84"/>
        <n v="1115.2700000000002"/>
        <n v="522.548"/>
        <n v="1072.539"/>
        <n v="1913.3009999999999"/>
        <n v="1235.1300000000001"/>
        <n v="1683.63"/>
        <n v="548.21"/>
        <n v="2109.12"/>
        <n v="330.60299999999995"/>
        <n v="2116.192"/>
        <n v="620.1"/>
        <n v="1360.164"/>
        <n v="257.86799999999999"/>
        <n v="2671.8640000000005"/>
        <n v="195.05199999999999"/>
        <n v="1513.3560000000002"/>
        <n v="1676.1289999999999"/>
        <n v="673.97200000000009"/>
        <n v="213.83699999999999"/>
        <n v="1533.7919999999999"/>
        <n v="2130.96"/>
        <n v="456.18299999999999"/>
        <n v="788.7360000000001"/>
        <n v="484.25000000000006"/>
        <n v="370.79900000000004"/>
        <n v="202.17600000000004"/>
        <n v="1327.17"/>
        <n v="2914.0020000000004"/>
        <n v="734.7600000000001"/>
        <n v="123.18800000000002"/>
        <n v="428.55800000000005"/>
        <n v="919.2299999999999"/>
        <n v="1383.252"/>
        <n v="462.22799999999995"/>
        <n v="553.02"/>
        <n v="1968.4080000000004"/>
        <n v="91.26"/>
        <n v="468.15600000000006"/>
        <n v="261.95"/>
        <n v="432.31499999999994"/>
        <n v="648.36200000000008"/>
        <n v="623.06399999999996"/>
        <n v="1173.5750000000003"/>
        <n v="300.06599999999997"/>
        <n v="834.08"/>
        <n v="2270.1120000000001"/>
        <n v="561.01499999999999"/>
        <n v="409.18799999999999"/>
        <n v="267.53999999999996"/>
        <n v="615.16"/>
        <n v="982.44900000000007"/>
        <n v="1815.97"/>
        <n v="1044.03"/>
        <n v="2284.5550000000003"/>
        <n v="1175.4469999999999"/>
        <n v="138.13800000000001"/>
        <n v="785.32999999999993"/>
        <n v="3534.3100000000004"/>
        <n v="530.66"/>
        <n v="1813.0840000000001"/>
        <n v="2294.37"/>
        <n v="1599.4550000000002"/>
        <n v="478.99799999999999"/>
        <n v="244.55600000000001"/>
        <n v="890.95500000000004"/>
        <n v="948.87000000000012"/>
        <n v="444.53500000000008"/>
        <n v="523.53600000000006"/>
        <n v="2866.76"/>
        <n v="2265.9389999999999"/>
        <n v="2954.6400000000003"/>
        <n v="2256.384"/>
        <n v="1148.1470000000002"/>
        <n v="319.69599999999997"/>
        <n v="665.6"/>
        <n v="771.83600000000001"/>
        <n v="3101.904"/>
        <n v="554.61900000000003"/>
        <n v="1009.7360000000001"/>
        <n v="406.48400000000004"/>
        <n v="397.64400000000001"/>
        <n v="732.03"/>
        <n v="2003.8590000000002"/>
        <n v="878.80000000000007"/>
        <n v="1836.3540000000003"/>
        <n v="1655.42"/>
        <n v="2629.9"/>
        <n v="1695.9150000000002"/>
        <n v="2140.788"/>
        <n v="1068.7560000000003"/>
        <n v="808.23599999999999"/>
        <n v="285.32400000000001"/>
        <n v="1912.95"/>
        <n v="2022.02"/>
        <n v="1217.19"/>
        <n v="1746.9399999999998"/>
        <n v="401.31"/>
        <n v="669.94200000000012"/>
        <n v="1666.8600000000001"/>
        <n v="531.9860000000001"/>
        <n v="57.096000000000004"/>
        <n v="1657.2400000000002"/>
        <n v="2235.09"/>
        <n v="422.37"/>
        <n v="1470.5340000000001"/>
        <n v="3684.59"/>
        <n v="1868.9449999999999"/>
        <n v="1013.8439999999999"/>
        <n v="180.12800000000001"/>
        <n v="445.536"/>
        <n v="497.97800000000001"/>
        <n v="149.52600000000001"/>
        <n v="794.46900000000005"/>
        <n v="2034.24"/>
        <n v="253.96800000000002"/>
        <n v="1728.8960000000002"/>
        <n v="723.84"/>
        <n v="334.36"/>
        <n v="862.95299999999997"/>
        <n v="643.50000000000011"/>
        <n v="2542.9300000000003"/>
        <n v="2467.5560000000005"/>
        <n v="1445.8600000000001"/>
        <n v="1105.884"/>
        <n v="3027.6089999999999"/>
        <n v="934.76499999999999"/>
        <n v="844.27199999999993"/>
        <n v="1755.5850000000003"/>
        <n v="326.03999999999996"/>
        <n v="618.48800000000006"/>
        <n v="1387.412"/>
        <n v="801.60599999999999"/>
        <n v="170.196"/>
        <n v="475.08500000000004"/>
        <n v="864.82500000000016"/>
        <n v="1506.7650000000001"/>
        <n v="298.92200000000003"/>
        <n v="2635.1779999999999"/>
        <n v="1739.5560000000003"/>
        <n v="529.23"/>
        <n v="720.99300000000005"/>
        <n v="2986.6590000000001"/>
        <n v="627.53600000000006"/>
        <n v="290.78399999999999"/>
        <n v="750.88000000000011"/>
        <n v="751.1400000000001"/>
        <n v="61.737000000000002"/>
        <n v="888.42000000000007"/>
        <n v="617.5"/>
        <n v="535.31399999999996"/>
        <n v="188.68200000000002"/>
        <n v="185.76999999999998"/>
        <n v="828.67200000000003"/>
        <n v="758.27700000000004"/>
        <n v="1365.624"/>
        <n v="1720.7190000000001"/>
        <n v="2105.61"/>
        <n v="1511.0550000000001"/>
        <n v="379.62599999999998"/>
        <n v="1572.0250000000001"/>
        <n v="1117.0900000000001"/>
        <n v="1706.8740000000003"/>
        <n v="1796.0280000000002"/>
        <n v="2276.2740000000003"/>
        <n v="1119.4560000000001"/>
        <n v="510.69200000000001"/>
        <n v="769.41800000000001"/>
        <n v="1013.22"/>
        <n v="436.839"/>
        <n v="2632.2660000000001"/>
        <n v="363.584"/>
        <n v="378.62500000000006"/>
        <n v="2681.848"/>
        <n v="434.88900000000001"/>
        <n v="177.38499999999999"/>
        <n v="1987.6480000000001"/>
        <n v="1595.1000000000001"/>
        <n v="3420.7290000000003"/>
        <n v="359.93100000000004"/>
        <n v="237.58799999999999"/>
        <n v="1178.1770000000001"/>
        <n v="268.73599999999999"/>
        <n v="1085.9680000000001"/>
        <n v="633.048"/>
        <n v="1533.8700000000001"/>
        <n v="986.57000000000016"/>
        <n v="349.7"/>
        <n v="1704.3520000000001"/>
        <n v="1205.932"/>
        <n v="480.63599999999997"/>
        <n v="755.69"/>
        <n v="2050.8670000000002"/>
        <n v="357.89"/>
        <n v="1897.74"/>
        <n v="318.47399999999999"/>
        <n v="468.416"/>
        <n v="190.51500000000001"/>
        <n v="3064.9839999999999"/>
        <n v="171.01500000000001"/>
        <n v="1929.6810000000003"/>
        <n v="3187.86"/>
        <n v="3643.9000000000005"/>
        <n v="752.77800000000013"/>
        <n v="1376.9080000000001"/>
        <n v="501.51400000000001"/>
        <n v="83.720000000000013"/>
        <n v="2575.4560000000001"/>
        <n v="330.23899999999998"/>
        <n v="2068.56"/>
        <n v="1006.46"/>
        <n v="1202.643"/>
        <n v="583.51800000000003"/>
        <n v="851.68200000000002"/>
        <n v="1040.364"/>
        <n v="376.584"/>
        <n v="711.62"/>
        <n v="588.53600000000006"/>
        <n v="2382.6530000000002"/>
        <n v="766.11599999999999"/>
        <n v="2019.5370000000003"/>
        <n v="3268.9799999999996"/>
        <n v="490.02199999999999"/>
        <n v="1767.7529999999999"/>
        <n v="381.71899999999999"/>
        <n v="567.60599999999999"/>
        <n v="1077.6870000000001"/>
        <n v="1283.1389999999999"/>
        <n v="1051.1279999999999"/>
        <n v="591.60400000000004"/>
        <n v="907.71199999999999"/>
        <n v="792.44100000000003"/>
        <n v="3687.3199999999997"/>
        <n v="2425.241"/>
        <n v="560.87200000000007"/>
        <n v="1724.9440000000002"/>
        <n v="231.92000000000002"/>
        <n v="1248.7800000000002"/>
        <n v="861.74400000000014"/>
        <n v="3113.4480000000003"/>
        <n v="316.28999999999996"/>
        <n v="2444.8320000000003"/>
        <n v="350.37599999999998"/>
        <n v="671.26800000000003"/>
        <n v="679.69200000000012"/>
        <n v="796.48399999999992"/>
        <n v="974.68799999999999"/>
        <n v="482.66399999999999"/>
        <n v="1759.4849999999999"/>
        <n v="428.33699999999999"/>
        <n v="316.875"/>
        <n v="1663.1679999999999"/>
        <n v="985.34800000000007"/>
        <n v="125.229"/>
        <n v="1746.8880000000001"/>
        <n v="2449.6289999999999"/>
        <n v="177.47600000000003"/>
        <n v="482.84600000000006"/>
        <n v="1144.7280000000001"/>
        <n v="347.15200000000004"/>
        <n v="2665.65"/>
        <n v="1027.26"/>
      </sharedItems>
    </cacheField>
    <cacheField name="Monthly_Total_Sales " numFmtId="1">
      <sharedItems containsNonDate="0" containsString="0" containsBlank="1"/>
    </cacheField>
    <cacheField name="Profit" numFmtId="1">
      <sharedItems containsSemiMixedTypes="0" containsString="0" containsNumber="1" minValue="5.0299600000000009" maxValue="1167.0359999999998"/>
    </cacheField>
    <cacheField name="Return_Flag" numFmtId="0">
      <sharedItems count="2">
        <b v="0"/>
        <b v="1"/>
      </sharedItems>
    </cacheField>
    <cacheField name="Time" numFmtId="0">
      <sharedItems count="1083">
        <s v="04:19"/>
        <s v="05:02"/>
        <s v="19:06"/>
        <s v="13:26"/>
        <s v="11:00"/>
        <s v="19:34"/>
        <s v="21:03"/>
        <s v="22:47"/>
        <s v="18:19"/>
        <s v="06:11"/>
        <s v="03:53"/>
        <s v="21:23"/>
        <s v="19:43"/>
        <s v="09:44"/>
        <s v="12:56"/>
        <s v="21:15"/>
        <s v="09:03"/>
        <s v="02:35"/>
        <s v="20:41"/>
        <s v="09:14"/>
        <s v="03:12"/>
        <s v="13:51"/>
        <s v="10:02"/>
        <s v="18:08"/>
        <s v="10:45"/>
        <s v="20:21"/>
        <s v="23:09"/>
        <s v="03:25"/>
        <s v="11:06"/>
        <s v="03:10"/>
        <s v="11:22"/>
        <s v="20:40"/>
        <s v="19:05"/>
        <s v="14:53"/>
        <s v="07:18"/>
        <s v="15:54"/>
        <s v="15:59"/>
        <s v="06:43"/>
        <s v="11:12"/>
        <s v="20:44"/>
        <s v="04:53"/>
        <s v="13:50"/>
        <s v="14:25"/>
        <s v="18:55"/>
        <s v="08:49"/>
        <s v="15:07"/>
        <s v="21:31"/>
        <s v="23:56"/>
        <s v="04:32"/>
        <s v="12:47"/>
        <s v="16:28"/>
        <s v="07:58"/>
        <s v="06:19"/>
        <s v="21:09"/>
        <s v="09:00"/>
        <s v="21:46"/>
        <s v="19:51"/>
        <s v="06:14"/>
        <s v="20:09"/>
        <s v="07:27"/>
        <s v="15:03"/>
        <s v="20:30"/>
        <s v="10:17"/>
        <s v="08:47"/>
        <s v="22:10"/>
        <s v="16:46"/>
        <s v="08:12"/>
        <s v="18:11"/>
        <s v="02:23"/>
        <s v="12:26"/>
        <s v="11:19"/>
        <s v="17:20"/>
        <s v="23:59"/>
        <s v="21:28"/>
        <s v="05:37"/>
        <s v="07:50"/>
        <s v="05:13"/>
        <s v="01:49"/>
        <s v="13:07"/>
        <s v="16:24"/>
        <s v="02:29"/>
        <s v="16:56"/>
        <s v="12:33"/>
        <s v="02:24"/>
        <s v="05:54"/>
        <s v="17:07"/>
        <s v="01:26"/>
        <s v="09:12"/>
        <s v="03:30"/>
        <s v="00:20"/>
        <s v="05:53"/>
        <s v="05:06"/>
        <s v="21:34"/>
        <s v="22:13"/>
        <s v="01:21"/>
        <s v="08:27"/>
        <s v="20:47"/>
        <s v="16:06"/>
        <s v="05:57"/>
        <s v="16:52"/>
        <s v="18:20"/>
        <s v="01:01"/>
        <s v="08:45"/>
        <s v="20:35"/>
        <s v="22:40"/>
        <s v="06:24"/>
        <s v="17:39"/>
        <s v="12:54"/>
        <s v="05:27"/>
        <s v="01:20"/>
        <s v="17:03"/>
        <s v="23:20"/>
        <s v="08:59"/>
        <s v="02:41"/>
        <s v="17:29"/>
        <s v="08:46"/>
        <s v="07:42"/>
        <s v="20:29"/>
        <s v="03:55"/>
        <s v="22:16"/>
        <s v="08:25"/>
        <s v="22:44"/>
        <s v="05:16"/>
        <s v="04:02"/>
        <s v="18:31"/>
        <s v="18:04"/>
        <s v="09:25"/>
        <s v="07:57"/>
        <s v="10:20"/>
        <s v="14:33"/>
        <s v="00:07"/>
        <s v="16:25"/>
        <s v="18:18"/>
        <s v="09:50"/>
        <s v="22:22"/>
        <s v="23:10"/>
        <s v="04:35"/>
        <s v="08:44"/>
        <s v="02:50"/>
        <s v="19:22"/>
        <s v="01:33"/>
        <s v="22:43"/>
        <s v="13:37"/>
        <s v="04:36"/>
        <s v="03:54"/>
        <s v="00:39"/>
        <s v="19:29"/>
        <s v="02:46"/>
        <s v="14:42"/>
        <s v="22:33"/>
        <s v="21:21"/>
        <s v="12:29"/>
        <s v="14:01"/>
        <s v="01:18"/>
        <s v="03:21"/>
        <s v="01:58"/>
        <s v="01:04"/>
        <s v="03:32"/>
        <s v="10:06"/>
        <s v="06:50"/>
        <s v="16:54"/>
        <s v="23:31"/>
        <s v="17:27"/>
        <s v="03:44"/>
        <s v="07:55"/>
        <s v="21:45"/>
        <s v="13:43"/>
        <s v="16:55"/>
        <s v="08:17"/>
        <s v="14:16"/>
        <s v="22:15"/>
        <s v="09:49"/>
        <s v="14:45"/>
        <s v="20:13"/>
        <s v="02:32"/>
        <s v="10:43"/>
        <s v="22:27"/>
        <s v="09:53"/>
        <s v="15:48"/>
        <s v="05:12"/>
        <s v="03:43"/>
        <s v="11:58"/>
        <s v="08:00"/>
        <s v="15:27"/>
        <s v="16:34"/>
        <s v="10:51"/>
        <s v="04:06"/>
        <s v="11:21"/>
        <s v="09:20"/>
        <s v="16:59"/>
        <s v="13:05"/>
        <s v="14:38"/>
        <s v="01:32"/>
        <s v="07:43"/>
        <s v="09:23"/>
        <s v="00:27"/>
        <s v="02:57"/>
        <s v="18:50"/>
        <s v="07:47"/>
        <s v="12:40"/>
        <s v="03:51"/>
        <s v="22:06"/>
        <s v="16:36"/>
        <s v="12:38"/>
        <s v="15:53"/>
        <s v="16:50"/>
        <s v="07:35"/>
        <s v="19:50"/>
        <s v="14:17"/>
        <s v="09:41"/>
        <s v="22:18"/>
        <s v="15:02"/>
        <s v="07:01"/>
        <s v="00:12"/>
        <s v="15:42"/>
        <s v="23:48"/>
        <s v="19:36"/>
        <s v="16:14"/>
        <s v="13:24"/>
        <s v="06:21"/>
        <s v="06:41"/>
        <s v="12:10"/>
        <s v="21:51"/>
        <s v="05:40"/>
        <s v="13:57"/>
        <s v="07:46"/>
        <s v="06:49"/>
        <s v="12:12"/>
        <s v="15:55"/>
        <s v="21:36"/>
        <s v="09:37"/>
        <s v="12:09"/>
        <s v="04:27"/>
        <s v="08:31"/>
        <s v="02:58"/>
        <s v="05:22"/>
        <s v="12:27"/>
        <s v="01:51"/>
        <s v="04:26"/>
        <s v="21:12"/>
        <s v="05:10"/>
        <s v="12:18"/>
        <s v="09:57"/>
        <s v="01:03"/>
        <s v="20:48"/>
        <s v="18:54"/>
        <s v="05:50"/>
        <s v="02:59"/>
        <s v="16:15"/>
        <s v="08:43"/>
        <s v="18:13"/>
        <s v="23:49"/>
        <s v="05:38"/>
        <s v="18:27"/>
        <s v="14:09"/>
        <s v="08:10"/>
        <s v="03:33"/>
        <s v="14:56"/>
        <s v="21:06"/>
        <s v="02:55"/>
        <s v="09:56"/>
        <s v="16:51"/>
        <s v="15:33"/>
        <s v="21:04"/>
        <s v="12:06"/>
        <s v="12:53"/>
        <s v="08:11"/>
        <s v="10:10"/>
        <s v="03:13"/>
        <s v="03:24"/>
        <s v="04:58"/>
        <s v="18:36"/>
        <s v="05:00"/>
        <s v="12:17"/>
        <s v="00:15"/>
        <s v="04:59"/>
        <s v="19:07"/>
        <s v="02:07"/>
        <s v="00:03"/>
        <s v="18:06"/>
        <s v="10:58"/>
        <s v="16:00"/>
        <s v="12:39"/>
        <s v="00:46"/>
        <s v="22:20"/>
        <s v="15:44"/>
        <s v="14:57"/>
        <s v="07:22"/>
        <s v="04:44"/>
        <s v="14:05"/>
        <s v="14:49"/>
        <s v="05:49"/>
        <s v="07:00"/>
        <s v="22:35"/>
        <s v="02:26"/>
        <s v="02:05"/>
        <s v="09:59"/>
        <s v="08:30"/>
        <s v="03:03"/>
        <s v="17:54"/>
        <s v="14:21"/>
        <s v="17:43"/>
        <s v="05:09"/>
        <s v="07:23"/>
        <s v="04:50"/>
        <s v="08:56"/>
        <s v="03:20"/>
        <s v="18:25"/>
        <s v="19:56"/>
        <s v="10:50"/>
        <s v="04:49"/>
        <s v="15:47"/>
        <s v="03:02"/>
        <s v="08:55"/>
        <s v="02:16"/>
        <s v="06:42"/>
        <s v="20:20"/>
        <s v="08:33"/>
        <s v="17:16"/>
        <s v="10:12"/>
        <s v="14:11"/>
        <s v="22:57"/>
        <s v="13:15"/>
        <s v="18:17"/>
        <s v="06:38"/>
        <s v="06:13"/>
        <s v="19:41"/>
        <s v="04:46"/>
        <s v="22:42"/>
        <s v="12:19"/>
        <s v="04:57"/>
        <s v="19:33"/>
        <s v="11:36"/>
        <s v="15:26"/>
        <s v="11:50"/>
        <s v="15:46"/>
        <s v="16:57"/>
        <s v="17:06"/>
        <s v="04:20"/>
        <s v="00:01"/>
        <s v="17:34"/>
        <s v="00:02"/>
        <s v="15:32"/>
        <s v="07:38"/>
        <s v="21:17"/>
        <s v="05:07"/>
        <s v="14:02"/>
        <s v="05:04"/>
        <s v="04:05"/>
        <s v="21:47"/>
        <s v="21:05"/>
        <s v="03:28"/>
        <s v="08:57"/>
        <s v="12:04"/>
        <s v="11:39"/>
        <s v="12:21"/>
        <s v="06:05"/>
        <s v="08:08"/>
        <s v="15:10"/>
        <s v="01:45"/>
        <s v="19:45"/>
        <s v="23:58"/>
        <s v="07:25"/>
        <s v="23:01"/>
        <s v="23:19"/>
        <s v="18:03"/>
        <s v="15:09"/>
        <s v="01:55"/>
        <s v="22:07"/>
        <s v="00:28"/>
        <s v="09:34"/>
        <s v="08:16"/>
        <s v="22:39"/>
        <s v="14:46"/>
        <s v="17:19"/>
        <s v="06:28"/>
        <s v="20:54"/>
        <s v="07:19"/>
        <s v="15:13"/>
        <s v="00:59"/>
        <s v="12:25"/>
        <s v="18:49"/>
        <s v="18:52"/>
        <s v="18:35"/>
        <s v="16:09"/>
        <s v="00:32"/>
        <s v="19:21"/>
        <s v="21:14"/>
        <s v="21:30"/>
        <s v="11:56"/>
        <s v="18:12"/>
        <s v="08:48"/>
        <s v="13:47"/>
        <s v="02:20"/>
        <s v="13:04"/>
        <s v="11:46"/>
        <s v="21:40"/>
        <s v="01:10"/>
        <s v="08:21"/>
        <s v="16:22"/>
        <s v="11:59"/>
        <s v="06:51"/>
        <s v="05:58"/>
        <s v="10:35"/>
        <s v="12:05"/>
        <s v="07:03"/>
        <s v="17:02"/>
        <s v="09:40"/>
        <s v="16:23"/>
        <s v="21:10"/>
        <s v="09:11"/>
        <s v="01:44"/>
        <s v="16:40"/>
        <s v="09:36"/>
        <s v="20:11"/>
        <s v="03:07"/>
        <s v="10:48"/>
        <s v="15:28"/>
        <s v="10:24"/>
        <s v="09:58"/>
        <s v="01:19"/>
        <s v="18:30"/>
        <s v="01:38"/>
        <s v="20:56"/>
        <s v="04:40"/>
        <s v="03:26"/>
        <s v="02:19"/>
        <s v="00:45"/>
        <s v="16:31"/>
        <s v="05:51"/>
        <s v="22:36"/>
        <s v="01:48"/>
        <s v="01:16"/>
        <s v="06:59"/>
        <s v="01:14"/>
        <s v="02:10"/>
        <s v="07:26"/>
        <s v="23:45"/>
        <s v="13:59"/>
        <s v="03:35"/>
        <s v="02:04"/>
        <s v="02:45"/>
        <s v="07:28"/>
        <s v="22:58"/>
        <s v="08:54"/>
        <s v="22:41"/>
        <s v="01:43"/>
        <s v="21:13"/>
        <s v="20:15"/>
        <s v="02:37"/>
        <s v="16:37"/>
        <s v="01:11"/>
        <s v="12:58"/>
        <s v="14:37"/>
        <s v="19:44"/>
        <s v="20:53"/>
        <s v="03:57"/>
        <s v="00:24"/>
        <s v="01:36"/>
        <s v="03:40"/>
        <s v="13:25"/>
        <s v="08:58"/>
        <s v="08:04"/>
        <s v="10:21"/>
        <s v="23:17"/>
        <s v="16:03"/>
        <s v="07:29"/>
        <s v="10:34"/>
        <s v="20:37"/>
        <s v="13:44"/>
        <s v="08:28"/>
        <s v="13:55"/>
        <s v="12:00"/>
        <s v="09:24"/>
        <s v="14:34"/>
        <s v="13:35"/>
        <s v="06:57"/>
        <s v="10:05"/>
        <s v="10:44"/>
        <s v="06:34"/>
        <s v="09:39"/>
        <s v="05:56"/>
        <s v="17:58"/>
        <s v="01:59"/>
        <s v="13:12"/>
        <s v="22:46"/>
        <s v="19:55"/>
        <s v="13:38"/>
        <s v="04:39"/>
        <s v="13:11"/>
        <s v="07:04"/>
        <s v="17:28"/>
        <s v="00:40"/>
        <s v="13:13"/>
        <s v="14:07"/>
        <s v="07:52"/>
        <s v="19:35"/>
        <s v="06:44"/>
        <s v="19:48"/>
        <s v="04:13"/>
        <s v="03:22"/>
        <s v="14:06"/>
        <s v="15:12"/>
        <s v="00:53"/>
        <s v="15:29"/>
        <s v="06:10"/>
        <s v="00:42"/>
        <s v="01:47"/>
        <s v="02:03"/>
        <s v="03:48"/>
        <s v="07:51"/>
        <s v="00:29"/>
        <s v="04:10"/>
        <s v="23:29"/>
        <s v="21:20"/>
        <s v="11:40"/>
        <s v="02:21"/>
        <s v="21:57"/>
        <s v="09:27"/>
        <s v="10:41"/>
        <s v="19:49"/>
        <s v="20:59"/>
        <s v="00:54"/>
        <s v="03:17"/>
        <s v="05:46"/>
        <s v="06:15"/>
        <s v="01:50"/>
        <s v="03:09"/>
        <s v="01:42"/>
        <s v="05:28"/>
        <s v="21:27"/>
        <s v="18:00"/>
        <s v="05:05"/>
        <s v="02:25"/>
        <s v="01:52"/>
        <s v="06:31"/>
        <s v="03:08"/>
        <s v="03:45"/>
        <s v="14:12"/>
        <s v="22:56"/>
        <s v="12:44"/>
        <s v="22:52"/>
        <s v="14:39"/>
        <s v="13:00"/>
        <s v="15:51"/>
        <s v="11:13"/>
        <s v="10:36"/>
        <s v="10:25"/>
        <s v="15:24"/>
        <s v="13:48"/>
        <s v="13:49"/>
        <s v="16:44"/>
        <s v="22:01"/>
        <s v="06:30"/>
        <s v="22:32"/>
        <s v="02:31"/>
        <s v="00:44"/>
        <s v="12:45"/>
        <s v="12:46"/>
        <s v="07:54"/>
        <s v="03:00"/>
        <s v="15:52"/>
        <s v="04:04"/>
        <s v="05:52"/>
        <s v="02:28"/>
        <s v="19:18"/>
        <s v="17:01"/>
        <s v="00:25"/>
        <s v="00:51"/>
        <s v="13:21"/>
        <s v="14:43"/>
        <s v="21:53"/>
        <s v="19:09"/>
        <s v="06:46"/>
        <s v="05:59"/>
        <s v="15:31"/>
        <s v="16:01"/>
        <s v="16:26"/>
        <s v="04:38"/>
        <s v="17:46"/>
        <s v="04:34"/>
        <s v="22:38"/>
        <s v="17:40"/>
        <s v="23:26"/>
        <s v="05:55"/>
        <s v="10:28"/>
        <s v="15:21"/>
        <s v="06:18"/>
        <s v="04:45"/>
        <s v="11:08"/>
        <s v="07:17"/>
        <s v="23:15"/>
        <s v="10:42"/>
        <s v="03:06"/>
        <s v="17:37"/>
        <s v="11:51"/>
        <s v="11:57"/>
        <s v="15:23"/>
        <s v="05:03"/>
        <s v="09:29"/>
        <s v="04:00"/>
        <s v="03:37"/>
        <s v="00:43"/>
        <s v="13:46"/>
        <s v="18:39"/>
        <s v="15:35"/>
        <s v="18:24"/>
        <s v="22:09"/>
        <s v="02:54"/>
        <s v="19:54"/>
        <s v="15:08"/>
        <s v="04:31"/>
        <s v="21:35"/>
        <s v="19:37"/>
        <s v="06:03"/>
        <s v="16:32"/>
        <s v="13:19"/>
        <s v="20:03"/>
        <s v="23:22"/>
        <s v="11:34"/>
        <s v="04:14"/>
        <s v="18:59"/>
        <s v="22:12"/>
        <s v="22:34"/>
        <s v="07:39"/>
        <s v="03:31"/>
        <s v="16:48"/>
        <s v="18:57"/>
        <s v="02:01"/>
        <s v="01:30"/>
        <s v="23:40"/>
        <s v="11:09"/>
        <s v="05:36"/>
        <s v="03:19"/>
        <s v="02:12"/>
        <s v="11:48"/>
        <s v="15:41"/>
        <s v="08:50"/>
        <s v="07:32"/>
        <s v="06:23"/>
        <s v="17:45"/>
        <s v="14:20"/>
        <s v="06:35"/>
        <s v="04:18"/>
        <s v="16:21"/>
        <s v="14:27"/>
        <s v="14:15"/>
        <s v="23:35"/>
        <s v="11:28"/>
        <s v="14:58"/>
        <s v="10:19"/>
        <s v="16:13"/>
        <s v="23:16"/>
        <s v="04:56"/>
        <s v="10:40"/>
        <s v="10:37"/>
        <s v="11:31"/>
        <s v="18:58"/>
        <s v="11:42"/>
        <s v="20:51"/>
        <s v="20:32"/>
        <s v="16:04"/>
        <s v="02:42"/>
        <s v="13:36"/>
        <s v="22:53"/>
        <s v="13:52"/>
        <s v="13:39"/>
        <s v="19:24"/>
        <s v="23:51"/>
        <s v="15:01"/>
        <s v="09:28"/>
        <s v="06:02"/>
        <s v="23:47"/>
        <s v="14:40"/>
        <s v="17:31"/>
        <s v="17:10"/>
        <s v="00:56"/>
        <s v="04:48"/>
        <s v="03:49"/>
        <s v="14:28"/>
        <s v="21:25"/>
        <s v="01:29"/>
        <s v="17:05"/>
        <s v="08:38"/>
        <s v="08:09"/>
        <s v="13:56"/>
        <s v="20:19"/>
        <s v="22:49"/>
        <s v="19:52"/>
        <s v="07:31"/>
        <s v="23:57"/>
        <s v="00:11"/>
        <s v="18:42"/>
        <s v="21:11"/>
        <s v="12:28"/>
        <s v="22:37"/>
        <s v="19:11"/>
        <s v="11:30"/>
        <s v="09:16"/>
        <s v="23:08"/>
        <s v="08:24"/>
        <s v="12:08"/>
        <s v="19:25"/>
        <s v="14:04"/>
        <s v="11:53"/>
        <s v="22:50"/>
        <s v="01:28"/>
        <s v="08:01"/>
        <s v="00:13"/>
        <s v="22:19"/>
        <s v="10:49"/>
        <s v="01:25"/>
        <s v="21:52"/>
        <s v="10:00"/>
        <s v="00:41"/>
        <s v="14:31"/>
        <s v="23:36"/>
        <s v="00:00"/>
        <s v="12:13"/>
        <s v="18:02"/>
        <s v="21:59"/>
        <s v="19:31"/>
        <s v="07:53"/>
        <s v="04:37"/>
        <s v="21:41"/>
        <s v="05:14"/>
        <s v="17:12"/>
        <s v="04:51"/>
        <s v="00:18"/>
        <s v="11:02"/>
        <s v="19:00"/>
        <s v="09:05"/>
        <s v="17:59"/>
        <s v="12:22"/>
        <s v="20:57"/>
        <s v="03:16"/>
        <s v="21:50"/>
        <s v="15:57"/>
        <s v="19:10"/>
        <s v="20:36"/>
        <s v="03:46"/>
        <s v="12:41"/>
        <s v="19:23"/>
        <s v="15:04"/>
        <s v="14:59"/>
        <s v="15:50"/>
        <s v="04:25"/>
        <s v="04:08"/>
        <s v="22:02"/>
        <s v="09:33"/>
        <s v="04:16"/>
        <s v="22:17"/>
        <s v="10:53"/>
        <s v="15:49"/>
        <s v="00:06"/>
        <s v="08:14"/>
        <s v="12:49"/>
        <s v="15:38"/>
        <s v="15:34"/>
        <s v="06:45"/>
        <s v="01:57"/>
        <s v="20:28"/>
        <s v="21:37"/>
        <s v="08:07"/>
        <s v="23:05"/>
        <s v="06:48"/>
        <s v="09:13"/>
        <s v="11:47"/>
        <s v="06:55"/>
        <s v="13:08"/>
        <s v="11:11"/>
        <s v="20:27"/>
        <s v="19:46"/>
        <s v="10:29"/>
        <s v="19:15"/>
        <s v="17:42"/>
        <s v="04:17"/>
        <s v="21:08"/>
        <s v="12:11"/>
        <s v="00:10"/>
        <s v="13:17"/>
        <s v="06:12"/>
        <s v="04:09"/>
        <s v="06:36"/>
        <s v="00:30"/>
        <s v="18:48"/>
        <s v="16:07"/>
        <s v="00:21"/>
        <s v="05:34"/>
        <s v="11:52"/>
        <s v="05:48"/>
        <s v="17:26"/>
        <s v="08:42"/>
        <s v="20:08"/>
        <s v="20:12"/>
        <s v="04:52"/>
        <s v="23:11"/>
        <s v="07:12"/>
        <s v="04:12"/>
        <s v="17:18"/>
        <s v="10:14"/>
        <s v="09:51"/>
        <s v="21:56"/>
        <s v="16:19"/>
        <s v="23:38"/>
        <s v="09:01"/>
        <s v="14:35"/>
        <s v="15:19"/>
        <s v="00:16"/>
        <s v="10:11"/>
        <s v="11:03"/>
        <s v="16:43"/>
        <s v="02:43"/>
        <s v="18:33"/>
        <s v="12:16"/>
        <s v="06:06"/>
        <s v="04:15"/>
        <s v="23:39"/>
        <s v="18:16"/>
        <s v="22:05"/>
        <s v="09:07"/>
        <s v="11:44"/>
        <s v="06:17"/>
        <s v="20:34"/>
        <s v="09:32"/>
        <s v="14:36"/>
        <s v="07:20"/>
        <s v="17:35"/>
        <s v="01:13"/>
        <s v="13:40"/>
        <s v="00:57"/>
        <s v="19:40"/>
        <s v="12:59"/>
        <s v="17:44"/>
        <s v="15:20"/>
        <s v="23:18"/>
        <s v="01:46"/>
        <s v="01:24"/>
        <s v="20:23"/>
        <s v="12:50"/>
        <s v="20:16"/>
        <s v="07:48"/>
        <s v="08:06"/>
        <s v="21:26"/>
        <s v="03:50"/>
        <s v="18:09"/>
        <s v="15:43"/>
        <s v="16:33"/>
        <s v="17:47"/>
        <s v="07:15"/>
        <s v="07:24"/>
        <s v="10:59"/>
        <s v="23:33"/>
        <s v="04:42"/>
        <s v="00:04"/>
        <s v="19:16"/>
        <s v="22:51"/>
        <s v="16:38"/>
        <s v="13:01"/>
        <s v="06:09"/>
        <s v="21:38"/>
        <s v="21:54"/>
        <s v="22:48"/>
        <s v="23:54"/>
        <s v="01:00"/>
        <s v="10:55"/>
        <s v="20:10"/>
        <s v="16:39"/>
        <s v="03:59"/>
        <s v="13:10"/>
        <s v="14:55"/>
        <s v="00:37"/>
        <s v="11:54"/>
        <s v="17:17"/>
        <s v="03:18"/>
        <s v="14:47"/>
        <s v="07:33"/>
        <s v="01:31"/>
        <s v="12:31"/>
        <s v="00:22"/>
        <s v="11:26"/>
        <s v="06:26"/>
        <s v="05:08"/>
        <s v="18:51"/>
        <s v="11:05"/>
        <s v="06:01"/>
        <s v="08:02"/>
        <s v="08:13"/>
        <s v="11:43"/>
        <s v="03:41"/>
        <s v="15:37"/>
        <s v="21:16"/>
        <s v="10:30"/>
        <s v="01:09"/>
        <s v="01:37"/>
        <s v="11:15"/>
        <s v="19:04"/>
        <s v="23:02"/>
        <s v="19:02"/>
        <s v="11:23"/>
        <s v="07:09"/>
        <s v="08:51"/>
        <s v="13:16"/>
        <s v="09:48"/>
        <s v="21:43"/>
        <s v="21:00"/>
        <s v="21:44"/>
        <s v="21:19"/>
        <s v="18:21"/>
        <s v="02:36"/>
        <s v="17:11"/>
        <s v="03:58"/>
        <s v="18:07"/>
        <s v="16:02"/>
        <s v="19:12"/>
        <s v="03:39"/>
        <s v="00:17"/>
        <s v="12:36"/>
        <s v="16:17"/>
        <s v="17:57"/>
        <s v="23:27"/>
        <s v="12:02"/>
        <s v="06:27"/>
        <s v="06:58"/>
        <s v="12:32"/>
        <s v="09:55"/>
        <s v="16:05"/>
        <s v="11:07"/>
        <s v="17:56"/>
        <s v="21:22"/>
        <s v="04:11"/>
        <s v="04:29"/>
        <s v="14:50"/>
        <s v="05:15"/>
        <s v="00:55"/>
        <s v="17:00"/>
        <s v="23:50"/>
        <s v="10:32"/>
        <s v="23:53"/>
        <s v="22:23"/>
        <s v="03:34"/>
        <s v="01:35"/>
        <s v="11:35"/>
        <s v="00:14"/>
        <s v="15:45"/>
        <s v="16:49"/>
        <s v="07:06"/>
        <s v="18:40"/>
        <s v="22:04"/>
        <s v="12:43"/>
        <s v="20:25"/>
        <s v="20:00"/>
        <s v="07:59"/>
        <s v="13:54"/>
        <s v="00:38"/>
        <s v="22:25"/>
        <s v="03:38"/>
        <s v="10:33"/>
        <s v="07:02"/>
        <s v="18:05"/>
        <s v="14:44"/>
        <s v="19:26"/>
        <s v="20:14"/>
        <s v="05:18"/>
        <s v="00:50"/>
        <s v="01:40"/>
        <s v="17:09"/>
        <s v="22:59"/>
        <s v="10:56"/>
        <s v="21:01"/>
        <s v="06:37"/>
        <s v="08:32"/>
        <s v="01:15"/>
        <s v="18:34"/>
        <s v="07:37"/>
        <s v="23:14"/>
        <s v="07:11"/>
        <s v="15:14"/>
        <s v="17:13"/>
        <s v="15:39"/>
        <s v="02:14"/>
        <s v="19:01"/>
        <s v="16:12"/>
        <s v="11:45"/>
        <s v="15:00"/>
        <s v="14:48"/>
        <s v="07:05"/>
        <s v="18:26"/>
        <s v="10:39"/>
        <s v="05:11"/>
        <s v="11:27"/>
        <s v="15:17"/>
        <s v="08:35"/>
        <s v="13:30"/>
        <s v="13:03"/>
        <s v="01:07"/>
        <s v="14:51"/>
        <s v="20:46"/>
        <s v="00:31"/>
        <s v="08:19"/>
        <s v="17:48"/>
        <s v="20:02"/>
        <s v="06:16"/>
        <s v="23:43"/>
        <s v="04:33"/>
        <s v="01:23"/>
        <s v="23:52"/>
        <s v="15:22"/>
        <s v="02:27"/>
        <s v="08:15"/>
        <s v="12:14"/>
        <s v="20:17"/>
        <s v="17:53"/>
        <s v="17:38"/>
        <s v="18:28"/>
        <s v="09:02"/>
        <s v="14:26"/>
        <s v="08:05"/>
        <s v="11:04"/>
        <s v="04:23"/>
        <s v="14:10"/>
        <s v="08:40"/>
        <s v="05:31"/>
        <s v="13:23"/>
        <s v="17:36"/>
        <s v="09:10"/>
        <s v="16:35"/>
        <s v="21:48"/>
        <s v="11:55"/>
        <s v="20:06"/>
        <s v="06:25"/>
        <s v="13:02"/>
        <s v="16:08"/>
        <s v="09:52"/>
        <s v="03:29"/>
        <s v="09:04"/>
        <s v="20:04"/>
        <s v="21:58"/>
        <s v="05:23"/>
        <s v="16:53"/>
        <s v="10:15"/>
        <s v="08:39"/>
        <s v="00:34"/>
        <s v="18:47"/>
        <s v="17:55"/>
        <s v="09:26"/>
        <s v="08:53"/>
        <s v="15:06"/>
        <s v="02:56"/>
        <s v="11:14"/>
        <s v="16:16"/>
        <s v="02:13"/>
        <s v="09:54"/>
        <s v="14:41"/>
        <s v="15:36"/>
        <s v="13:06"/>
        <s v="00:58"/>
        <s v="17:14"/>
        <s v="18:23"/>
        <s v="21:32"/>
        <s v="23:32"/>
        <s v="01:22"/>
        <s v="20:05"/>
        <s v="12:15"/>
        <s v="03:42"/>
        <s v="14:32"/>
        <s v="05:17"/>
        <s v="11:17"/>
        <s v="05:33"/>
        <s v="13:45"/>
        <s v="01:54"/>
        <s v="19:20"/>
        <s v="03:47"/>
        <s v="22:30"/>
        <s v="07:10"/>
        <s v="09:47"/>
        <s v="22:45"/>
        <s v="13:27"/>
        <s v="22:03"/>
        <s v="07:34"/>
        <s v="13:20"/>
        <s v="21:42"/>
        <s v="19:14"/>
      </sharedItems>
    </cacheField>
    <cacheField name="Year" numFmtId="0">
      <sharedItems containsSemiMixedTypes="0" containsString="0" containsNumber="1" containsInteger="1" minValue="2022" maxValue="2024" count="3">
        <n v="2022"/>
        <n v="2023"/>
        <n v="2024"/>
      </sharedItems>
    </cacheField>
    <cacheField name="Month" numFmtId="0">
      <sharedItems containsSemiMixedTypes="0" containsString="0" containsNumber="1" containsInteger="1" minValue="1" maxValue="12" count="12">
        <n v="10"/>
        <n v="11"/>
        <n v="12"/>
        <n v="1"/>
        <n v="2"/>
        <n v="3"/>
        <n v="4"/>
        <n v="5"/>
        <n v="6"/>
        <n v="7"/>
        <n v="8"/>
        <n v="9"/>
      </sharedItems>
    </cacheField>
    <cacheField name="Day_of_Week" numFmtId="0">
      <sharedItems count="7">
        <s v="Wednesday"/>
        <s v="Thursday"/>
        <s v="Friday"/>
        <s v="Saturday"/>
        <s v="Sunday"/>
        <s v="Monday"/>
        <s v="Tuesday"/>
      </sharedItems>
    </cacheField>
    <cacheField name="Hour" numFmtId="0">
      <sharedItems containsSemiMixedTypes="0" containsString="0" containsNumber="1" containsInteger="1" minValue="0" maxValue="23" count="24">
        <n v="4"/>
        <n v="5"/>
        <n v="19"/>
        <n v="13"/>
        <n v="11"/>
        <n v="21"/>
        <n v="22"/>
        <n v="18"/>
        <n v="6"/>
        <n v="3"/>
        <n v="9"/>
        <n v="12"/>
        <n v="2"/>
        <n v="20"/>
        <n v="10"/>
        <n v="23"/>
        <n v="14"/>
        <n v="7"/>
        <n v="15"/>
        <n v="8"/>
        <n v="16"/>
        <n v="17"/>
        <n v="1"/>
        <n v="0"/>
      </sharedItems>
    </cacheField>
    <cacheField name="MoM" numFmtId="0">
      <sharedItems containsNonDate="0" containsString="0" containsBlank="1"/>
    </cacheField>
    <cacheField name="YoY" numFmtId="0">
      <sharedItems containsNonDate="0" containsString="0" containsBlank="1" count="1">
        <m/>
      </sharedItems>
    </cacheField>
    <cacheField name="Months (Order_Date)" numFmtId="0" databaseField="0">
      <fieldGroup base="1">
        <rangePr groupBy="months" startDate="2022-10-26T00:00:00" endDate="2024-10-26T00:00:00"/>
        <groupItems count="14">
          <s v="&lt;10/26/2022"/>
          <s v="Jan"/>
          <s v="Feb"/>
          <s v="Mar"/>
          <s v="Apr"/>
          <s v="May"/>
          <s v="Jun"/>
          <s v="Jul"/>
          <s v="Aug"/>
          <s v="Sep"/>
          <s v="Oct"/>
          <s v="Nov"/>
          <s v="Dec"/>
          <s v="&gt;10/26/2024"/>
        </groupItems>
      </fieldGroup>
    </cacheField>
    <cacheField name="Quarters (Order_Date)" numFmtId="0" databaseField="0">
      <fieldGroup base="1">
        <rangePr groupBy="quarters" startDate="2022-10-26T00:00:00" endDate="2024-10-26T00:00:00"/>
        <groupItems count="6">
          <s v="&lt;10/26/2022"/>
          <s v="Qtr1"/>
          <s v="Qtr2"/>
          <s v="Qtr3"/>
          <s v="Qtr4"/>
          <s v="&gt;10/26/2024"/>
        </groupItems>
      </fieldGroup>
    </cacheField>
    <cacheField name="Years (Order_Date)" numFmtId="0" databaseField="0">
      <fieldGroup base="1">
        <rangePr groupBy="years" startDate="2022-10-26T00:00:00" endDate="2024-10-26T00:00:00"/>
        <groupItems count="5">
          <s v="&lt;10/26/2022"/>
          <s v="2022"/>
          <s v="2023"/>
          <s v="2024"/>
          <s v="&gt;10/26/2024"/>
        </groupItems>
      </fieldGroup>
    </cacheField>
  </cacheFields>
  <extLst>
    <ext xmlns:x14="http://schemas.microsoft.com/office/spreadsheetml/2009/9/main" uri="{725AE2AE-9491-48be-B2B4-4EB974FC3084}">
      <x14:pivotCacheDefinition pivotCacheId="14683301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na" refreshedDate="45647.763909259258" createdVersion="8" refreshedVersion="8" minRefreshableVersion="3" recordCount="100" xr:uid="{E55A455E-C178-4D12-B97F-745F79069871}">
  <cacheSource type="worksheet">
    <worksheetSource name="Table9"/>
  </cacheSource>
  <cacheFields count="4">
    <cacheField name="Customer_ID" numFmtId="0">
      <sharedItems containsSemiMixedTypes="0" containsString="0" containsNumber="1" containsInteger="1" minValue="401" maxValue="500"/>
    </cacheField>
    <cacheField name="Customer_Name" numFmtId="0">
      <sharedItems count="100">
        <s v="Andreea Munteanu"/>
        <s v="Maria Rădoi"/>
        <s v="Anca Ghiță"/>
        <s v="Dan Andrei"/>
        <s v="Vasile Săftoiu"/>
        <s v="Silvian Dima"/>
        <s v="Teodora Pârvu"/>
        <s v="Oana Mărgineanu"/>
        <s v="Victor Barbu"/>
        <s v="Daciana Ionescu"/>
        <s v="Camelia Florea"/>
        <s v="Sorina Istrăteanu"/>
        <s v="Roxana Gheorghe"/>
        <s v="Livia Țurcanu"/>
        <s v="Laura Zaharescu"/>
        <s v="Horia Moldovan"/>
        <s v="Radu Călinescu"/>
        <s v="Bianca Țăran"/>
        <s v="Irina Crăciun"/>
        <s v="Anca Cioran"/>
        <s v="Victor Rădulescu"/>
        <s v="Radu Dima"/>
        <s v="Sorina Rădoi"/>
        <s v="Claudia Marin"/>
        <s v="Teodora Văduva"/>
        <s v="Cristian Nica"/>
        <s v="Cristian Dănescu"/>
        <s v="Ion Păun"/>
        <s v="Alina Păcurar"/>
        <s v="Loredana Ionescu"/>
        <s v="Ovidiu Manole"/>
        <s v="Mihaela Fărcaș"/>
        <s v="Paul Neagu"/>
        <s v="Cătălina Avram"/>
        <s v="Ionuț Marcu"/>
        <s v="Doru Mănescu"/>
        <s v="Costel Văduva"/>
        <s v="Teodora Costea"/>
        <s v="Octavian Roșca"/>
        <s v="Florin Apostol"/>
        <s v="Nicolae Popa"/>
        <s v="Andreea Zamfir"/>
        <s v="Mihaela Stanciu"/>
        <s v="Vasile Drăghici"/>
        <s v="Alina Drăgoi"/>
        <s v="Vlad Țăran"/>
        <s v="Radu Munteanu"/>
        <s v="Mihai Onofrei"/>
        <s v="Tiberiu Săvulescu"/>
        <s v="Corina Țucă"/>
        <s v="Sanda Iancu"/>
        <s v="Emil Lăzărescu"/>
        <s v="Adriana Moraru"/>
        <s v="Cristian Chiriac"/>
        <s v="Simona Năstase"/>
        <s v="Eliza Călinescu"/>
        <s v="Ruxandra Bălăcescu"/>
        <s v="Emil Drăgoi"/>
        <s v="Remus Neagu"/>
        <s v="Toma Vasile"/>
        <s v="Silvian Marin"/>
        <s v="Mihai Dascălu"/>
        <s v="Alin Barbu"/>
        <s v="Eliza Călin"/>
        <s v="Lavinia Văduva"/>
        <s v="Costel Neagu"/>
        <s v="Bianca Moraru"/>
        <s v="Elena Străinu"/>
        <s v="Sorin Chiriac"/>
        <s v="Laura Marin"/>
        <s v="Lavinia Stan"/>
        <s v="Alin Rădulescu"/>
        <s v="Mihaela Teodorescu"/>
        <s v="Ramona Ioniță"/>
        <s v="Paulina Munteanu"/>
        <s v="Dorina Cîmpian"/>
        <s v="Claudia Pîrlea"/>
        <s v="Sorin Săftoiu"/>
        <s v="Laura Ciorăscu"/>
        <s v="Dan Petcu"/>
        <s v="Raluca Voicu"/>
        <s v="Paul Vasile"/>
        <s v="Florina Ghiță"/>
        <s v="George Voicu"/>
        <s v="Florin Mărgineanu"/>
        <s v="Ionel Cîrnu"/>
        <s v="Gabriela Radu"/>
        <s v="Nicu Zamfirescu"/>
        <s v="Horia Sandu"/>
        <s v="Radu Opriș"/>
        <s v="Darius Voicu"/>
        <s v="Luciana Popescu"/>
        <s v="Mihai Vasilescu"/>
        <s v="Adriana Petrescu"/>
        <s v="Daniela Mărgineanu"/>
        <s v="Marius Toma"/>
        <s v="Alin Gălățeanu"/>
        <s v="Irina Moraru"/>
        <s v="Darius Lăcătuș"/>
        <s v="Ion Stănescu"/>
      </sharedItems>
    </cacheField>
    <cacheField name="Total Sales" numFmtId="166">
      <sharedItems containsSemiMixedTypes="0" containsString="0" containsNumber="1" minValue="432932.5259999999" maxValue="467050.29799999995"/>
    </cacheField>
    <cacheField name="Rank " numFmtId="0">
      <sharedItems containsSemiMixedTypes="0" containsString="0" containsNumber="1" containsInteger="1" minValue="1" maxValue="8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na" refreshedDate="45647.838308564817" createdVersion="8" refreshedVersion="8" minRefreshableVersion="3" recordCount="2000" xr:uid="{2D045E7E-F5F8-4D74-B6BC-3E12563DB62E}">
  <cacheSource type="worksheet">
    <worksheetSource name="Table1"/>
  </cacheSource>
  <cacheFields count="19">
    <cacheField name="Order_ID" numFmtId="0">
      <sharedItems containsSemiMixedTypes="0" containsString="0" containsNumber="1" containsInteger="1" minValue="1001" maxValue="3000"/>
    </cacheField>
    <cacheField name="Order_Date" numFmtId="164">
      <sharedItems containsSemiMixedTypes="0" containsNonDate="0" containsDate="1" containsString="0" minDate="2022-10-26T00:00:00" maxDate="2024-10-26T00:00:00"/>
    </cacheField>
    <cacheField name="Product_ID" numFmtId="0">
      <sharedItems containsSemiMixedTypes="0" containsString="0" containsNumber="1" containsInteger="1" minValue="201" maxValue="205"/>
    </cacheField>
    <cacheField name="Sales_Rep_ID" numFmtId="0">
      <sharedItems containsSemiMixedTypes="0" containsString="0" containsNumber="1" containsInteger="1" minValue="301" maxValue="305"/>
    </cacheField>
    <cacheField name="Region_ID" numFmtId="0">
      <sharedItems containsSemiMixedTypes="0" containsString="0" containsNumber="1" containsInteger="1" minValue="101" maxValue="105"/>
    </cacheField>
    <cacheField name="Quantity_Sold" numFmtId="0">
      <sharedItems containsSemiMixedTypes="0" containsString="0" containsNumber="1" containsInteger="1" minValue="1" maxValue="10"/>
    </cacheField>
    <cacheField name="Unit_Price" numFmtId="1">
      <sharedItems containsSemiMixedTypes="0" containsString="0" containsNumber="1" minValue="26.065000000000001" maxValue="389.94799999999998"/>
    </cacheField>
    <cacheField name="Total_Sales" numFmtId="1">
      <sharedItems containsSemiMixedTypes="0" containsString="0" containsNumber="1" minValue="26.065000000000001" maxValue="3890.12"/>
    </cacheField>
    <cacheField name="Profit" numFmtId="1">
      <sharedItems containsSemiMixedTypes="0" containsString="0" containsNumber="1" minValue="5.0299600000000009" maxValue="1167.0359999999998"/>
    </cacheField>
    <cacheField name="Return_Flag" numFmtId="0">
      <sharedItems/>
    </cacheField>
    <cacheField name="Time" numFmtId="0">
      <sharedItems/>
    </cacheField>
    <cacheField name="Time_value" numFmtId="165">
      <sharedItems containsSemiMixedTypes="0" containsNonDate="0" containsDate="1" containsString="0" minDate="1899-12-30T00:00:00" maxDate="1899-12-30T23:59:00"/>
    </cacheField>
    <cacheField name="Year" numFmtId="0">
      <sharedItems containsSemiMixedTypes="0" containsString="0" containsNumber="1" containsInteger="1" minValue="2022" maxValue="2024" count="3">
        <n v="2022"/>
        <n v="2023"/>
        <n v="2024"/>
      </sharedItems>
    </cacheField>
    <cacheField name="Month" numFmtId="0">
      <sharedItems containsSemiMixedTypes="0" containsString="0" containsNumber="1" containsInteger="1" minValue="1" maxValue="12" count="12">
        <n v="10"/>
        <n v="11"/>
        <n v="12"/>
        <n v="1"/>
        <n v="2"/>
        <n v="3"/>
        <n v="4"/>
        <n v="5"/>
        <n v="6"/>
        <n v="7"/>
        <n v="8"/>
        <n v="9"/>
      </sharedItems>
    </cacheField>
    <cacheField name="Day_of_Week" numFmtId="0">
      <sharedItems count="7">
        <s v="Wednesday"/>
        <s v="Thursday"/>
        <s v="Friday"/>
        <s v="Saturday"/>
        <s v="Sunday"/>
        <s v="Monday"/>
        <s v="Tuesday"/>
      </sharedItems>
    </cacheField>
    <cacheField name="Hour" numFmtId="0">
      <sharedItems containsSemiMixedTypes="0" containsString="0" containsNumber="1" containsInteger="1" minValue="0" maxValue="23"/>
    </cacheField>
    <cacheField name="Avg_Order_Size" numFmtId="0">
      <sharedItems containsSemiMixedTypes="0" containsString="0" containsNumber="1" minValue="26.065000000000001" maxValue="389.94800000000004"/>
    </cacheField>
    <cacheField name="Time_of_Day" numFmtId="1">
      <sharedItems/>
    </cacheField>
    <cacheField name="Profit_Margin" numFmtId="9">
      <sharedItems containsSemiMixedTypes="0" containsString="0" containsNumber="1" minValue="0.14999999999999997" maxValue="0.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na" refreshedDate="45647.861264004627" backgroundQuery="1" createdVersion="8" refreshedVersion="8" minRefreshableVersion="3" recordCount="0" supportSubquery="1" supportAdvancedDrill="1" xr:uid="{69EA915C-54D5-4AE6-83C7-3A68693204E9}">
  <cacheSource type="external" connectionId="1"/>
  <cacheFields count="3">
    <cacheField name="[Measures].[Sum of Total Sales]" caption="Sum of Total Sales" numFmtId="0" hierarchy="49" level="32767"/>
    <cacheField name="[Table9].[Customer_Name].[Customer_Name]" caption="Customer_Name" numFmtId="0" hierarchy="31" level="1">
      <sharedItems count="2">
        <s v="Anca Cioran"/>
        <s v="Anca Ghiță"/>
      </sharedItems>
    </cacheField>
    <cacheField name="[Table4].[Region_Name].[Region_Name]" caption="Region_Name" numFmtId="0" hierarchy="26" level="1">
      <sharedItems containsSemiMixedTypes="0" containsNonDate="0" containsString="0"/>
    </cacheField>
  </cacheFields>
  <cacheHierarchies count="52">
    <cacheHierarchy uniqueName="[Table1].[Order_ID]" caption="Order_ID" attribute="1" defaultMemberUniqueName="[Table1].[Order_ID].[All]" allUniqueName="[Table1].[Order_ID].[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0" memberValueDatatype="7" unbalanced="0"/>
    <cacheHierarchy uniqueName="[Table1].[Product_ID]" caption="Product_ID" attribute="1" defaultMemberUniqueName="[Table1].[Product_ID].[All]" allUniqueName="[Table1].[Product_ID].[All]" dimensionUniqueName="[Table1]" displayFolder="" count="0" memberValueDatatype="20" unbalanced="0"/>
    <cacheHierarchy uniqueName="[Table1].[Sales_Rep_ID]" caption="Sales_Rep_ID" attribute="1" defaultMemberUniqueName="[Table1].[Sales_Rep_ID].[All]" allUniqueName="[Table1].[Sales_Rep_ID].[All]" dimensionUniqueName="[Table1]" displayFolder="" count="0" memberValueDatatype="20" unbalanced="0"/>
    <cacheHierarchy uniqueName="[Table1].[Region_ID]" caption="Region_ID" attribute="1" defaultMemberUniqueName="[Table1].[Region_ID].[All]" allUniqueName="[Table1].[Region_ID].[All]" dimensionUniqueName="[Table1]" displayFolder="" count="0" memberValueDatatype="20" unbalanced="0"/>
    <cacheHierarchy uniqueName="[Table1].[Quantity_Sold]" caption="Quantity_Sold" attribute="1" defaultMemberUniqueName="[Table1].[Quantity_Sold].[All]" allUniqueName="[Table1].[Quantity_Sold].[All]" dimensionUniqueName="[Table1]" displayFolder="" count="0" memberValueDatatype="20" unbalanced="0"/>
    <cacheHierarchy uniqueName="[Table1].[Unit_Price]" caption="Unit_Price" attribute="1" defaultMemberUniqueName="[Table1].[Unit_Price].[All]" allUniqueName="[Table1].[Unit_Price].[All]" dimensionUniqueName="[Table1]" displayFolder="" count="0" memberValueDatatype="5" unbalanced="0"/>
    <cacheHierarchy uniqueName="[Table1].[Total_Sales]" caption="Total_Sales" attribute="1" defaultMemberUniqueName="[Table1].[Total_Sales].[All]" allUniqueName="[Table1].[Total_Sale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_Flag]" caption="Return_Flag" attribute="1" defaultMemberUniqueName="[Table1].[Return_Flag].[All]" allUniqueName="[Table1].[Return_Flag].[All]" dimensionUniqueName="[Table1]" displayFolder="" count="0" memberValueDatatype="11" unbalanced="0"/>
    <cacheHierarchy uniqueName="[Table1].[Time]" caption="Time" attribute="1" defaultMemberUniqueName="[Table1].[Time].[All]" allUniqueName="[Table1].[Time].[All]" dimensionUniqueName="[Table1]" displayFolder="" count="0" memberValueDatatype="130" unbalanced="0"/>
    <cacheHierarchy uniqueName="[Table1].[Time_value]" caption="Time_value" attribute="1" time="1" defaultMemberUniqueName="[Table1].[Time_value].[All]" allUniqueName="[Table1].[Time_valu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20" unbalanced="0"/>
    <cacheHierarchy uniqueName="[Table1].[Day_of_Week]" caption="Day_of_Week" attribute="1" defaultMemberUniqueName="[Table1].[Day_of_Week].[All]" allUniqueName="[Table1].[Day_of_Week].[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Avg_Order_Size]" caption="Avg_Order_Size" attribute="1" defaultMemberUniqueName="[Table1].[Avg_Order_Size].[All]" allUniqueName="[Table1].[Avg_Order_Size].[All]" dimensionUniqueName="[Table1]" displayFolder="" count="0" memberValueDatatype="5" unbalanced="0"/>
    <cacheHierarchy uniqueName="[Table1].[Time_of_Day]" caption="Time_of_Day" attribute="1" defaultMemberUniqueName="[Table1].[Time_of_Day].[All]" allUniqueName="[Table1].[Time_of_Day].[All]" dimensionUniqueName="[Table1]" displayFolder="" count="2"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2].[Product_ID]" caption="Product_ID" attribute="1" defaultMemberUniqueName="[Table2].[Product_ID].[All]" allUniqueName="[Table2].[Product_ID].[All]" dimensionUniqueName="[Table2]" displayFolder="" count="0" memberValueDatatype="2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Product_Category]" caption="Product_Category" attribute="1" defaultMemberUniqueName="[Table2].[Product_Category].[All]" allUniqueName="[Table2].[Product_Category].[All]" dimensionUniqueName="[Table2]" displayFolder="" count="2" memberValueDatatype="130" unbalanced="0"/>
    <cacheHierarchy uniqueName="[Table3].[Sales_Rep_ID]" caption="Sales_Rep_ID" attribute="1" defaultMemberUniqueName="[Table3].[Sales_Rep_ID].[All]" allUniqueName="[Table3].[Sales_Rep_ID].[All]" dimensionUniqueName="[Table3]" displayFolder="" count="0" memberValueDatatype="20" unbalanced="0"/>
    <cacheHierarchy uniqueName="[Table3].[Sales_Rep_Name]" caption="Sales_Rep_Name" attribute="1" defaultMemberUniqueName="[Table3].[Sales_Rep_Name].[All]" allUniqueName="[Table3].[Sales_Rep_Name].[All]" dimensionUniqueName="[Table3]" displayFolder="" count="2" memberValueDatatype="130" unbalanced="0"/>
    <cacheHierarchy uniqueName="[Table3].[Hire_Date]" caption="Hire_Date" attribute="1" time="1" defaultMemberUniqueName="[Table3].[Hire_Date].[All]" allUniqueName="[Table3].[Hire_Date].[All]" dimensionUniqueName="[Table3]" displayFolder="" count="0" memberValueDatatype="7" unbalanced="0"/>
    <cacheHierarchy uniqueName="[Table4].[Region_ID]" caption="Region_ID" attribute="1" defaultMemberUniqueName="[Table4].[Region_ID].[All]" allUniqueName="[Table4].[Region_ID].[All]" dimensionUniqueName="[Table4]" displayFolder="" count="0" memberValueDatatype="20" unbalanced="0"/>
    <cacheHierarchy uniqueName="[Table4].[Region_Name]" caption="Region_Name" attribute="1" defaultMemberUniqueName="[Table4].[Region_Name].[All]" allUniqueName="[Table4].[Region_Name].[All]" dimensionUniqueName="[Table4]" displayFolder="" count="2" memberValueDatatype="130" unbalanced="0">
      <fieldsUsage count="2">
        <fieldUsage x="-1"/>
        <fieldUsage x="2"/>
      </fieldsUsage>
    </cacheHierarchy>
    <cacheHierarchy uniqueName="[Table5].[Customer_ID]" caption="Customer_ID" attribute="1" defaultMemberUniqueName="[Table5].[Customer_ID].[All]" allUniqueName="[Table5].[Customer_ID].[All]" dimensionUniqueName="[Table5]" displayFolder="" count="0" memberValueDatatype="20" unbalanced="0"/>
    <cacheHierarchy uniqueName="[Table5].[Customer_Name]" caption="Customer_Name" attribute="1" defaultMemberUniqueName="[Table5].[Customer_Name].[All]" allUniqueName="[Table5].[Customer_Name].[All]" dimensionUniqueName="[Table5]" displayFolder="" count="0" memberValueDatatype="130" unbalanced="0"/>
    <cacheHierarchy uniqueName="[Table5].[Region_ID]" caption="Region_ID" attribute="1" defaultMemberUniqueName="[Table5].[Region_ID].[All]" allUniqueName="[Table5].[Region_ID].[All]" dimensionUniqueName="[Table5]" displayFolder="" count="0" memberValueDatatype="20" unbalanced="0"/>
    <cacheHierarchy uniqueName="[Table9].[Customer_ID]" caption="Customer_ID" attribute="1" defaultMemberUniqueName="[Table9].[Customer_ID].[All]" allUniqueName="[Table9].[Customer_ID].[All]" dimensionUniqueName="[Table9]" displayFolder="" count="0" memberValueDatatype="20" unbalanced="0"/>
    <cacheHierarchy uniqueName="[Table9].[Customer_Name]" caption="Customer_Name" attribute="1" defaultMemberUniqueName="[Table9].[Customer_Name].[All]" allUniqueName="[Table9].[Customer_Name].[All]" dimensionUniqueName="[Table9]" displayFolder="" count="2" memberValueDatatype="130" unbalanced="0">
      <fieldsUsage count="2">
        <fieldUsage x="-1"/>
        <fieldUsage x="1"/>
      </fieldsUsage>
    </cacheHierarchy>
    <cacheHierarchy uniqueName="[Table9].[Total Sales]" caption="Total Sales" attribute="1" defaultMemberUniqueName="[Table9].[Total Sales].[All]" allUniqueName="[Table9].[Total Sales].[All]" dimensionUniqueName="[Table9]" displayFolder="" count="0" memberValueDatatype="5" unbalanced="0"/>
    <cacheHierarchy uniqueName="[Table9].[Rank]" caption="Rank" attribute="1" defaultMemberUniqueName="[Table9].[Rank].[All]" allUniqueName="[Table9].[Rank].[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3]" caption="__XL_Count Table3" measure="1" displayFolder="" measureGroup="Table3"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vg_Order_Size]" caption="Sum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Average of Avg_Order_Size]" caption="Average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hidden="1">
      <extLst>
        <ext xmlns:x15="http://schemas.microsoft.com/office/spreadsheetml/2010/11/main" uri="{B97F6D7D-B522-45F9-BDA1-12C45D357490}">
          <x15:cacheHierarchy aggregatedColumn="7"/>
        </ext>
      </extLst>
    </cacheHierarchy>
    <cacheHierarchy uniqueName="[Measures].[Sum of Region_ID]" caption="Sum of Region_ID" measure="1" displayFolder="" measureGroup="Table4" count="0" hidden="1">
      <extLst>
        <ext xmlns:x15="http://schemas.microsoft.com/office/spreadsheetml/2010/11/main" uri="{B97F6D7D-B522-45F9-BDA1-12C45D357490}">
          <x15:cacheHierarchy aggregatedColumn="25"/>
        </ext>
      </extLst>
    </cacheHierarchy>
    <cacheHierarchy uniqueName="[Measures].[Count of Customer_ID]" caption="Count of Customer_ID" measure="1" displayFolder="" measureGroup="Table5" count="0" hidden="1">
      <extLst>
        <ext xmlns:x15="http://schemas.microsoft.com/office/spreadsheetml/2010/11/main" uri="{B97F6D7D-B522-45F9-BDA1-12C45D357490}">
          <x15:cacheHierarchy aggregatedColumn="27"/>
        </ext>
      </extLst>
    </cacheHierarchy>
    <cacheHierarchy uniqueName="[Measures].[Sum of Quantity_Sold]" caption="Sum of Quantity_Sold" measure="1" displayFolder="" measureGroup="Table1" count="0" hidden="1">
      <extLst>
        <ext xmlns:x15="http://schemas.microsoft.com/office/spreadsheetml/2010/11/main" uri="{B97F6D7D-B522-45F9-BDA1-12C45D357490}">
          <x15:cacheHierarchy aggregatedColumn="5"/>
        </ext>
      </extLst>
    </cacheHierarchy>
    <cacheHierarchy uniqueName="[Measures].[Count of Quantity_Sold]" caption="Count of Quantity_Sold" measure="1" displayFolder="" measureGroup="Table1" count="0" hidden="1">
      <extLst>
        <ext xmlns:x15="http://schemas.microsoft.com/office/spreadsheetml/2010/11/main" uri="{B97F6D7D-B522-45F9-BDA1-12C45D357490}">
          <x15:cacheHierarchy aggregatedColumn="5"/>
        </ext>
      </extLst>
    </cacheHierarchy>
    <cacheHierarchy uniqueName="[Measures].[Sum of Region_ID 2]" caption="Sum of Region_ID 2" measure="1" displayFolder="" measureGroup="Table5" count="0" hidden="1">
      <extLst>
        <ext xmlns:x15="http://schemas.microsoft.com/office/spreadsheetml/2010/11/main" uri="{B97F6D7D-B522-45F9-BDA1-12C45D357490}">
          <x15:cacheHierarchy aggregatedColumn="29"/>
        </ext>
      </extLst>
    </cacheHierarchy>
    <cacheHierarchy uniqueName="[Measures].[Sum of Total Sales]" caption="Sum of Total Sales" measure="1" displayFolder="" measureGroup="Table9" count="0" oneField="1" hidden="1">
      <fieldsUsage count="1">
        <fieldUsage x="0"/>
      </fieldsUsage>
      <extLst>
        <ext xmlns:x15="http://schemas.microsoft.com/office/spreadsheetml/2010/11/main" uri="{B97F6D7D-B522-45F9-BDA1-12C45D357490}">
          <x15:cacheHierarchy aggregatedColumn="32"/>
        </ext>
      </extLst>
    </cacheHierarchy>
    <cacheHierarchy uniqueName="[Measures].[Count of Return_Flag]" caption="Count of Return_Flag" measure="1" displayFolder="" measureGroup="Table1" count="0" hidden="1">
      <extLst>
        <ext xmlns:x15="http://schemas.microsoft.com/office/spreadsheetml/2010/11/main" uri="{B97F6D7D-B522-45F9-BDA1-12C45D357490}">
          <x15:cacheHierarchy aggregatedColumn="9"/>
        </ext>
      </extLst>
    </cacheHierarchy>
    <cacheHierarchy uniqueName="[Measures].[Sum of Profit_Margin]" caption="Sum of Profit_Margin" measure="1" displayFolder="" measureGroup="Table1" count="0" hidden="1">
      <extLst>
        <ext xmlns:x15="http://schemas.microsoft.com/office/spreadsheetml/2010/11/main" uri="{B97F6D7D-B522-45F9-BDA1-12C45D357490}">
          <x15:cacheHierarchy aggregatedColumn="18"/>
        </ext>
      </extLst>
    </cacheHierarchy>
  </cacheHierarchies>
  <kpis count="0"/>
  <dimensions count="7">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 name="Table5" uniqueName="[Table5]" caption="Table5"/>
    <dimension name="Table9" uniqueName="[Table9]" caption="Table9"/>
  </dimensions>
  <measureGroups count="6">
    <measureGroup name="Table1" caption="Table1"/>
    <measureGroup name="Table2" caption="Table2"/>
    <measureGroup name="Table3" caption="Table3"/>
    <measureGroup name="Table4" caption="Table4"/>
    <measureGroup name="Table5" caption="Table5"/>
    <measureGroup name="Table9" caption="Table9"/>
  </measureGroups>
  <maps count="12">
    <map measureGroup="0" dimension="1"/>
    <map measureGroup="0" dimension="2"/>
    <map measureGroup="0" dimension="3"/>
    <map measureGroup="0" dimension="4"/>
    <map measureGroup="1" dimension="2"/>
    <map measureGroup="2" dimension="3"/>
    <map measureGroup="3" dimension="4"/>
    <map measureGroup="4" dimension="4"/>
    <map measureGroup="4" dimension="5"/>
    <map measureGroup="5" dimension="4"/>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na" refreshedDate="45647.861264699073" backgroundQuery="1" createdVersion="8" refreshedVersion="8" minRefreshableVersion="3" recordCount="0" supportSubquery="1" supportAdvancedDrill="1" xr:uid="{3D3B6A93-64A1-449A-A4B4-50D6C2C460E7}">
  <cacheSource type="external" connectionId="1"/>
  <cacheFields count="3">
    <cacheField name="[Table4].[Region_Name].[Region_Name]" caption="Region_Name" numFmtId="0" hierarchy="26" level="1">
      <sharedItems count="5">
        <s v="Arad"/>
        <s v="Brașov"/>
        <s v="Oradea"/>
        <s v="Ploiești"/>
        <s v="Sibiu"/>
      </sharedItems>
    </cacheField>
    <cacheField name="[Measures].[Sum of Total_Sales]" caption="Sum of Total_Sales" numFmtId="0" hierarchy="43" level="32767"/>
    <cacheField name="[Measures].[Count of Return_Flag]" caption="Count of Return_Flag" numFmtId="0" hierarchy="50" level="32767"/>
  </cacheFields>
  <cacheHierarchies count="52">
    <cacheHierarchy uniqueName="[Table1].[Order_ID]" caption="Order_ID" attribute="1" defaultMemberUniqueName="[Table1].[Order_ID].[All]" allUniqueName="[Table1].[Order_ID].[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0" memberValueDatatype="7" unbalanced="0"/>
    <cacheHierarchy uniqueName="[Table1].[Product_ID]" caption="Product_ID" attribute="1" defaultMemberUniqueName="[Table1].[Product_ID].[All]" allUniqueName="[Table1].[Product_ID].[All]" dimensionUniqueName="[Table1]" displayFolder="" count="0" memberValueDatatype="20" unbalanced="0"/>
    <cacheHierarchy uniqueName="[Table1].[Sales_Rep_ID]" caption="Sales_Rep_ID" attribute="1" defaultMemberUniqueName="[Table1].[Sales_Rep_ID].[All]" allUniqueName="[Table1].[Sales_Rep_ID].[All]" dimensionUniqueName="[Table1]" displayFolder="" count="0" memberValueDatatype="20" unbalanced="0"/>
    <cacheHierarchy uniqueName="[Table1].[Region_ID]" caption="Region_ID" attribute="1" defaultMemberUniqueName="[Table1].[Region_ID].[All]" allUniqueName="[Table1].[Region_ID].[All]" dimensionUniqueName="[Table1]" displayFolder="" count="0" memberValueDatatype="20" unbalanced="0"/>
    <cacheHierarchy uniqueName="[Table1].[Quantity_Sold]" caption="Quantity_Sold" attribute="1" defaultMemberUniqueName="[Table1].[Quantity_Sold].[All]" allUniqueName="[Table1].[Quantity_Sold].[All]" dimensionUniqueName="[Table1]" displayFolder="" count="0" memberValueDatatype="20" unbalanced="0"/>
    <cacheHierarchy uniqueName="[Table1].[Unit_Price]" caption="Unit_Price" attribute="1" defaultMemberUniqueName="[Table1].[Unit_Price].[All]" allUniqueName="[Table1].[Unit_Price].[All]" dimensionUniqueName="[Table1]" displayFolder="" count="0" memberValueDatatype="5" unbalanced="0"/>
    <cacheHierarchy uniqueName="[Table1].[Total_Sales]" caption="Total_Sales" attribute="1" defaultMemberUniqueName="[Table1].[Total_Sales].[All]" allUniqueName="[Table1].[Total_Sale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_Flag]" caption="Return_Flag" attribute="1" defaultMemberUniqueName="[Table1].[Return_Flag].[All]" allUniqueName="[Table1].[Return_Flag].[All]" dimensionUniqueName="[Table1]" displayFolder="" count="0" memberValueDatatype="11" unbalanced="0"/>
    <cacheHierarchy uniqueName="[Table1].[Time]" caption="Time" attribute="1" defaultMemberUniqueName="[Table1].[Time].[All]" allUniqueName="[Table1].[Time].[All]" dimensionUniqueName="[Table1]" displayFolder="" count="0" memberValueDatatype="130" unbalanced="0"/>
    <cacheHierarchy uniqueName="[Table1].[Time_value]" caption="Time_value" attribute="1" time="1" defaultMemberUniqueName="[Table1].[Time_value].[All]" allUniqueName="[Table1].[Time_valu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20" unbalanced="0"/>
    <cacheHierarchy uniqueName="[Table1].[Day_of_Week]" caption="Day_of_Week" attribute="1" defaultMemberUniqueName="[Table1].[Day_of_Week].[All]" allUniqueName="[Table1].[Day_of_Week].[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Avg_Order_Size]" caption="Avg_Order_Size" attribute="1" defaultMemberUniqueName="[Table1].[Avg_Order_Size].[All]" allUniqueName="[Table1].[Avg_Order_Size].[All]" dimensionUniqueName="[Table1]" displayFolder="" count="0" memberValueDatatype="5" unbalanced="0"/>
    <cacheHierarchy uniqueName="[Table1].[Time_of_Day]" caption="Time_of_Day" attribute="1" defaultMemberUniqueName="[Table1].[Time_of_Day].[All]" allUniqueName="[Table1].[Time_of_Day].[All]" dimensionUniqueName="[Table1]" displayFolder="" count="2"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2].[Product_ID]" caption="Product_ID" attribute="1" defaultMemberUniqueName="[Table2].[Product_ID].[All]" allUniqueName="[Table2].[Product_ID].[All]" dimensionUniqueName="[Table2]" displayFolder="" count="0" memberValueDatatype="2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Product_Category]" caption="Product_Category" attribute="1" defaultMemberUniqueName="[Table2].[Product_Category].[All]" allUniqueName="[Table2].[Product_Category].[All]" dimensionUniqueName="[Table2]" displayFolder="" count="2" memberValueDatatype="130" unbalanced="0"/>
    <cacheHierarchy uniqueName="[Table3].[Sales_Rep_ID]" caption="Sales_Rep_ID" attribute="1" defaultMemberUniqueName="[Table3].[Sales_Rep_ID].[All]" allUniqueName="[Table3].[Sales_Rep_ID].[All]" dimensionUniqueName="[Table3]" displayFolder="" count="0" memberValueDatatype="20" unbalanced="0"/>
    <cacheHierarchy uniqueName="[Table3].[Sales_Rep_Name]" caption="Sales_Rep_Name" attribute="1" defaultMemberUniqueName="[Table3].[Sales_Rep_Name].[All]" allUniqueName="[Table3].[Sales_Rep_Name].[All]" dimensionUniqueName="[Table3]" displayFolder="" count="2" memberValueDatatype="130" unbalanced="0"/>
    <cacheHierarchy uniqueName="[Table3].[Hire_Date]" caption="Hire_Date" attribute="1" time="1" defaultMemberUniqueName="[Table3].[Hire_Date].[All]" allUniqueName="[Table3].[Hire_Date].[All]" dimensionUniqueName="[Table3]" displayFolder="" count="0" memberValueDatatype="7" unbalanced="0"/>
    <cacheHierarchy uniqueName="[Table4].[Region_ID]" caption="Region_ID" attribute="1" defaultMemberUniqueName="[Table4].[Region_ID].[All]" allUniqueName="[Table4].[Region_ID].[All]" dimensionUniqueName="[Table4]" displayFolder="" count="0" memberValueDatatype="20" unbalanced="0"/>
    <cacheHierarchy uniqueName="[Table4].[Region_Name]" caption="Region_Name" attribute="1" defaultMemberUniqueName="[Table4].[Region_Name].[All]" allUniqueName="[Table4].[Region_Name].[All]" dimensionUniqueName="[Table4]" displayFolder="" count="2" memberValueDatatype="130" unbalanced="0">
      <fieldsUsage count="2">
        <fieldUsage x="-1"/>
        <fieldUsage x="0"/>
      </fieldsUsage>
    </cacheHierarchy>
    <cacheHierarchy uniqueName="[Table5].[Customer_ID]" caption="Customer_ID" attribute="1" defaultMemberUniqueName="[Table5].[Customer_ID].[All]" allUniqueName="[Table5].[Customer_ID].[All]" dimensionUniqueName="[Table5]" displayFolder="" count="0" memberValueDatatype="20" unbalanced="0"/>
    <cacheHierarchy uniqueName="[Table5].[Customer_Name]" caption="Customer_Name" attribute="1" defaultMemberUniqueName="[Table5].[Customer_Name].[All]" allUniqueName="[Table5].[Customer_Name].[All]" dimensionUniqueName="[Table5]" displayFolder="" count="0" memberValueDatatype="130" unbalanced="0"/>
    <cacheHierarchy uniqueName="[Table5].[Region_ID]" caption="Region_ID" attribute="1" defaultMemberUniqueName="[Table5].[Region_ID].[All]" allUniqueName="[Table5].[Region_ID].[All]" dimensionUniqueName="[Table5]" displayFolder="" count="0" memberValueDatatype="20" unbalanced="0"/>
    <cacheHierarchy uniqueName="[Table9].[Customer_ID]" caption="Customer_ID" attribute="1" defaultMemberUniqueName="[Table9].[Customer_ID].[All]" allUniqueName="[Table9].[Customer_ID].[All]" dimensionUniqueName="[Table9]" displayFolder="" count="0" memberValueDatatype="20" unbalanced="0"/>
    <cacheHierarchy uniqueName="[Table9].[Customer_Name]" caption="Customer_Name" attribute="1" defaultMemberUniqueName="[Table9].[Customer_Name].[All]" allUniqueName="[Table9].[Customer_Name].[All]" dimensionUniqueName="[Table9]" displayFolder="" count="0" memberValueDatatype="130" unbalanced="0"/>
    <cacheHierarchy uniqueName="[Table9].[Total Sales]" caption="Total Sales" attribute="1" defaultMemberUniqueName="[Table9].[Total Sales].[All]" allUniqueName="[Table9].[Total Sales].[All]" dimensionUniqueName="[Table9]" displayFolder="" count="0" memberValueDatatype="5" unbalanced="0"/>
    <cacheHierarchy uniqueName="[Table9].[Rank]" caption="Rank" attribute="1" defaultMemberUniqueName="[Table9].[Rank].[All]" allUniqueName="[Table9].[Rank].[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3]" caption="__XL_Count Table3" measure="1" displayFolder="" measureGroup="Table3"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vg_Order_Size]" caption="Sum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Average of Avg_Order_Size]" caption="Average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Region_ID]" caption="Sum of Region_ID" measure="1" displayFolder="" measureGroup="Table4" count="0" hidden="1">
      <extLst>
        <ext xmlns:x15="http://schemas.microsoft.com/office/spreadsheetml/2010/11/main" uri="{B97F6D7D-B522-45F9-BDA1-12C45D357490}">
          <x15:cacheHierarchy aggregatedColumn="25"/>
        </ext>
      </extLst>
    </cacheHierarchy>
    <cacheHierarchy uniqueName="[Measures].[Count of Customer_ID]" caption="Count of Customer_ID" measure="1" displayFolder="" measureGroup="Table5" count="0" hidden="1">
      <extLst>
        <ext xmlns:x15="http://schemas.microsoft.com/office/spreadsheetml/2010/11/main" uri="{B97F6D7D-B522-45F9-BDA1-12C45D357490}">
          <x15:cacheHierarchy aggregatedColumn="27"/>
        </ext>
      </extLst>
    </cacheHierarchy>
    <cacheHierarchy uniqueName="[Measures].[Sum of Quantity_Sold]" caption="Sum of Quantity_Sold" measure="1" displayFolder="" measureGroup="Table1" count="0" hidden="1">
      <extLst>
        <ext xmlns:x15="http://schemas.microsoft.com/office/spreadsheetml/2010/11/main" uri="{B97F6D7D-B522-45F9-BDA1-12C45D357490}">
          <x15:cacheHierarchy aggregatedColumn="5"/>
        </ext>
      </extLst>
    </cacheHierarchy>
    <cacheHierarchy uniqueName="[Measures].[Count of Quantity_Sold]" caption="Count of Quantity_Sold" measure="1" displayFolder="" measureGroup="Table1" count="0" hidden="1">
      <extLst>
        <ext xmlns:x15="http://schemas.microsoft.com/office/spreadsheetml/2010/11/main" uri="{B97F6D7D-B522-45F9-BDA1-12C45D357490}">
          <x15:cacheHierarchy aggregatedColumn="5"/>
        </ext>
      </extLst>
    </cacheHierarchy>
    <cacheHierarchy uniqueName="[Measures].[Sum of Region_ID 2]" caption="Sum of Region_ID 2" measure="1" displayFolder="" measureGroup="Table5" count="0" hidden="1">
      <extLst>
        <ext xmlns:x15="http://schemas.microsoft.com/office/spreadsheetml/2010/11/main" uri="{B97F6D7D-B522-45F9-BDA1-12C45D357490}">
          <x15:cacheHierarchy aggregatedColumn="29"/>
        </ext>
      </extLst>
    </cacheHierarchy>
    <cacheHierarchy uniqueName="[Measures].[Sum of Total Sales]" caption="Sum of Total Sales" measure="1" displayFolder="" measureGroup="Table9" count="0" hidden="1">
      <extLst>
        <ext xmlns:x15="http://schemas.microsoft.com/office/spreadsheetml/2010/11/main" uri="{B97F6D7D-B522-45F9-BDA1-12C45D357490}">
          <x15:cacheHierarchy aggregatedColumn="32"/>
        </ext>
      </extLst>
    </cacheHierarchy>
    <cacheHierarchy uniqueName="[Measures].[Count of Return_Flag]" caption="Count of Return_Flag"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Profit_Margin]" caption="Sum of Profit_Margin" measure="1" displayFolder="" measureGroup="Table1" count="0" hidden="1">
      <extLst>
        <ext xmlns:x15="http://schemas.microsoft.com/office/spreadsheetml/2010/11/main" uri="{B97F6D7D-B522-45F9-BDA1-12C45D357490}">
          <x15:cacheHierarchy aggregatedColumn="18"/>
        </ext>
      </extLst>
    </cacheHierarchy>
  </cacheHierarchies>
  <kpis count="0"/>
  <dimensions count="7">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 name="Table5" uniqueName="[Table5]" caption="Table5"/>
    <dimension name="Table9" uniqueName="[Table9]" caption="Table9"/>
  </dimensions>
  <measureGroups count="6">
    <measureGroup name="Table1" caption="Table1"/>
    <measureGroup name="Table2" caption="Table2"/>
    <measureGroup name="Table3" caption="Table3"/>
    <measureGroup name="Table4" caption="Table4"/>
    <measureGroup name="Table5" caption="Table5"/>
    <measureGroup name="Table9" caption="Table9"/>
  </measureGroups>
  <maps count="12">
    <map measureGroup="0" dimension="1"/>
    <map measureGroup="0" dimension="2"/>
    <map measureGroup="0" dimension="3"/>
    <map measureGroup="0" dimension="4"/>
    <map measureGroup="1" dimension="2"/>
    <map measureGroup="2" dimension="3"/>
    <map measureGroup="3" dimension="4"/>
    <map measureGroup="4" dimension="4"/>
    <map measureGroup="4" dimension="5"/>
    <map measureGroup="5" dimension="4"/>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na" refreshedDate="45647.861265046296" backgroundQuery="1" createdVersion="8" refreshedVersion="8" minRefreshableVersion="3" recordCount="0" supportSubquery="1" supportAdvancedDrill="1" xr:uid="{2EB6F759-0FCB-4CF2-A578-791D5F3A7CD6}">
  <cacheSource type="external" connectionId="1"/>
  <cacheFields count="3">
    <cacheField name="[Measures].[Sum of Total_Sales]" caption="Sum of Total_Sales" numFmtId="0" hierarchy="43" level="32767"/>
    <cacheField name="[Table1].[Time_of_Day].[Time_of_Day]" caption="Time_of_Day" numFmtId="0" hierarchy="17" level="1">
      <sharedItems count="4">
        <s v="Afternoon"/>
        <s v="Evening"/>
        <s v="Morning"/>
        <s v="Night"/>
      </sharedItems>
    </cacheField>
    <cacheField name="[Table4].[Region_Name].[Region_Name]" caption="Region_Name" numFmtId="0" hierarchy="26" level="1">
      <sharedItems containsSemiMixedTypes="0" containsNonDate="0" containsString="0"/>
    </cacheField>
  </cacheFields>
  <cacheHierarchies count="52">
    <cacheHierarchy uniqueName="[Table1].[Order_ID]" caption="Order_ID" attribute="1" defaultMemberUniqueName="[Table1].[Order_ID].[All]" allUniqueName="[Table1].[Order_ID].[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0" memberValueDatatype="7" unbalanced="0"/>
    <cacheHierarchy uniqueName="[Table1].[Product_ID]" caption="Product_ID" attribute="1" defaultMemberUniqueName="[Table1].[Product_ID].[All]" allUniqueName="[Table1].[Product_ID].[All]" dimensionUniqueName="[Table1]" displayFolder="" count="0" memberValueDatatype="20" unbalanced="0"/>
    <cacheHierarchy uniqueName="[Table1].[Sales_Rep_ID]" caption="Sales_Rep_ID" attribute="1" defaultMemberUniqueName="[Table1].[Sales_Rep_ID].[All]" allUniqueName="[Table1].[Sales_Rep_ID].[All]" dimensionUniqueName="[Table1]" displayFolder="" count="0" memberValueDatatype="20" unbalanced="0"/>
    <cacheHierarchy uniqueName="[Table1].[Region_ID]" caption="Region_ID" attribute="1" defaultMemberUniqueName="[Table1].[Region_ID].[All]" allUniqueName="[Table1].[Region_ID].[All]" dimensionUniqueName="[Table1]" displayFolder="" count="0" memberValueDatatype="20" unbalanced="0"/>
    <cacheHierarchy uniqueName="[Table1].[Quantity_Sold]" caption="Quantity_Sold" attribute="1" defaultMemberUniqueName="[Table1].[Quantity_Sold].[All]" allUniqueName="[Table1].[Quantity_Sold].[All]" dimensionUniqueName="[Table1]" displayFolder="" count="0" memberValueDatatype="20" unbalanced="0"/>
    <cacheHierarchy uniqueName="[Table1].[Unit_Price]" caption="Unit_Price" attribute="1" defaultMemberUniqueName="[Table1].[Unit_Price].[All]" allUniqueName="[Table1].[Unit_Price].[All]" dimensionUniqueName="[Table1]" displayFolder="" count="0" memberValueDatatype="5" unbalanced="0"/>
    <cacheHierarchy uniqueName="[Table1].[Total_Sales]" caption="Total_Sales" attribute="1" defaultMemberUniqueName="[Table1].[Total_Sales].[All]" allUniqueName="[Table1].[Total_Sale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_Flag]" caption="Return_Flag" attribute="1" defaultMemberUniqueName="[Table1].[Return_Flag].[All]" allUniqueName="[Table1].[Return_Flag].[All]" dimensionUniqueName="[Table1]" displayFolder="" count="0" memberValueDatatype="11" unbalanced="0"/>
    <cacheHierarchy uniqueName="[Table1].[Time]" caption="Time" attribute="1" defaultMemberUniqueName="[Table1].[Time].[All]" allUniqueName="[Table1].[Time].[All]" dimensionUniqueName="[Table1]" displayFolder="" count="0" memberValueDatatype="130" unbalanced="0"/>
    <cacheHierarchy uniqueName="[Table1].[Time_value]" caption="Time_value" attribute="1" time="1" defaultMemberUniqueName="[Table1].[Time_value].[All]" allUniqueName="[Table1].[Time_valu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20" unbalanced="0"/>
    <cacheHierarchy uniqueName="[Table1].[Day_of_Week]" caption="Day_of_Week" attribute="1" defaultMemberUniqueName="[Table1].[Day_of_Week].[All]" allUniqueName="[Table1].[Day_of_Week].[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Avg_Order_Size]" caption="Avg_Order_Size" attribute="1" defaultMemberUniqueName="[Table1].[Avg_Order_Size].[All]" allUniqueName="[Table1].[Avg_Order_Size].[All]" dimensionUniqueName="[Table1]" displayFolder="" count="0" memberValueDatatype="5" unbalanced="0"/>
    <cacheHierarchy uniqueName="[Table1].[Time_of_Day]" caption="Time_of_Day" attribute="1" defaultMemberUniqueName="[Table1].[Time_of_Day].[All]" allUniqueName="[Table1].[Time_of_Day].[All]" dimensionUniqueName="[Table1]" displayFolder="" count="2" memberValueDatatype="130" unbalanced="0">
      <fieldsUsage count="2">
        <fieldUsage x="-1"/>
        <fieldUsage x="1"/>
      </fieldsUsage>
    </cacheHierarchy>
    <cacheHierarchy uniqueName="[Table1].[Profit_Margin]" caption="Profit_Margin" attribute="1" defaultMemberUniqueName="[Table1].[Profit_Margin].[All]" allUniqueName="[Table1].[Profit_Margin].[All]" dimensionUniqueName="[Table1]" displayFolder="" count="0" memberValueDatatype="5" unbalanced="0"/>
    <cacheHierarchy uniqueName="[Table2].[Product_ID]" caption="Product_ID" attribute="1" defaultMemberUniqueName="[Table2].[Product_ID].[All]" allUniqueName="[Table2].[Product_ID].[All]" dimensionUniqueName="[Table2]" displayFolder="" count="0" memberValueDatatype="2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Product_Category]" caption="Product_Category" attribute="1" defaultMemberUniqueName="[Table2].[Product_Category].[All]" allUniqueName="[Table2].[Product_Category].[All]" dimensionUniqueName="[Table2]" displayFolder="" count="2" memberValueDatatype="130" unbalanced="0"/>
    <cacheHierarchy uniqueName="[Table3].[Sales_Rep_ID]" caption="Sales_Rep_ID" attribute="1" defaultMemberUniqueName="[Table3].[Sales_Rep_ID].[All]" allUniqueName="[Table3].[Sales_Rep_ID].[All]" dimensionUniqueName="[Table3]" displayFolder="" count="0" memberValueDatatype="20" unbalanced="0"/>
    <cacheHierarchy uniqueName="[Table3].[Sales_Rep_Name]" caption="Sales_Rep_Name" attribute="1" defaultMemberUniqueName="[Table3].[Sales_Rep_Name].[All]" allUniqueName="[Table3].[Sales_Rep_Name].[All]" dimensionUniqueName="[Table3]" displayFolder="" count="2" memberValueDatatype="130" unbalanced="0"/>
    <cacheHierarchy uniqueName="[Table3].[Hire_Date]" caption="Hire_Date" attribute="1" time="1" defaultMemberUniqueName="[Table3].[Hire_Date].[All]" allUniqueName="[Table3].[Hire_Date].[All]" dimensionUniqueName="[Table3]" displayFolder="" count="0" memberValueDatatype="7" unbalanced="0"/>
    <cacheHierarchy uniqueName="[Table4].[Region_ID]" caption="Region_ID" attribute="1" defaultMemberUniqueName="[Table4].[Region_ID].[All]" allUniqueName="[Table4].[Region_ID].[All]" dimensionUniqueName="[Table4]" displayFolder="" count="0" memberValueDatatype="20" unbalanced="0"/>
    <cacheHierarchy uniqueName="[Table4].[Region_Name]" caption="Region_Name" attribute="1" defaultMemberUniqueName="[Table4].[Region_Name].[All]" allUniqueName="[Table4].[Region_Name].[All]" dimensionUniqueName="[Table4]" displayFolder="" count="2" memberValueDatatype="130" unbalanced="0">
      <fieldsUsage count="2">
        <fieldUsage x="-1"/>
        <fieldUsage x="2"/>
      </fieldsUsage>
    </cacheHierarchy>
    <cacheHierarchy uniqueName="[Table5].[Customer_ID]" caption="Customer_ID" attribute="1" defaultMemberUniqueName="[Table5].[Customer_ID].[All]" allUniqueName="[Table5].[Customer_ID].[All]" dimensionUniqueName="[Table5]" displayFolder="" count="0" memberValueDatatype="20" unbalanced="0"/>
    <cacheHierarchy uniqueName="[Table5].[Customer_Name]" caption="Customer_Name" attribute="1" defaultMemberUniqueName="[Table5].[Customer_Name].[All]" allUniqueName="[Table5].[Customer_Name].[All]" dimensionUniqueName="[Table5]" displayFolder="" count="0" memberValueDatatype="130" unbalanced="0"/>
    <cacheHierarchy uniqueName="[Table5].[Region_ID]" caption="Region_ID" attribute="1" defaultMemberUniqueName="[Table5].[Region_ID].[All]" allUniqueName="[Table5].[Region_ID].[All]" dimensionUniqueName="[Table5]" displayFolder="" count="0" memberValueDatatype="20" unbalanced="0"/>
    <cacheHierarchy uniqueName="[Table9].[Customer_ID]" caption="Customer_ID" attribute="1" defaultMemberUniqueName="[Table9].[Customer_ID].[All]" allUniqueName="[Table9].[Customer_ID].[All]" dimensionUniqueName="[Table9]" displayFolder="" count="0" memberValueDatatype="20" unbalanced="0"/>
    <cacheHierarchy uniqueName="[Table9].[Customer_Name]" caption="Customer_Name" attribute="1" defaultMemberUniqueName="[Table9].[Customer_Name].[All]" allUniqueName="[Table9].[Customer_Name].[All]" dimensionUniqueName="[Table9]" displayFolder="" count="0" memberValueDatatype="130" unbalanced="0"/>
    <cacheHierarchy uniqueName="[Table9].[Total Sales]" caption="Total Sales" attribute="1" defaultMemberUniqueName="[Table9].[Total Sales].[All]" allUniqueName="[Table9].[Total Sales].[All]" dimensionUniqueName="[Table9]" displayFolder="" count="0" memberValueDatatype="5" unbalanced="0"/>
    <cacheHierarchy uniqueName="[Table9].[Rank]" caption="Rank" attribute="1" defaultMemberUniqueName="[Table9].[Rank].[All]" allUniqueName="[Table9].[Rank].[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3]" caption="__XL_Count Table3" measure="1" displayFolder="" measureGroup="Table3"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vg_Order_Size]" caption="Sum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Average of Avg_Order_Size]" caption="Average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Region_ID]" caption="Sum of Region_ID" measure="1" displayFolder="" measureGroup="Table4" count="0" hidden="1">
      <extLst>
        <ext xmlns:x15="http://schemas.microsoft.com/office/spreadsheetml/2010/11/main" uri="{B97F6D7D-B522-45F9-BDA1-12C45D357490}">
          <x15:cacheHierarchy aggregatedColumn="25"/>
        </ext>
      </extLst>
    </cacheHierarchy>
    <cacheHierarchy uniqueName="[Measures].[Count of Customer_ID]" caption="Count of Customer_ID" measure="1" displayFolder="" measureGroup="Table5" count="0" hidden="1">
      <extLst>
        <ext xmlns:x15="http://schemas.microsoft.com/office/spreadsheetml/2010/11/main" uri="{B97F6D7D-B522-45F9-BDA1-12C45D357490}">
          <x15:cacheHierarchy aggregatedColumn="27"/>
        </ext>
      </extLst>
    </cacheHierarchy>
    <cacheHierarchy uniqueName="[Measures].[Sum of Quantity_Sold]" caption="Sum of Quantity_Sold" measure="1" displayFolder="" measureGroup="Table1" count="0" hidden="1">
      <extLst>
        <ext xmlns:x15="http://schemas.microsoft.com/office/spreadsheetml/2010/11/main" uri="{B97F6D7D-B522-45F9-BDA1-12C45D357490}">
          <x15:cacheHierarchy aggregatedColumn="5"/>
        </ext>
      </extLst>
    </cacheHierarchy>
    <cacheHierarchy uniqueName="[Measures].[Count of Quantity_Sold]" caption="Count of Quantity_Sold" measure="1" displayFolder="" measureGroup="Table1" count="0" hidden="1">
      <extLst>
        <ext xmlns:x15="http://schemas.microsoft.com/office/spreadsheetml/2010/11/main" uri="{B97F6D7D-B522-45F9-BDA1-12C45D357490}">
          <x15:cacheHierarchy aggregatedColumn="5"/>
        </ext>
      </extLst>
    </cacheHierarchy>
    <cacheHierarchy uniqueName="[Measures].[Sum of Region_ID 2]" caption="Sum of Region_ID 2" measure="1" displayFolder="" measureGroup="Table5" count="0" hidden="1">
      <extLst>
        <ext xmlns:x15="http://schemas.microsoft.com/office/spreadsheetml/2010/11/main" uri="{B97F6D7D-B522-45F9-BDA1-12C45D357490}">
          <x15:cacheHierarchy aggregatedColumn="29"/>
        </ext>
      </extLst>
    </cacheHierarchy>
    <cacheHierarchy uniqueName="[Measures].[Sum of Total Sales]" caption="Sum of Total Sales" measure="1" displayFolder="" measureGroup="Table9" count="0" hidden="1">
      <extLst>
        <ext xmlns:x15="http://schemas.microsoft.com/office/spreadsheetml/2010/11/main" uri="{B97F6D7D-B522-45F9-BDA1-12C45D357490}">
          <x15:cacheHierarchy aggregatedColumn="32"/>
        </ext>
      </extLst>
    </cacheHierarchy>
    <cacheHierarchy uniqueName="[Measures].[Count of Return_Flag]" caption="Count of Return_Flag" measure="1" displayFolder="" measureGroup="Table1" count="0" hidden="1">
      <extLst>
        <ext xmlns:x15="http://schemas.microsoft.com/office/spreadsheetml/2010/11/main" uri="{B97F6D7D-B522-45F9-BDA1-12C45D357490}">
          <x15:cacheHierarchy aggregatedColumn="9"/>
        </ext>
      </extLst>
    </cacheHierarchy>
    <cacheHierarchy uniqueName="[Measures].[Sum of Profit_Margin]" caption="Sum of Profit_Margin" measure="1" displayFolder="" measureGroup="Table1" count="0" hidden="1">
      <extLst>
        <ext xmlns:x15="http://schemas.microsoft.com/office/spreadsheetml/2010/11/main" uri="{B97F6D7D-B522-45F9-BDA1-12C45D357490}">
          <x15:cacheHierarchy aggregatedColumn="18"/>
        </ext>
      </extLst>
    </cacheHierarchy>
  </cacheHierarchies>
  <kpis count="0"/>
  <dimensions count="7">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 name="Table5" uniqueName="[Table5]" caption="Table5"/>
    <dimension name="Table9" uniqueName="[Table9]" caption="Table9"/>
  </dimensions>
  <measureGroups count="6">
    <measureGroup name="Table1" caption="Table1"/>
    <measureGroup name="Table2" caption="Table2"/>
    <measureGroup name="Table3" caption="Table3"/>
    <measureGroup name="Table4" caption="Table4"/>
    <measureGroup name="Table5" caption="Table5"/>
    <measureGroup name="Table9" caption="Table9"/>
  </measureGroups>
  <maps count="12">
    <map measureGroup="0" dimension="1"/>
    <map measureGroup="0" dimension="2"/>
    <map measureGroup="0" dimension="3"/>
    <map measureGroup="0" dimension="4"/>
    <map measureGroup="1" dimension="2"/>
    <map measureGroup="2" dimension="3"/>
    <map measureGroup="3" dimension="4"/>
    <map measureGroup="4" dimension="4"/>
    <map measureGroup="4" dimension="5"/>
    <map measureGroup="5" dimension="4"/>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na" refreshedDate="45647.861265509258" backgroundQuery="1" createdVersion="8" refreshedVersion="8" minRefreshableVersion="3" recordCount="0" supportSubquery="1" supportAdvancedDrill="1" xr:uid="{D5A07765-761E-44AC-B7DE-F1BD03D08622}">
  <cacheSource type="external" connectionId="1"/>
  <cacheFields count="4">
    <cacheField name="[Measures].[Sum of Total_Sales]" caption="Sum of Total_Sales" numFmtId="0" hierarchy="43" level="32767"/>
    <cacheField name="[Table3].[Sales_Rep_Name].[Sales_Rep_Name]" caption="Sales_Rep_Name" numFmtId="0" hierarchy="23" level="1">
      <sharedItems count="5">
        <s v="Amalia Vlad"/>
        <s v="Cristian Mănescu"/>
        <s v="Loredana Pîrvu"/>
        <s v="Remus Toma"/>
        <s v="Vasile Costin"/>
      </sharedItems>
    </cacheField>
    <cacheField name="[Measures].[Count of Quantity_Sold]" caption="Count of Quantity_Sold" numFmtId="0" hierarchy="47" level="32767"/>
    <cacheField name="[Table4].[Region_Name].[Region_Name]" caption="Region_Name" numFmtId="0" hierarchy="26" level="1">
      <sharedItems containsSemiMixedTypes="0" containsNonDate="0" containsString="0"/>
    </cacheField>
  </cacheFields>
  <cacheHierarchies count="52">
    <cacheHierarchy uniqueName="[Table1].[Order_ID]" caption="Order_ID" attribute="1" defaultMemberUniqueName="[Table1].[Order_ID].[All]" allUniqueName="[Table1].[Order_ID].[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0" memberValueDatatype="7" unbalanced="0"/>
    <cacheHierarchy uniqueName="[Table1].[Product_ID]" caption="Product_ID" attribute="1" defaultMemberUniqueName="[Table1].[Product_ID].[All]" allUniqueName="[Table1].[Product_ID].[All]" dimensionUniqueName="[Table1]" displayFolder="" count="0" memberValueDatatype="20" unbalanced="0"/>
    <cacheHierarchy uniqueName="[Table1].[Sales_Rep_ID]" caption="Sales_Rep_ID" attribute="1" defaultMemberUniqueName="[Table1].[Sales_Rep_ID].[All]" allUniqueName="[Table1].[Sales_Rep_ID].[All]" dimensionUniqueName="[Table1]" displayFolder="" count="0" memberValueDatatype="20" unbalanced="0"/>
    <cacheHierarchy uniqueName="[Table1].[Region_ID]" caption="Region_ID" attribute="1" defaultMemberUniqueName="[Table1].[Region_ID].[All]" allUniqueName="[Table1].[Region_ID].[All]" dimensionUniqueName="[Table1]" displayFolder="" count="0" memberValueDatatype="20" unbalanced="0"/>
    <cacheHierarchy uniqueName="[Table1].[Quantity_Sold]" caption="Quantity_Sold" attribute="1" defaultMemberUniqueName="[Table1].[Quantity_Sold].[All]" allUniqueName="[Table1].[Quantity_Sold].[All]" dimensionUniqueName="[Table1]" displayFolder="" count="0" memberValueDatatype="20" unbalanced="0"/>
    <cacheHierarchy uniqueName="[Table1].[Unit_Price]" caption="Unit_Price" attribute="1" defaultMemberUniqueName="[Table1].[Unit_Price].[All]" allUniqueName="[Table1].[Unit_Price].[All]" dimensionUniqueName="[Table1]" displayFolder="" count="0" memberValueDatatype="5" unbalanced="0"/>
    <cacheHierarchy uniqueName="[Table1].[Total_Sales]" caption="Total_Sales" attribute="1" defaultMemberUniqueName="[Table1].[Total_Sales].[All]" allUniqueName="[Table1].[Total_Sale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_Flag]" caption="Return_Flag" attribute="1" defaultMemberUniqueName="[Table1].[Return_Flag].[All]" allUniqueName="[Table1].[Return_Flag].[All]" dimensionUniqueName="[Table1]" displayFolder="" count="0" memberValueDatatype="11" unbalanced="0"/>
    <cacheHierarchy uniqueName="[Table1].[Time]" caption="Time" attribute="1" defaultMemberUniqueName="[Table1].[Time].[All]" allUniqueName="[Table1].[Time].[All]" dimensionUniqueName="[Table1]" displayFolder="" count="0" memberValueDatatype="130" unbalanced="0"/>
    <cacheHierarchy uniqueName="[Table1].[Time_value]" caption="Time_value" attribute="1" time="1" defaultMemberUniqueName="[Table1].[Time_value].[All]" allUniqueName="[Table1].[Time_valu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20" unbalanced="0"/>
    <cacheHierarchy uniqueName="[Table1].[Day_of_Week]" caption="Day_of_Week" attribute="1" defaultMemberUniqueName="[Table1].[Day_of_Week].[All]" allUniqueName="[Table1].[Day_of_Week].[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Avg_Order_Size]" caption="Avg_Order_Size" attribute="1" defaultMemberUniqueName="[Table1].[Avg_Order_Size].[All]" allUniqueName="[Table1].[Avg_Order_Size].[All]" dimensionUniqueName="[Table1]" displayFolder="" count="0" memberValueDatatype="5" unbalanced="0"/>
    <cacheHierarchy uniqueName="[Table1].[Time_of_Day]" caption="Time_of_Day" attribute="1" defaultMemberUniqueName="[Table1].[Time_of_Day].[All]" allUniqueName="[Table1].[Time_of_Day].[All]" dimensionUniqueName="[Table1]" displayFolder="" count="2"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2].[Product_ID]" caption="Product_ID" attribute="1" defaultMemberUniqueName="[Table2].[Product_ID].[All]" allUniqueName="[Table2].[Product_ID].[All]" dimensionUniqueName="[Table2]" displayFolder="" count="0" memberValueDatatype="2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Product_Category]" caption="Product_Category" attribute="1" defaultMemberUniqueName="[Table2].[Product_Category].[All]" allUniqueName="[Table2].[Product_Category].[All]" dimensionUniqueName="[Table2]" displayFolder="" count="2" memberValueDatatype="130" unbalanced="0"/>
    <cacheHierarchy uniqueName="[Table3].[Sales_Rep_ID]" caption="Sales_Rep_ID" attribute="1" defaultMemberUniqueName="[Table3].[Sales_Rep_ID].[All]" allUniqueName="[Table3].[Sales_Rep_ID].[All]" dimensionUniqueName="[Table3]" displayFolder="" count="0" memberValueDatatype="20" unbalanced="0"/>
    <cacheHierarchy uniqueName="[Table3].[Sales_Rep_Name]" caption="Sales_Rep_Name" attribute="1" defaultMemberUniqueName="[Table3].[Sales_Rep_Name].[All]" allUniqueName="[Table3].[Sales_Rep_Name].[All]" dimensionUniqueName="[Table3]" displayFolder="" count="2" memberValueDatatype="130" unbalanced="0">
      <fieldsUsage count="2">
        <fieldUsage x="-1"/>
        <fieldUsage x="1"/>
      </fieldsUsage>
    </cacheHierarchy>
    <cacheHierarchy uniqueName="[Table3].[Hire_Date]" caption="Hire_Date" attribute="1" time="1" defaultMemberUniqueName="[Table3].[Hire_Date].[All]" allUniqueName="[Table3].[Hire_Date].[All]" dimensionUniqueName="[Table3]" displayFolder="" count="0" memberValueDatatype="7" unbalanced="0"/>
    <cacheHierarchy uniqueName="[Table4].[Region_ID]" caption="Region_ID" attribute="1" defaultMemberUniqueName="[Table4].[Region_ID].[All]" allUniqueName="[Table4].[Region_ID].[All]" dimensionUniqueName="[Table4]" displayFolder="" count="0" memberValueDatatype="20" unbalanced="0"/>
    <cacheHierarchy uniqueName="[Table4].[Region_Name]" caption="Region_Name" attribute="1" defaultMemberUniqueName="[Table4].[Region_Name].[All]" allUniqueName="[Table4].[Region_Name].[All]" dimensionUniqueName="[Table4]" displayFolder="" count="2" memberValueDatatype="130" unbalanced="0">
      <fieldsUsage count="2">
        <fieldUsage x="-1"/>
        <fieldUsage x="3"/>
      </fieldsUsage>
    </cacheHierarchy>
    <cacheHierarchy uniqueName="[Table5].[Customer_ID]" caption="Customer_ID" attribute="1" defaultMemberUniqueName="[Table5].[Customer_ID].[All]" allUniqueName="[Table5].[Customer_ID].[All]" dimensionUniqueName="[Table5]" displayFolder="" count="0" memberValueDatatype="20" unbalanced="0"/>
    <cacheHierarchy uniqueName="[Table5].[Customer_Name]" caption="Customer_Name" attribute="1" defaultMemberUniqueName="[Table5].[Customer_Name].[All]" allUniqueName="[Table5].[Customer_Name].[All]" dimensionUniqueName="[Table5]" displayFolder="" count="0" memberValueDatatype="130" unbalanced="0"/>
    <cacheHierarchy uniqueName="[Table5].[Region_ID]" caption="Region_ID" attribute="1" defaultMemberUniqueName="[Table5].[Region_ID].[All]" allUniqueName="[Table5].[Region_ID].[All]" dimensionUniqueName="[Table5]" displayFolder="" count="0" memberValueDatatype="20" unbalanced="0"/>
    <cacheHierarchy uniqueName="[Table9].[Customer_ID]" caption="Customer_ID" attribute="1" defaultMemberUniqueName="[Table9].[Customer_ID].[All]" allUniqueName="[Table9].[Customer_ID].[All]" dimensionUniqueName="[Table9]" displayFolder="" count="0" memberValueDatatype="20" unbalanced="0"/>
    <cacheHierarchy uniqueName="[Table9].[Customer_Name]" caption="Customer_Name" attribute="1" defaultMemberUniqueName="[Table9].[Customer_Name].[All]" allUniqueName="[Table9].[Customer_Name].[All]" dimensionUniqueName="[Table9]" displayFolder="" count="0" memberValueDatatype="130" unbalanced="0"/>
    <cacheHierarchy uniqueName="[Table9].[Total Sales]" caption="Total Sales" attribute="1" defaultMemberUniqueName="[Table9].[Total Sales].[All]" allUniqueName="[Table9].[Total Sales].[All]" dimensionUniqueName="[Table9]" displayFolder="" count="0" memberValueDatatype="5" unbalanced="0"/>
    <cacheHierarchy uniqueName="[Table9].[Rank]" caption="Rank" attribute="1" defaultMemberUniqueName="[Table9].[Rank].[All]" allUniqueName="[Table9].[Rank].[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3]" caption="__XL_Count Table3" measure="1" displayFolder="" measureGroup="Table3"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vg_Order_Size]" caption="Sum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Average of Avg_Order_Size]" caption="Average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Region_ID]" caption="Sum of Region_ID" measure="1" displayFolder="" measureGroup="Table4" count="0" hidden="1">
      <extLst>
        <ext xmlns:x15="http://schemas.microsoft.com/office/spreadsheetml/2010/11/main" uri="{B97F6D7D-B522-45F9-BDA1-12C45D357490}">
          <x15:cacheHierarchy aggregatedColumn="25"/>
        </ext>
      </extLst>
    </cacheHierarchy>
    <cacheHierarchy uniqueName="[Measures].[Count of Customer_ID]" caption="Count of Customer_ID" measure="1" displayFolder="" measureGroup="Table5" count="0" hidden="1">
      <extLst>
        <ext xmlns:x15="http://schemas.microsoft.com/office/spreadsheetml/2010/11/main" uri="{B97F6D7D-B522-45F9-BDA1-12C45D357490}">
          <x15:cacheHierarchy aggregatedColumn="27"/>
        </ext>
      </extLst>
    </cacheHierarchy>
    <cacheHierarchy uniqueName="[Measures].[Sum of Quantity_Sold]" caption="Sum of Quantity_Sold" measure="1" displayFolder="" measureGroup="Table1" count="0" hidden="1">
      <extLst>
        <ext xmlns:x15="http://schemas.microsoft.com/office/spreadsheetml/2010/11/main" uri="{B97F6D7D-B522-45F9-BDA1-12C45D357490}">
          <x15:cacheHierarchy aggregatedColumn="5"/>
        </ext>
      </extLst>
    </cacheHierarchy>
    <cacheHierarchy uniqueName="[Measures].[Count of Quantity_Sold]" caption="Count of Quantity_Sold" measure="1" displayFolder="" measureGroup="Table1"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Region_ID 2]" caption="Sum of Region_ID 2" measure="1" displayFolder="" measureGroup="Table5" count="0" hidden="1">
      <extLst>
        <ext xmlns:x15="http://schemas.microsoft.com/office/spreadsheetml/2010/11/main" uri="{B97F6D7D-B522-45F9-BDA1-12C45D357490}">
          <x15:cacheHierarchy aggregatedColumn="29"/>
        </ext>
      </extLst>
    </cacheHierarchy>
    <cacheHierarchy uniqueName="[Measures].[Sum of Total Sales]" caption="Sum of Total Sales" measure="1" displayFolder="" measureGroup="Table9" count="0" hidden="1">
      <extLst>
        <ext xmlns:x15="http://schemas.microsoft.com/office/spreadsheetml/2010/11/main" uri="{B97F6D7D-B522-45F9-BDA1-12C45D357490}">
          <x15:cacheHierarchy aggregatedColumn="32"/>
        </ext>
      </extLst>
    </cacheHierarchy>
    <cacheHierarchy uniqueName="[Measures].[Count of Return_Flag]" caption="Count of Return_Flag" measure="1" displayFolder="" measureGroup="Table1" count="0" hidden="1">
      <extLst>
        <ext xmlns:x15="http://schemas.microsoft.com/office/spreadsheetml/2010/11/main" uri="{B97F6D7D-B522-45F9-BDA1-12C45D357490}">
          <x15:cacheHierarchy aggregatedColumn="9"/>
        </ext>
      </extLst>
    </cacheHierarchy>
    <cacheHierarchy uniqueName="[Measures].[Sum of Profit_Margin]" caption="Sum of Profit_Margin" measure="1" displayFolder="" measureGroup="Table1" count="0" hidden="1">
      <extLst>
        <ext xmlns:x15="http://schemas.microsoft.com/office/spreadsheetml/2010/11/main" uri="{B97F6D7D-B522-45F9-BDA1-12C45D357490}">
          <x15:cacheHierarchy aggregatedColumn="18"/>
        </ext>
      </extLst>
    </cacheHierarchy>
  </cacheHierarchies>
  <kpis count="0"/>
  <dimensions count="7">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 name="Table5" uniqueName="[Table5]" caption="Table5"/>
    <dimension name="Table9" uniqueName="[Table9]" caption="Table9"/>
  </dimensions>
  <measureGroups count="6">
    <measureGroup name="Table1" caption="Table1"/>
    <measureGroup name="Table2" caption="Table2"/>
    <measureGroup name="Table3" caption="Table3"/>
    <measureGroup name="Table4" caption="Table4"/>
    <measureGroup name="Table5" caption="Table5"/>
    <measureGroup name="Table9" caption="Table9"/>
  </measureGroups>
  <maps count="12">
    <map measureGroup="0" dimension="1"/>
    <map measureGroup="0" dimension="2"/>
    <map measureGroup="0" dimension="3"/>
    <map measureGroup="0" dimension="4"/>
    <map measureGroup="1" dimension="2"/>
    <map measureGroup="2" dimension="3"/>
    <map measureGroup="3" dimension="4"/>
    <map measureGroup="4" dimension="4"/>
    <map measureGroup="4" dimension="5"/>
    <map measureGroup="5" dimension="4"/>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na" refreshedDate="45647.861265624997" backgroundQuery="1" createdVersion="8" refreshedVersion="8" minRefreshableVersion="3" recordCount="0" supportSubquery="1" supportAdvancedDrill="1" xr:uid="{80F564DA-199E-4BB2-91D2-90BB68E59961}">
  <cacheSource type="external" connectionId="1"/>
  <cacheFields count="2">
    <cacheField name="[Measures].[Average of Avg_Order_Size]" caption="Average of Avg_Order_Size" numFmtId="0" hierarchy="42" level="32767"/>
    <cacheField name="[Table4].[Region_Name].[Region_Name]" caption="Region_Name" numFmtId="0" hierarchy="26" level="1">
      <sharedItems containsSemiMixedTypes="0" containsNonDate="0" containsString="0"/>
    </cacheField>
  </cacheFields>
  <cacheHierarchies count="52">
    <cacheHierarchy uniqueName="[Table1].[Order_ID]" caption="Order_ID" attribute="1" defaultMemberUniqueName="[Table1].[Order_ID].[All]" allUniqueName="[Table1].[Order_ID].[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0" memberValueDatatype="7" unbalanced="0"/>
    <cacheHierarchy uniqueName="[Table1].[Product_ID]" caption="Product_ID" attribute="1" defaultMemberUniqueName="[Table1].[Product_ID].[All]" allUniqueName="[Table1].[Product_ID].[All]" dimensionUniqueName="[Table1]" displayFolder="" count="0" memberValueDatatype="20" unbalanced="0"/>
    <cacheHierarchy uniqueName="[Table1].[Sales_Rep_ID]" caption="Sales_Rep_ID" attribute="1" defaultMemberUniqueName="[Table1].[Sales_Rep_ID].[All]" allUniqueName="[Table1].[Sales_Rep_ID].[All]" dimensionUniqueName="[Table1]" displayFolder="" count="0" memberValueDatatype="20" unbalanced="0"/>
    <cacheHierarchy uniqueName="[Table1].[Region_ID]" caption="Region_ID" attribute="1" defaultMemberUniqueName="[Table1].[Region_ID].[All]" allUniqueName="[Table1].[Region_ID].[All]" dimensionUniqueName="[Table1]" displayFolder="" count="0" memberValueDatatype="20" unbalanced="0"/>
    <cacheHierarchy uniqueName="[Table1].[Quantity_Sold]" caption="Quantity_Sold" attribute="1" defaultMemberUniqueName="[Table1].[Quantity_Sold].[All]" allUniqueName="[Table1].[Quantity_Sold].[All]" dimensionUniqueName="[Table1]" displayFolder="" count="0" memberValueDatatype="20" unbalanced="0"/>
    <cacheHierarchy uniqueName="[Table1].[Unit_Price]" caption="Unit_Price" attribute="1" defaultMemberUniqueName="[Table1].[Unit_Price].[All]" allUniqueName="[Table1].[Unit_Price].[All]" dimensionUniqueName="[Table1]" displayFolder="" count="0" memberValueDatatype="5" unbalanced="0"/>
    <cacheHierarchy uniqueName="[Table1].[Total_Sales]" caption="Total_Sales" attribute="1" defaultMemberUniqueName="[Table1].[Total_Sales].[All]" allUniqueName="[Table1].[Total_Sale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_Flag]" caption="Return_Flag" attribute="1" defaultMemberUniqueName="[Table1].[Return_Flag].[All]" allUniqueName="[Table1].[Return_Flag].[All]" dimensionUniqueName="[Table1]" displayFolder="" count="0" memberValueDatatype="11" unbalanced="0"/>
    <cacheHierarchy uniqueName="[Table1].[Time]" caption="Time" attribute="1" defaultMemberUniqueName="[Table1].[Time].[All]" allUniqueName="[Table1].[Time].[All]" dimensionUniqueName="[Table1]" displayFolder="" count="0" memberValueDatatype="130" unbalanced="0"/>
    <cacheHierarchy uniqueName="[Table1].[Time_value]" caption="Time_value" attribute="1" time="1" defaultMemberUniqueName="[Table1].[Time_value].[All]" allUniqueName="[Table1].[Time_valu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20" unbalanced="0"/>
    <cacheHierarchy uniqueName="[Table1].[Day_of_Week]" caption="Day_of_Week" attribute="1" defaultMemberUniqueName="[Table1].[Day_of_Week].[All]" allUniqueName="[Table1].[Day_of_Week].[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Avg_Order_Size]" caption="Avg_Order_Size" attribute="1" defaultMemberUniqueName="[Table1].[Avg_Order_Size].[All]" allUniqueName="[Table1].[Avg_Order_Size].[All]" dimensionUniqueName="[Table1]" displayFolder="" count="0" memberValueDatatype="5" unbalanced="0"/>
    <cacheHierarchy uniqueName="[Table1].[Time_of_Day]" caption="Time_of_Day" attribute="1" defaultMemberUniqueName="[Table1].[Time_of_Day].[All]" allUniqueName="[Table1].[Time_of_Day].[All]" dimensionUniqueName="[Table1]" displayFolder="" count="2"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2].[Product_ID]" caption="Product_ID" attribute="1" defaultMemberUniqueName="[Table2].[Product_ID].[All]" allUniqueName="[Table2].[Product_ID].[All]" dimensionUniqueName="[Table2]" displayFolder="" count="0" memberValueDatatype="2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Product_Category]" caption="Product_Category" attribute="1" defaultMemberUniqueName="[Table2].[Product_Category].[All]" allUniqueName="[Table2].[Product_Category].[All]" dimensionUniqueName="[Table2]" displayFolder="" count="2" memberValueDatatype="130" unbalanced="0"/>
    <cacheHierarchy uniqueName="[Table3].[Sales_Rep_ID]" caption="Sales_Rep_ID" attribute="1" defaultMemberUniqueName="[Table3].[Sales_Rep_ID].[All]" allUniqueName="[Table3].[Sales_Rep_ID].[All]" dimensionUniqueName="[Table3]" displayFolder="" count="0" memberValueDatatype="20" unbalanced="0"/>
    <cacheHierarchy uniqueName="[Table3].[Sales_Rep_Name]" caption="Sales_Rep_Name" attribute="1" defaultMemberUniqueName="[Table3].[Sales_Rep_Name].[All]" allUniqueName="[Table3].[Sales_Rep_Name].[All]" dimensionUniqueName="[Table3]" displayFolder="" count="2" memberValueDatatype="130" unbalanced="0"/>
    <cacheHierarchy uniqueName="[Table3].[Hire_Date]" caption="Hire_Date" attribute="1" time="1" defaultMemberUniqueName="[Table3].[Hire_Date].[All]" allUniqueName="[Table3].[Hire_Date].[All]" dimensionUniqueName="[Table3]" displayFolder="" count="0" memberValueDatatype="7" unbalanced="0"/>
    <cacheHierarchy uniqueName="[Table4].[Region_ID]" caption="Region_ID" attribute="1" defaultMemberUniqueName="[Table4].[Region_ID].[All]" allUniqueName="[Table4].[Region_ID].[All]" dimensionUniqueName="[Table4]" displayFolder="" count="0" memberValueDatatype="20" unbalanced="0"/>
    <cacheHierarchy uniqueName="[Table4].[Region_Name]" caption="Region_Name" attribute="1" defaultMemberUniqueName="[Table4].[Region_Name].[All]" allUniqueName="[Table4].[Region_Name].[All]" dimensionUniqueName="[Table4]" displayFolder="" count="2" memberValueDatatype="130" unbalanced="0">
      <fieldsUsage count="2">
        <fieldUsage x="-1"/>
        <fieldUsage x="1"/>
      </fieldsUsage>
    </cacheHierarchy>
    <cacheHierarchy uniqueName="[Table5].[Customer_ID]" caption="Customer_ID" attribute="1" defaultMemberUniqueName="[Table5].[Customer_ID].[All]" allUniqueName="[Table5].[Customer_ID].[All]" dimensionUniqueName="[Table5]" displayFolder="" count="0" memberValueDatatype="20" unbalanced="0"/>
    <cacheHierarchy uniqueName="[Table5].[Customer_Name]" caption="Customer_Name" attribute="1" defaultMemberUniqueName="[Table5].[Customer_Name].[All]" allUniqueName="[Table5].[Customer_Name].[All]" dimensionUniqueName="[Table5]" displayFolder="" count="0" memberValueDatatype="130" unbalanced="0"/>
    <cacheHierarchy uniqueName="[Table5].[Region_ID]" caption="Region_ID" attribute="1" defaultMemberUniqueName="[Table5].[Region_ID].[All]" allUniqueName="[Table5].[Region_ID].[All]" dimensionUniqueName="[Table5]" displayFolder="" count="0" memberValueDatatype="20" unbalanced="0"/>
    <cacheHierarchy uniqueName="[Table9].[Customer_ID]" caption="Customer_ID" attribute="1" defaultMemberUniqueName="[Table9].[Customer_ID].[All]" allUniqueName="[Table9].[Customer_ID].[All]" dimensionUniqueName="[Table9]" displayFolder="" count="0" memberValueDatatype="20" unbalanced="0"/>
    <cacheHierarchy uniqueName="[Table9].[Customer_Name]" caption="Customer_Name" attribute="1" defaultMemberUniqueName="[Table9].[Customer_Name].[All]" allUniqueName="[Table9].[Customer_Name].[All]" dimensionUniqueName="[Table9]" displayFolder="" count="0" memberValueDatatype="130" unbalanced="0"/>
    <cacheHierarchy uniqueName="[Table9].[Total Sales]" caption="Total Sales" attribute="1" defaultMemberUniqueName="[Table9].[Total Sales].[All]" allUniqueName="[Table9].[Total Sales].[All]" dimensionUniqueName="[Table9]" displayFolder="" count="0" memberValueDatatype="5" unbalanced="0"/>
    <cacheHierarchy uniqueName="[Table9].[Rank]" caption="Rank" attribute="1" defaultMemberUniqueName="[Table9].[Rank].[All]" allUniqueName="[Table9].[Rank].[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3]" caption="__XL_Count Table3" measure="1" displayFolder="" measureGroup="Table3"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vg_Order_Size]" caption="Sum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Average of Avg_Order_Size]" caption="Average of Avg_Order_Size"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hidden="1">
      <extLst>
        <ext xmlns:x15="http://schemas.microsoft.com/office/spreadsheetml/2010/11/main" uri="{B97F6D7D-B522-45F9-BDA1-12C45D357490}">
          <x15:cacheHierarchy aggregatedColumn="7"/>
        </ext>
      </extLst>
    </cacheHierarchy>
    <cacheHierarchy uniqueName="[Measures].[Sum of Region_ID]" caption="Sum of Region_ID" measure="1" displayFolder="" measureGroup="Table4" count="0" hidden="1">
      <extLst>
        <ext xmlns:x15="http://schemas.microsoft.com/office/spreadsheetml/2010/11/main" uri="{B97F6D7D-B522-45F9-BDA1-12C45D357490}">
          <x15:cacheHierarchy aggregatedColumn="25"/>
        </ext>
      </extLst>
    </cacheHierarchy>
    <cacheHierarchy uniqueName="[Measures].[Count of Customer_ID]" caption="Count of Customer_ID" measure="1" displayFolder="" measureGroup="Table5" count="0" hidden="1">
      <extLst>
        <ext xmlns:x15="http://schemas.microsoft.com/office/spreadsheetml/2010/11/main" uri="{B97F6D7D-B522-45F9-BDA1-12C45D357490}">
          <x15:cacheHierarchy aggregatedColumn="27"/>
        </ext>
      </extLst>
    </cacheHierarchy>
    <cacheHierarchy uniqueName="[Measures].[Sum of Quantity_Sold]" caption="Sum of Quantity_Sold" measure="1" displayFolder="" measureGroup="Table1" count="0" hidden="1">
      <extLst>
        <ext xmlns:x15="http://schemas.microsoft.com/office/spreadsheetml/2010/11/main" uri="{B97F6D7D-B522-45F9-BDA1-12C45D357490}">
          <x15:cacheHierarchy aggregatedColumn="5"/>
        </ext>
      </extLst>
    </cacheHierarchy>
    <cacheHierarchy uniqueName="[Measures].[Count of Quantity_Sold]" caption="Count of Quantity_Sold" measure="1" displayFolder="" measureGroup="Table1" count="0" hidden="1">
      <extLst>
        <ext xmlns:x15="http://schemas.microsoft.com/office/spreadsheetml/2010/11/main" uri="{B97F6D7D-B522-45F9-BDA1-12C45D357490}">
          <x15:cacheHierarchy aggregatedColumn="5"/>
        </ext>
      </extLst>
    </cacheHierarchy>
    <cacheHierarchy uniqueName="[Measures].[Sum of Region_ID 2]" caption="Sum of Region_ID 2" measure="1" displayFolder="" measureGroup="Table5" count="0" hidden="1">
      <extLst>
        <ext xmlns:x15="http://schemas.microsoft.com/office/spreadsheetml/2010/11/main" uri="{B97F6D7D-B522-45F9-BDA1-12C45D357490}">
          <x15:cacheHierarchy aggregatedColumn="29"/>
        </ext>
      </extLst>
    </cacheHierarchy>
    <cacheHierarchy uniqueName="[Measures].[Sum of Total Sales]" caption="Sum of Total Sales" measure="1" displayFolder="" measureGroup="Table9" count="0" hidden="1">
      <extLst>
        <ext xmlns:x15="http://schemas.microsoft.com/office/spreadsheetml/2010/11/main" uri="{B97F6D7D-B522-45F9-BDA1-12C45D357490}">
          <x15:cacheHierarchy aggregatedColumn="32"/>
        </ext>
      </extLst>
    </cacheHierarchy>
    <cacheHierarchy uniqueName="[Measures].[Count of Return_Flag]" caption="Count of Return_Flag" measure="1" displayFolder="" measureGroup="Table1" count="0" hidden="1">
      <extLst>
        <ext xmlns:x15="http://schemas.microsoft.com/office/spreadsheetml/2010/11/main" uri="{B97F6D7D-B522-45F9-BDA1-12C45D357490}">
          <x15:cacheHierarchy aggregatedColumn="9"/>
        </ext>
      </extLst>
    </cacheHierarchy>
    <cacheHierarchy uniqueName="[Measures].[Sum of Profit_Margin]" caption="Sum of Profit_Margin" measure="1" displayFolder="" measureGroup="Table1" count="0" hidden="1">
      <extLst>
        <ext xmlns:x15="http://schemas.microsoft.com/office/spreadsheetml/2010/11/main" uri="{B97F6D7D-B522-45F9-BDA1-12C45D357490}">
          <x15:cacheHierarchy aggregatedColumn="18"/>
        </ext>
      </extLst>
    </cacheHierarchy>
  </cacheHierarchies>
  <kpis count="0"/>
  <dimensions count="7">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 name="Table5" uniqueName="[Table5]" caption="Table5"/>
    <dimension name="Table9" uniqueName="[Table9]" caption="Table9"/>
  </dimensions>
  <measureGroups count="6">
    <measureGroup name="Table1" caption="Table1"/>
    <measureGroup name="Table2" caption="Table2"/>
    <measureGroup name="Table3" caption="Table3"/>
    <measureGroup name="Table4" caption="Table4"/>
    <measureGroup name="Table5" caption="Table5"/>
    <measureGroup name="Table9" caption="Table9"/>
  </measureGroups>
  <maps count="12">
    <map measureGroup="0" dimension="1"/>
    <map measureGroup="0" dimension="2"/>
    <map measureGroup="0" dimension="3"/>
    <map measureGroup="0" dimension="4"/>
    <map measureGroup="1" dimension="2"/>
    <map measureGroup="2" dimension="3"/>
    <map measureGroup="3" dimension="4"/>
    <map measureGroup="4" dimension="4"/>
    <map measureGroup="4" dimension="5"/>
    <map measureGroup="5" dimension="4"/>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na" refreshedDate="45647.86126597222" backgroundQuery="1" createdVersion="8" refreshedVersion="8" minRefreshableVersion="3" recordCount="0" supportSubquery="1" supportAdvancedDrill="1" xr:uid="{8EB787AA-E12C-40E0-8D58-C2F4EBE12D3C}">
  <cacheSource type="external" connectionId="1"/>
  <cacheFields count="3">
    <cacheField name="[Table2].[Product_Name].[Product_Name]" caption="Product_Name" numFmtId="0" hierarchy="20" level="1">
      <sharedItems count="5">
        <s v="Air Purifier"/>
        <s v="Digital Camera"/>
        <s v="Electric Kettle"/>
        <s v="Fitness Tracker"/>
        <s v="Phone Case"/>
      </sharedItems>
    </cacheField>
    <cacheField name="[Measures].[Sum of Total_Sales]" caption="Sum of Total_Sales" numFmtId="0" hierarchy="43" level="32767"/>
    <cacheField name="[Table4].[Region_Name].[Region_Name]" caption="Region_Name" numFmtId="0" hierarchy="26" level="1">
      <sharedItems containsSemiMixedTypes="0" containsNonDate="0" containsString="0"/>
    </cacheField>
  </cacheFields>
  <cacheHierarchies count="52">
    <cacheHierarchy uniqueName="[Table1].[Order_ID]" caption="Order_ID" attribute="1" defaultMemberUniqueName="[Table1].[Order_ID].[All]" allUniqueName="[Table1].[Order_ID].[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0" memberValueDatatype="7" unbalanced="0"/>
    <cacheHierarchy uniqueName="[Table1].[Product_ID]" caption="Product_ID" attribute="1" defaultMemberUniqueName="[Table1].[Product_ID].[All]" allUniqueName="[Table1].[Product_ID].[All]" dimensionUniqueName="[Table1]" displayFolder="" count="0" memberValueDatatype="20" unbalanced="0"/>
    <cacheHierarchy uniqueName="[Table1].[Sales_Rep_ID]" caption="Sales_Rep_ID" attribute="1" defaultMemberUniqueName="[Table1].[Sales_Rep_ID].[All]" allUniqueName="[Table1].[Sales_Rep_ID].[All]" dimensionUniqueName="[Table1]" displayFolder="" count="0" memberValueDatatype="20" unbalanced="0"/>
    <cacheHierarchy uniqueName="[Table1].[Region_ID]" caption="Region_ID" attribute="1" defaultMemberUniqueName="[Table1].[Region_ID].[All]" allUniqueName="[Table1].[Region_ID].[All]" dimensionUniqueName="[Table1]" displayFolder="" count="0" memberValueDatatype="20" unbalanced="0"/>
    <cacheHierarchy uniqueName="[Table1].[Quantity_Sold]" caption="Quantity_Sold" attribute="1" defaultMemberUniqueName="[Table1].[Quantity_Sold].[All]" allUniqueName="[Table1].[Quantity_Sold].[All]" dimensionUniqueName="[Table1]" displayFolder="" count="0" memberValueDatatype="20" unbalanced="0"/>
    <cacheHierarchy uniqueName="[Table1].[Unit_Price]" caption="Unit_Price" attribute="1" defaultMemberUniqueName="[Table1].[Unit_Price].[All]" allUniqueName="[Table1].[Unit_Price].[All]" dimensionUniqueName="[Table1]" displayFolder="" count="0" memberValueDatatype="5" unbalanced="0"/>
    <cacheHierarchy uniqueName="[Table1].[Total_Sales]" caption="Total_Sales" attribute="1" defaultMemberUniqueName="[Table1].[Total_Sales].[All]" allUniqueName="[Table1].[Total_Sale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_Flag]" caption="Return_Flag" attribute="1" defaultMemberUniqueName="[Table1].[Return_Flag].[All]" allUniqueName="[Table1].[Return_Flag].[All]" dimensionUniqueName="[Table1]" displayFolder="" count="0" memberValueDatatype="11" unbalanced="0"/>
    <cacheHierarchy uniqueName="[Table1].[Time]" caption="Time" attribute="1" defaultMemberUniqueName="[Table1].[Time].[All]" allUniqueName="[Table1].[Time].[All]" dimensionUniqueName="[Table1]" displayFolder="" count="0" memberValueDatatype="130" unbalanced="0"/>
    <cacheHierarchy uniqueName="[Table1].[Time_value]" caption="Time_value" attribute="1" time="1" defaultMemberUniqueName="[Table1].[Time_value].[All]" allUniqueName="[Table1].[Time_valu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20" unbalanced="0"/>
    <cacheHierarchy uniqueName="[Table1].[Day_of_Week]" caption="Day_of_Week" attribute="1" defaultMemberUniqueName="[Table1].[Day_of_Week].[All]" allUniqueName="[Table1].[Day_of_Week].[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Avg_Order_Size]" caption="Avg_Order_Size" attribute="1" defaultMemberUniqueName="[Table1].[Avg_Order_Size].[All]" allUniqueName="[Table1].[Avg_Order_Size].[All]" dimensionUniqueName="[Table1]" displayFolder="" count="0" memberValueDatatype="5" unbalanced="0"/>
    <cacheHierarchy uniqueName="[Table1].[Time_of_Day]" caption="Time_of_Day" attribute="1" defaultMemberUniqueName="[Table1].[Time_of_Day].[All]" allUniqueName="[Table1].[Time_of_Day].[All]" dimensionUniqueName="[Table1]" displayFolder="" count="2"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2].[Product_ID]" caption="Product_ID" attribute="1" defaultMemberUniqueName="[Table2].[Product_ID].[All]" allUniqueName="[Table2].[Product_ID].[All]" dimensionUniqueName="[Table2]" displayFolder="" count="0" memberValueDatatype="20" unbalanced="0"/>
    <cacheHierarchy uniqueName="[Table2].[Product_Name]" caption="Product_Name" attribute="1" defaultMemberUniqueName="[Table2].[Product_Name].[All]" allUniqueName="[Table2].[Product_Name].[All]" dimensionUniqueName="[Table2]" displayFolder="" count="2" memberValueDatatype="130" unbalanced="0">
      <fieldsUsage count="2">
        <fieldUsage x="-1"/>
        <fieldUsage x="0"/>
      </fieldsUsage>
    </cacheHierarchy>
    <cacheHierarchy uniqueName="[Table2].[Product_Category]" caption="Product_Category" attribute="1" defaultMemberUniqueName="[Table2].[Product_Category].[All]" allUniqueName="[Table2].[Product_Category].[All]" dimensionUniqueName="[Table2]" displayFolder="" count="2" memberValueDatatype="130" unbalanced="0"/>
    <cacheHierarchy uniqueName="[Table3].[Sales_Rep_ID]" caption="Sales_Rep_ID" attribute="1" defaultMemberUniqueName="[Table3].[Sales_Rep_ID].[All]" allUniqueName="[Table3].[Sales_Rep_ID].[All]" dimensionUniqueName="[Table3]" displayFolder="" count="0" memberValueDatatype="20" unbalanced="0"/>
    <cacheHierarchy uniqueName="[Table3].[Sales_Rep_Name]" caption="Sales_Rep_Name" attribute="1" defaultMemberUniqueName="[Table3].[Sales_Rep_Name].[All]" allUniqueName="[Table3].[Sales_Rep_Name].[All]" dimensionUniqueName="[Table3]" displayFolder="" count="2" memberValueDatatype="130" unbalanced="0"/>
    <cacheHierarchy uniqueName="[Table3].[Hire_Date]" caption="Hire_Date" attribute="1" time="1" defaultMemberUniqueName="[Table3].[Hire_Date].[All]" allUniqueName="[Table3].[Hire_Date].[All]" dimensionUniqueName="[Table3]" displayFolder="" count="0" memberValueDatatype="7" unbalanced="0"/>
    <cacheHierarchy uniqueName="[Table4].[Region_ID]" caption="Region_ID" attribute="1" defaultMemberUniqueName="[Table4].[Region_ID].[All]" allUniqueName="[Table4].[Region_ID].[All]" dimensionUniqueName="[Table4]" displayFolder="" count="0" memberValueDatatype="20" unbalanced="0"/>
    <cacheHierarchy uniqueName="[Table4].[Region_Name]" caption="Region_Name" attribute="1" defaultMemberUniqueName="[Table4].[Region_Name].[All]" allUniqueName="[Table4].[Region_Name].[All]" dimensionUniqueName="[Table4]" displayFolder="" count="2" memberValueDatatype="130" unbalanced="0">
      <fieldsUsage count="2">
        <fieldUsage x="-1"/>
        <fieldUsage x="2"/>
      </fieldsUsage>
    </cacheHierarchy>
    <cacheHierarchy uniqueName="[Table5].[Customer_ID]" caption="Customer_ID" attribute="1" defaultMemberUniqueName="[Table5].[Customer_ID].[All]" allUniqueName="[Table5].[Customer_ID].[All]" dimensionUniqueName="[Table5]" displayFolder="" count="0" memberValueDatatype="20" unbalanced="0"/>
    <cacheHierarchy uniqueName="[Table5].[Customer_Name]" caption="Customer_Name" attribute="1" defaultMemberUniqueName="[Table5].[Customer_Name].[All]" allUniqueName="[Table5].[Customer_Name].[All]" dimensionUniqueName="[Table5]" displayFolder="" count="0" memberValueDatatype="130" unbalanced="0"/>
    <cacheHierarchy uniqueName="[Table5].[Region_ID]" caption="Region_ID" attribute="1" defaultMemberUniqueName="[Table5].[Region_ID].[All]" allUniqueName="[Table5].[Region_ID].[All]" dimensionUniqueName="[Table5]" displayFolder="" count="0" memberValueDatatype="20" unbalanced="0"/>
    <cacheHierarchy uniqueName="[Table9].[Customer_ID]" caption="Customer_ID" attribute="1" defaultMemberUniqueName="[Table9].[Customer_ID].[All]" allUniqueName="[Table9].[Customer_ID].[All]" dimensionUniqueName="[Table9]" displayFolder="" count="0" memberValueDatatype="20" unbalanced="0"/>
    <cacheHierarchy uniqueName="[Table9].[Customer_Name]" caption="Customer_Name" attribute="1" defaultMemberUniqueName="[Table9].[Customer_Name].[All]" allUniqueName="[Table9].[Customer_Name].[All]" dimensionUniqueName="[Table9]" displayFolder="" count="0" memberValueDatatype="130" unbalanced="0"/>
    <cacheHierarchy uniqueName="[Table9].[Total Sales]" caption="Total Sales" attribute="1" defaultMemberUniqueName="[Table9].[Total Sales].[All]" allUniqueName="[Table9].[Total Sales].[All]" dimensionUniqueName="[Table9]" displayFolder="" count="0" memberValueDatatype="5" unbalanced="0"/>
    <cacheHierarchy uniqueName="[Table9].[Rank]" caption="Rank" attribute="1" defaultMemberUniqueName="[Table9].[Rank].[All]" allUniqueName="[Table9].[Rank].[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3]" caption="__XL_Count Table3" measure="1" displayFolder="" measureGroup="Table3"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vg_Order_Size]" caption="Sum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Average of Avg_Order_Size]" caption="Average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Region_ID]" caption="Sum of Region_ID" measure="1" displayFolder="" measureGroup="Table4" count="0" hidden="1">
      <extLst>
        <ext xmlns:x15="http://schemas.microsoft.com/office/spreadsheetml/2010/11/main" uri="{B97F6D7D-B522-45F9-BDA1-12C45D357490}">
          <x15:cacheHierarchy aggregatedColumn="25"/>
        </ext>
      </extLst>
    </cacheHierarchy>
    <cacheHierarchy uniqueName="[Measures].[Count of Customer_ID]" caption="Count of Customer_ID" measure="1" displayFolder="" measureGroup="Table5" count="0" hidden="1">
      <extLst>
        <ext xmlns:x15="http://schemas.microsoft.com/office/spreadsheetml/2010/11/main" uri="{B97F6D7D-B522-45F9-BDA1-12C45D357490}">
          <x15:cacheHierarchy aggregatedColumn="27"/>
        </ext>
      </extLst>
    </cacheHierarchy>
    <cacheHierarchy uniqueName="[Measures].[Sum of Quantity_Sold]" caption="Sum of Quantity_Sold" measure="1" displayFolder="" measureGroup="Table1" count="0" hidden="1">
      <extLst>
        <ext xmlns:x15="http://schemas.microsoft.com/office/spreadsheetml/2010/11/main" uri="{B97F6D7D-B522-45F9-BDA1-12C45D357490}">
          <x15:cacheHierarchy aggregatedColumn="5"/>
        </ext>
      </extLst>
    </cacheHierarchy>
    <cacheHierarchy uniqueName="[Measures].[Count of Quantity_Sold]" caption="Count of Quantity_Sold" measure="1" displayFolder="" measureGroup="Table1" count="0" hidden="1">
      <extLst>
        <ext xmlns:x15="http://schemas.microsoft.com/office/spreadsheetml/2010/11/main" uri="{B97F6D7D-B522-45F9-BDA1-12C45D357490}">
          <x15:cacheHierarchy aggregatedColumn="5"/>
        </ext>
      </extLst>
    </cacheHierarchy>
    <cacheHierarchy uniqueName="[Measures].[Sum of Region_ID 2]" caption="Sum of Region_ID 2" measure="1" displayFolder="" measureGroup="Table5" count="0" hidden="1">
      <extLst>
        <ext xmlns:x15="http://schemas.microsoft.com/office/spreadsheetml/2010/11/main" uri="{B97F6D7D-B522-45F9-BDA1-12C45D357490}">
          <x15:cacheHierarchy aggregatedColumn="29"/>
        </ext>
      </extLst>
    </cacheHierarchy>
    <cacheHierarchy uniqueName="[Measures].[Sum of Total Sales]" caption="Sum of Total Sales" measure="1" displayFolder="" measureGroup="Table9" count="0" hidden="1">
      <extLst>
        <ext xmlns:x15="http://schemas.microsoft.com/office/spreadsheetml/2010/11/main" uri="{B97F6D7D-B522-45F9-BDA1-12C45D357490}">
          <x15:cacheHierarchy aggregatedColumn="32"/>
        </ext>
      </extLst>
    </cacheHierarchy>
    <cacheHierarchy uniqueName="[Measures].[Count of Return_Flag]" caption="Count of Return_Flag" measure="1" displayFolder="" measureGroup="Table1" count="0" hidden="1">
      <extLst>
        <ext xmlns:x15="http://schemas.microsoft.com/office/spreadsheetml/2010/11/main" uri="{B97F6D7D-B522-45F9-BDA1-12C45D357490}">
          <x15:cacheHierarchy aggregatedColumn="9"/>
        </ext>
      </extLst>
    </cacheHierarchy>
    <cacheHierarchy uniqueName="[Measures].[Sum of Profit_Margin]" caption="Sum of Profit_Margin" measure="1" displayFolder="" measureGroup="Table1" count="0" hidden="1">
      <extLst>
        <ext xmlns:x15="http://schemas.microsoft.com/office/spreadsheetml/2010/11/main" uri="{B97F6D7D-B522-45F9-BDA1-12C45D357490}">
          <x15:cacheHierarchy aggregatedColumn="18"/>
        </ext>
      </extLst>
    </cacheHierarchy>
  </cacheHierarchies>
  <kpis count="0"/>
  <dimensions count="7">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 name="Table5" uniqueName="[Table5]" caption="Table5"/>
    <dimension name="Table9" uniqueName="[Table9]" caption="Table9"/>
  </dimensions>
  <measureGroups count="6">
    <measureGroup name="Table1" caption="Table1"/>
    <measureGroup name="Table2" caption="Table2"/>
    <measureGroup name="Table3" caption="Table3"/>
    <measureGroup name="Table4" caption="Table4"/>
    <measureGroup name="Table5" caption="Table5"/>
    <measureGroup name="Table9" caption="Table9"/>
  </measureGroups>
  <maps count="12">
    <map measureGroup="0" dimension="1"/>
    <map measureGroup="0" dimension="2"/>
    <map measureGroup="0" dimension="3"/>
    <map measureGroup="0" dimension="4"/>
    <map measureGroup="1" dimension="2"/>
    <map measureGroup="2" dimension="3"/>
    <map measureGroup="3" dimension="4"/>
    <map measureGroup="4" dimension="4"/>
    <map measureGroup="4" dimension="5"/>
    <map measureGroup="5" dimension="4"/>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na" refreshedDate="45647.861266435182" backgroundQuery="1" createdVersion="8" refreshedVersion="8" minRefreshableVersion="3" recordCount="0" supportSubquery="1" supportAdvancedDrill="1" xr:uid="{B402988A-7931-4D5A-9536-B872C013EEBD}">
  <cacheSource type="external" connectionId="1"/>
  <cacheFields count="3">
    <cacheField name="[Table2].[Product_Name].[Product_Name]" caption="Product_Name" numFmtId="0" hierarchy="20" level="1">
      <sharedItems count="2">
        <s v="Air Purifier"/>
        <s v="Electric Kettle"/>
      </sharedItems>
    </cacheField>
    <cacheField name="[Measures].[Sum of Total_Sales]" caption="Sum of Total_Sales" numFmtId="0" hierarchy="43" level="32767"/>
    <cacheField name="[Table4].[Region_Name].[Region_Name]" caption="Region_Name" numFmtId="0" hierarchy="26" level="1">
      <sharedItems containsSemiMixedTypes="0" containsNonDate="0" containsString="0"/>
    </cacheField>
  </cacheFields>
  <cacheHierarchies count="52">
    <cacheHierarchy uniqueName="[Table1].[Order_ID]" caption="Order_ID" attribute="1" defaultMemberUniqueName="[Table1].[Order_ID].[All]" allUniqueName="[Table1].[Order_ID].[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0" memberValueDatatype="7" unbalanced="0"/>
    <cacheHierarchy uniqueName="[Table1].[Product_ID]" caption="Product_ID" attribute="1" defaultMemberUniqueName="[Table1].[Product_ID].[All]" allUniqueName="[Table1].[Product_ID].[All]" dimensionUniqueName="[Table1]" displayFolder="" count="0" memberValueDatatype="20" unbalanced="0"/>
    <cacheHierarchy uniqueName="[Table1].[Sales_Rep_ID]" caption="Sales_Rep_ID" attribute="1" defaultMemberUniqueName="[Table1].[Sales_Rep_ID].[All]" allUniqueName="[Table1].[Sales_Rep_ID].[All]" dimensionUniqueName="[Table1]" displayFolder="" count="0" memberValueDatatype="20" unbalanced="0"/>
    <cacheHierarchy uniqueName="[Table1].[Region_ID]" caption="Region_ID" attribute="1" defaultMemberUniqueName="[Table1].[Region_ID].[All]" allUniqueName="[Table1].[Region_ID].[All]" dimensionUniqueName="[Table1]" displayFolder="" count="0" memberValueDatatype="20" unbalanced="0"/>
    <cacheHierarchy uniqueName="[Table1].[Quantity_Sold]" caption="Quantity_Sold" attribute="1" defaultMemberUniqueName="[Table1].[Quantity_Sold].[All]" allUniqueName="[Table1].[Quantity_Sold].[All]" dimensionUniqueName="[Table1]" displayFolder="" count="0" memberValueDatatype="20" unbalanced="0"/>
    <cacheHierarchy uniqueName="[Table1].[Unit_Price]" caption="Unit_Price" attribute="1" defaultMemberUniqueName="[Table1].[Unit_Price].[All]" allUniqueName="[Table1].[Unit_Price].[All]" dimensionUniqueName="[Table1]" displayFolder="" count="0" memberValueDatatype="5" unbalanced="0"/>
    <cacheHierarchy uniqueName="[Table1].[Total_Sales]" caption="Total_Sales" attribute="1" defaultMemberUniqueName="[Table1].[Total_Sales].[All]" allUniqueName="[Table1].[Total_Sale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_Flag]" caption="Return_Flag" attribute="1" defaultMemberUniqueName="[Table1].[Return_Flag].[All]" allUniqueName="[Table1].[Return_Flag].[All]" dimensionUniqueName="[Table1]" displayFolder="" count="0" memberValueDatatype="11" unbalanced="0"/>
    <cacheHierarchy uniqueName="[Table1].[Time]" caption="Time" attribute="1" defaultMemberUniqueName="[Table1].[Time].[All]" allUniqueName="[Table1].[Time].[All]" dimensionUniqueName="[Table1]" displayFolder="" count="0" memberValueDatatype="130" unbalanced="0"/>
    <cacheHierarchy uniqueName="[Table1].[Time_value]" caption="Time_value" attribute="1" time="1" defaultMemberUniqueName="[Table1].[Time_value].[All]" allUniqueName="[Table1].[Time_valu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20" unbalanced="0"/>
    <cacheHierarchy uniqueName="[Table1].[Day_of_Week]" caption="Day_of_Week" attribute="1" defaultMemberUniqueName="[Table1].[Day_of_Week].[All]" allUniqueName="[Table1].[Day_of_Week].[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Avg_Order_Size]" caption="Avg_Order_Size" attribute="1" defaultMemberUniqueName="[Table1].[Avg_Order_Size].[All]" allUniqueName="[Table1].[Avg_Order_Size].[All]" dimensionUniqueName="[Table1]" displayFolder="" count="0" memberValueDatatype="5" unbalanced="0"/>
    <cacheHierarchy uniqueName="[Table1].[Time_of_Day]" caption="Time_of_Day" attribute="1" defaultMemberUniqueName="[Table1].[Time_of_Day].[All]" allUniqueName="[Table1].[Time_of_Day].[All]" dimensionUniqueName="[Table1]" displayFolder="" count="2"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2].[Product_ID]" caption="Product_ID" attribute="1" defaultMemberUniqueName="[Table2].[Product_ID].[All]" allUniqueName="[Table2].[Product_ID].[All]" dimensionUniqueName="[Table2]" displayFolder="" count="0" memberValueDatatype="20" unbalanced="0"/>
    <cacheHierarchy uniqueName="[Table2].[Product_Name]" caption="Product_Name" attribute="1" defaultMemberUniqueName="[Table2].[Product_Name].[All]" allUniqueName="[Table2].[Product_Name].[All]" dimensionUniqueName="[Table2]" displayFolder="" count="2" memberValueDatatype="130" unbalanced="0">
      <fieldsUsage count="2">
        <fieldUsage x="-1"/>
        <fieldUsage x="0"/>
      </fieldsUsage>
    </cacheHierarchy>
    <cacheHierarchy uniqueName="[Table2].[Product_Category]" caption="Product_Category" attribute="1" defaultMemberUniqueName="[Table2].[Product_Category].[All]" allUniqueName="[Table2].[Product_Category].[All]" dimensionUniqueName="[Table2]" displayFolder="" count="2" memberValueDatatype="130" unbalanced="0"/>
    <cacheHierarchy uniqueName="[Table3].[Sales_Rep_ID]" caption="Sales_Rep_ID" attribute="1" defaultMemberUniqueName="[Table3].[Sales_Rep_ID].[All]" allUniqueName="[Table3].[Sales_Rep_ID].[All]" dimensionUniqueName="[Table3]" displayFolder="" count="0" memberValueDatatype="20" unbalanced="0"/>
    <cacheHierarchy uniqueName="[Table3].[Sales_Rep_Name]" caption="Sales_Rep_Name" attribute="1" defaultMemberUniqueName="[Table3].[Sales_Rep_Name].[All]" allUniqueName="[Table3].[Sales_Rep_Name].[All]" dimensionUniqueName="[Table3]" displayFolder="" count="2" memberValueDatatype="130" unbalanced="0"/>
    <cacheHierarchy uniqueName="[Table3].[Hire_Date]" caption="Hire_Date" attribute="1" time="1" defaultMemberUniqueName="[Table3].[Hire_Date].[All]" allUniqueName="[Table3].[Hire_Date].[All]" dimensionUniqueName="[Table3]" displayFolder="" count="0" memberValueDatatype="7" unbalanced="0"/>
    <cacheHierarchy uniqueName="[Table4].[Region_ID]" caption="Region_ID" attribute="1" defaultMemberUniqueName="[Table4].[Region_ID].[All]" allUniqueName="[Table4].[Region_ID].[All]" dimensionUniqueName="[Table4]" displayFolder="" count="0" memberValueDatatype="20" unbalanced="0"/>
    <cacheHierarchy uniqueName="[Table4].[Region_Name]" caption="Region_Name" attribute="1" defaultMemberUniqueName="[Table4].[Region_Name].[All]" allUniqueName="[Table4].[Region_Name].[All]" dimensionUniqueName="[Table4]" displayFolder="" count="2" memberValueDatatype="130" unbalanced="0">
      <fieldsUsage count="2">
        <fieldUsage x="-1"/>
        <fieldUsage x="2"/>
      </fieldsUsage>
    </cacheHierarchy>
    <cacheHierarchy uniqueName="[Table5].[Customer_ID]" caption="Customer_ID" attribute="1" defaultMemberUniqueName="[Table5].[Customer_ID].[All]" allUniqueName="[Table5].[Customer_ID].[All]" dimensionUniqueName="[Table5]" displayFolder="" count="0" memberValueDatatype="20" unbalanced="0"/>
    <cacheHierarchy uniqueName="[Table5].[Customer_Name]" caption="Customer_Name" attribute="1" defaultMemberUniqueName="[Table5].[Customer_Name].[All]" allUniqueName="[Table5].[Customer_Name].[All]" dimensionUniqueName="[Table5]" displayFolder="" count="0" memberValueDatatype="130" unbalanced="0"/>
    <cacheHierarchy uniqueName="[Table5].[Region_ID]" caption="Region_ID" attribute="1" defaultMemberUniqueName="[Table5].[Region_ID].[All]" allUniqueName="[Table5].[Region_ID].[All]" dimensionUniqueName="[Table5]" displayFolder="" count="0" memberValueDatatype="20" unbalanced="0"/>
    <cacheHierarchy uniqueName="[Table9].[Customer_ID]" caption="Customer_ID" attribute="1" defaultMemberUniqueName="[Table9].[Customer_ID].[All]" allUniqueName="[Table9].[Customer_ID].[All]" dimensionUniqueName="[Table9]" displayFolder="" count="0" memberValueDatatype="20" unbalanced="0"/>
    <cacheHierarchy uniqueName="[Table9].[Customer_Name]" caption="Customer_Name" attribute="1" defaultMemberUniqueName="[Table9].[Customer_Name].[All]" allUniqueName="[Table9].[Customer_Name].[All]" dimensionUniqueName="[Table9]" displayFolder="" count="0" memberValueDatatype="130" unbalanced="0"/>
    <cacheHierarchy uniqueName="[Table9].[Total Sales]" caption="Total Sales" attribute="1" defaultMemberUniqueName="[Table9].[Total Sales].[All]" allUniqueName="[Table9].[Total Sales].[All]" dimensionUniqueName="[Table9]" displayFolder="" count="0" memberValueDatatype="5" unbalanced="0"/>
    <cacheHierarchy uniqueName="[Table9].[Rank]" caption="Rank" attribute="1" defaultMemberUniqueName="[Table9].[Rank].[All]" allUniqueName="[Table9].[Rank].[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3]" caption="__XL_Count Table3" measure="1" displayFolder="" measureGroup="Table3"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vg_Order_Size]" caption="Sum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Average of Avg_Order_Size]" caption="Average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Region_ID]" caption="Sum of Region_ID" measure="1" displayFolder="" measureGroup="Table4" count="0" hidden="1">
      <extLst>
        <ext xmlns:x15="http://schemas.microsoft.com/office/spreadsheetml/2010/11/main" uri="{B97F6D7D-B522-45F9-BDA1-12C45D357490}">
          <x15:cacheHierarchy aggregatedColumn="25"/>
        </ext>
      </extLst>
    </cacheHierarchy>
    <cacheHierarchy uniqueName="[Measures].[Count of Customer_ID]" caption="Count of Customer_ID" measure="1" displayFolder="" measureGroup="Table5" count="0" hidden="1">
      <extLst>
        <ext xmlns:x15="http://schemas.microsoft.com/office/spreadsheetml/2010/11/main" uri="{B97F6D7D-B522-45F9-BDA1-12C45D357490}">
          <x15:cacheHierarchy aggregatedColumn="27"/>
        </ext>
      </extLst>
    </cacheHierarchy>
    <cacheHierarchy uniqueName="[Measures].[Sum of Quantity_Sold]" caption="Sum of Quantity_Sold" measure="1" displayFolder="" measureGroup="Table1" count="0" hidden="1">
      <extLst>
        <ext xmlns:x15="http://schemas.microsoft.com/office/spreadsheetml/2010/11/main" uri="{B97F6D7D-B522-45F9-BDA1-12C45D357490}">
          <x15:cacheHierarchy aggregatedColumn="5"/>
        </ext>
      </extLst>
    </cacheHierarchy>
    <cacheHierarchy uniqueName="[Measures].[Count of Quantity_Sold]" caption="Count of Quantity_Sold" measure="1" displayFolder="" measureGroup="Table1" count="0" hidden="1">
      <extLst>
        <ext xmlns:x15="http://schemas.microsoft.com/office/spreadsheetml/2010/11/main" uri="{B97F6D7D-B522-45F9-BDA1-12C45D357490}">
          <x15:cacheHierarchy aggregatedColumn="5"/>
        </ext>
      </extLst>
    </cacheHierarchy>
    <cacheHierarchy uniqueName="[Measures].[Sum of Region_ID 2]" caption="Sum of Region_ID 2" measure="1" displayFolder="" measureGroup="Table5" count="0" hidden="1">
      <extLst>
        <ext xmlns:x15="http://schemas.microsoft.com/office/spreadsheetml/2010/11/main" uri="{B97F6D7D-B522-45F9-BDA1-12C45D357490}">
          <x15:cacheHierarchy aggregatedColumn="29"/>
        </ext>
      </extLst>
    </cacheHierarchy>
    <cacheHierarchy uniqueName="[Measures].[Sum of Total Sales]" caption="Sum of Total Sales" measure="1" displayFolder="" measureGroup="Table9" count="0" hidden="1">
      <extLst>
        <ext xmlns:x15="http://schemas.microsoft.com/office/spreadsheetml/2010/11/main" uri="{B97F6D7D-B522-45F9-BDA1-12C45D357490}">
          <x15:cacheHierarchy aggregatedColumn="32"/>
        </ext>
      </extLst>
    </cacheHierarchy>
    <cacheHierarchy uniqueName="[Measures].[Count of Return_Flag]" caption="Count of Return_Flag" measure="1" displayFolder="" measureGroup="Table1" count="0" hidden="1">
      <extLst>
        <ext xmlns:x15="http://schemas.microsoft.com/office/spreadsheetml/2010/11/main" uri="{B97F6D7D-B522-45F9-BDA1-12C45D357490}">
          <x15:cacheHierarchy aggregatedColumn="9"/>
        </ext>
      </extLst>
    </cacheHierarchy>
    <cacheHierarchy uniqueName="[Measures].[Sum of Profit_Margin]" caption="Sum of Profit_Margin" measure="1" displayFolder="" measureGroup="Table1" count="0" hidden="1">
      <extLst>
        <ext xmlns:x15="http://schemas.microsoft.com/office/spreadsheetml/2010/11/main" uri="{B97F6D7D-B522-45F9-BDA1-12C45D357490}">
          <x15:cacheHierarchy aggregatedColumn="18"/>
        </ext>
      </extLst>
    </cacheHierarchy>
  </cacheHierarchies>
  <kpis count="0"/>
  <dimensions count="7">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 name="Table5" uniqueName="[Table5]" caption="Table5"/>
    <dimension name="Table9" uniqueName="[Table9]" caption="Table9"/>
  </dimensions>
  <measureGroups count="6">
    <measureGroup name="Table1" caption="Table1"/>
    <measureGroup name="Table2" caption="Table2"/>
    <measureGroup name="Table3" caption="Table3"/>
    <measureGroup name="Table4" caption="Table4"/>
    <measureGroup name="Table5" caption="Table5"/>
    <measureGroup name="Table9" caption="Table9"/>
  </measureGroups>
  <maps count="12">
    <map measureGroup="0" dimension="1"/>
    <map measureGroup="0" dimension="2"/>
    <map measureGroup="0" dimension="3"/>
    <map measureGroup="0" dimension="4"/>
    <map measureGroup="1" dimension="2"/>
    <map measureGroup="2" dimension="3"/>
    <map measureGroup="3" dimension="4"/>
    <map measureGroup="4" dimension="4"/>
    <map measureGroup="4" dimension="5"/>
    <map measureGroup="5" dimension="4"/>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na" refreshedDate="45650.861297916665" backgroundQuery="1" createdVersion="8" refreshedVersion="8" minRefreshableVersion="3" recordCount="0" supportSubquery="1" supportAdvancedDrill="1" xr:uid="{00F3E154-2504-481B-96B1-55BD54799129}">
  <cacheSource type="external" connectionId="1"/>
  <cacheFields count="3">
    <cacheField name="[Table2].[Product_Name].[Product_Name]" caption="Product_Name" numFmtId="0" hierarchy="20" level="1">
      <sharedItems count="5">
        <s v="Air Purifier"/>
        <s v="Digital Camera"/>
        <s v="Electric Kettle"/>
        <s v="Fitness Tracker"/>
        <s v="Phone Case"/>
      </sharedItems>
    </cacheField>
    <cacheField name="[Measures].[Sum of Total_Sales]" caption="Sum of Total_Sales" numFmtId="0" hierarchy="43" level="32767"/>
    <cacheField name="[Table4].[Region_Name].[Region_Name]" caption="Region_Name" numFmtId="0" hierarchy="26" level="1">
      <sharedItems count="2">
        <s v="Arad"/>
        <s v="Brașov"/>
      </sharedItems>
    </cacheField>
  </cacheFields>
  <cacheHierarchies count="52">
    <cacheHierarchy uniqueName="[Table1].[Order_ID]" caption="Order_ID" attribute="1" defaultMemberUniqueName="[Table1].[Order_ID].[All]" allUniqueName="[Table1].[Order_ID].[All]" dimensionUniqueName="[Table1]" displayFolder="" count="2" memberValueDatatype="20" unbalanced="0"/>
    <cacheHierarchy uniqueName="[Table1].[Order_Date]" caption="Order_Date" attribute="1" time="1" defaultMemberUniqueName="[Table1].[Order_Date].[All]" allUniqueName="[Table1].[Order_Date].[All]" dimensionUniqueName="[Table1]" displayFolder="" count="2" memberValueDatatype="7" unbalanced="0"/>
    <cacheHierarchy uniqueName="[Table1].[Product_ID]" caption="Product_ID" attribute="1" defaultMemberUniqueName="[Table1].[Product_ID].[All]" allUniqueName="[Table1].[Product_ID].[All]" dimensionUniqueName="[Table1]" displayFolder="" count="2" memberValueDatatype="20" unbalanced="0"/>
    <cacheHierarchy uniqueName="[Table1].[Sales_Rep_ID]" caption="Sales_Rep_ID" attribute="1" defaultMemberUniqueName="[Table1].[Sales_Rep_ID].[All]" allUniqueName="[Table1].[Sales_Rep_ID].[All]" dimensionUniqueName="[Table1]" displayFolder="" count="2" memberValueDatatype="20" unbalanced="0"/>
    <cacheHierarchy uniqueName="[Table1].[Region_ID]" caption="Region_ID" attribute="1" defaultMemberUniqueName="[Table1].[Region_ID].[All]" allUniqueName="[Table1].[Region_ID].[All]" dimensionUniqueName="[Table1]" displayFolder="" count="2" memberValueDatatype="20" unbalanced="0"/>
    <cacheHierarchy uniqueName="[Table1].[Quantity_Sold]" caption="Quantity_Sold" attribute="1" defaultMemberUniqueName="[Table1].[Quantity_Sold].[All]" allUniqueName="[Table1].[Quantity_Sold].[All]" dimensionUniqueName="[Table1]" displayFolder="" count="2" memberValueDatatype="20" unbalanced="0"/>
    <cacheHierarchy uniqueName="[Table1].[Unit_Price]" caption="Unit_Price" attribute="1" defaultMemberUniqueName="[Table1].[Unit_Price].[All]" allUniqueName="[Table1].[Unit_Price].[All]" dimensionUniqueName="[Table1]" displayFolder="" count="2" memberValueDatatype="5" unbalanced="0"/>
    <cacheHierarchy uniqueName="[Table1].[Total_Sales]" caption="Total_Sales" attribute="1" defaultMemberUniqueName="[Table1].[Total_Sales].[All]" allUniqueName="[Table1].[Total_Sales].[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Return_Flag]" caption="Return_Flag" attribute="1" defaultMemberUniqueName="[Table1].[Return_Flag].[All]" allUniqueName="[Table1].[Return_Flag].[All]" dimensionUniqueName="[Table1]" displayFolder="" count="2" memberValueDatatype="11" unbalanced="0"/>
    <cacheHierarchy uniqueName="[Table1].[Time]" caption="Time" attribute="1" defaultMemberUniqueName="[Table1].[Time].[All]" allUniqueName="[Table1].[Time].[All]" dimensionUniqueName="[Table1]" displayFolder="" count="2" memberValueDatatype="130" unbalanced="0"/>
    <cacheHierarchy uniqueName="[Table1].[Time_value]" caption="Time_value" attribute="1" time="1" defaultMemberUniqueName="[Table1].[Time_value].[All]" allUniqueName="[Table1].[Time_value].[All]" dimensionUniqueName="[Table1]" displayFolder="" count="2"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2" memberValueDatatype="20" unbalanced="0"/>
    <cacheHierarchy uniqueName="[Table1].[Day_of_Week]" caption="Day_of_Week" attribute="1" defaultMemberUniqueName="[Table1].[Day_of_Week].[All]" allUniqueName="[Table1].[Day_of_Week].[All]" dimensionUniqueName="[Table1]" displayFolder="" count="2" memberValueDatatype="130" unbalanced="0"/>
    <cacheHierarchy uniqueName="[Table1].[Hour]" caption="Hour" attribute="1" defaultMemberUniqueName="[Table1].[Hour].[All]" allUniqueName="[Table1].[Hour].[All]" dimensionUniqueName="[Table1]" displayFolder="" count="2" memberValueDatatype="20" unbalanced="0"/>
    <cacheHierarchy uniqueName="[Table1].[Avg_Order_Size]" caption="Avg_Order_Size" attribute="1" defaultMemberUniqueName="[Table1].[Avg_Order_Size].[All]" allUniqueName="[Table1].[Avg_Order_Size].[All]" dimensionUniqueName="[Table1]" displayFolder="" count="2" memberValueDatatype="5" unbalanced="0"/>
    <cacheHierarchy uniqueName="[Table1].[Time_of_Day]" caption="Time_of_Day" attribute="1" defaultMemberUniqueName="[Table1].[Time_of_Day].[All]" allUniqueName="[Table1].[Time_of_Day].[All]" dimensionUniqueName="[Table1]" displayFolder="" count="2" memberValueDatatype="130" unbalanced="0"/>
    <cacheHierarchy uniqueName="[Table1].[Profit_Margin]" caption="Profit_Margin" attribute="1" defaultMemberUniqueName="[Table1].[Profit_Margin].[All]" allUniqueName="[Table1].[Profit_Margin].[All]" dimensionUniqueName="[Table1]" displayFolder="" count="2" memberValueDatatype="5" unbalanced="0"/>
    <cacheHierarchy uniqueName="[Table2].[Product_ID]" caption="Product_ID" attribute="1" defaultMemberUniqueName="[Table2].[Product_ID].[All]" allUniqueName="[Table2].[Product_ID].[All]" dimensionUniqueName="[Table2]" displayFolder="" count="2" memberValueDatatype="20" unbalanced="0"/>
    <cacheHierarchy uniqueName="[Table2].[Product_Name]" caption="Product_Name" attribute="1" defaultMemberUniqueName="[Table2].[Product_Name].[All]" allUniqueName="[Table2].[Product_Name].[All]" dimensionUniqueName="[Table2]" displayFolder="" count="2" memberValueDatatype="130" unbalanced="0">
      <fieldsUsage count="2">
        <fieldUsage x="-1"/>
        <fieldUsage x="0"/>
      </fieldsUsage>
    </cacheHierarchy>
    <cacheHierarchy uniqueName="[Table2].[Product_Category]" caption="Product_Category" attribute="1" defaultMemberUniqueName="[Table2].[Product_Category].[All]" allUniqueName="[Table2].[Product_Category].[All]" dimensionUniqueName="[Table2]" displayFolder="" count="2" memberValueDatatype="130" unbalanced="0"/>
    <cacheHierarchy uniqueName="[Table3].[Sales_Rep_ID]" caption="Sales_Rep_ID" attribute="1" defaultMemberUniqueName="[Table3].[Sales_Rep_ID].[All]" allUniqueName="[Table3].[Sales_Rep_ID].[All]" dimensionUniqueName="[Table3]" displayFolder="" count="2" memberValueDatatype="20" unbalanced="0"/>
    <cacheHierarchy uniqueName="[Table3].[Sales_Rep_Name]" caption="Sales_Rep_Name" attribute="1" defaultMemberUniqueName="[Table3].[Sales_Rep_Name].[All]" allUniqueName="[Table3].[Sales_Rep_Name].[All]" dimensionUniqueName="[Table3]" displayFolder="" count="2" memberValueDatatype="130" unbalanced="0"/>
    <cacheHierarchy uniqueName="[Table3].[Hire_Date]" caption="Hire_Date" attribute="1" time="1" defaultMemberUniqueName="[Table3].[Hire_Date].[All]" allUniqueName="[Table3].[Hire_Date].[All]" dimensionUniqueName="[Table3]" displayFolder="" count="2" memberValueDatatype="7" unbalanced="0"/>
    <cacheHierarchy uniqueName="[Table4].[Region_ID]" caption="Region_ID" attribute="1" defaultMemberUniqueName="[Table4].[Region_ID].[All]" allUniqueName="[Table4].[Region_ID].[All]" dimensionUniqueName="[Table4]" displayFolder="" count="2" memberValueDatatype="20" unbalanced="0"/>
    <cacheHierarchy uniqueName="[Table4].[Region_Name]" caption="Region_Name" attribute="1" defaultMemberUniqueName="[Table4].[Region_Name].[All]" allUniqueName="[Table4].[Region_Name].[All]" dimensionUniqueName="[Table4]" displayFolder="" count="2" memberValueDatatype="130" unbalanced="0">
      <fieldsUsage count="2">
        <fieldUsage x="-1"/>
        <fieldUsage x="2"/>
      </fieldsUsage>
    </cacheHierarchy>
    <cacheHierarchy uniqueName="[Table5].[Customer_ID]" caption="Customer_ID" attribute="1" defaultMemberUniqueName="[Table5].[Customer_ID].[All]" allUniqueName="[Table5].[Customer_ID].[All]" dimensionUniqueName="[Table5]" displayFolder="" count="2" memberValueDatatype="20" unbalanced="0"/>
    <cacheHierarchy uniqueName="[Table5].[Customer_Name]" caption="Customer_Name" attribute="1" defaultMemberUniqueName="[Table5].[Customer_Name].[All]" allUniqueName="[Table5].[Customer_Name].[All]" dimensionUniqueName="[Table5]" displayFolder="" count="2" memberValueDatatype="130" unbalanced="0"/>
    <cacheHierarchy uniqueName="[Table5].[Region_ID]" caption="Region_ID" attribute="1" defaultMemberUniqueName="[Table5].[Region_ID].[All]" allUniqueName="[Table5].[Region_ID].[All]" dimensionUniqueName="[Table5]" displayFolder="" count="2" memberValueDatatype="20" unbalanced="0"/>
    <cacheHierarchy uniqueName="[Table9].[Customer_ID]" caption="Customer_ID" attribute="1" defaultMemberUniqueName="[Table9].[Customer_ID].[All]" allUniqueName="[Table9].[Customer_ID].[All]" dimensionUniqueName="[Table9]" displayFolder="" count="2" memberValueDatatype="20" unbalanced="0"/>
    <cacheHierarchy uniqueName="[Table9].[Customer_Name]" caption="Customer_Name" attribute="1" defaultMemberUniqueName="[Table9].[Customer_Name].[All]" allUniqueName="[Table9].[Customer_Name].[All]" dimensionUniqueName="[Table9]" displayFolder="" count="2" memberValueDatatype="130" unbalanced="0"/>
    <cacheHierarchy uniqueName="[Table9].[Total Sales]" caption="Total Sales" attribute="1" defaultMemberUniqueName="[Table9].[Total Sales].[All]" allUniqueName="[Table9].[Total Sales].[All]" dimensionUniqueName="[Table9]" displayFolder="" count="2" memberValueDatatype="5" unbalanced="0"/>
    <cacheHierarchy uniqueName="[Table9].[Rank]" caption="Rank" attribute="1" defaultMemberUniqueName="[Table9].[Rank].[All]" allUniqueName="[Table9].[Rank].[All]" dimensionUniqueName="[Table9]" displayFolder="" count="2"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3]" caption="__XL_Count Table3" measure="1" displayFolder="" measureGroup="Table3"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vg_Order_Size]" caption="Sum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Average of Avg_Order_Size]" caption="Average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Region_ID]" caption="Sum of Region_ID" measure="1" displayFolder="" measureGroup="Table4" count="0" hidden="1">
      <extLst>
        <ext xmlns:x15="http://schemas.microsoft.com/office/spreadsheetml/2010/11/main" uri="{B97F6D7D-B522-45F9-BDA1-12C45D357490}">
          <x15:cacheHierarchy aggregatedColumn="25"/>
        </ext>
      </extLst>
    </cacheHierarchy>
    <cacheHierarchy uniqueName="[Measures].[Count of Customer_ID]" caption="Count of Customer_ID" measure="1" displayFolder="" measureGroup="Table5" count="0" hidden="1">
      <extLst>
        <ext xmlns:x15="http://schemas.microsoft.com/office/spreadsheetml/2010/11/main" uri="{B97F6D7D-B522-45F9-BDA1-12C45D357490}">
          <x15:cacheHierarchy aggregatedColumn="27"/>
        </ext>
      </extLst>
    </cacheHierarchy>
    <cacheHierarchy uniqueName="[Measures].[Sum of Quantity_Sold]" caption="Sum of Quantity_Sold" measure="1" displayFolder="" measureGroup="Table1" count="0" hidden="1">
      <extLst>
        <ext xmlns:x15="http://schemas.microsoft.com/office/spreadsheetml/2010/11/main" uri="{B97F6D7D-B522-45F9-BDA1-12C45D357490}">
          <x15:cacheHierarchy aggregatedColumn="5"/>
        </ext>
      </extLst>
    </cacheHierarchy>
    <cacheHierarchy uniqueName="[Measures].[Count of Quantity_Sold]" caption="Count of Quantity_Sold" measure="1" displayFolder="" measureGroup="Table1" count="0" hidden="1">
      <extLst>
        <ext xmlns:x15="http://schemas.microsoft.com/office/spreadsheetml/2010/11/main" uri="{B97F6D7D-B522-45F9-BDA1-12C45D357490}">
          <x15:cacheHierarchy aggregatedColumn="5"/>
        </ext>
      </extLst>
    </cacheHierarchy>
    <cacheHierarchy uniqueName="[Measures].[Sum of Region_ID 2]" caption="Sum of Region_ID 2" measure="1" displayFolder="" measureGroup="Table5" count="0" hidden="1">
      <extLst>
        <ext xmlns:x15="http://schemas.microsoft.com/office/spreadsheetml/2010/11/main" uri="{B97F6D7D-B522-45F9-BDA1-12C45D357490}">
          <x15:cacheHierarchy aggregatedColumn="29"/>
        </ext>
      </extLst>
    </cacheHierarchy>
    <cacheHierarchy uniqueName="[Measures].[Sum of Total Sales]" caption="Sum of Total Sales" measure="1" displayFolder="" measureGroup="Table9" count="0" hidden="1">
      <extLst>
        <ext xmlns:x15="http://schemas.microsoft.com/office/spreadsheetml/2010/11/main" uri="{B97F6D7D-B522-45F9-BDA1-12C45D357490}">
          <x15:cacheHierarchy aggregatedColumn="32"/>
        </ext>
      </extLst>
    </cacheHierarchy>
    <cacheHierarchy uniqueName="[Measures].[Count of Return_Flag]" caption="Count of Return_Flag" measure="1" displayFolder="" measureGroup="Table1" count="0" hidden="1">
      <extLst>
        <ext xmlns:x15="http://schemas.microsoft.com/office/spreadsheetml/2010/11/main" uri="{B97F6D7D-B522-45F9-BDA1-12C45D357490}">
          <x15:cacheHierarchy aggregatedColumn="9"/>
        </ext>
      </extLst>
    </cacheHierarchy>
    <cacheHierarchy uniqueName="[Measures].[Sum of Profit_Margin]" caption="Sum of Profit_Margin" measure="1" displayFolder="" measureGroup="Table1" count="0" hidden="1">
      <extLst>
        <ext xmlns:x15="http://schemas.microsoft.com/office/spreadsheetml/2010/11/main" uri="{B97F6D7D-B522-45F9-BDA1-12C45D357490}">
          <x15:cacheHierarchy aggregatedColumn="18"/>
        </ext>
      </extLst>
    </cacheHierarchy>
  </cacheHierarchies>
  <kpis count="0"/>
  <dimensions count="7">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 name="Table5" uniqueName="[Table5]" caption="Table5"/>
    <dimension name="Table9" uniqueName="[Table9]" caption="Table9"/>
  </dimensions>
  <measureGroups count="6">
    <measureGroup name="Table1" caption="Table1"/>
    <measureGroup name="Table2" caption="Table2"/>
    <measureGroup name="Table3" caption="Table3"/>
    <measureGroup name="Table4" caption="Table4"/>
    <measureGroup name="Table5" caption="Table5"/>
    <measureGroup name="Table9" caption="Table9"/>
  </measureGroups>
  <maps count="12">
    <map measureGroup="0" dimension="1"/>
    <map measureGroup="0" dimension="2"/>
    <map measureGroup="0" dimension="3"/>
    <map measureGroup="0" dimension="4"/>
    <map measureGroup="1" dimension="2"/>
    <map measureGroup="2" dimension="3"/>
    <map measureGroup="3" dimension="4"/>
    <map measureGroup="4" dimension="4"/>
    <map measureGroup="4" dimension="5"/>
    <map measureGroup="5" dimension="4"/>
    <map measureGroup="5"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na" refreshedDate="45646.797325694446" backgroundQuery="1" createdVersion="3" refreshedVersion="8" minRefreshableVersion="3" recordCount="0" supportSubquery="1" supportAdvancedDrill="1" xr:uid="{9941ABEA-6ACD-4562-882D-DBF17D5B13F7}">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Table1].[Order_ID]" caption="Order_ID" attribute="1" defaultMemberUniqueName="[Table1].[Order_ID].[All]" allUniqueName="[Table1].[Order_ID].[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0" memberValueDatatype="7" unbalanced="0"/>
    <cacheHierarchy uniqueName="[Table1].[Product_ID]" caption="Product_ID" attribute="1" defaultMemberUniqueName="[Table1].[Product_ID].[All]" allUniqueName="[Table1].[Product_ID].[All]" dimensionUniqueName="[Table1]" displayFolder="" count="0" memberValueDatatype="20" unbalanced="0"/>
    <cacheHierarchy uniqueName="[Table1].[Sales_Rep_ID]" caption="Sales_Rep_ID" attribute="1" defaultMemberUniqueName="[Table1].[Sales_Rep_ID].[All]" allUniqueName="[Table1].[Sales_Rep_ID].[All]" dimensionUniqueName="[Table1]" displayFolder="" count="0" memberValueDatatype="20" unbalanced="0"/>
    <cacheHierarchy uniqueName="[Table1].[Region_ID]" caption="Region_ID" attribute="1" defaultMemberUniqueName="[Table1].[Region_ID].[All]" allUniqueName="[Table1].[Region_ID].[All]" dimensionUniqueName="[Table1]" displayFolder="" count="0" memberValueDatatype="20" unbalanced="0"/>
    <cacheHierarchy uniqueName="[Table1].[Quantity_Sold]" caption="Quantity_Sold" attribute="1" defaultMemberUniqueName="[Table1].[Quantity_Sold].[All]" allUniqueName="[Table1].[Quantity_Sold].[All]" dimensionUniqueName="[Table1]" displayFolder="" count="0" memberValueDatatype="20" unbalanced="0"/>
    <cacheHierarchy uniqueName="[Table1].[Unit_Price]" caption="Unit_Price" attribute="1" defaultMemberUniqueName="[Table1].[Unit_Price].[All]" allUniqueName="[Table1].[Unit_Price].[All]" dimensionUniqueName="[Table1]" displayFolder="" count="0" memberValueDatatype="5" unbalanced="0"/>
    <cacheHierarchy uniqueName="[Table1].[Total_Sales]" caption="Total_Sales" attribute="1" defaultMemberUniqueName="[Table1].[Total_Sales].[All]" allUniqueName="[Table1].[Total_Sale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_Flag]" caption="Return_Flag" attribute="1" defaultMemberUniqueName="[Table1].[Return_Flag].[All]" allUniqueName="[Table1].[Return_Flag].[All]" dimensionUniqueName="[Table1]" displayFolder="" count="0" memberValueDatatype="11" unbalanced="0"/>
    <cacheHierarchy uniqueName="[Table1].[Time]" caption="Time" attribute="1" defaultMemberUniqueName="[Table1].[Time].[All]" allUniqueName="[Table1].[Time].[All]" dimensionUniqueName="[Table1]" displayFolder="" count="0" memberValueDatatype="130" unbalanced="0"/>
    <cacheHierarchy uniqueName="[Table1].[Time_value]" caption="Time_value" attribute="1" time="1" defaultMemberUniqueName="[Table1].[Time_value].[All]" allUniqueName="[Table1].[Time_valu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20" unbalanced="0"/>
    <cacheHierarchy uniqueName="[Table1].[Day_of_Week]" caption="Day_of_Week" attribute="1" defaultMemberUniqueName="[Table1].[Day_of_Week].[All]" allUniqueName="[Table1].[Day_of_Week].[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Avg_Order_Size]" caption="Avg_Order_Size" attribute="1" defaultMemberUniqueName="[Table1].[Avg_Order_Size].[All]" allUniqueName="[Table1].[Avg_Order_Size].[All]" dimensionUniqueName="[Table1]" displayFolder="" count="0" memberValueDatatype="5" unbalanced="0"/>
    <cacheHierarchy uniqueName="[Table1].[Time_of_Day]" caption="Time_of_Day" attribute="1" defaultMemberUniqueName="[Table1].[Time_of_Day].[All]" allUniqueName="[Table1].[Time_of_Day].[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2].[Product_ID]" caption="Product_ID" attribute="1" defaultMemberUniqueName="[Table2].[Product_ID].[All]" allUniqueName="[Table2].[Product_ID].[All]" dimensionUniqueName="[Table2]" displayFolder="" count="0" memberValueDatatype="2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Product_Category]" caption="Product_Category" attribute="1" defaultMemberUniqueName="[Table2].[Product_Category].[All]" allUniqueName="[Table2].[Product_Category].[All]" dimensionUniqueName="[Table2]" displayFolder="" count="0" memberValueDatatype="130" unbalanced="0"/>
    <cacheHierarchy uniqueName="[Table3].[Sales_Rep_ID]" caption="Sales_Rep_ID" attribute="1" defaultMemberUniqueName="[Table3].[Sales_Rep_ID].[All]" allUniqueName="[Table3].[Sales_Rep_ID].[All]" dimensionUniqueName="[Table3]" displayFolder="" count="0" memberValueDatatype="20" unbalanced="0"/>
    <cacheHierarchy uniqueName="[Table3].[Sales_Rep_Name]" caption="Sales_Rep_Name" attribute="1" defaultMemberUniqueName="[Table3].[Sales_Rep_Name].[All]" allUniqueName="[Table3].[Sales_Rep_Name].[All]" dimensionUniqueName="[Table3]" displayFolder="" count="0" memberValueDatatype="130" unbalanced="0"/>
    <cacheHierarchy uniqueName="[Table3].[Hire_Date]" caption="Hire_Date" attribute="1" time="1" defaultMemberUniqueName="[Table3].[Hire_Date].[All]" allUniqueName="[Table3].[Hire_Date].[All]" dimensionUniqueName="[Table3]" displayFolder="" count="0" memberValueDatatype="7" unbalanced="0"/>
    <cacheHierarchy uniqueName="[Table4].[Region_ID]" caption="Region_ID" attribute="1" defaultMemberUniqueName="[Table4].[Region_ID].[All]" allUniqueName="[Table4].[Region_ID].[All]" dimensionUniqueName="[Table4]" displayFolder="" count="0" memberValueDatatype="20" unbalanced="0"/>
    <cacheHierarchy uniqueName="[Table4].[Region_Name]" caption="Region_Name" attribute="1" defaultMemberUniqueName="[Table4].[Region_Name].[All]" allUniqueName="[Table4].[Region_Name].[All]" dimensionUniqueName="[Table4]" displayFolder="" count="2" memberValueDatatype="130" unbalanced="0"/>
    <cacheHierarchy uniqueName="[Table5].[Customer_ID]" caption="Customer_ID" attribute="1" defaultMemberUniqueName="[Table5].[Customer_ID].[All]" allUniqueName="[Table5].[Customer_ID].[All]" dimensionUniqueName="[Table5]" displayFolder="" count="0" memberValueDatatype="20" unbalanced="0"/>
    <cacheHierarchy uniqueName="[Table5].[Customer_Name]" caption="Customer_Name" attribute="1" defaultMemberUniqueName="[Table5].[Customer_Name].[All]" allUniqueName="[Table5].[Customer_Name].[All]" dimensionUniqueName="[Table5]" displayFolder="" count="0" memberValueDatatype="130" unbalanced="0"/>
    <cacheHierarchy uniqueName="[Table5].[Region_ID]" caption="Region_ID" attribute="1" defaultMemberUniqueName="[Table5].[Region_ID].[All]" allUniqueName="[Table5].[Region_ID].[All]" dimensionUniqueName="[Table5]" displayFolder="" count="0" memberValueDatatype="20" unbalanced="0"/>
    <cacheHierarchy uniqueName="[Table9].[Customer_ID]" caption="Customer_ID" attribute="1" defaultMemberUniqueName="[Table9].[Customer_ID].[All]" allUniqueName="[Table9].[Customer_ID].[All]" dimensionUniqueName="[Table9]" displayFolder="" count="0" memberValueDatatype="20" unbalanced="0"/>
    <cacheHierarchy uniqueName="[Table9].[Customer_Name]" caption="Customer_Name" attribute="1" defaultMemberUniqueName="[Table9].[Customer_Name].[All]" allUniqueName="[Table9].[Customer_Name].[All]" dimensionUniqueName="[Table9]" displayFolder="" count="0" memberValueDatatype="130" unbalanced="0"/>
    <cacheHierarchy uniqueName="[Table9].[Total Sales]" caption="Total Sales" attribute="1" defaultMemberUniqueName="[Table9].[Total Sales].[All]" allUniqueName="[Table9].[Total Sales].[All]" dimensionUniqueName="[Table9]" displayFolder="" count="0" memberValueDatatype="5" unbalanced="0"/>
    <cacheHierarchy uniqueName="[Table9].[Rank]" caption="Rank" attribute="1" defaultMemberUniqueName="[Table9].[Rank].[All]" allUniqueName="[Table9].[Rank].[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3]" caption="__XL_Count Table3" measure="1" displayFolder="" measureGroup="Table3"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vg_Order_Size]" caption="Sum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Average of Avg_Order_Size]" caption="Average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hidden="1">
      <extLst>
        <ext xmlns:x15="http://schemas.microsoft.com/office/spreadsheetml/2010/11/main" uri="{B97F6D7D-B522-45F9-BDA1-12C45D357490}">
          <x15:cacheHierarchy aggregatedColumn="7"/>
        </ext>
      </extLst>
    </cacheHierarchy>
    <cacheHierarchy uniqueName="[Measures].[Sum of Region_ID]" caption="Sum of Region_ID" measure="1" displayFolder="" measureGroup="Table4" count="0" hidden="1">
      <extLst>
        <ext xmlns:x15="http://schemas.microsoft.com/office/spreadsheetml/2010/11/main" uri="{B97F6D7D-B522-45F9-BDA1-12C45D357490}">
          <x15:cacheHierarchy aggregatedColumn="25"/>
        </ext>
      </extLst>
    </cacheHierarchy>
    <cacheHierarchy uniqueName="[Measures].[Count of Customer_ID]" caption="Count of Customer_ID" measure="1" displayFolder="" measureGroup="Table5" count="0" hidden="1">
      <extLst>
        <ext xmlns:x15="http://schemas.microsoft.com/office/spreadsheetml/2010/11/main" uri="{B97F6D7D-B522-45F9-BDA1-12C45D357490}">
          <x15:cacheHierarchy aggregatedColumn="27"/>
        </ext>
      </extLst>
    </cacheHierarchy>
    <cacheHierarchy uniqueName="[Measures].[Sum of Quantity_Sold]" caption="Sum of Quantity_Sold" measure="1" displayFolder="" measureGroup="Table1" count="0" hidden="1">
      <extLst>
        <ext xmlns:x15="http://schemas.microsoft.com/office/spreadsheetml/2010/11/main" uri="{B97F6D7D-B522-45F9-BDA1-12C45D357490}">
          <x15:cacheHierarchy aggregatedColumn="5"/>
        </ext>
      </extLst>
    </cacheHierarchy>
    <cacheHierarchy uniqueName="[Measures].[Count of Quantity_Sold]" caption="Count of Quantity_Sold" measure="1" displayFolder="" measureGroup="Table1" count="0" hidden="1">
      <extLst>
        <ext xmlns:x15="http://schemas.microsoft.com/office/spreadsheetml/2010/11/main" uri="{B97F6D7D-B522-45F9-BDA1-12C45D357490}">
          <x15:cacheHierarchy aggregatedColumn="5"/>
        </ext>
      </extLst>
    </cacheHierarchy>
    <cacheHierarchy uniqueName="[Measures].[Sum of Region_ID 2]" caption="Sum of Region_ID 2" measure="1" displayFolder="" measureGroup="Table5" count="0" hidden="1">
      <extLst>
        <ext xmlns:x15="http://schemas.microsoft.com/office/spreadsheetml/2010/11/main" uri="{B97F6D7D-B522-45F9-BDA1-12C45D357490}">
          <x15:cacheHierarchy aggregatedColumn="29"/>
        </ext>
      </extLst>
    </cacheHierarchy>
  </cacheHierarchies>
  <kpis count="0"/>
  <dimensions count="7">
    <dimension measure="1" name="Measures" uniqueName="[Measures]" caption="Measures"/>
    <dimension name="Table1" uniqueName="[Table1]" caption="Table1"/>
    <dimension name="Table2" uniqueName="[Table2]" caption="Table2"/>
    <dimension name="Table3" uniqueName="[Table3]" caption="Table3"/>
    <dimension name="Table4" uniqueName="[Table4]" caption="Table4"/>
    <dimension name="Table5" uniqueName="[Table5]" caption="Table5"/>
    <dimension name="Table9" uniqueName="[Table9]" caption="Table9"/>
  </dimensions>
  <measureGroups count="6">
    <measureGroup name="Table1" caption="Table1"/>
    <measureGroup name="Table2" caption="Table2"/>
    <measureGroup name="Table3" caption="Table3"/>
    <measureGroup name="Table4" caption="Table4"/>
    <measureGroup name="Table5" caption="Table5"/>
    <measureGroup name="Table9" caption="Table9"/>
  </measureGroups>
  <maps count="10">
    <map measureGroup="0" dimension="1"/>
    <map measureGroup="0" dimension="2"/>
    <map measureGroup="0" dimension="3"/>
    <map measureGroup="0" dimension="4"/>
    <map measureGroup="1" dimension="2"/>
    <map measureGroup="2" dimension="3"/>
    <map measureGroup="3" dimension="4"/>
    <map measureGroup="4" dimension="4"/>
    <map measureGroup="4" dimension="5"/>
    <map measureGroup="5" dimension="6"/>
  </maps>
  <extLst>
    <ext xmlns:x14="http://schemas.microsoft.com/office/spreadsheetml/2009/9/main" uri="{725AE2AE-9491-48be-B2B4-4EB974FC3084}">
      <x14:pivotCacheDefinition slicerData="1" pivotCacheId="550559698"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nna" refreshedDate="45647.787351157407" backgroundQuery="1" createdVersion="3" refreshedVersion="8" minRefreshableVersion="3" recordCount="0" supportSubquery="1" supportAdvancedDrill="1" xr:uid="{95D1DE28-4FF0-41A7-8E30-13721A86CE4E}">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Table1].[Order_ID]" caption="Order_ID" attribute="1" defaultMemberUniqueName="[Table1].[Order_ID].[All]" allUniqueName="[Table1].[Order_ID].[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0" memberValueDatatype="7" unbalanced="0"/>
    <cacheHierarchy uniqueName="[Table1].[Product_ID]" caption="Product_ID" attribute="1" defaultMemberUniqueName="[Table1].[Product_ID].[All]" allUniqueName="[Table1].[Product_ID].[All]" dimensionUniqueName="[Table1]" displayFolder="" count="0" memberValueDatatype="20" unbalanced="0"/>
    <cacheHierarchy uniqueName="[Table1].[Sales_Rep_ID]" caption="Sales_Rep_ID" attribute="1" defaultMemberUniqueName="[Table1].[Sales_Rep_ID].[All]" allUniqueName="[Table1].[Sales_Rep_ID].[All]" dimensionUniqueName="[Table1]" displayFolder="" count="0" memberValueDatatype="20" unbalanced="0"/>
    <cacheHierarchy uniqueName="[Table1].[Region_ID]" caption="Region_ID" attribute="1" defaultMemberUniqueName="[Table1].[Region_ID].[All]" allUniqueName="[Table1].[Region_ID].[All]" dimensionUniqueName="[Table1]" displayFolder="" count="0" memberValueDatatype="20" unbalanced="0"/>
    <cacheHierarchy uniqueName="[Table1].[Quantity_Sold]" caption="Quantity_Sold" attribute="1" defaultMemberUniqueName="[Table1].[Quantity_Sold].[All]" allUniqueName="[Table1].[Quantity_Sold].[All]" dimensionUniqueName="[Table1]" displayFolder="" count="0" memberValueDatatype="20" unbalanced="0"/>
    <cacheHierarchy uniqueName="[Table1].[Unit_Price]" caption="Unit_Price" attribute="1" defaultMemberUniqueName="[Table1].[Unit_Price].[All]" allUniqueName="[Table1].[Unit_Price].[All]" dimensionUniqueName="[Table1]" displayFolder="" count="0" memberValueDatatype="5" unbalanced="0"/>
    <cacheHierarchy uniqueName="[Table1].[Total_Sales]" caption="Total_Sales" attribute="1" defaultMemberUniqueName="[Table1].[Total_Sales].[All]" allUniqueName="[Table1].[Total_Sales].[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Return_Flag]" caption="Return_Flag" attribute="1" defaultMemberUniqueName="[Table1].[Return_Flag].[All]" allUniqueName="[Table1].[Return_Flag].[All]" dimensionUniqueName="[Table1]" displayFolder="" count="0" memberValueDatatype="11" unbalanced="0"/>
    <cacheHierarchy uniqueName="[Table1].[Time]" caption="Time" attribute="1" defaultMemberUniqueName="[Table1].[Time].[All]" allUniqueName="[Table1].[Time].[All]" dimensionUniqueName="[Table1]" displayFolder="" count="0" memberValueDatatype="130" unbalanced="0"/>
    <cacheHierarchy uniqueName="[Table1].[Time_value]" caption="Time_value" attribute="1" time="1" defaultMemberUniqueName="[Table1].[Time_value].[All]" allUniqueName="[Table1].[Time_valu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Month]" caption="Month" attribute="1" defaultMemberUniqueName="[Table1].[Month].[All]" allUniqueName="[Table1].[Month].[All]" dimensionUniqueName="[Table1]" displayFolder="" count="0" memberValueDatatype="20" unbalanced="0"/>
    <cacheHierarchy uniqueName="[Table1].[Day_of_Week]" caption="Day_of_Week" attribute="1" defaultMemberUniqueName="[Table1].[Day_of_Week].[All]" allUniqueName="[Table1].[Day_of_Week].[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Avg_Order_Size]" caption="Avg_Order_Size" attribute="1" defaultMemberUniqueName="[Table1].[Avg_Order_Size].[All]" allUniqueName="[Table1].[Avg_Order_Size].[All]" dimensionUniqueName="[Table1]" displayFolder="" count="0" memberValueDatatype="5" unbalanced="0"/>
    <cacheHierarchy uniqueName="[Table1].[Time_of_Day]" caption="Time_of_Day" attribute="1" defaultMemberUniqueName="[Table1].[Time_of_Day].[All]" allUniqueName="[Table1].[Time_of_Day].[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2].[Product_ID]" caption="Product_ID" attribute="1" defaultMemberUniqueName="[Table2].[Product_ID].[All]" allUniqueName="[Table2].[Product_ID].[All]" dimensionUniqueName="[Table2]" displayFolder="" count="0" memberValueDatatype="2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Product_Category]" caption="Product_Category" attribute="1" defaultMemberUniqueName="[Table2].[Product_Category].[All]" allUniqueName="[Table2].[Product_Category].[All]" dimensionUniqueName="[Table2]" displayFolder="" count="0" memberValueDatatype="130" unbalanced="0"/>
    <cacheHierarchy uniqueName="[Table3].[Sales_Rep_ID]" caption="Sales_Rep_ID" attribute="1" defaultMemberUniqueName="[Table3].[Sales_Rep_ID].[All]" allUniqueName="[Table3].[Sales_Rep_ID].[All]" dimensionUniqueName="[Table3]" displayFolder="" count="0" memberValueDatatype="20" unbalanced="0"/>
    <cacheHierarchy uniqueName="[Table3].[Sales_Rep_Name]" caption="Sales_Rep_Name" attribute="1" defaultMemberUniqueName="[Table3].[Sales_Rep_Name].[All]" allUniqueName="[Table3].[Sales_Rep_Name].[All]" dimensionUniqueName="[Table3]" displayFolder="" count="2" memberValueDatatype="130" unbalanced="0"/>
    <cacheHierarchy uniqueName="[Table3].[Hire_Date]" caption="Hire_Date" attribute="1" time="1" defaultMemberUniqueName="[Table3].[Hire_Date].[All]" allUniqueName="[Table3].[Hire_Date].[All]" dimensionUniqueName="[Table3]" displayFolder="" count="0" memberValueDatatype="7" unbalanced="0"/>
    <cacheHierarchy uniqueName="[Table4].[Region_ID]" caption="Region_ID" attribute="1" defaultMemberUniqueName="[Table4].[Region_ID].[All]" allUniqueName="[Table4].[Region_ID].[All]" dimensionUniqueName="[Table4]" displayFolder="" count="0" memberValueDatatype="20" unbalanced="0"/>
    <cacheHierarchy uniqueName="[Table4].[Region_Name]" caption="Region_Name" attribute="1" defaultMemberUniqueName="[Table4].[Region_Name].[All]" allUniqueName="[Table4].[Region_Name].[All]" dimensionUniqueName="[Table4]" displayFolder="" count="0" memberValueDatatype="130" unbalanced="0"/>
    <cacheHierarchy uniqueName="[Table5].[Customer_ID]" caption="Customer_ID" attribute="1" defaultMemberUniqueName="[Table5].[Customer_ID].[All]" allUniqueName="[Table5].[Customer_ID].[All]" dimensionUniqueName="[Table5]" displayFolder="" count="0" memberValueDatatype="20" unbalanced="0"/>
    <cacheHierarchy uniqueName="[Table5].[Customer_Name]" caption="Customer_Name" attribute="1" defaultMemberUniqueName="[Table5].[Customer_Name].[All]" allUniqueName="[Table5].[Customer_Name].[All]" dimensionUniqueName="[Table5]" displayFolder="" count="0" memberValueDatatype="130" unbalanced="0"/>
    <cacheHierarchy uniqueName="[Table5].[Region_ID]" caption="Region_ID" attribute="1" defaultMemberUniqueName="[Table5].[Region_ID].[All]" allUniqueName="[Table5].[Region_ID].[All]" dimensionUniqueName="[Table5]" displayFolder="" count="0" memberValueDatatype="20" unbalanced="0"/>
    <cacheHierarchy uniqueName="[Table9].[Customer_ID]" caption="Customer_ID" attribute="1" defaultMemberUniqueName="[Table9].[Customer_ID].[All]" allUniqueName="[Table9].[Customer_ID].[All]" dimensionUniqueName="[Table9]" displayFolder="" count="0" memberValueDatatype="20" unbalanced="0"/>
    <cacheHierarchy uniqueName="[Table9].[Customer_Name]" caption="Customer_Name" attribute="1" defaultMemberUniqueName="[Table9].[Customer_Name].[All]" allUniqueName="[Table9].[Customer_Name].[All]" dimensionUniqueName="[Table9]" displayFolder="" count="0" memberValueDatatype="130" unbalanced="0"/>
    <cacheHierarchy uniqueName="[Table9].[Total Sales]" caption="Total Sales" attribute="1" defaultMemberUniqueName="[Table9].[Total Sales].[All]" allUniqueName="[Table9].[Total Sales].[All]" dimensionUniqueName="[Table9]" displayFolder="" count="0" memberValueDatatype="5" unbalanced="0"/>
    <cacheHierarchy uniqueName="[Table9].[Rank]" caption="Rank" attribute="1" defaultMemberUniqueName="[Table9].[Rank].[All]" allUniqueName="[Table9].[Rank].[All]" dimensionUniqueName="[Table9]" displayFolder="" count="0" memberValueDatatype="2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3]" caption="__XL_Count Table3" measure="1" displayFolder="" measureGroup="Table3"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vg_Order_Size]" caption="Sum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Average of Avg_Order_Size]" caption="Average of Avg_Order_Size" measure="1" displayFolder="" measureGroup="Table1" count="0" hidden="1">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hidden="1">
      <extLst>
        <ext xmlns:x15="http://schemas.microsoft.com/office/spreadsheetml/2010/11/main" uri="{B97F6D7D-B522-45F9-BDA1-12C45D357490}">
          <x15:cacheHierarchy aggregatedColumn="7"/>
        </ext>
      </extLst>
    </cacheHierarchy>
    <cacheHierarchy uniqueName="[Measures].[Sum of Region_ID]" caption="Sum of Region_ID" measure="1" displayFolder="" measureGroup="Table4" count="0" hidden="1">
      <extLst>
        <ext xmlns:x15="http://schemas.microsoft.com/office/spreadsheetml/2010/11/main" uri="{B97F6D7D-B522-45F9-BDA1-12C45D357490}">
          <x15:cacheHierarchy aggregatedColumn="25"/>
        </ext>
      </extLst>
    </cacheHierarchy>
    <cacheHierarchy uniqueName="[Measures].[Count of Customer_ID]" caption="Count of Customer_ID" measure="1" displayFolder="" measureGroup="Table5" count="0" hidden="1">
      <extLst>
        <ext xmlns:x15="http://schemas.microsoft.com/office/spreadsheetml/2010/11/main" uri="{B97F6D7D-B522-45F9-BDA1-12C45D357490}">
          <x15:cacheHierarchy aggregatedColumn="27"/>
        </ext>
      </extLst>
    </cacheHierarchy>
    <cacheHierarchy uniqueName="[Measures].[Sum of Quantity_Sold]" caption="Sum of Quantity_Sold" measure="1" displayFolder="" measureGroup="Table1" count="0" hidden="1">
      <extLst>
        <ext xmlns:x15="http://schemas.microsoft.com/office/spreadsheetml/2010/11/main" uri="{B97F6D7D-B522-45F9-BDA1-12C45D357490}">
          <x15:cacheHierarchy aggregatedColumn="5"/>
        </ext>
      </extLst>
    </cacheHierarchy>
    <cacheHierarchy uniqueName="[Measures].[Count of Quantity_Sold]" caption="Count of Quantity_Sold" measure="1" displayFolder="" measureGroup="Table1" count="0" hidden="1">
      <extLst>
        <ext xmlns:x15="http://schemas.microsoft.com/office/spreadsheetml/2010/11/main" uri="{B97F6D7D-B522-45F9-BDA1-12C45D357490}">
          <x15:cacheHierarchy aggregatedColumn="5"/>
        </ext>
      </extLst>
    </cacheHierarchy>
    <cacheHierarchy uniqueName="[Measures].[Sum of Region_ID 2]" caption="Sum of Region_ID 2" measure="1" displayFolder="" measureGroup="Table5" count="0" hidden="1">
      <extLst>
        <ext xmlns:x15="http://schemas.microsoft.com/office/spreadsheetml/2010/11/main" uri="{B97F6D7D-B522-45F9-BDA1-12C45D357490}">
          <x15:cacheHierarchy aggregatedColumn="29"/>
        </ext>
      </extLst>
    </cacheHierarchy>
    <cacheHierarchy uniqueName="[Measures].[Sum of Total Sales]" caption="Sum of Total Sales" measure="1" displayFolder="" measureGroup="Table9" count="0" hidden="1">
      <extLst>
        <ext xmlns:x15="http://schemas.microsoft.com/office/spreadsheetml/2010/11/main" uri="{B97F6D7D-B522-45F9-BDA1-12C45D357490}">
          <x15:cacheHierarchy aggregatedColumn="32"/>
        </ext>
      </extLst>
    </cacheHierarchy>
  </cacheHierarchies>
  <kpis count="0"/>
  <extLst>
    <ext xmlns:x14="http://schemas.microsoft.com/office/spreadsheetml/2009/9/main" uri="{725AE2AE-9491-48be-B2B4-4EB974FC3084}">
      <x14:pivotCacheDefinition slicerData="1" pivotCacheId="44898698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1200"/>
    <x v="0"/>
    <n v="202"/>
    <n v="302"/>
    <n v="103"/>
    <n v="10"/>
    <n v="236.821"/>
    <x v="0"/>
    <m/>
    <n v="497.32409999999999"/>
    <x v="0"/>
    <x v="0"/>
    <x v="0"/>
    <x v="0"/>
    <x v="0"/>
    <x v="0"/>
    <m/>
    <x v="0"/>
  </r>
  <r>
    <n v="2799"/>
    <x v="0"/>
    <n v="203"/>
    <n v="303"/>
    <n v="104"/>
    <n v="3"/>
    <n v="277.91399999999999"/>
    <x v="1"/>
    <m/>
    <n v="125.06129999999999"/>
    <x v="0"/>
    <x v="1"/>
    <x v="0"/>
    <x v="0"/>
    <x v="0"/>
    <x v="1"/>
    <m/>
    <x v="0"/>
  </r>
  <r>
    <n v="2885"/>
    <x v="0"/>
    <n v="203"/>
    <n v="304"/>
    <n v="101"/>
    <n v="5"/>
    <n v="326.48199999999997"/>
    <x v="2"/>
    <m/>
    <n v="310.15789999999998"/>
    <x v="1"/>
    <x v="2"/>
    <x v="0"/>
    <x v="0"/>
    <x v="0"/>
    <x v="2"/>
    <m/>
    <x v="0"/>
  </r>
  <r>
    <n v="1439"/>
    <x v="1"/>
    <n v="201"/>
    <n v="303"/>
    <n v="105"/>
    <n v="2"/>
    <n v="184.08"/>
    <x v="3"/>
    <m/>
    <n v="69.950400000000002"/>
    <x v="0"/>
    <x v="3"/>
    <x v="0"/>
    <x v="0"/>
    <x v="1"/>
    <x v="3"/>
    <m/>
    <x v="0"/>
  </r>
  <r>
    <n v="1572"/>
    <x v="1"/>
    <n v="201"/>
    <n v="301"/>
    <n v="101"/>
    <n v="1"/>
    <n v="101.41300000000001"/>
    <x v="4"/>
    <m/>
    <n v="21.29673"/>
    <x v="0"/>
    <x v="4"/>
    <x v="0"/>
    <x v="0"/>
    <x v="1"/>
    <x v="4"/>
    <m/>
    <x v="0"/>
  </r>
  <r>
    <n v="1666"/>
    <x v="1"/>
    <n v="202"/>
    <n v="305"/>
    <n v="102"/>
    <n v="5"/>
    <n v="216.68400000000003"/>
    <x v="5"/>
    <m/>
    <n v="184.18140000000002"/>
    <x v="0"/>
    <x v="5"/>
    <x v="0"/>
    <x v="0"/>
    <x v="1"/>
    <x v="2"/>
    <m/>
    <x v="0"/>
  </r>
  <r>
    <n v="2567"/>
    <x v="1"/>
    <n v="205"/>
    <n v="302"/>
    <n v="103"/>
    <n v="9"/>
    <n v="304.70699999999999"/>
    <x v="6"/>
    <m/>
    <n v="521.04896999999994"/>
    <x v="0"/>
    <x v="6"/>
    <x v="0"/>
    <x v="0"/>
    <x v="1"/>
    <x v="5"/>
    <m/>
    <x v="0"/>
  </r>
  <r>
    <n v="2827"/>
    <x v="1"/>
    <n v="202"/>
    <n v="301"/>
    <n v="105"/>
    <n v="10"/>
    <n v="358.05900000000003"/>
    <x v="7"/>
    <m/>
    <n v="895.14750000000004"/>
    <x v="0"/>
    <x v="7"/>
    <x v="0"/>
    <x v="0"/>
    <x v="1"/>
    <x v="6"/>
    <m/>
    <x v="0"/>
  </r>
  <r>
    <n v="1916"/>
    <x v="2"/>
    <n v="204"/>
    <n v="301"/>
    <n v="101"/>
    <n v="4"/>
    <n v="387.33499999999998"/>
    <x v="8"/>
    <m/>
    <n v="464.80199999999996"/>
    <x v="0"/>
    <x v="8"/>
    <x v="0"/>
    <x v="0"/>
    <x v="2"/>
    <x v="7"/>
    <m/>
    <x v="0"/>
  </r>
  <r>
    <n v="1316"/>
    <x v="3"/>
    <n v="203"/>
    <n v="302"/>
    <n v="105"/>
    <n v="3"/>
    <n v="232.68700000000001"/>
    <x v="9"/>
    <m/>
    <n v="209.41830000000002"/>
    <x v="1"/>
    <x v="9"/>
    <x v="0"/>
    <x v="0"/>
    <x v="3"/>
    <x v="8"/>
    <m/>
    <x v="0"/>
  </r>
  <r>
    <n v="1550"/>
    <x v="4"/>
    <n v="204"/>
    <n v="305"/>
    <n v="105"/>
    <n v="8"/>
    <n v="146.77000000000001"/>
    <x v="10"/>
    <m/>
    <n v="352.24799999999999"/>
    <x v="0"/>
    <x v="10"/>
    <x v="0"/>
    <x v="0"/>
    <x v="4"/>
    <x v="9"/>
    <m/>
    <x v="0"/>
  </r>
  <r>
    <n v="2647"/>
    <x v="4"/>
    <n v="205"/>
    <n v="301"/>
    <n v="103"/>
    <n v="4"/>
    <n v="293.54000000000002"/>
    <x v="10"/>
    <m/>
    <n v="293.54000000000002"/>
    <x v="0"/>
    <x v="11"/>
    <x v="0"/>
    <x v="0"/>
    <x v="4"/>
    <x v="5"/>
    <m/>
    <x v="0"/>
  </r>
  <r>
    <n v="2105"/>
    <x v="5"/>
    <n v="204"/>
    <n v="301"/>
    <n v="104"/>
    <n v="1"/>
    <n v="230.37300000000002"/>
    <x v="11"/>
    <m/>
    <n v="43.770870000000002"/>
    <x v="0"/>
    <x v="12"/>
    <x v="0"/>
    <x v="0"/>
    <x v="5"/>
    <x v="2"/>
    <m/>
    <x v="0"/>
  </r>
  <r>
    <n v="1818"/>
    <x v="6"/>
    <n v="205"/>
    <n v="302"/>
    <n v="101"/>
    <n v="5"/>
    <n v="48.580999999999996"/>
    <x v="12"/>
    <m/>
    <n v="51.010049999999993"/>
    <x v="0"/>
    <x v="13"/>
    <x v="0"/>
    <x v="1"/>
    <x v="6"/>
    <x v="10"/>
    <m/>
    <x v="0"/>
  </r>
  <r>
    <n v="2043"/>
    <x v="6"/>
    <n v="202"/>
    <n v="305"/>
    <n v="103"/>
    <n v="1"/>
    <n v="46.722000000000001"/>
    <x v="13"/>
    <m/>
    <n v="7.0083000000000002"/>
    <x v="1"/>
    <x v="14"/>
    <x v="0"/>
    <x v="1"/>
    <x v="6"/>
    <x v="11"/>
    <m/>
    <x v="0"/>
  </r>
  <r>
    <n v="2830"/>
    <x v="6"/>
    <n v="203"/>
    <n v="303"/>
    <n v="103"/>
    <n v="1"/>
    <n v="238.524"/>
    <x v="14"/>
    <m/>
    <n v="40.549080000000004"/>
    <x v="1"/>
    <x v="15"/>
    <x v="0"/>
    <x v="1"/>
    <x v="6"/>
    <x v="5"/>
    <m/>
    <x v="0"/>
  </r>
  <r>
    <n v="1706"/>
    <x v="7"/>
    <n v="203"/>
    <n v="302"/>
    <n v="103"/>
    <n v="2"/>
    <n v="191.02199999999999"/>
    <x v="15"/>
    <m/>
    <n v="114.61319999999999"/>
    <x v="0"/>
    <x v="16"/>
    <x v="0"/>
    <x v="1"/>
    <x v="0"/>
    <x v="10"/>
    <m/>
    <x v="0"/>
  </r>
  <r>
    <n v="2246"/>
    <x v="8"/>
    <n v="201"/>
    <n v="304"/>
    <n v="102"/>
    <n v="9"/>
    <n v="192.4"/>
    <x v="16"/>
    <m/>
    <n v="519.48"/>
    <x v="0"/>
    <x v="17"/>
    <x v="0"/>
    <x v="1"/>
    <x v="1"/>
    <x v="12"/>
    <m/>
    <x v="0"/>
  </r>
  <r>
    <n v="2034"/>
    <x v="9"/>
    <n v="203"/>
    <n v="304"/>
    <n v="105"/>
    <n v="6"/>
    <n v="122.86300000000001"/>
    <x v="17"/>
    <m/>
    <n v="154.80738000000002"/>
    <x v="0"/>
    <x v="18"/>
    <x v="0"/>
    <x v="1"/>
    <x v="2"/>
    <x v="13"/>
    <m/>
    <x v="0"/>
  </r>
  <r>
    <n v="2947"/>
    <x v="9"/>
    <n v="201"/>
    <n v="303"/>
    <n v="103"/>
    <n v="4"/>
    <n v="261.50799999999998"/>
    <x v="18"/>
    <m/>
    <n v="261.50799999999998"/>
    <x v="0"/>
    <x v="19"/>
    <x v="0"/>
    <x v="1"/>
    <x v="2"/>
    <x v="10"/>
    <m/>
    <x v="0"/>
  </r>
  <r>
    <n v="1161"/>
    <x v="10"/>
    <n v="204"/>
    <n v="302"/>
    <n v="102"/>
    <n v="6"/>
    <n v="27.975999999999999"/>
    <x v="19"/>
    <m/>
    <n v="25.1784"/>
    <x v="1"/>
    <x v="20"/>
    <x v="0"/>
    <x v="1"/>
    <x v="3"/>
    <x v="9"/>
    <m/>
    <x v="0"/>
  </r>
  <r>
    <n v="2125"/>
    <x v="10"/>
    <n v="202"/>
    <n v="301"/>
    <n v="102"/>
    <n v="3"/>
    <n v="323.81700000000001"/>
    <x v="20"/>
    <m/>
    <n v="242.86275000000001"/>
    <x v="0"/>
    <x v="21"/>
    <x v="0"/>
    <x v="1"/>
    <x v="3"/>
    <x v="3"/>
    <m/>
    <x v="0"/>
  </r>
  <r>
    <n v="1252"/>
    <x v="11"/>
    <n v="202"/>
    <n v="301"/>
    <n v="105"/>
    <n v="1"/>
    <n v="294.74900000000002"/>
    <x v="21"/>
    <m/>
    <n v="50.107330000000005"/>
    <x v="0"/>
    <x v="22"/>
    <x v="0"/>
    <x v="1"/>
    <x v="4"/>
    <x v="14"/>
    <m/>
    <x v="0"/>
  </r>
  <r>
    <n v="1807"/>
    <x v="11"/>
    <n v="201"/>
    <n v="303"/>
    <n v="105"/>
    <n v="6"/>
    <n v="170.18299999999999"/>
    <x v="22"/>
    <m/>
    <n v="255.27449999999999"/>
    <x v="0"/>
    <x v="23"/>
    <x v="0"/>
    <x v="1"/>
    <x v="4"/>
    <x v="7"/>
    <m/>
    <x v="0"/>
  </r>
  <r>
    <n v="1820"/>
    <x v="11"/>
    <n v="202"/>
    <n v="301"/>
    <n v="101"/>
    <n v="4"/>
    <n v="305.084"/>
    <x v="23"/>
    <m/>
    <n v="366.10079999999999"/>
    <x v="0"/>
    <x v="24"/>
    <x v="0"/>
    <x v="1"/>
    <x v="4"/>
    <x v="14"/>
    <m/>
    <x v="0"/>
  </r>
  <r>
    <n v="2037"/>
    <x v="11"/>
    <n v="203"/>
    <n v="302"/>
    <n v="101"/>
    <n v="1"/>
    <n v="294.91800000000001"/>
    <x v="24"/>
    <m/>
    <n v="44.237699999999997"/>
    <x v="0"/>
    <x v="25"/>
    <x v="0"/>
    <x v="1"/>
    <x v="4"/>
    <x v="13"/>
    <m/>
    <x v="0"/>
  </r>
  <r>
    <n v="1189"/>
    <x v="12"/>
    <n v="204"/>
    <n v="304"/>
    <n v="105"/>
    <n v="1"/>
    <n v="236.37900000000002"/>
    <x v="25"/>
    <m/>
    <n v="59.094750000000005"/>
    <x v="0"/>
    <x v="26"/>
    <x v="0"/>
    <x v="1"/>
    <x v="5"/>
    <x v="15"/>
    <m/>
    <x v="0"/>
  </r>
  <r>
    <n v="2428"/>
    <x v="12"/>
    <n v="205"/>
    <n v="304"/>
    <n v="105"/>
    <n v="10"/>
    <n v="363.40200000000004"/>
    <x v="26"/>
    <m/>
    <n v="617.78340000000014"/>
    <x v="0"/>
    <x v="27"/>
    <x v="0"/>
    <x v="1"/>
    <x v="5"/>
    <x v="9"/>
    <m/>
    <x v="0"/>
  </r>
  <r>
    <n v="2700"/>
    <x v="12"/>
    <n v="202"/>
    <n v="305"/>
    <n v="101"/>
    <n v="5"/>
    <n v="121.44600000000001"/>
    <x v="27"/>
    <m/>
    <n v="127.5183"/>
    <x v="1"/>
    <x v="28"/>
    <x v="0"/>
    <x v="1"/>
    <x v="5"/>
    <x v="4"/>
    <m/>
    <x v="0"/>
  </r>
  <r>
    <n v="2274"/>
    <x v="13"/>
    <n v="202"/>
    <n v="305"/>
    <n v="104"/>
    <n v="1"/>
    <n v="353.32700000000006"/>
    <x v="28"/>
    <m/>
    <n v="74.198670000000007"/>
    <x v="0"/>
    <x v="29"/>
    <x v="0"/>
    <x v="1"/>
    <x v="6"/>
    <x v="9"/>
    <m/>
    <x v="0"/>
  </r>
  <r>
    <n v="1064"/>
    <x v="14"/>
    <n v="202"/>
    <n v="303"/>
    <n v="101"/>
    <n v="4"/>
    <n v="104.83200000000001"/>
    <x v="29"/>
    <m/>
    <n v="125.7984"/>
    <x v="0"/>
    <x v="30"/>
    <x v="0"/>
    <x v="1"/>
    <x v="0"/>
    <x v="4"/>
    <m/>
    <x v="0"/>
  </r>
  <r>
    <n v="2594"/>
    <x v="14"/>
    <n v="202"/>
    <n v="304"/>
    <n v="102"/>
    <n v="10"/>
    <n v="47.814"/>
    <x v="30"/>
    <m/>
    <n v="143.44199999999998"/>
    <x v="0"/>
    <x v="31"/>
    <x v="0"/>
    <x v="1"/>
    <x v="0"/>
    <x v="13"/>
    <m/>
    <x v="0"/>
  </r>
  <r>
    <n v="2782"/>
    <x v="14"/>
    <n v="202"/>
    <n v="301"/>
    <n v="105"/>
    <n v="9"/>
    <n v="35.737000000000002"/>
    <x v="31"/>
    <m/>
    <n v="54.677610000000008"/>
    <x v="1"/>
    <x v="32"/>
    <x v="0"/>
    <x v="1"/>
    <x v="0"/>
    <x v="2"/>
    <m/>
    <x v="0"/>
  </r>
  <r>
    <n v="1756"/>
    <x v="15"/>
    <n v="201"/>
    <n v="305"/>
    <n v="102"/>
    <n v="5"/>
    <n v="315.84800000000001"/>
    <x v="32"/>
    <m/>
    <n v="268.4708"/>
    <x v="0"/>
    <x v="33"/>
    <x v="0"/>
    <x v="1"/>
    <x v="1"/>
    <x v="16"/>
    <m/>
    <x v="0"/>
  </r>
  <r>
    <n v="1802"/>
    <x v="15"/>
    <n v="201"/>
    <n v="302"/>
    <n v="102"/>
    <n v="8"/>
    <n v="236.08"/>
    <x v="33"/>
    <m/>
    <n v="566.59199999999998"/>
    <x v="0"/>
    <x v="34"/>
    <x v="0"/>
    <x v="1"/>
    <x v="1"/>
    <x v="17"/>
    <m/>
    <x v="0"/>
  </r>
  <r>
    <n v="2775"/>
    <x v="15"/>
    <n v="201"/>
    <n v="303"/>
    <n v="102"/>
    <n v="1"/>
    <n v="203.29400000000001"/>
    <x v="34"/>
    <m/>
    <n v="30.4941"/>
    <x v="0"/>
    <x v="35"/>
    <x v="0"/>
    <x v="1"/>
    <x v="1"/>
    <x v="18"/>
    <m/>
    <x v="0"/>
  </r>
  <r>
    <n v="1951"/>
    <x v="16"/>
    <n v="203"/>
    <n v="303"/>
    <n v="103"/>
    <n v="5"/>
    <n v="58.747"/>
    <x v="35"/>
    <m/>
    <n v="73.433750000000003"/>
    <x v="0"/>
    <x v="36"/>
    <x v="0"/>
    <x v="1"/>
    <x v="2"/>
    <x v="18"/>
    <m/>
    <x v="0"/>
  </r>
  <r>
    <n v="2525"/>
    <x v="16"/>
    <n v="201"/>
    <n v="302"/>
    <n v="103"/>
    <n v="4"/>
    <n v="334.19100000000003"/>
    <x v="36"/>
    <m/>
    <n v="253.98516000000004"/>
    <x v="0"/>
    <x v="37"/>
    <x v="0"/>
    <x v="1"/>
    <x v="2"/>
    <x v="8"/>
    <m/>
    <x v="0"/>
  </r>
  <r>
    <n v="1279"/>
    <x v="17"/>
    <n v="205"/>
    <n v="304"/>
    <n v="105"/>
    <n v="3"/>
    <n v="59.618000000000002"/>
    <x v="37"/>
    <m/>
    <n v="44.713500000000003"/>
    <x v="0"/>
    <x v="38"/>
    <x v="0"/>
    <x v="1"/>
    <x v="3"/>
    <x v="4"/>
    <m/>
    <x v="0"/>
  </r>
  <r>
    <n v="1824"/>
    <x v="17"/>
    <n v="204"/>
    <n v="301"/>
    <n v="104"/>
    <n v="6"/>
    <n v="199.70600000000002"/>
    <x v="38"/>
    <m/>
    <n v="251.62956000000003"/>
    <x v="0"/>
    <x v="39"/>
    <x v="0"/>
    <x v="1"/>
    <x v="3"/>
    <x v="13"/>
    <m/>
    <x v="0"/>
  </r>
  <r>
    <n v="2036"/>
    <x v="17"/>
    <n v="202"/>
    <n v="302"/>
    <n v="101"/>
    <n v="9"/>
    <n v="373.60699999999997"/>
    <x v="39"/>
    <m/>
    <n v="1008.7388999999998"/>
    <x v="1"/>
    <x v="40"/>
    <x v="0"/>
    <x v="1"/>
    <x v="3"/>
    <x v="0"/>
    <m/>
    <x v="0"/>
  </r>
  <r>
    <n v="2597"/>
    <x v="17"/>
    <n v="205"/>
    <n v="301"/>
    <n v="103"/>
    <n v="8"/>
    <n v="341.53600000000006"/>
    <x v="40"/>
    <m/>
    <n v="519.13472000000013"/>
    <x v="0"/>
    <x v="41"/>
    <x v="0"/>
    <x v="1"/>
    <x v="3"/>
    <x v="3"/>
    <m/>
    <x v="0"/>
  </r>
  <r>
    <n v="1132"/>
    <x v="18"/>
    <n v="204"/>
    <n v="302"/>
    <n v="105"/>
    <n v="5"/>
    <n v="35.763000000000005"/>
    <x v="41"/>
    <m/>
    <n v="30.398550000000007"/>
    <x v="0"/>
    <x v="42"/>
    <x v="0"/>
    <x v="1"/>
    <x v="4"/>
    <x v="16"/>
    <m/>
    <x v="0"/>
  </r>
  <r>
    <n v="1336"/>
    <x v="18"/>
    <n v="205"/>
    <n v="303"/>
    <n v="102"/>
    <n v="5"/>
    <n v="222.15699999999998"/>
    <x v="42"/>
    <m/>
    <n v="188.83345"/>
    <x v="0"/>
    <x v="43"/>
    <x v="0"/>
    <x v="1"/>
    <x v="4"/>
    <x v="7"/>
    <m/>
    <x v="0"/>
  </r>
  <r>
    <n v="1788"/>
    <x v="18"/>
    <n v="204"/>
    <n v="302"/>
    <n v="101"/>
    <n v="3"/>
    <n v="146.09399999999999"/>
    <x v="43"/>
    <m/>
    <n v="92.039219999999986"/>
    <x v="1"/>
    <x v="44"/>
    <x v="0"/>
    <x v="1"/>
    <x v="4"/>
    <x v="19"/>
    <m/>
    <x v="0"/>
  </r>
  <r>
    <n v="1853"/>
    <x v="18"/>
    <n v="202"/>
    <n v="302"/>
    <n v="104"/>
    <n v="2"/>
    <n v="141.82999999999998"/>
    <x v="44"/>
    <m/>
    <n v="53.895399999999995"/>
    <x v="0"/>
    <x v="45"/>
    <x v="0"/>
    <x v="1"/>
    <x v="4"/>
    <x v="18"/>
    <m/>
    <x v="0"/>
  </r>
  <r>
    <n v="2400"/>
    <x v="18"/>
    <n v="205"/>
    <n v="302"/>
    <n v="105"/>
    <n v="6"/>
    <n v="46.566000000000003"/>
    <x v="45"/>
    <m/>
    <n v="58.673160000000003"/>
    <x v="0"/>
    <x v="46"/>
    <x v="0"/>
    <x v="1"/>
    <x v="4"/>
    <x v="5"/>
    <m/>
    <x v="0"/>
  </r>
  <r>
    <n v="2598"/>
    <x v="18"/>
    <n v="204"/>
    <n v="304"/>
    <n v="102"/>
    <n v="2"/>
    <n v="193.32300000000001"/>
    <x v="46"/>
    <m/>
    <n v="81.195660000000004"/>
    <x v="0"/>
    <x v="47"/>
    <x v="0"/>
    <x v="1"/>
    <x v="4"/>
    <x v="15"/>
    <m/>
    <x v="0"/>
  </r>
  <r>
    <n v="2534"/>
    <x v="19"/>
    <n v="205"/>
    <n v="305"/>
    <n v="104"/>
    <n v="3"/>
    <n v="174.53799999999998"/>
    <x v="47"/>
    <m/>
    <n v="157.08419999999998"/>
    <x v="0"/>
    <x v="48"/>
    <x v="0"/>
    <x v="1"/>
    <x v="5"/>
    <x v="0"/>
    <m/>
    <x v="0"/>
  </r>
  <r>
    <n v="1698"/>
    <x v="20"/>
    <n v="205"/>
    <n v="301"/>
    <n v="104"/>
    <n v="10"/>
    <n v="348.15300000000002"/>
    <x v="48"/>
    <m/>
    <n v="731.12130000000002"/>
    <x v="0"/>
    <x v="49"/>
    <x v="0"/>
    <x v="1"/>
    <x v="6"/>
    <x v="11"/>
    <m/>
    <x v="0"/>
  </r>
  <r>
    <n v="2013"/>
    <x v="20"/>
    <n v="205"/>
    <n v="305"/>
    <n v="105"/>
    <n v="5"/>
    <n v="225.69300000000001"/>
    <x v="49"/>
    <m/>
    <n v="169.26975000000002"/>
    <x v="1"/>
    <x v="50"/>
    <x v="0"/>
    <x v="1"/>
    <x v="6"/>
    <x v="20"/>
    <m/>
    <x v="0"/>
  </r>
  <r>
    <n v="1050"/>
    <x v="21"/>
    <n v="204"/>
    <n v="301"/>
    <n v="102"/>
    <n v="9"/>
    <n v="313.43"/>
    <x v="50"/>
    <m/>
    <n v="592.3827"/>
    <x v="0"/>
    <x v="51"/>
    <x v="0"/>
    <x v="1"/>
    <x v="0"/>
    <x v="17"/>
    <m/>
    <x v="0"/>
  </r>
  <r>
    <n v="2433"/>
    <x v="21"/>
    <n v="202"/>
    <n v="303"/>
    <n v="105"/>
    <n v="10"/>
    <n v="251.84899999999999"/>
    <x v="51"/>
    <m/>
    <n v="377.77349999999996"/>
    <x v="0"/>
    <x v="52"/>
    <x v="0"/>
    <x v="1"/>
    <x v="0"/>
    <x v="8"/>
    <m/>
    <x v="0"/>
  </r>
  <r>
    <n v="2447"/>
    <x v="21"/>
    <n v="205"/>
    <n v="305"/>
    <n v="104"/>
    <n v="8"/>
    <n v="78.884"/>
    <x v="52"/>
    <m/>
    <n v="119.90368000000001"/>
    <x v="1"/>
    <x v="53"/>
    <x v="0"/>
    <x v="1"/>
    <x v="0"/>
    <x v="5"/>
    <m/>
    <x v="0"/>
  </r>
  <r>
    <n v="1036"/>
    <x v="22"/>
    <n v="201"/>
    <n v="304"/>
    <n v="103"/>
    <n v="5"/>
    <n v="123.669"/>
    <x v="53"/>
    <m/>
    <n v="105.11865000000002"/>
    <x v="1"/>
    <x v="54"/>
    <x v="0"/>
    <x v="1"/>
    <x v="1"/>
    <x v="10"/>
    <m/>
    <x v="0"/>
  </r>
  <r>
    <n v="1971"/>
    <x v="22"/>
    <n v="201"/>
    <n v="302"/>
    <n v="101"/>
    <n v="3"/>
    <n v="176.50100000000003"/>
    <x v="54"/>
    <m/>
    <n v="79.425450000000026"/>
    <x v="0"/>
    <x v="55"/>
    <x v="0"/>
    <x v="1"/>
    <x v="1"/>
    <x v="5"/>
    <m/>
    <x v="0"/>
  </r>
  <r>
    <n v="2027"/>
    <x v="22"/>
    <n v="201"/>
    <n v="304"/>
    <n v="105"/>
    <n v="8"/>
    <n v="313.88499999999999"/>
    <x v="55"/>
    <m/>
    <n v="477.10519999999997"/>
    <x v="0"/>
    <x v="56"/>
    <x v="0"/>
    <x v="1"/>
    <x v="1"/>
    <x v="2"/>
    <m/>
    <x v="0"/>
  </r>
  <r>
    <n v="2721"/>
    <x v="22"/>
    <n v="203"/>
    <n v="305"/>
    <n v="102"/>
    <n v="2"/>
    <n v="366.32700000000006"/>
    <x v="56"/>
    <m/>
    <n v="109.89810000000001"/>
    <x v="1"/>
    <x v="57"/>
    <x v="0"/>
    <x v="1"/>
    <x v="1"/>
    <x v="8"/>
    <m/>
    <x v="0"/>
  </r>
  <r>
    <n v="1958"/>
    <x v="23"/>
    <n v="202"/>
    <n v="305"/>
    <n v="104"/>
    <n v="9"/>
    <n v="112.78800000000001"/>
    <x v="57"/>
    <m/>
    <n v="304.52760000000001"/>
    <x v="0"/>
    <x v="58"/>
    <x v="0"/>
    <x v="1"/>
    <x v="2"/>
    <x v="13"/>
    <m/>
    <x v="0"/>
  </r>
  <r>
    <n v="2765"/>
    <x v="23"/>
    <n v="204"/>
    <n v="301"/>
    <n v="102"/>
    <n v="4"/>
    <n v="291.31700000000001"/>
    <x v="58"/>
    <m/>
    <n v="221.40092000000001"/>
    <x v="0"/>
    <x v="59"/>
    <x v="0"/>
    <x v="1"/>
    <x v="2"/>
    <x v="17"/>
    <m/>
    <x v="0"/>
  </r>
  <r>
    <n v="1256"/>
    <x v="24"/>
    <n v="205"/>
    <n v="303"/>
    <n v="101"/>
    <n v="4"/>
    <n v="157.261"/>
    <x v="59"/>
    <m/>
    <n v="188.7132"/>
    <x v="0"/>
    <x v="60"/>
    <x v="0"/>
    <x v="1"/>
    <x v="3"/>
    <x v="18"/>
    <m/>
    <x v="0"/>
  </r>
  <r>
    <n v="1394"/>
    <x v="24"/>
    <n v="205"/>
    <n v="305"/>
    <n v="102"/>
    <n v="1"/>
    <n v="370.81200000000001"/>
    <x v="60"/>
    <m/>
    <n v="111.2436"/>
    <x v="0"/>
    <x v="61"/>
    <x v="0"/>
    <x v="1"/>
    <x v="3"/>
    <x v="13"/>
    <m/>
    <x v="0"/>
  </r>
  <r>
    <n v="2096"/>
    <x v="24"/>
    <n v="203"/>
    <n v="304"/>
    <n v="104"/>
    <n v="9"/>
    <n v="167.57000000000002"/>
    <x v="61"/>
    <m/>
    <n v="452.43900000000002"/>
    <x v="0"/>
    <x v="29"/>
    <x v="0"/>
    <x v="1"/>
    <x v="3"/>
    <x v="9"/>
    <m/>
    <x v="0"/>
  </r>
  <r>
    <n v="2537"/>
    <x v="24"/>
    <n v="202"/>
    <n v="301"/>
    <n v="103"/>
    <n v="5"/>
    <n v="57.213000000000001"/>
    <x v="62"/>
    <m/>
    <n v="54.352350000000001"/>
    <x v="0"/>
    <x v="62"/>
    <x v="0"/>
    <x v="1"/>
    <x v="3"/>
    <x v="14"/>
    <m/>
    <x v="0"/>
  </r>
  <r>
    <n v="2670"/>
    <x v="24"/>
    <n v="201"/>
    <n v="303"/>
    <n v="101"/>
    <n v="5"/>
    <n v="285.75299999999999"/>
    <x v="63"/>
    <m/>
    <n v="300.04064999999997"/>
    <x v="1"/>
    <x v="63"/>
    <x v="0"/>
    <x v="1"/>
    <x v="3"/>
    <x v="19"/>
    <m/>
    <x v="0"/>
  </r>
  <r>
    <n v="1165"/>
    <x v="25"/>
    <n v="204"/>
    <n v="301"/>
    <n v="103"/>
    <n v="2"/>
    <n v="334.86699999999996"/>
    <x v="64"/>
    <m/>
    <n v="167.43349999999998"/>
    <x v="0"/>
    <x v="64"/>
    <x v="0"/>
    <x v="1"/>
    <x v="4"/>
    <x v="6"/>
    <m/>
    <x v="0"/>
  </r>
  <r>
    <n v="1303"/>
    <x v="25"/>
    <n v="205"/>
    <n v="301"/>
    <n v="104"/>
    <n v="6"/>
    <n v="199.06899999999999"/>
    <x v="65"/>
    <m/>
    <n v="298.6035"/>
    <x v="0"/>
    <x v="65"/>
    <x v="0"/>
    <x v="1"/>
    <x v="4"/>
    <x v="20"/>
    <m/>
    <x v="0"/>
  </r>
  <r>
    <n v="1965"/>
    <x v="25"/>
    <n v="205"/>
    <n v="303"/>
    <n v="102"/>
    <n v="10"/>
    <n v="244.20500000000001"/>
    <x v="66"/>
    <m/>
    <n v="366.3075"/>
    <x v="0"/>
    <x v="66"/>
    <x v="0"/>
    <x v="1"/>
    <x v="4"/>
    <x v="19"/>
    <m/>
    <x v="0"/>
  </r>
  <r>
    <n v="2056"/>
    <x v="25"/>
    <n v="203"/>
    <n v="302"/>
    <n v="104"/>
    <n v="4"/>
    <n v="160.94"/>
    <x v="67"/>
    <m/>
    <n v="109.4392"/>
    <x v="0"/>
    <x v="67"/>
    <x v="0"/>
    <x v="1"/>
    <x v="4"/>
    <x v="7"/>
    <m/>
    <x v="0"/>
  </r>
  <r>
    <n v="2374"/>
    <x v="25"/>
    <n v="201"/>
    <n v="302"/>
    <n v="104"/>
    <n v="2"/>
    <n v="388.03700000000003"/>
    <x v="68"/>
    <m/>
    <n v="131.93258000000003"/>
    <x v="0"/>
    <x v="68"/>
    <x v="0"/>
    <x v="1"/>
    <x v="4"/>
    <x v="12"/>
    <m/>
    <x v="0"/>
  </r>
  <r>
    <n v="2874"/>
    <x v="25"/>
    <n v="204"/>
    <n v="301"/>
    <n v="103"/>
    <n v="5"/>
    <n v="334.00900000000001"/>
    <x v="69"/>
    <m/>
    <n v="350.70945"/>
    <x v="0"/>
    <x v="69"/>
    <x v="0"/>
    <x v="1"/>
    <x v="4"/>
    <x v="11"/>
    <m/>
    <x v="0"/>
  </r>
  <r>
    <n v="1183"/>
    <x v="26"/>
    <n v="201"/>
    <n v="303"/>
    <n v="101"/>
    <n v="7"/>
    <n v="290.25100000000003"/>
    <x v="70"/>
    <m/>
    <n v="507.93925000000007"/>
    <x v="0"/>
    <x v="59"/>
    <x v="0"/>
    <x v="1"/>
    <x v="6"/>
    <x v="17"/>
    <m/>
    <x v="0"/>
  </r>
  <r>
    <n v="2381"/>
    <x v="26"/>
    <n v="203"/>
    <n v="304"/>
    <n v="105"/>
    <n v="10"/>
    <n v="156.61099999999999"/>
    <x v="71"/>
    <m/>
    <n v="297.5609"/>
    <x v="0"/>
    <x v="70"/>
    <x v="0"/>
    <x v="1"/>
    <x v="6"/>
    <x v="4"/>
    <m/>
    <x v="0"/>
  </r>
  <r>
    <n v="1900"/>
    <x v="27"/>
    <n v="204"/>
    <n v="302"/>
    <n v="104"/>
    <n v="7"/>
    <n v="158.197"/>
    <x v="72"/>
    <m/>
    <n v="188.25442999999999"/>
    <x v="0"/>
    <x v="59"/>
    <x v="0"/>
    <x v="1"/>
    <x v="0"/>
    <x v="17"/>
    <m/>
    <x v="0"/>
  </r>
  <r>
    <n v="2302"/>
    <x v="27"/>
    <n v="201"/>
    <n v="301"/>
    <n v="105"/>
    <n v="4"/>
    <n v="292.25299999999999"/>
    <x v="73"/>
    <m/>
    <n v="198.73204000000001"/>
    <x v="0"/>
    <x v="71"/>
    <x v="0"/>
    <x v="1"/>
    <x v="0"/>
    <x v="21"/>
    <m/>
    <x v="0"/>
  </r>
  <r>
    <n v="2089"/>
    <x v="28"/>
    <n v="201"/>
    <n v="302"/>
    <n v="104"/>
    <n v="8"/>
    <n v="265.53800000000001"/>
    <x v="74"/>
    <m/>
    <n v="531.07600000000002"/>
    <x v="0"/>
    <x v="64"/>
    <x v="0"/>
    <x v="1"/>
    <x v="1"/>
    <x v="6"/>
    <m/>
    <x v="0"/>
  </r>
  <r>
    <n v="2155"/>
    <x v="28"/>
    <n v="203"/>
    <n v="303"/>
    <n v="103"/>
    <n v="1"/>
    <n v="289.64000000000004"/>
    <x v="75"/>
    <m/>
    <n v="72.410000000000011"/>
    <x v="1"/>
    <x v="72"/>
    <x v="0"/>
    <x v="1"/>
    <x v="1"/>
    <x v="15"/>
    <m/>
    <x v="0"/>
  </r>
  <r>
    <n v="2275"/>
    <x v="28"/>
    <n v="205"/>
    <n v="302"/>
    <n v="105"/>
    <n v="9"/>
    <n v="263.10699999999997"/>
    <x v="76"/>
    <m/>
    <n v="591.99074999999993"/>
    <x v="0"/>
    <x v="73"/>
    <x v="0"/>
    <x v="1"/>
    <x v="1"/>
    <x v="5"/>
    <m/>
    <x v="0"/>
  </r>
  <r>
    <n v="2603"/>
    <x v="28"/>
    <n v="204"/>
    <n v="304"/>
    <n v="102"/>
    <n v="5"/>
    <n v="276.48400000000004"/>
    <x v="77"/>
    <m/>
    <n v="262.65980000000002"/>
    <x v="0"/>
    <x v="74"/>
    <x v="0"/>
    <x v="1"/>
    <x v="1"/>
    <x v="1"/>
    <m/>
    <x v="0"/>
  </r>
  <r>
    <n v="1348"/>
    <x v="29"/>
    <n v="201"/>
    <n v="303"/>
    <n v="102"/>
    <n v="4"/>
    <n v="227.27900000000002"/>
    <x v="78"/>
    <m/>
    <n v="154.54972000000004"/>
    <x v="0"/>
    <x v="75"/>
    <x v="0"/>
    <x v="1"/>
    <x v="3"/>
    <x v="17"/>
    <m/>
    <x v="0"/>
  </r>
  <r>
    <n v="1875"/>
    <x v="29"/>
    <n v="205"/>
    <n v="302"/>
    <n v="101"/>
    <n v="7"/>
    <n v="137.995"/>
    <x v="79"/>
    <m/>
    <n v="144.89474999999999"/>
    <x v="0"/>
    <x v="76"/>
    <x v="0"/>
    <x v="1"/>
    <x v="3"/>
    <x v="1"/>
    <m/>
    <x v="0"/>
  </r>
  <r>
    <n v="2255"/>
    <x v="29"/>
    <n v="201"/>
    <n v="302"/>
    <n v="103"/>
    <n v="8"/>
    <n v="232.46600000000001"/>
    <x v="80"/>
    <m/>
    <n v="353.34832"/>
    <x v="0"/>
    <x v="77"/>
    <x v="0"/>
    <x v="1"/>
    <x v="3"/>
    <x v="22"/>
    <m/>
    <x v="0"/>
  </r>
  <r>
    <n v="2975"/>
    <x v="29"/>
    <n v="204"/>
    <n v="305"/>
    <n v="102"/>
    <n v="10"/>
    <n v="243.34700000000001"/>
    <x v="81"/>
    <m/>
    <n v="462.35930000000008"/>
    <x v="1"/>
    <x v="78"/>
    <x v="0"/>
    <x v="1"/>
    <x v="3"/>
    <x v="3"/>
    <m/>
    <x v="0"/>
  </r>
  <r>
    <n v="1430"/>
    <x v="30"/>
    <n v="204"/>
    <n v="305"/>
    <n v="101"/>
    <n v="9"/>
    <n v="367.22400000000005"/>
    <x v="82"/>
    <m/>
    <n v="991.50480000000016"/>
    <x v="0"/>
    <x v="79"/>
    <x v="0"/>
    <x v="1"/>
    <x v="4"/>
    <x v="20"/>
    <m/>
    <x v="0"/>
  </r>
  <r>
    <n v="2391"/>
    <x v="30"/>
    <n v="201"/>
    <n v="304"/>
    <n v="102"/>
    <n v="5"/>
    <n v="187.785"/>
    <x v="83"/>
    <m/>
    <n v="140.83874999999998"/>
    <x v="0"/>
    <x v="80"/>
    <x v="0"/>
    <x v="1"/>
    <x v="4"/>
    <x v="12"/>
    <m/>
    <x v="0"/>
  </r>
  <r>
    <n v="1030"/>
    <x v="31"/>
    <n v="201"/>
    <n v="302"/>
    <n v="101"/>
    <n v="7"/>
    <n v="301.06700000000001"/>
    <x v="84"/>
    <m/>
    <n v="358.26973000000004"/>
    <x v="0"/>
    <x v="81"/>
    <x v="0"/>
    <x v="1"/>
    <x v="5"/>
    <x v="20"/>
    <m/>
    <x v="0"/>
  </r>
  <r>
    <n v="2296"/>
    <x v="31"/>
    <n v="204"/>
    <n v="305"/>
    <n v="102"/>
    <n v="1"/>
    <n v="299.61099999999999"/>
    <x v="85"/>
    <m/>
    <n v="50.933869999999999"/>
    <x v="0"/>
    <x v="82"/>
    <x v="0"/>
    <x v="1"/>
    <x v="5"/>
    <x v="11"/>
    <m/>
    <x v="0"/>
  </r>
  <r>
    <n v="1014"/>
    <x v="32"/>
    <n v="204"/>
    <n v="303"/>
    <n v="103"/>
    <n v="8"/>
    <n v="101.218"/>
    <x v="86"/>
    <m/>
    <n v="170.04624000000001"/>
    <x v="1"/>
    <x v="83"/>
    <x v="0"/>
    <x v="1"/>
    <x v="6"/>
    <x v="12"/>
    <m/>
    <x v="0"/>
  </r>
  <r>
    <n v="1103"/>
    <x v="32"/>
    <n v="204"/>
    <n v="303"/>
    <n v="102"/>
    <n v="7"/>
    <n v="66.221999999999994"/>
    <x v="87"/>
    <m/>
    <n v="88.07526"/>
    <x v="0"/>
    <x v="84"/>
    <x v="0"/>
    <x v="1"/>
    <x v="6"/>
    <x v="1"/>
    <m/>
    <x v="0"/>
  </r>
  <r>
    <n v="2000"/>
    <x v="32"/>
    <n v="204"/>
    <n v="303"/>
    <n v="105"/>
    <n v="5"/>
    <n v="214.60400000000001"/>
    <x v="88"/>
    <m/>
    <n v="321.90600000000001"/>
    <x v="0"/>
    <x v="85"/>
    <x v="0"/>
    <x v="1"/>
    <x v="6"/>
    <x v="21"/>
    <m/>
    <x v="0"/>
  </r>
  <r>
    <n v="2122"/>
    <x v="32"/>
    <n v="201"/>
    <n v="303"/>
    <n v="101"/>
    <n v="4"/>
    <n v="248.495"/>
    <x v="89"/>
    <m/>
    <n v="168.97660000000002"/>
    <x v="0"/>
    <x v="86"/>
    <x v="0"/>
    <x v="1"/>
    <x v="6"/>
    <x v="22"/>
    <m/>
    <x v="0"/>
  </r>
  <r>
    <n v="1269"/>
    <x v="33"/>
    <n v="202"/>
    <n v="305"/>
    <n v="104"/>
    <n v="5"/>
    <n v="247.71500000000003"/>
    <x v="90"/>
    <m/>
    <n v="185.78625000000002"/>
    <x v="0"/>
    <x v="87"/>
    <x v="0"/>
    <x v="1"/>
    <x v="0"/>
    <x v="10"/>
    <m/>
    <x v="0"/>
  </r>
  <r>
    <n v="1298"/>
    <x v="33"/>
    <n v="203"/>
    <n v="303"/>
    <n v="101"/>
    <n v="6"/>
    <n v="78.715000000000003"/>
    <x v="91"/>
    <m/>
    <n v="141.68700000000001"/>
    <x v="0"/>
    <x v="88"/>
    <x v="0"/>
    <x v="1"/>
    <x v="0"/>
    <x v="9"/>
    <m/>
    <x v="0"/>
  </r>
  <r>
    <n v="1299"/>
    <x v="33"/>
    <n v="203"/>
    <n v="301"/>
    <n v="103"/>
    <n v="7"/>
    <n v="382.94100000000003"/>
    <x v="92"/>
    <m/>
    <n v="402.08805000000007"/>
    <x v="1"/>
    <x v="89"/>
    <x v="0"/>
    <x v="1"/>
    <x v="0"/>
    <x v="23"/>
    <m/>
    <x v="0"/>
  </r>
  <r>
    <n v="2210"/>
    <x v="33"/>
    <n v="202"/>
    <n v="302"/>
    <n v="101"/>
    <n v="5"/>
    <n v="261.3"/>
    <x v="93"/>
    <m/>
    <n v="391.95"/>
    <x v="0"/>
    <x v="90"/>
    <x v="0"/>
    <x v="1"/>
    <x v="0"/>
    <x v="1"/>
    <m/>
    <x v="0"/>
  </r>
  <r>
    <n v="2938"/>
    <x v="33"/>
    <n v="204"/>
    <n v="305"/>
    <n v="101"/>
    <n v="7"/>
    <n v="54.561"/>
    <x v="94"/>
    <m/>
    <n v="64.927590000000009"/>
    <x v="0"/>
    <x v="91"/>
    <x v="0"/>
    <x v="1"/>
    <x v="0"/>
    <x v="1"/>
    <m/>
    <x v="0"/>
  </r>
  <r>
    <n v="1027"/>
    <x v="34"/>
    <n v="204"/>
    <n v="303"/>
    <n v="103"/>
    <n v="5"/>
    <n v="97.864000000000004"/>
    <x v="95"/>
    <m/>
    <n v="122.33000000000001"/>
    <x v="1"/>
    <x v="92"/>
    <x v="0"/>
    <x v="2"/>
    <x v="1"/>
    <x v="5"/>
    <m/>
    <x v="0"/>
  </r>
  <r>
    <n v="1614"/>
    <x v="34"/>
    <n v="201"/>
    <n v="304"/>
    <n v="101"/>
    <n v="7"/>
    <n v="203.13800000000001"/>
    <x v="96"/>
    <m/>
    <n v="298.61286000000001"/>
    <x v="1"/>
    <x v="17"/>
    <x v="0"/>
    <x v="2"/>
    <x v="1"/>
    <x v="12"/>
    <m/>
    <x v="0"/>
  </r>
  <r>
    <n v="1983"/>
    <x v="34"/>
    <n v="202"/>
    <n v="301"/>
    <n v="103"/>
    <n v="2"/>
    <n v="246.428"/>
    <x v="97"/>
    <m/>
    <n v="73.928399999999996"/>
    <x v="0"/>
    <x v="93"/>
    <x v="0"/>
    <x v="2"/>
    <x v="1"/>
    <x v="6"/>
    <m/>
    <x v="0"/>
  </r>
  <r>
    <n v="2904"/>
    <x v="34"/>
    <n v="204"/>
    <n v="301"/>
    <n v="103"/>
    <n v="5"/>
    <n v="100.76300000000001"/>
    <x v="98"/>
    <m/>
    <n v="105.80115000000001"/>
    <x v="0"/>
    <x v="94"/>
    <x v="0"/>
    <x v="2"/>
    <x v="1"/>
    <x v="22"/>
    <m/>
    <x v="0"/>
  </r>
  <r>
    <n v="1822"/>
    <x v="35"/>
    <n v="201"/>
    <n v="302"/>
    <n v="105"/>
    <n v="5"/>
    <n v="318.22699999999998"/>
    <x v="99"/>
    <m/>
    <n v="270.49295000000001"/>
    <x v="0"/>
    <x v="95"/>
    <x v="0"/>
    <x v="2"/>
    <x v="2"/>
    <x v="19"/>
    <m/>
    <x v="0"/>
  </r>
  <r>
    <n v="2741"/>
    <x v="35"/>
    <n v="203"/>
    <n v="303"/>
    <n v="105"/>
    <n v="7"/>
    <n v="389.779"/>
    <x v="100"/>
    <m/>
    <n v="518.40607"/>
    <x v="0"/>
    <x v="96"/>
    <x v="0"/>
    <x v="2"/>
    <x v="2"/>
    <x v="13"/>
    <m/>
    <x v="0"/>
  </r>
  <r>
    <n v="1516"/>
    <x v="36"/>
    <n v="202"/>
    <n v="304"/>
    <n v="105"/>
    <n v="2"/>
    <n v="349.375"/>
    <x v="101"/>
    <m/>
    <n v="118.78750000000001"/>
    <x v="0"/>
    <x v="97"/>
    <x v="0"/>
    <x v="2"/>
    <x v="3"/>
    <x v="20"/>
    <m/>
    <x v="0"/>
  </r>
  <r>
    <n v="2467"/>
    <x v="36"/>
    <n v="205"/>
    <n v="304"/>
    <n v="101"/>
    <n v="4"/>
    <n v="320.58"/>
    <x v="102"/>
    <m/>
    <n v="320.58"/>
    <x v="0"/>
    <x v="98"/>
    <x v="0"/>
    <x v="2"/>
    <x v="3"/>
    <x v="1"/>
    <m/>
    <x v="0"/>
  </r>
  <r>
    <n v="2766"/>
    <x v="36"/>
    <n v="205"/>
    <n v="302"/>
    <n v="102"/>
    <n v="8"/>
    <n v="142.012"/>
    <x v="103"/>
    <m/>
    <n v="238.58015999999998"/>
    <x v="0"/>
    <x v="99"/>
    <x v="0"/>
    <x v="2"/>
    <x v="3"/>
    <x v="20"/>
    <m/>
    <x v="0"/>
  </r>
  <r>
    <n v="2247"/>
    <x v="37"/>
    <n v="203"/>
    <n v="303"/>
    <n v="102"/>
    <n v="1"/>
    <n v="126.33400000000002"/>
    <x v="104"/>
    <m/>
    <n v="18.950100000000003"/>
    <x v="0"/>
    <x v="100"/>
    <x v="0"/>
    <x v="2"/>
    <x v="4"/>
    <x v="7"/>
    <m/>
    <x v="0"/>
  </r>
  <r>
    <n v="1437"/>
    <x v="38"/>
    <n v="202"/>
    <n v="305"/>
    <n v="103"/>
    <n v="3"/>
    <n v="57.771999999999998"/>
    <x v="105"/>
    <m/>
    <n v="25.997399999999999"/>
    <x v="0"/>
    <x v="101"/>
    <x v="0"/>
    <x v="2"/>
    <x v="5"/>
    <x v="22"/>
    <m/>
    <x v="0"/>
  </r>
  <r>
    <n v="1714"/>
    <x v="38"/>
    <n v="203"/>
    <n v="303"/>
    <n v="105"/>
    <n v="2"/>
    <n v="317.14800000000002"/>
    <x v="106"/>
    <m/>
    <n v="107.83032000000001"/>
    <x v="0"/>
    <x v="102"/>
    <x v="0"/>
    <x v="2"/>
    <x v="5"/>
    <x v="19"/>
    <m/>
    <x v="0"/>
  </r>
  <r>
    <n v="1751"/>
    <x v="38"/>
    <n v="204"/>
    <n v="305"/>
    <n v="102"/>
    <n v="5"/>
    <n v="37.817"/>
    <x v="107"/>
    <m/>
    <n v="35.92615"/>
    <x v="0"/>
    <x v="103"/>
    <x v="0"/>
    <x v="2"/>
    <x v="5"/>
    <x v="13"/>
    <m/>
    <x v="0"/>
  </r>
  <r>
    <n v="1795"/>
    <x v="38"/>
    <n v="204"/>
    <n v="304"/>
    <n v="102"/>
    <n v="10"/>
    <n v="295.20400000000001"/>
    <x v="108"/>
    <m/>
    <n v="738.01"/>
    <x v="0"/>
    <x v="104"/>
    <x v="0"/>
    <x v="2"/>
    <x v="5"/>
    <x v="6"/>
    <m/>
    <x v="0"/>
  </r>
  <r>
    <n v="2981"/>
    <x v="38"/>
    <n v="203"/>
    <n v="305"/>
    <n v="105"/>
    <n v="9"/>
    <n v="374.69900000000001"/>
    <x v="109"/>
    <m/>
    <n v="640.73529000000008"/>
    <x v="1"/>
    <x v="105"/>
    <x v="0"/>
    <x v="2"/>
    <x v="5"/>
    <x v="8"/>
    <m/>
    <x v="0"/>
  </r>
  <r>
    <n v="1262"/>
    <x v="39"/>
    <n v="201"/>
    <n v="302"/>
    <n v="103"/>
    <n v="7"/>
    <n v="61.282000000000004"/>
    <x v="110"/>
    <m/>
    <n v="128.69220000000001"/>
    <x v="0"/>
    <x v="106"/>
    <x v="0"/>
    <x v="2"/>
    <x v="6"/>
    <x v="21"/>
    <m/>
    <x v="0"/>
  </r>
  <r>
    <n v="1412"/>
    <x v="39"/>
    <n v="203"/>
    <n v="304"/>
    <n v="103"/>
    <n v="7"/>
    <n v="132.262"/>
    <x v="111"/>
    <m/>
    <n v="277.75020000000001"/>
    <x v="0"/>
    <x v="107"/>
    <x v="0"/>
    <x v="2"/>
    <x v="6"/>
    <x v="11"/>
    <m/>
    <x v="0"/>
  </r>
  <r>
    <n v="1833"/>
    <x v="39"/>
    <n v="203"/>
    <n v="303"/>
    <n v="103"/>
    <n v="7"/>
    <n v="256.334"/>
    <x v="112"/>
    <m/>
    <n v="269.15069999999997"/>
    <x v="0"/>
    <x v="18"/>
    <x v="0"/>
    <x v="2"/>
    <x v="6"/>
    <x v="13"/>
    <m/>
    <x v="0"/>
  </r>
  <r>
    <n v="2496"/>
    <x v="39"/>
    <n v="203"/>
    <n v="305"/>
    <n v="101"/>
    <n v="6"/>
    <n v="320.411"/>
    <x v="113"/>
    <m/>
    <n v="403.71785999999997"/>
    <x v="0"/>
    <x v="108"/>
    <x v="0"/>
    <x v="2"/>
    <x v="6"/>
    <x v="1"/>
    <m/>
    <x v="0"/>
  </r>
  <r>
    <n v="2753"/>
    <x v="39"/>
    <n v="204"/>
    <n v="301"/>
    <n v="101"/>
    <n v="5"/>
    <n v="90.674999999999997"/>
    <x v="114"/>
    <m/>
    <n v="86.141249999999999"/>
    <x v="0"/>
    <x v="109"/>
    <x v="0"/>
    <x v="2"/>
    <x v="6"/>
    <x v="22"/>
    <m/>
    <x v="0"/>
  </r>
  <r>
    <n v="2846"/>
    <x v="39"/>
    <n v="204"/>
    <n v="303"/>
    <n v="104"/>
    <n v="9"/>
    <n v="315.12"/>
    <x v="115"/>
    <m/>
    <n v="850.82399999999996"/>
    <x v="0"/>
    <x v="110"/>
    <x v="0"/>
    <x v="2"/>
    <x v="6"/>
    <x v="21"/>
    <m/>
    <x v="0"/>
  </r>
  <r>
    <n v="1194"/>
    <x v="40"/>
    <n v="201"/>
    <n v="302"/>
    <n v="104"/>
    <n v="6"/>
    <n v="110.87700000000001"/>
    <x v="116"/>
    <m/>
    <n v="139.70502000000002"/>
    <x v="0"/>
    <x v="44"/>
    <x v="0"/>
    <x v="2"/>
    <x v="1"/>
    <x v="19"/>
    <m/>
    <x v="0"/>
  </r>
  <r>
    <n v="1770"/>
    <x v="40"/>
    <n v="203"/>
    <n v="303"/>
    <n v="104"/>
    <n v="2"/>
    <n v="364.11699999999996"/>
    <x v="117"/>
    <m/>
    <n v="152.92913999999999"/>
    <x v="0"/>
    <x v="111"/>
    <x v="0"/>
    <x v="2"/>
    <x v="1"/>
    <x v="15"/>
    <m/>
    <x v="0"/>
  </r>
  <r>
    <n v="2220"/>
    <x v="40"/>
    <n v="201"/>
    <n v="301"/>
    <n v="105"/>
    <n v="5"/>
    <n v="378.63799999999998"/>
    <x v="118"/>
    <m/>
    <n v="397.56989999999996"/>
    <x v="0"/>
    <x v="112"/>
    <x v="0"/>
    <x v="2"/>
    <x v="1"/>
    <x v="19"/>
    <m/>
    <x v="0"/>
  </r>
  <r>
    <n v="2249"/>
    <x v="40"/>
    <n v="204"/>
    <n v="302"/>
    <n v="104"/>
    <n v="3"/>
    <n v="32.942"/>
    <x v="119"/>
    <m/>
    <n v="18.77694"/>
    <x v="0"/>
    <x v="16"/>
    <x v="0"/>
    <x v="2"/>
    <x v="1"/>
    <x v="10"/>
    <m/>
    <x v="0"/>
  </r>
  <r>
    <n v="2710"/>
    <x v="40"/>
    <n v="201"/>
    <n v="305"/>
    <n v="104"/>
    <n v="9"/>
    <n v="284.375"/>
    <x v="120"/>
    <m/>
    <n v="435.09375000000006"/>
    <x v="0"/>
    <x v="113"/>
    <x v="0"/>
    <x v="2"/>
    <x v="1"/>
    <x v="12"/>
    <m/>
    <x v="0"/>
  </r>
  <r>
    <n v="2915"/>
    <x v="40"/>
    <n v="205"/>
    <n v="303"/>
    <n v="105"/>
    <n v="4"/>
    <n v="116.337"/>
    <x v="121"/>
    <m/>
    <n v="88.416120000000006"/>
    <x v="0"/>
    <x v="114"/>
    <x v="0"/>
    <x v="2"/>
    <x v="1"/>
    <x v="21"/>
    <m/>
    <x v="0"/>
  </r>
  <r>
    <n v="2944"/>
    <x v="40"/>
    <n v="201"/>
    <n v="302"/>
    <n v="104"/>
    <n v="9"/>
    <n v="36.503999999999998"/>
    <x v="122"/>
    <m/>
    <n v="55.851120000000002"/>
    <x v="0"/>
    <x v="115"/>
    <x v="0"/>
    <x v="2"/>
    <x v="1"/>
    <x v="19"/>
    <m/>
    <x v="0"/>
  </r>
  <r>
    <n v="1872"/>
    <x v="41"/>
    <n v="204"/>
    <n v="301"/>
    <n v="104"/>
    <n v="9"/>
    <n v="173.75800000000001"/>
    <x v="123"/>
    <m/>
    <n v="328.40262000000001"/>
    <x v="0"/>
    <x v="116"/>
    <x v="0"/>
    <x v="2"/>
    <x v="2"/>
    <x v="17"/>
    <m/>
    <x v="0"/>
  </r>
  <r>
    <n v="2160"/>
    <x v="41"/>
    <n v="205"/>
    <n v="301"/>
    <n v="105"/>
    <n v="7"/>
    <n v="237.042"/>
    <x v="124"/>
    <m/>
    <n v="348.45174000000003"/>
    <x v="0"/>
    <x v="117"/>
    <x v="0"/>
    <x v="2"/>
    <x v="2"/>
    <x v="13"/>
    <m/>
    <x v="0"/>
  </r>
  <r>
    <n v="2462"/>
    <x v="41"/>
    <n v="203"/>
    <n v="305"/>
    <n v="102"/>
    <n v="5"/>
    <n v="357.09700000000004"/>
    <x v="125"/>
    <m/>
    <n v="535.64549999999997"/>
    <x v="0"/>
    <x v="118"/>
    <x v="0"/>
    <x v="2"/>
    <x v="2"/>
    <x v="9"/>
    <m/>
    <x v="0"/>
  </r>
  <r>
    <n v="2977"/>
    <x v="41"/>
    <n v="203"/>
    <n v="305"/>
    <n v="102"/>
    <n v="8"/>
    <n v="380.91300000000001"/>
    <x v="126"/>
    <m/>
    <n v="761.82600000000002"/>
    <x v="1"/>
    <x v="119"/>
    <x v="0"/>
    <x v="2"/>
    <x v="2"/>
    <x v="6"/>
    <m/>
    <x v="0"/>
  </r>
  <r>
    <n v="2725"/>
    <x v="42"/>
    <n v="205"/>
    <n v="305"/>
    <n v="104"/>
    <n v="9"/>
    <n v="335.50400000000002"/>
    <x v="127"/>
    <m/>
    <n v="754.88400000000001"/>
    <x v="0"/>
    <x v="120"/>
    <x v="0"/>
    <x v="2"/>
    <x v="3"/>
    <x v="19"/>
    <m/>
    <x v="0"/>
  </r>
  <r>
    <n v="1638"/>
    <x v="43"/>
    <n v="202"/>
    <n v="301"/>
    <n v="102"/>
    <n v="3"/>
    <n v="260.416"/>
    <x v="128"/>
    <m/>
    <n v="164.06208000000001"/>
    <x v="0"/>
    <x v="121"/>
    <x v="0"/>
    <x v="2"/>
    <x v="4"/>
    <x v="6"/>
    <m/>
    <x v="0"/>
  </r>
  <r>
    <n v="2046"/>
    <x v="43"/>
    <n v="201"/>
    <n v="301"/>
    <n v="105"/>
    <n v="3"/>
    <n v="385.51500000000004"/>
    <x v="129"/>
    <m/>
    <n v="242.87445"/>
    <x v="0"/>
    <x v="122"/>
    <x v="0"/>
    <x v="2"/>
    <x v="4"/>
    <x v="1"/>
    <m/>
    <x v="0"/>
  </r>
  <r>
    <n v="2134"/>
    <x v="43"/>
    <n v="205"/>
    <n v="305"/>
    <n v="103"/>
    <n v="2"/>
    <n v="231.59500000000003"/>
    <x v="130"/>
    <m/>
    <n v="78.742300000000014"/>
    <x v="0"/>
    <x v="123"/>
    <x v="0"/>
    <x v="2"/>
    <x v="4"/>
    <x v="0"/>
    <m/>
    <x v="0"/>
  </r>
  <r>
    <n v="2948"/>
    <x v="43"/>
    <n v="202"/>
    <n v="301"/>
    <n v="105"/>
    <n v="9"/>
    <n v="360.08700000000005"/>
    <x v="131"/>
    <m/>
    <n v="972.23490000000004"/>
    <x v="0"/>
    <x v="124"/>
    <x v="0"/>
    <x v="2"/>
    <x v="4"/>
    <x v="7"/>
    <m/>
    <x v="0"/>
  </r>
  <r>
    <n v="1286"/>
    <x v="44"/>
    <n v="201"/>
    <n v="305"/>
    <n v="105"/>
    <n v="3"/>
    <n v="161.018"/>
    <x v="132"/>
    <m/>
    <n v="144.91619999999998"/>
    <x v="0"/>
    <x v="125"/>
    <x v="0"/>
    <x v="2"/>
    <x v="6"/>
    <x v="7"/>
    <m/>
    <x v="0"/>
  </r>
  <r>
    <n v="1721"/>
    <x v="44"/>
    <n v="204"/>
    <n v="303"/>
    <n v="102"/>
    <n v="9"/>
    <n v="315.601"/>
    <x v="133"/>
    <m/>
    <n v="539.67771000000005"/>
    <x v="1"/>
    <x v="126"/>
    <x v="0"/>
    <x v="2"/>
    <x v="6"/>
    <x v="10"/>
    <m/>
    <x v="0"/>
  </r>
  <r>
    <n v="1702"/>
    <x v="45"/>
    <n v="204"/>
    <n v="301"/>
    <n v="101"/>
    <n v="1"/>
    <n v="296.959"/>
    <x v="134"/>
    <m/>
    <n v="50.483030000000007"/>
    <x v="0"/>
    <x v="127"/>
    <x v="0"/>
    <x v="2"/>
    <x v="0"/>
    <x v="17"/>
    <m/>
    <x v="0"/>
  </r>
  <r>
    <n v="2239"/>
    <x v="45"/>
    <n v="202"/>
    <n v="302"/>
    <n v="105"/>
    <n v="3"/>
    <n v="165.98400000000001"/>
    <x v="135"/>
    <m/>
    <n v="124.488"/>
    <x v="1"/>
    <x v="128"/>
    <x v="0"/>
    <x v="2"/>
    <x v="0"/>
    <x v="14"/>
    <m/>
    <x v="0"/>
  </r>
  <r>
    <n v="2584"/>
    <x v="45"/>
    <n v="202"/>
    <n v="303"/>
    <n v="105"/>
    <n v="2"/>
    <n v="112.879"/>
    <x v="136"/>
    <m/>
    <n v="38.378860000000003"/>
    <x v="0"/>
    <x v="129"/>
    <x v="0"/>
    <x v="2"/>
    <x v="0"/>
    <x v="16"/>
    <m/>
    <x v="0"/>
  </r>
  <r>
    <n v="2908"/>
    <x v="45"/>
    <n v="204"/>
    <n v="301"/>
    <n v="102"/>
    <n v="3"/>
    <n v="171.834"/>
    <x v="137"/>
    <m/>
    <n v="87.635339999999999"/>
    <x v="1"/>
    <x v="130"/>
    <x v="0"/>
    <x v="2"/>
    <x v="0"/>
    <x v="23"/>
    <m/>
    <x v="0"/>
  </r>
  <r>
    <n v="1634"/>
    <x v="46"/>
    <n v="201"/>
    <n v="302"/>
    <n v="104"/>
    <n v="1"/>
    <n v="329.36800000000005"/>
    <x v="138"/>
    <m/>
    <n v="98.810400000000016"/>
    <x v="0"/>
    <x v="131"/>
    <x v="0"/>
    <x v="2"/>
    <x v="2"/>
    <x v="20"/>
    <m/>
    <x v="0"/>
  </r>
  <r>
    <n v="1996"/>
    <x v="46"/>
    <n v="204"/>
    <n v="302"/>
    <n v="102"/>
    <n v="2"/>
    <n v="348.40000000000003"/>
    <x v="139"/>
    <m/>
    <n v="118.45600000000002"/>
    <x v="0"/>
    <x v="132"/>
    <x v="0"/>
    <x v="2"/>
    <x v="2"/>
    <x v="7"/>
    <m/>
    <x v="0"/>
  </r>
  <r>
    <n v="2102"/>
    <x v="46"/>
    <n v="201"/>
    <n v="303"/>
    <n v="105"/>
    <n v="5"/>
    <n v="243.672"/>
    <x v="140"/>
    <m/>
    <n v="365.50799999999998"/>
    <x v="0"/>
    <x v="133"/>
    <x v="0"/>
    <x v="2"/>
    <x v="2"/>
    <x v="10"/>
    <m/>
    <x v="0"/>
  </r>
  <r>
    <n v="2514"/>
    <x v="46"/>
    <n v="201"/>
    <n v="302"/>
    <n v="104"/>
    <n v="5"/>
    <n v="88.79"/>
    <x v="141"/>
    <m/>
    <n v="93.229500000000002"/>
    <x v="0"/>
    <x v="134"/>
    <x v="0"/>
    <x v="2"/>
    <x v="2"/>
    <x v="6"/>
    <m/>
    <x v="0"/>
  </r>
  <r>
    <n v="2665"/>
    <x v="46"/>
    <n v="204"/>
    <n v="301"/>
    <n v="101"/>
    <n v="10"/>
    <n v="88.088000000000008"/>
    <x v="142"/>
    <m/>
    <n v="220.22000000000003"/>
    <x v="0"/>
    <x v="135"/>
    <x v="0"/>
    <x v="2"/>
    <x v="2"/>
    <x v="15"/>
    <m/>
    <x v="0"/>
  </r>
  <r>
    <n v="1501"/>
    <x v="47"/>
    <n v="202"/>
    <n v="305"/>
    <n v="101"/>
    <n v="3"/>
    <n v="89.89500000000001"/>
    <x v="143"/>
    <m/>
    <n v="67.421250000000015"/>
    <x v="1"/>
    <x v="136"/>
    <x v="0"/>
    <x v="2"/>
    <x v="3"/>
    <x v="0"/>
    <m/>
    <x v="0"/>
  </r>
  <r>
    <n v="1719"/>
    <x v="47"/>
    <n v="205"/>
    <n v="303"/>
    <n v="104"/>
    <n v="9"/>
    <n v="95.835999999999999"/>
    <x v="144"/>
    <m/>
    <n v="129.37860000000001"/>
    <x v="0"/>
    <x v="26"/>
    <x v="0"/>
    <x v="2"/>
    <x v="3"/>
    <x v="15"/>
    <m/>
    <x v="0"/>
  </r>
  <r>
    <n v="2260"/>
    <x v="47"/>
    <n v="204"/>
    <n v="305"/>
    <n v="102"/>
    <n v="7"/>
    <n v="88.426000000000002"/>
    <x v="145"/>
    <m/>
    <n v="105.22694"/>
    <x v="1"/>
    <x v="137"/>
    <x v="0"/>
    <x v="2"/>
    <x v="3"/>
    <x v="19"/>
    <m/>
    <x v="0"/>
  </r>
  <r>
    <n v="1251"/>
    <x v="48"/>
    <n v="202"/>
    <n v="302"/>
    <n v="102"/>
    <n v="1"/>
    <n v="46.618000000000002"/>
    <x v="146"/>
    <m/>
    <n v="6.9927000000000001"/>
    <x v="0"/>
    <x v="138"/>
    <x v="0"/>
    <x v="2"/>
    <x v="4"/>
    <x v="12"/>
    <m/>
    <x v="0"/>
  </r>
  <r>
    <n v="1277"/>
    <x v="48"/>
    <n v="205"/>
    <n v="304"/>
    <n v="102"/>
    <n v="8"/>
    <n v="235.74200000000002"/>
    <x v="147"/>
    <m/>
    <n v="358.32784000000004"/>
    <x v="0"/>
    <x v="139"/>
    <x v="0"/>
    <x v="2"/>
    <x v="4"/>
    <x v="2"/>
    <m/>
    <x v="0"/>
  </r>
  <r>
    <n v="1354"/>
    <x v="48"/>
    <n v="205"/>
    <n v="301"/>
    <n v="102"/>
    <n v="4"/>
    <n v="126.13900000000001"/>
    <x v="148"/>
    <m/>
    <n v="85.77452000000001"/>
    <x v="0"/>
    <x v="140"/>
    <x v="0"/>
    <x v="2"/>
    <x v="4"/>
    <x v="22"/>
    <m/>
    <x v="0"/>
  </r>
  <r>
    <n v="1735"/>
    <x v="48"/>
    <n v="205"/>
    <n v="302"/>
    <n v="101"/>
    <n v="4"/>
    <n v="122.68100000000001"/>
    <x v="149"/>
    <m/>
    <n v="122.68100000000001"/>
    <x v="0"/>
    <x v="141"/>
    <x v="0"/>
    <x v="2"/>
    <x v="4"/>
    <x v="6"/>
    <m/>
    <x v="0"/>
  </r>
  <r>
    <n v="2230"/>
    <x v="48"/>
    <n v="201"/>
    <n v="304"/>
    <n v="102"/>
    <n v="6"/>
    <n v="70.212999999999994"/>
    <x v="150"/>
    <m/>
    <n v="71.617260000000002"/>
    <x v="0"/>
    <x v="142"/>
    <x v="0"/>
    <x v="2"/>
    <x v="4"/>
    <x v="3"/>
    <m/>
    <x v="0"/>
  </r>
  <r>
    <n v="2613"/>
    <x v="48"/>
    <n v="202"/>
    <n v="303"/>
    <n v="104"/>
    <n v="2"/>
    <n v="148.512"/>
    <x v="151"/>
    <m/>
    <n v="44.553599999999996"/>
    <x v="0"/>
    <x v="143"/>
    <x v="0"/>
    <x v="2"/>
    <x v="4"/>
    <x v="0"/>
    <m/>
    <x v="0"/>
  </r>
  <r>
    <n v="2988"/>
    <x v="48"/>
    <n v="201"/>
    <n v="304"/>
    <n v="104"/>
    <n v="5"/>
    <n v="243.15199999999999"/>
    <x v="152"/>
    <m/>
    <n v="255.30959999999999"/>
    <x v="0"/>
    <x v="144"/>
    <x v="0"/>
    <x v="2"/>
    <x v="4"/>
    <x v="9"/>
    <m/>
    <x v="0"/>
  </r>
  <r>
    <n v="1077"/>
    <x v="49"/>
    <n v="202"/>
    <n v="302"/>
    <n v="101"/>
    <n v="4"/>
    <n v="287.80700000000002"/>
    <x v="153"/>
    <m/>
    <n v="172.6842"/>
    <x v="0"/>
    <x v="145"/>
    <x v="0"/>
    <x v="2"/>
    <x v="5"/>
    <x v="23"/>
    <m/>
    <x v="0"/>
  </r>
  <r>
    <n v="1369"/>
    <x v="49"/>
    <n v="201"/>
    <n v="302"/>
    <n v="104"/>
    <n v="7"/>
    <n v="27.222000000000001"/>
    <x v="154"/>
    <m/>
    <n v="47.638500000000001"/>
    <x v="1"/>
    <x v="146"/>
    <x v="0"/>
    <x v="2"/>
    <x v="5"/>
    <x v="2"/>
    <m/>
    <x v="0"/>
  </r>
  <r>
    <n v="1473"/>
    <x v="49"/>
    <n v="205"/>
    <n v="304"/>
    <n v="101"/>
    <n v="4"/>
    <n v="251.61500000000004"/>
    <x v="155"/>
    <m/>
    <n v="150.96900000000002"/>
    <x v="0"/>
    <x v="147"/>
    <x v="0"/>
    <x v="2"/>
    <x v="5"/>
    <x v="12"/>
    <m/>
    <x v="0"/>
  </r>
  <r>
    <n v="2272"/>
    <x v="49"/>
    <n v="205"/>
    <n v="302"/>
    <n v="102"/>
    <n v="2"/>
    <n v="44.798000000000002"/>
    <x v="156"/>
    <m/>
    <n v="15.231320000000002"/>
    <x v="1"/>
    <x v="148"/>
    <x v="0"/>
    <x v="2"/>
    <x v="5"/>
    <x v="16"/>
    <m/>
    <x v="0"/>
  </r>
  <r>
    <n v="2020"/>
    <x v="50"/>
    <n v="202"/>
    <n v="305"/>
    <n v="105"/>
    <n v="2"/>
    <n v="357.63000000000005"/>
    <x v="157"/>
    <m/>
    <n v="121.59420000000003"/>
    <x v="0"/>
    <x v="149"/>
    <x v="0"/>
    <x v="2"/>
    <x v="6"/>
    <x v="6"/>
    <m/>
    <x v="0"/>
  </r>
  <r>
    <n v="2612"/>
    <x v="50"/>
    <n v="203"/>
    <n v="302"/>
    <n v="102"/>
    <n v="3"/>
    <n v="365.31299999999999"/>
    <x v="158"/>
    <m/>
    <n v="328.78169999999994"/>
    <x v="1"/>
    <x v="150"/>
    <x v="0"/>
    <x v="2"/>
    <x v="6"/>
    <x v="5"/>
    <m/>
    <x v="0"/>
  </r>
  <r>
    <n v="2854"/>
    <x v="50"/>
    <n v="204"/>
    <n v="305"/>
    <n v="104"/>
    <n v="3"/>
    <n v="168.60999999999999"/>
    <x v="159"/>
    <m/>
    <n v="85.991099999999989"/>
    <x v="0"/>
    <x v="151"/>
    <x v="0"/>
    <x v="2"/>
    <x v="6"/>
    <x v="11"/>
    <m/>
    <x v="0"/>
  </r>
  <r>
    <n v="1630"/>
    <x v="51"/>
    <n v="203"/>
    <n v="302"/>
    <n v="101"/>
    <n v="9"/>
    <n v="102.11499999999999"/>
    <x v="160"/>
    <m/>
    <n v="156.23595"/>
    <x v="1"/>
    <x v="152"/>
    <x v="0"/>
    <x v="2"/>
    <x v="0"/>
    <x v="16"/>
    <m/>
    <x v="0"/>
  </r>
  <r>
    <n v="2267"/>
    <x v="51"/>
    <n v="202"/>
    <n v="303"/>
    <n v="102"/>
    <n v="1"/>
    <n v="177.93100000000001"/>
    <x v="161"/>
    <m/>
    <n v="33.806890000000003"/>
    <x v="0"/>
    <x v="122"/>
    <x v="0"/>
    <x v="2"/>
    <x v="0"/>
    <x v="1"/>
    <m/>
    <x v="0"/>
  </r>
  <r>
    <n v="2738"/>
    <x v="51"/>
    <n v="201"/>
    <n v="305"/>
    <n v="103"/>
    <n v="2"/>
    <n v="373.64600000000002"/>
    <x v="162"/>
    <m/>
    <n v="224.1876"/>
    <x v="0"/>
    <x v="153"/>
    <x v="0"/>
    <x v="2"/>
    <x v="0"/>
    <x v="22"/>
    <m/>
    <x v="0"/>
  </r>
  <r>
    <n v="2666"/>
    <x v="52"/>
    <n v="205"/>
    <n v="304"/>
    <n v="105"/>
    <n v="5"/>
    <n v="319.50100000000003"/>
    <x v="163"/>
    <m/>
    <n v="479.25150000000002"/>
    <x v="1"/>
    <x v="154"/>
    <x v="0"/>
    <x v="2"/>
    <x v="1"/>
    <x v="9"/>
    <m/>
    <x v="0"/>
  </r>
  <r>
    <n v="1214"/>
    <x v="53"/>
    <n v="204"/>
    <n v="302"/>
    <n v="104"/>
    <n v="5"/>
    <n v="207.83100000000002"/>
    <x v="164"/>
    <m/>
    <n v="311.74650000000003"/>
    <x v="0"/>
    <x v="155"/>
    <x v="0"/>
    <x v="2"/>
    <x v="2"/>
    <x v="22"/>
    <m/>
    <x v="0"/>
  </r>
  <r>
    <n v="1387"/>
    <x v="53"/>
    <n v="202"/>
    <n v="305"/>
    <n v="102"/>
    <n v="9"/>
    <n v="354.70500000000004"/>
    <x v="165"/>
    <m/>
    <n v="798.08625000000006"/>
    <x v="1"/>
    <x v="156"/>
    <x v="0"/>
    <x v="2"/>
    <x v="2"/>
    <x v="22"/>
    <m/>
    <x v="0"/>
  </r>
  <r>
    <n v="1692"/>
    <x v="53"/>
    <n v="202"/>
    <n v="302"/>
    <n v="102"/>
    <n v="8"/>
    <n v="47.632000000000005"/>
    <x v="166"/>
    <m/>
    <n v="80.02176"/>
    <x v="0"/>
    <x v="157"/>
    <x v="0"/>
    <x v="2"/>
    <x v="2"/>
    <x v="9"/>
    <m/>
    <x v="0"/>
  </r>
  <r>
    <n v="2132"/>
    <x v="53"/>
    <n v="203"/>
    <n v="305"/>
    <n v="103"/>
    <n v="8"/>
    <n v="114.491"/>
    <x v="167"/>
    <m/>
    <n v="274.77839999999998"/>
    <x v="1"/>
    <x v="158"/>
    <x v="0"/>
    <x v="2"/>
    <x v="2"/>
    <x v="14"/>
    <m/>
    <x v="0"/>
  </r>
  <r>
    <n v="1004"/>
    <x v="54"/>
    <n v="204"/>
    <n v="301"/>
    <n v="105"/>
    <n v="2"/>
    <n v="224.91299999999998"/>
    <x v="168"/>
    <m/>
    <n v="134.94779999999997"/>
    <x v="0"/>
    <x v="159"/>
    <x v="0"/>
    <x v="2"/>
    <x v="3"/>
    <x v="8"/>
    <m/>
    <x v="0"/>
  </r>
  <r>
    <n v="1814"/>
    <x v="55"/>
    <n v="203"/>
    <n v="305"/>
    <n v="104"/>
    <n v="5"/>
    <n v="313.46899999999999"/>
    <x v="169"/>
    <m/>
    <n v="470.20349999999996"/>
    <x v="0"/>
    <x v="160"/>
    <x v="0"/>
    <x v="2"/>
    <x v="4"/>
    <x v="20"/>
    <m/>
    <x v="0"/>
  </r>
  <r>
    <n v="1869"/>
    <x v="55"/>
    <n v="202"/>
    <n v="302"/>
    <n v="104"/>
    <n v="2"/>
    <n v="206.102"/>
    <x v="170"/>
    <m/>
    <n v="61.830599999999997"/>
    <x v="0"/>
    <x v="161"/>
    <x v="0"/>
    <x v="2"/>
    <x v="4"/>
    <x v="15"/>
    <m/>
    <x v="0"/>
  </r>
  <r>
    <n v="2217"/>
    <x v="55"/>
    <n v="201"/>
    <n v="303"/>
    <n v="101"/>
    <n v="8"/>
    <n v="368.92700000000002"/>
    <x v="171"/>
    <m/>
    <n v="442.7124"/>
    <x v="0"/>
    <x v="162"/>
    <x v="0"/>
    <x v="2"/>
    <x v="4"/>
    <x v="21"/>
    <m/>
    <x v="0"/>
  </r>
  <r>
    <n v="1467"/>
    <x v="56"/>
    <n v="205"/>
    <n v="301"/>
    <n v="103"/>
    <n v="2"/>
    <n v="84.096999999999994"/>
    <x v="172"/>
    <m/>
    <n v="25.229099999999999"/>
    <x v="0"/>
    <x v="163"/>
    <x v="0"/>
    <x v="2"/>
    <x v="5"/>
    <x v="9"/>
    <m/>
    <x v="0"/>
  </r>
  <r>
    <n v="2474"/>
    <x v="56"/>
    <n v="202"/>
    <n v="301"/>
    <n v="101"/>
    <n v="2"/>
    <n v="223.70400000000004"/>
    <x v="173"/>
    <m/>
    <n v="134.22240000000002"/>
    <x v="0"/>
    <x v="164"/>
    <x v="0"/>
    <x v="2"/>
    <x v="5"/>
    <x v="17"/>
    <m/>
    <x v="0"/>
  </r>
  <r>
    <n v="1098"/>
    <x v="57"/>
    <n v="203"/>
    <n v="305"/>
    <n v="103"/>
    <n v="4"/>
    <n v="57.135000000000005"/>
    <x v="174"/>
    <m/>
    <n v="47.993400000000001"/>
    <x v="0"/>
    <x v="165"/>
    <x v="0"/>
    <x v="2"/>
    <x v="6"/>
    <x v="5"/>
    <m/>
    <x v="0"/>
  </r>
  <r>
    <n v="1125"/>
    <x v="57"/>
    <n v="202"/>
    <n v="302"/>
    <n v="104"/>
    <n v="3"/>
    <n v="222.846"/>
    <x v="175"/>
    <m/>
    <n v="100.2807"/>
    <x v="0"/>
    <x v="41"/>
    <x v="0"/>
    <x v="2"/>
    <x v="6"/>
    <x v="3"/>
    <m/>
    <x v="0"/>
  </r>
  <r>
    <n v="1221"/>
    <x v="57"/>
    <n v="204"/>
    <n v="301"/>
    <n v="104"/>
    <n v="2"/>
    <n v="123.136"/>
    <x v="176"/>
    <m/>
    <n v="36.940799999999996"/>
    <x v="0"/>
    <x v="166"/>
    <x v="0"/>
    <x v="2"/>
    <x v="6"/>
    <x v="3"/>
    <m/>
    <x v="0"/>
  </r>
  <r>
    <n v="1498"/>
    <x v="57"/>
    <n v="204"/>
    <n v="303"/>
    <n v="101"/>
    <n v="4"/>
    <n v="332.11099999999999"/>
    <x v="177"/>
    <m/>
    <n v="225.83548000000002"/>
    <x v="0"/>
    <x v="167"/>
    <x v="0"/>
    <x v="2"/>
    <x v="6"/>
    <x v="20"/>
    <m/>
    <x v="0"/>
  </r>
  <r>
    <n v="1987"/>
    <x v="57"/>
    <n v="201"/>
    <n v="305"/>
    <n v="105"/>
    <n v="10"/>
    <n v="229.58"/>
    <x v="178"/>
    <m/>
    <n v="573.95000000000005"/>
    <x v="0"/>
    <x v="168"/>
    <x v="0"/>
    <x v="2"/>
    <x v="6"/>
    <x v="19"/>
    <m/>
    <x v="0"/>
  </r>
  <r>
    <n v="2139"/>
    <x v="57"/>
    <n v="202"/>
    <n v="304"/>
    <n v="101"/>
    <n v="7"/>
    <n v="315.315"/>
    <x v="179"/>
    <m/>
    <n v="331.08074999999997"/>
    <x v="0"/>
    <x v="169"/>
    <x v="0"/>
    <x v="2"/>
    <x v="6"/>
    <x v="16"/>
    <m/>
    <x v="0"/>
  </r>
  <r>
    <n v="2301"/>
    <x v="57"/>
    <n v="205"/>
    <n v="302"/>
    <n v="105"/>
    <n v="2"/>
    <n v="116.792"/>
    <x v="180"/>
    <m/>
    <n v="35.037599999999998"/>
    <x v="0"/>
    <x v="170"/>
    <x v="0"/>
    <x v="2"/>
    <x v="6"/>
    <x v="6"/>
    <m/>
    <x v="0"/>
  </r>
  <r>
    <n v="2711"/>
    <x v="57"/>
    <n v="204"/>
    <n v="302"/>
    <n v="101"/>
    <n v="5"/>
    <n v="379.43100000000004"/>
    <x v="181"/>
    <m/>
    <n v="360.45945000000006"/>
    <x v="0"/>
    <x v="171"/>
    <x v="0"/>
    <x v="2"/>
    <x v="6"/>
    <x v="10"/>
    <m/>
    <x v="0"/>
  </r>
  <r>
    <n v="2755"/>
    <x v="57"/>
    <n v="203"/>
    <n v="303"/>
    <n v="102"/>
    <n v="1"/>
    <n v="295.64600000000002"/>
    <x v="182"/>
    <m/>
    <n v="73.911500000000004"/>
    <x v="0"/>
    <x v="172"/>
    <x v="0"/>
    <x v="2"/>
    <x v="6"/>
    <x v="16"/>
    <m/>
    <x v="0"/>
  </r>
  <r>
    <n v="2449"/>
    <x v="58"/>
    <n v="205"/>
    <n v="301"/>
    <n v="104"/>
    <n v="5"/>
    <n v="29.874000000000002"/>
    <x v="183"/>
    <m/>
    <n v="37.342500000000001"/>
    <x v="0"/>
    <x v="164"/>
    <x v="0"/>
    <x v="2"/>
    <x v="0"/>
    <x v="17"/>
    <m/>
    <x v="0"/>
  </r>
  <r>
    <n v="1097"/>
    <x v="59"/>
    <n v="205"/>
    <n v="305"/>
    <n v="102"/>
    <n v="1"/>
    <n v="120.679"/>
    <x v="184"/>
    <m/>
    <n v="22.929010000000002"/>
    <x v="0"/>
    <x v="173"/>
    <x v="0"/>
    <x v="2"/>
    <x v="1"/>
    <x v="13"/>
    <m/>
    <x v="0"/>
  </r>
  <r>
    <n v="1242"/>
    <x v="59"/>
    <n v="203"/>
    <n v="301"/>
    <n v="103"/>
    <n v="9"/>
    <n v="356.68100000000004"/>
    <x v="185"/>
    <m/>
    <n v="674.12709000000007"/>
    <x v="1"/>
    <x v="174"/>
    <x v="0"/>
    <x v="2"/>
    <x v="1"/>
    <x v="12"/>
    <m/>
    <x v="0"/>
  </r>
  <r>
    <n v="1253"/>
    <x v="59"/>
    <n v="201"/>
    <n v="304"/>
    <n v="105"/>
    <n v="6"/>
    <n v="375.97300000000001"/>
    <x v="186"/>
    <m/>
    <n v="428.60922000000005"/>
    <x v="1"/>
    <x v="175"/>
    <x v="0"/>
    <x v="2"/>
    <x v="1"/>
    <x v="14"/>
    <m/>
    <x v="0"/>
  </r>
  <r>
    <n v="1392"/>
    <x v="59"/>
    <n v="204"/>
    <n v="303"/>
    <n v="101"/>
    <n v="4"/>
    <n v="326.36500000000001"/>
    <x v="187"/>
    <m/>
    <n v="274.14659999999998"/>
    <x v="0"/>
    <x v="176"/>
    <x v="0"/>
    <x v="2"/>
    <x v="1"/>
    <x v="6"/>
    <m/>
    <x v="0"/>
  </r>
  <r>
    <n v="1633"/>
    <x v="59"/>
    <n v="205"/>
    <n v="303"/>
    <n v="104"/>
    <n v="10"/>
    <n v="190.07300000000001"/>
    <x v="188"/>
    <m/>
    <n v="475.1825"/>
    <x v="1"/>
    <x v="177"/>
    <x v="0"/>
    <x v="2"/>
    <x v="1"/>
    <x v="10"/>
    <m/>
    <x v="0"/>
  </r>
  <r>
    <n v="1731"/>
    <x v="59"/>
    <n v="203"/>
    <n v="302"/>
    <n v="101"/>
    <n v="3"/>
    <n v="339.87200000000001"/>
    <x v="189"/>
    <m/>
    <n v="152.94239999999999"/>
    <x v="0"/>
    <x v="178"/>
    <x v="0"/>
    <x v="2"/>
    <x v="1"/>
    <x v="18"/>
    <m/>
    <x v="0"/>
  </r>
  <r>
    <n v="2928"/>
    <x v="59"/>
    <n v="203"/>
    <n v="304"/>
    <n v="105"/>
    <n v="7"/>
    <n v="372.24199999999996"/>
    <x v="190"/>
    <m/>
    <n v="547.19573999999989"/>
    <x v="0"/>
    <x v="179"/>
    <x v="0"/>
    <x v="2"/>
    <x v="1"/>
    <x v="1"/>
    <m/>
    <x v="0"/>
  </r>
  <r>
    <n v="1217"/>
    <x v="60"/>
    <n v="202"/>
    <n v="303"/>
    <n v="101"/>
    <n v="10"/>
    <n v="196.43"/>
    <x v="191"/>
    <m/>
    <n v="373.21700000000004"/>
    <x v="0"/>
    <x v="180"/>
    <x v="0"/>
    <x v="2"/>
    <x v="2"/>
    <x v="9"/>
    <m/>
    <x v="0"/>
  </r>
  <r>
    <n v="1584"/>
    <x v="60"/>
    <n v="204"/>
    <n v="302"/>
    <n v="104"/>
    <n v="2"/>
    <n v="219.47900000000001"/>
    <x v="192"/>
    <m/>
    <n v="92.181179999999998"/>
    <x v="0"/>
    <x v="181"/>
    <x v="0"/>
    <x v="2"/>
    <x v="2"/>
    <x v="4"/>
    <m/>
    <x v="0"/>
  </r>
  <r>
    <n v="1615"/>
    <x v="60"/>
    <n v="205"/>
    <n v="305"/>
    <n v="105"/>
    <n v="2"/>
    <n v="123.69500000000001"/>
    <x v="193"/>
    <m/>
    <n v="61.847500000000004"/>
    <x v="0"/>
    <x v="182"/>
    <x v="0"/>
    <x v="2"/>
    <x v="2"/>
    <x v="19"/>
    <m/>
    <x v="0"/>
  </r>
  <r>
    <n v="1785"/>
    <x v="60"/>
    <n v="203"/>
    <n v="302"/>
    <n v="103"/>
    <n v="4"/>
    <n v="134.19900000000001"/>
    <x v="194"/>
    <m/>
    <n v="80.519400000000005"/>
    <x v="1"/>
    <x v="183"/>
    <x v="0"/>
    <x v="2"/>
    <x v="2"/>
    <x v="18"/>
    <m/>
    <x v="0"/>
  </r>
  <r>
    <n v="2009"/>
    <x v="60"/>
    <n v="202"/>
    <n v="301"/>
    <n v="105"/>
    <n v="3"/>
    <n v="67.561000000000007"/>
    <x v="195"/>
    <m/>
    <n v="38.509770000000003"/>
    <x v="0"/>
    <x v="66"/>
    <x v="0"/>
    <x v="2"/>
    <x v="2"/>
    <x v="19"/>
    <m/>
    <x v="0"/>
  </r>
  <r>
    <n v="2231"/>
    <x v="60"/>
    <n v="201"/>
    <n v="303"/>
    <n v="105"/>
    <n v="7"/>
    <n v="243.99700000000001"/>
    <x v="196"/>
    <m/>
    <n v="324.51600999999999"/>
    <x v="0"/>
    <x v="184"/>
    <x v="0"/>
    <x v="2"/>
    <x v="2"/>
    <x v="20"/>
    <m/>
    <x v="0"/>
  </r>
  <r>
    <n v="2426"/>
    <x v="60"/>
    <n v="202"/>
    <n v="303"/>
    <n v="102"/>
    <n v="5"/>
    <n v="96.382000000000005"/>
    <x v="197"/>
    <m/>
    <n v="144.57300000000001"/>
    <x v="1"/>
    <x v="185"/>
    <x v="0"/>
    <x v="2"/>
    <x v="2"/>
    <x v="14"/>
    <m/>
    <x v="0"/>
  </r>
  <r>
    <n v="2493"/>
    <x v="60"/>
    <n v="205"/>
    <n v="302"/>
    <n v="102"/>
    <n v="1"/>
    <n v="196.274"/>
    <x v="198"/>
    <m/>
    <n v="29.441099999999999"/>
    <x v="1"/>
    <x v="111"/>
    <x v="0"/>
    <x v="2"/>
    <x v="2"/>
    <x v="15"/>
    <m/>
    <x v="0"/>
  </r>
  <r>
    <n v="1424"/>
    <x v="61"/>
    <n v="201"/>
    <n v="302"/>
    <n v="101"/>
    <n v="4"/>
    <n v="387.40000000000003"/>
    <x v="199"/>
    <m/>
    <n v="464.88"/>
    <x v="0"/>
    <x v="186"/>
    <x v="0"/>
    <x v="2"/>
    <x v="3"/>
    <x v="0"/>
    <m/>
    <x v="0"/>
  </r>
  <r>
    <n v="2071"/>
    <x v="61"/>
    <n v="205"/>
    <n v="305"/>
    <n v="103"/>
    <n v="8"/>
    <n v="330.928"/>
    <x v="200"/>
    <m/>
    <n v="661.85599999999999"/>
    <x v="1"/>
    <x v="22"/>
    <x v="0"/>
    <x v="2"/>
    <x v="3"/>
    <x v="14"/>
    <m/>
    <x v="0"/>
  </r>
  <r>
    <n v="2316"/>
    <x v="61"/>
    <n v="204"/>
    <n v="301"/>
    <n v="104"/>
    <n v="6"/>
    <n v="234.84500000000003"/>
    <x v="201"/>
    <m/>
    <n v="295.90470000000005"/>
    <x v="0"/>
    <x v="187"/>
    <x v="0"/>
    <x v="2"/>
    <x v="3"/>
    <x v="4"/>
    <m/>
    <x v="0"/>
  </r>
  <r>
    <n v="2450"/>
    <x v="61"/>
    <n v="204"/>
    <n v="305"/>
    <n v="101"/>
    <n v="2"/>
    <n v="207.32399999999998"/>
    <x v="202"/>
    <m/>
    <n v="124.39439999999999"/>
    <x v="0"/>
    <x v="188"/>
    <x v="0"/>
    <x v="2"/>
    <x v="3"/>
    <x v="10"/>
    <m/>
    <x v="0"/>
  </r>
  <r>
    <n v="2659"/>
    <x v="61"/>
    <n v="202"/>
    <n v="302"/>
    <n v="102"/>
    <n v="8"/>
    <n v="289.96500000000003"/>
    <x v="203"/>
    <m/>
    <n v="579.93000000000006"/>
    <x v="0"/>
    <x v="189"/>
    <x v="0"/>
    <x v="2"/>
    <x v="3"/>
    <x v="20"/>
    <m/>
    <x v="0"/>
  </r>
  <r>
    <n v="1147"/>
    <x v="62"/>
    <n v="203"/>
    <n v="305"/>
    <n v="105"/>
    <n v="5"/>
    <n v="274.10500000000002"/>
    <x v="204"/>
    <m/>
    <n v="342.63125000000002"/>
    <x v="0"/>
    <x v="190"/>
    <x v="1"/>
    <x v="3"/>
    <x v="4"/>
    <x v="3"/>
    <m/>
    <x v="0"/>
  </r>
  <r>
    <n v="2330"/>
    <x v="62"/>
    <n v="204"/>
    <n v="305"/>
    <n v="103"/>
    <n v="3"/>
    <n v="139.048"/>
    <x v="205"/>
    <m/>
    <n v="125.14319999999999"/>
    <x v="0"/>
    <x v="65"/>
    <x v="1"/>
    <x v="3"/>
    <x v="4"/>
    <x v="20"/>
    <m/>
    <x v="0"/>
  </r>
  <r>
    <n v="2526"/>
    <x v="63"/>
    <n v="201"/>
    <n v="305"/>
    <n v="103"/>
    <n v="4"/>
    <n v="185.97800000000001"/>
    <x v="206"/>
    <m/>
    <n v="156.22152"/>
    <x v="0"/>
    <x v="191"/>
    <x v="1"/>
    <x v="3"/>
    <x v="5"/>
    <x v="16"/>
    <m/>
    <x v="0"/>
  </r>
  <r>
    <n v="1629"/>
    <x v="64"/>
    <n v="204"/>
    <n v="304"/>
    <n v="101"/>
    <n v="4"/>
    <n v="225.13400000000001"/>
    <x v="207"/>
    <m/>
    <n v="135.0804"/>
    <x v="0"/>
    <x v="192"/>
    <x v="1"/>
    <x v="3"/>
    <x v="6"/>
    <x v="22"/>
    <m/>
    <x v="0"/>
  </r>
  <r>
    <n v="1825"/>
    <x v="64"/>
    <n v="204"/>
    <n v="304"/>
    <n v="101"/>
    <n v="1"/>
    <n v="203.70999999999998"/>
    <x v="208"/>
    <m/>
    <n v="50.927499999999995"/>
    <x v="0"/>
    <x v="193"/>
    <x v="1"/>
    <x v="3"/>
    <x v="6"/>
    <x v="17"/>
    <m/>
    <x v="0"/>
  </r>
  <r>
    <n v="2788"/>
    <x v="64"/>
    <n v="201"/>
    <n v="304"/>
    <n v="102"/>
    <n v="2"/>
    <n v="189.38400000000001"/>
    <x v="209"/>
    <m/>
    <n v="64.390560000000008"/>
    <x v="0"/>
    <x v="194"/>
    <x v="1"/>
    <x v="3"/>
    <x v="6"/>
    <x v="10"/>
    <m/>
    <x v="0"/>
  </r>
  <r>
    <n v="2878"/>
    <x v="64"/>
    <n v="205"/>
    <n v="302"/>
    <n v="103"/>
    <n v="1"/>
    <n v="325.637"/>
    <x v="210"/>
    <m/>
    <n v="55.358290000000004"/>
    <x v="0"/>
    <x v="195"/>
    <x v="1"/>
    <x v="3"/>
    <x v="6"/>
    <x v="23"/>
    <m/>
    <x v="0"/>
  </r>
  <r>
    <n v="1108"/>
    <x v="65"/>
    <n v="201"/>
    <n v="301"/>
    <n v="103"/>
    <n v="3"/>
    <n v="133.393"/>
    <x v="211"/>
    <m/>
    <n v="68.030429999999996"/>
    <x v="0"/>
    <x v="196"/>
    <x v="1"/>
    <x v="3"/>
    <x v="0"/>
    <x v="12"/>
    <m/>
    <x v="0"/>
  </r>
  <r>
    <n v="1616"/>
    <x v="65"/>
    <n v="205"/>
    <n v="302"/>
    <n v="103"/>
    <n v="4"/>
    <n v="214.04500000000002"/>
    <x v="212"/>
    <m/>
    <n v="256.85399999999998"/>
    <x v="0"/>
    <x v="197"/>
    <x v="1"/>
    <x v="3"/>
    <x v="0"/>
    <x v="7"/>
    <m/>
    <x v="0"/>
  </r>
  <r>
    <n v="2806"/>
    <x v="65"/>
    <n v="203"/>
    <n v="301"/>
    <n v="104"/>
    <n v="6"/>
    <n v="212.57600000000002"/>
    <x v="213"/>
    <m/>
    <n v="216.82752000000005"/>
    <x v="0"/>
    <x v="198"/>
    <x v="1"/>
    <x v="3"/>
    <x v="0"/>
    <x v="17"/>
    <m/>
    <x v="0"/>
  </r>
  <r>
    <n v="1444"/>
    <x v="66"/>
    <n v="202"/>
    <n v="302"/>
    <n v="104"/>
    <n v="3"/>
    <n v="192.21800000000002"/>
    <x v="214"/>
    <m/>
    <n v="98.031180000000006"/>
    <x v="1"/>
    <x v="199"/>
    <x v="1"/>
    <x v="3"/>
    <x v="1"/>
    <x v="11"/>
    <m/>
    <x v="0"/>
  </r>
  <r>
    <n v="2146"/>
    <x v="66"/>
    <n v="204"/>
    <n v="301"/>
    <n v="103"/>
    <n v="7"/>
    <n v="89.400999999999996"/>
    <x v="215"/>
    <m/>
    <n v="106.38719"/>
    <x v="0"/>
    <x v="200"/>
    <x v="1"/>
    <x v="3"/>
    <x v="1"/>
    <x v="9"/>
    <m/>
    <x v="0"/>
  </r>
  <r>
    <n v="2364"/>
    <x v="66"/>
    <n v="203"/>
    <n v="304"/>
    <n v="103"/>
    <n v="9"/>
    <n v="87.438000000000017"/>
    <x v="216"/>
    <m/>
    <n v="165.25782000000001"/>
    <x v="0"/>
    <x v="168"/>
    <x v="1"/>
    <x v="3"/>
    <x v="1"/>
    <x v="19"/>
    <m/>
    <x v="0"/>
  </r>
  <r>
    <n v="1254"/>
    <x v="67"/>
    <n v="205"/>
    <n v="302"/>
    <n v="104"/>
    <n v="1"/>
    <n v="43.459000000000003"/>
    <x v="217"/>
    <m/>
    <n v="9.1263900000000007"/>
    <x v="0"/>
    <x v="201"/>
    <x v="1"/>
    <x v="3"/>
    <x v="2"/>
    <x v="6"/>
    <m/>
    <x v="0"/>
  </r>
  <r>
    <n v="2213"/>
    <x v="67"/>
    <n v="202"/>
    <n v="302"/>
    <n v="101"/>
    <n v="4"/>
    <n v="146.69200000000001"/>
    <x v="218"/>
    <m/>
    <n v="111.48592000000001"/>
    <x v="0"/>
    <x v="175"/>
    <x v="1"/>
    <x v="3"/>
    <x v="2"/>
    <x v="14"/>
    <m/>
    <x v="0"/>
  </r>
  <r>
    <n v="2608"/>
    <x v="67"/>
    <n v="201"/>
    <n v="301"/>
    <n v="102"/>
    <n v="6"/>
    <n v="159.83500000000001"/>
    <x v="219"/>
    <m/>
    <n v="163.0317"/>
    <x v="0"/>
    <x v="202"/>
    <x v="1"/>
    <x v="3"/>
    <x v="2"/>
    <x v="20"/>
    <m/>
    <x v="0"/>
  </r>
  <r>
    <n v="1652"/>
    <x v="68"/>
    <n v="204"/>
    <n v="305"/>
    <n v="102"/>
    <n v="9"/>
    <n v="333.61900000000003"/>
    <x v="220"/>
    <m/>
    <n v="900.77130000000011"/>
    <x v="0"/>
    <x v="203"/>
    <x v="1"/>
    <x v="3"/>
    <x v="3"/>
    <x v="11"/>
    <m/>
    <x v="0"/>
  </r>
  <r>
    <n v="2010"/>
    <x v="68"/>
    <n v="204"/>
    <n v="301"/>
    <n v="105"/>
    <n v="3"/>
    <n v="66.923999999999992"/>
    <x v="221"/>
    <m/>
    <n v="42.162119999999994"/>
    <x v="0"/>
    <x v="91"/>
    <x v="1"/>
    <x v="3"/>
    <x v="3"/>
    <x v="1"/>
    <m/>
    <x v="0"/>
  </r>
  <r>
    <n v="2921"/>
    <x v="68"/>
    <n v="203"/>
    <n v="305"/>
    <n v="105"/>
    <n v="6"/>
    <n v="37.933999999999997"/>
    <x v="222"/>
    <m/>
    <n v="43.244759999999999"/>
    <x v="1"/>
    <x v="204"/>
    <x v="1"/>
    <x v="3"/>
    <x v="3"/>
    <x v="18"/>
    <m/>
    <x v="0"/>
  </r>
  <r>
    <n v="1877"/>
    <x v="69"/>
    <n v="203"/>
    <n v="303"/>
    <n v="102"/>
    <n v="4"/>
    <n v="343.87599999999998"/>
    <x v="223"/>
    <m/>
    <n v="261.34575999999998"/>
    <x v="1"/>
    <x v="205"/>
    <x v="1"/>
    <x v="3"/>
    <x v="4"/>
    <x v="20"/>
    <m/>
    <x v="0"/>
  </r>
  <r>
    <n v="2555"/>
    <x v="69"/>
    <n v="205"/>
    <n v="303"/>
    <n v="103"/>
    <n v="5"/>
    <n v="229.22900000000001"/>
    <x v="224"/>
    <m/>
    <n v="217.76755"/>
    <x v="0"/>
    <x v="206"/>
    <x v="1"/>
    <x v="3"/>
    <x v="4"/>
    <x v="17"/>
    <m/>
    <x v="0"/>
  </r>
  <r>
    <n v="2702"/>
    <x v="69"/>
    <n v="202"/>
    <n v="305"/>
    <n v="102"/>
    <n v="1"/>
    <n v="263.06800000000004"/>
    <x v="225"/>
    <m/>
    <n v="78.920400000000015"/>
    <x v="0"/>
    <x v="207"/>
    <x v="1"/>
    <x v="3"/>
    <x v="4"/>
    <x v="2"/>
    <m/>
    <x v="0"/>
  </r>
  <r>
    <n v="1359"/>
    <x v="70"/>
    <n v="205"/>
    <n v="304"/>
    <n v="103"/>
    <n v="9"/>
    <n v="135.52500000000001"/>
    <x v="226"/>
    <m/>
    <n v="182.95875000000001"/>
    <x v="0"/>
    <x v="208"/>
    <x v="1"/>
    <x v="3"/>
    <x v="5"/>
    <x v="16"/>
    <m/>
    <x v="0"/>
  </r>
  <r>
    <n v="2390"/>
    <x v="70"/>
    <n v="205"/>
    <n v="301"/>
    <n v="102"/>
    <n v="10"/>
    <n v="302.93900000000002"/>
    <x v="227"/>
    <m/>
    <n v="908.81700000000012"/>
    <x v="0"/>
    <x v="209"/>
    <x v="1"/>
    <x v="3"/>
    <x v="5"/>
    <x v="10"/>
    <m/>
    <x v="0"/>
  </r>
  <r>
    <n v="2578"/>
    <x v="70"/>
    <n v="203"/>
    <n v="305"/>
    <n v="105"/>
    <n v="9"/>
    <n v="262.613"/>
    <x v="228"/>
    <m/>
    <n v="401.79789"/>
    <x v="0"/>
    <x v="122"/>
    <x v="1"/>
    <x v="3"/>
    <x v="5"/>
    <x v="1"/>
    <m/>
    <x v="0"/>
  </r>
  <r>
    <n v="1671"/>
    <x v="71"/>
    <n v="204"/>
    <n v="305"/>
    <n v="104"/>
    <n v="9"/>
    <n v="348.76399999999995"/>
    <x v="229"/>
    <m/>
    <n v="470.83139999999992"/>
    <x v="0"/>
    <x v="210"/>
    <x v="1"/>
    <x v="3"/>
    <x v="6"/>
    <x v="6"/>
    <m/>
    <x v="0"/>
  </r>
  <r>
    <n v="2408"/>
    <x v="71"/>
    <n v="203"/>
    <n v="302"/>
    <n v="103"/>
    <n v="6"/>
    <n v="58.188000000000002"/>
    <x v="230"/>
    <m/>
    <n v="104.73840000000001"/>
    <x v="0"/>
    <x v="211"/>
    <x v="1"/>
    <x v="3"/>
    <x v="6"/>
    <x v="18"/>
    <m/>
    <x v="0"/>
  </r>
  <r>
    <n v="2884"/>
    <x v="71"/>
    <n v="205"/>
    <n v="301"/>
    <n v="101"/>
    <n v="4"/>
    <n v="153.37400000000002"/>
    <x v="231"/>
    <m/>
    <n v="104.29432000000003"/>
    <x v="0"/>
    <x v="212"/>
    <x v="1"/>
    <x v="3"/>
    <x v="6"/>
    <x v="17"/>
    <m/>
    <x v="0"/>
  </r>
  <r>
    <n v="2934"/>
    <x v="71"/>
    <n v="205"/>
    <n v="305"/>
    <n v="101"/>
    <n v="4"/>
    <n v="300.98900000000003"/>
    <x v="232"/>
    <m/>
    <n v="252.83076000000003"/>
    <x v="0"/>
    <x v="213"/>
    <x v="1"/>
    <x v="3"/>
    <x v="6"/>
    <x v="23"/>
    <m/>
    <x v="0"/>
  </r>
  <r>
    <n v="1984"/>
    <x v="72"/>
    <n v="202"/>
    <n v="305"/>
    <n v="101"/>
    <n v="10"/>
    <n v="242.26800000000003"/>
    <x v="233"/>
    <m/>
    <n v="411.85560000000009"/>
    <x v="0"/>
    <x v="214"/>
    <x v="1"/>
    <x v="3"/>
    <x v="1"/>
    <x v="18"/>
    <m/>
    <x v="0"/>
  </r>
  <r>
    <n v="2209"/>
    <x v="72"/>
    <n v="201"/>
    <n v="302"/>
    <n v="103"/>
    <n v="7"/>
    <n v="33.903999999999996"/>
    <x v="234"/>
    <m/>
    <n v="59.331999999999994"/>
    <x v="0"/>
    <x v="215"/>
    <x v="1"/>
    <x v="3"/>
    <x v="1"/>
    <x v="15"/>
    <m/>
    <x v="0"/>
  </r>
  <r>
    <n v="2248"/>
    <x v="73"/>
    <n v="201"/>
    <n v="305"/>
    <n v="103"/>
    <n v="7"/>
    <n v="168.77900000000002"/>
    <x v="235"/>
    <m/>
    <n v="200.84701000000004"/>
    <x v="1"/>
    <x v="216"/>
    <x v="1"/>
    <x v="3"/>
    <x v="2"/>
    <x v="2"/>
    <m/>
    <x v="0"/>
  </r>
  <r>
    <n v="2943"/>
    <x v="73"/>
    <n v="203"/>
    <n v="302"/>
    <n v="105"/>
    <n v="9"/>
    <n v="117.98800000000001"/>
    <x v="236"/>
    <m/>
    <n v="159.28380000000001"/>
    <x v="1"/>
    <x v="217"/>
    <x v="1"/>
    <x v="3"/>
    <x v="2"/>
    <x v="20"/>
    <m/>
    <x v="0"/>
  </r>
  <r>
    <n v="1038"/>
    <x v="74"/>
    <n v="202"/>
    <n v="302"/>
    <n v="103"/>
    <n v="7"/>
    <n v="217.24300000000002"/>
    <x v="237"/>
    <m/>
    <n v="319.34721000000002"/>
    <x v="0"/>
    <x v="218"/>
    <x v="1"/>
    <x v="3"/>
    <x v="3"/>
    <x v="3"/>
    <m/>
    <x v="0"/>
  </r>
  <r>
    <n v="1761"/>
    <x v="74"/>
    <n v="204"/>
    <n v="303"/>
    <n v="101"/>
    <n v="8"/>
    <n v="124.30600000000001"/>
    <x v="238"/>
    <m/>
    <n v="149.16720000000001"/>
    <x v="0"/>
    <x v="219"/>
    <x v="1"/>
    <x v="3"/>
    <x v="3"/>
    <x v="8"/>
    <m/>
    <x v="0"/>
  </r>
  <r>
    <n v="2307"/>
    <x v="74"/>
    <n v="203"/>
    <n v="305"/>
    <n v="101"/>
    <n v="8"/>
    <n v="88.582000000000008"/>
    <x v="239"/>
    <m/>
    <n v="106.2984"/>
    <x v="0"/>
    <x v="94"/>
    <x v="1"/>
    <x v="3"/>
    <x v="3"/>
    <x v="22"/>
    <m/>
    <x v="0"/>
  </r>
  <r>
    <n v="2956"/>
    <x v="74"/>
    <n v="203"/>
    <n v="305"/>
    <n v="105"/>
    <n v="6"/>
    <n v="318.83800000000002"/>
    <x v="240"/>
    <m/>
    <n v="325.21476000000007"/>
    <x v="0"/>
    <x v="220"/>
    <x v="1"/>
    <x v="3"/>
    <x v="3"/>
    <x v="8"/>
    <m/>
    <x v="0"/>
  </r>
  <r>
    <n v="2225"/>
    <x v="75"/>
    <n v="201"/>
    <n v="305"/>
    <n v="104"/>
    <n v="9"/>
    <n v="110.22700000000002"/>
    <x v="241"/>
    <m/>
    <n v="188.48817000000003"/>
    <x v="0"/>
    <x v="221"/>
    <x v="1"/>
    <x v="3"/>
    <x v="4"/>
    <x v="11"/>
    <m/>
    <x v="0"/>
  </r>
  <r>
    <n v="2328"/>
    <x v="75"/>
    <n v="203"/>
    <n v="305"/>
    <n v="103"/>
    <n v="1"/>
    <n v="33.890999999999998"/>
    <x v="242"/>
    <m/>
    <n v="7.1171099999999994"/>
    <x v="0"/>
    <x v="55"/>
    <x v="1"/>
    <x v="3"/>
    <x v="4"/>
    <x v="5"/>
    <m/>
    <x v="0"/>
  </r>
  <r>
    <n v="2633"/>
    <x v="75"/>
    <n v="201"/>
    <n v="305"/>
    <n v="102"/>
    <n v="5"/>
    <n v="86.034000000000006"/>
    <x v="243"/>
    <m/>
    <n v="81.732300000000009"/>
    <x v="0"/>
    <x v="222"/>
    <x v="1"/>
    <x v="3"/>
    <x v="4"/>
    <x v="5"/>
    <m/>
    <x v="0"/>
  </r>
  <r>
    <n v="1009"/>
    <x v="76"/>
    <n v="205"/>
    <n v="301"/>
    <n v="104"/>
    <n v="4"/>
    <n v="359.67100000000005"/>
    <x v="244"/>
    <m/>
    <n v="359.67100000000005"/>
    <x v="0"/>
    <x v="223"/>
    <x v="1"/>
    <x v="3"/>
    <x v="5"/>
    <x v="1"/>
    <m/>
    <x v="0"/>
  </r>
  <r>
    <n v="1129"/>
    <x v="76"/>
    <n v="202"/>
    <n v="303"/>
    <n v="105"/>
    <n v="4"/>
    <n v="203.50200000000001"/>
    <x v="245"/>
    <m/>
    <n v="203.50200000000001"/>
    <x v="0"/>
    <x v="224"/>
    <x v="1"/>
    <x v="3"/>
    <x v="5"/>
    <x v="3"/>
    <m/>
    <x v="0"/>
  </r>
  <r>
    <n v="2101"/>
    <x v="76"/>
    <n v="205"/>
    <n v="303"/>
    <n v="102"/>
    <n v="1"/>
    <n v="38.935000000000002"/>
    <x v="246"/>
    <m/>
    <n v="9.7337500000000006"/>
    <x v="0"/>
    <x v="225"/>
    <x v="1"/>
    <x v="3"/>
    <x v="5"/>
    <x v="17"/>
    <m/>
    <x v="0"/>
  </r>
  <r>
    <n v="1225"/>
    <x v="77"/>
    <n v="205"/>
    <n v="302"/>
    <n v="103"/>
    <n v="9"/>
    <n v="67.573999999999998"/>
    <x v="247"/>
    <m/>
    <n v="152.04149999999998"/>
    <x v="1"/>
    <x v="189"/>
    <x v="1"/>
    <x v="3"/>
    <x v="6"/>
    <x v="20"/>
    <m/>
    <x v="0"/>
  </r>
  <r>
    <n v="1432"/>
    <x v="77"/>
    <n v="201"/>
    <n v="301"/>
    <n v="105"/>
    <n v="1"/>
    <n v="229.70999999999998"/>
    <x v="248"/>
    <m/>
    <n v="39.050699999999999"/>
    <x v="1"/>
    <x v="226"/>
    <x v="1"/>
    <x v="3"/>
    <x v="6"/>
    <x v="8"/>
    <m/>
    <x v="0"/>
  </r>
  <r>
    <n v="1687"/>
    <x v="77"/>
    <n v="204"/>
    <n v="301"/>
    <n v="104"/>
    <n v="8"/>
    <n v="319.91700000000003"/>
    <x v="249"/>
    <m/>
    <n v="639.83400000000006"/>
    <x v="0"/>
    <x v="227"/>
    <x v="1"/>
    <x v="3"/>
    <x v="6"/>
    <x v="11"/>
    <m/>
    <x v="0"/>
  </r>
  <r>
    <n v="1042"/>
    <x v="78"/>
    <n v="203"/>
    <n v="301"/>
    <n v="102"/>
    <n v="6"/>
    <n v="355.18600000000004"/>
    <x v="250"/>
    <m/>
    <n v="362.28972000000005"/>
    <x v="0"/>
    <x v="228"/>
    <x v="1"/>
    <x v="3"/>
    <x v="0"/>
    <x v="18"/>
    <m/>
    <x v="0"/>
  </r>
  <r>
    <n v="1623"/>
    <x v="78"/>
    <n v="204"/>
    <n v="303"/>
    <n v="105"/>
    <n v="7"/>
    <n v="364.767"/>
    <x v="251"/>
    <m/>
    <n v="383.00535000000002"/>
    <x v="0"/>
    <x v="229"/>
    <x v="1"/>
    <x v="3"/>
    <x v="0"/>
    <x v="5"/>
    <m/>
    <x v="0"/>
  </r>
  <r>
    <n v="1684"/>
    <x v="78"/>
    <n v="202"/>
    <n v="302"/>
    <n v="103"/>
    <n v="10"/>
    <n v="236.886"/>
    <x v="252"/>
    <m/>
    <n v="402.70620000000002"/>
    <x v="0"/>
    <x v="172"/>
    <x v="1"/>
    <x v="3"/>
    <x v="0"/>
    <x v="16"/>
    <m/>
    <x v="0"/>
  </r>
  <r>
    <n v="2415"/>
    <x v="78"/>
    <n v="205"/>
    <n v="305"/>
    <n v="101"/>
    <n v="1"/>
    <n v="233.935"/>
    <x v="253"/>
    <m/>
    <n v="35.090249999999997"/>
    <x v="0"/>
    <x v="230"/>
    <x v="1"/>
    <x v="3"/>
    <x v="0"/>
    <x v="10"/>
    <m/>
    <x v="0"/>
  </r>
  <r>
    <n v="2797"/>
    <x v="78"/>
    <n v="204"/>
    <n v="302"/>
    <n v="103"/>
    <n v="9"/>
    <n v="120.77000000000001"/>
    <x v="254"/>
    <m/>
    <n v="271.73250000000002"/>
    <x v="0"/>
    <x v="100"/>
    <x v="1"/>
    <x v="3"/>
    <x v="0"/>
    <x v="7"/>
    <m/>
    <x v="0"/>
  </r>
  <r>
    <n v="2880"/>
    <x v="78"/>
    <n v="205"/>
    <n v="305"/>
    <n v="103"/>
    <n v="7"/>
    <n v="177.15100000000001"/>
    <x v="255"/>
    <m/>
    <n v="260.41197"/>
    <x v="0"/>
    <x v="231"/>
    <x v="1"/>
    <x v="3"/>
    <x v="0"/>
    <x v="11"/>
    <m/>
    <x v="0"/>
  </r>
  <r>
    <n v="1046"/>
    <x v="79"/>
    <n v="202"/>
    <n v="302"/>
    <n v="102"/>
    <n v="7"/>
    <n v="116.41500000000001"/>
    <x v="256"/>
    <m/>
    <n v="244.47150000000002"/>
    <x v="0"/>
    <x v="232"/>
    <x v="1"/>
    <x v="3"/>
    <x v="1"/>
    <x v="0"/>
    <m/>
    <x v="0"/>
  </r>
  <r>
    <n v="1409"/>
    <x v="79"/>
    <n v="201"/>
    <n v="302"/>
    <n v="103"/>
    <n v="5"/>
    <n v="376.31100000000004"/>
    <x v="257"/>
    <m/>
    <n v="357.49545000000006"/>
    <x v="0"/>
    <x v="173"/>
    <x v="1"/>
    <x v="3"/>
    <x v="1"/>
    <x v="13"/>
    <m/>
    <x v="0"/>
  </r>
  <r>
    <n v="1678"/>
    <x v="79"/>
    <n v="204"/>
    <n v="303"/>
    <n v="105"/>
    <n v="6"/>
    <n v="319.89100000000002"/>
    <x v="258"/>
    <m/>
    <n v="326.28882000000004"/>
    <x v="1"/>
    <x v="233"/>
    <x v="1"/>
    <x v="3"/>
    <x v="1"/>
    <x v="19"/>
    <m/>
    <x v="0"/>
  </r>
  <r>
    <n v="1745"/>
    <x v="79"/>
    <n v="202"/>
    <n v="304"/>
    <n v="104"/>
    <n v="6"/>
    <n v="227.47399999999999"/>
    <x v="259"/>
    <m/>
    <n v="259.32035999999999"/>
    <x v="1"/>
    <x v="234"/>
    <x v="1"/>
    <x v="3"/>
    <x v="1"/>
    <x v="12"/>
    <m/>
    <x v="0"/>
  </r>
  <r>
    <n v="1662"/>
    <x v="80"/>
    <n v="205"/>
    <n v="303"/>
    <n v="105"/>
    <n v="1"/>
    <n v="268.91800000000001"/>
    <x v="260"/>
    <m/>
    <n v="56.47278"/>
    <x v="0"/>
    <x v="235"/>
    <x v="1"/>
    <x v="3"/>
    <x v="2"/>
    <x v="1"/>
    <m/>
    <x v="0"/>
  </r>
  <r>
    <n v="2394"/>
    <x v="80"/>
    <n v="202"/>
    <n v="304"/>
    <n v="102"/>
    <n v="5"/>
    <n v="218.19200000000001"/>
    <x v="261"/>
    <m/>
    <n v="229.10159999999999"/>
    <x v="1"/>
    <x v="236"/>
    <x v="1"/>
    <x v="3"/>
    <x v="2"/>
    <x v="11"/>
    <m/>
    <x v="0"/>
  </r>
  <r>
    <n v="2859"/>
    <x v="80"/>
    <n v="203"/>
    <n v="303"/>
    <n v="104"/>
    <n v="2"/>
    <n v="265.52500000000003"/>
    <x v="262"/>
    <m/>
    <n v="79.657500000000013"/>
    <x v="0"/>
    <x v="237"/>
    <x v="1"/>
    <x v="3"/>
    <x v="2"/>
    <x v="22"/>
    <m/>
    <x v="0"/>
  </r>
  <r>
    <n v="2873"/>
    <x v="80"/>
    <n v="202"/>
    <n v="303"/>
    <n v="103"/>
    <n v="9"/>
    <n v="148.57700000000003"/>
    <x v="263"/>
    <m/>
    <n v="254.06667000000004"/>
    <x v="0"/>
    <x v="238"/>
    <x v="1"/>
    <x v="3"/>
    <x v="2"/>
    <x v="0"/>
    <m/>
    <x v="0"/>
  </r>
  <r>
    <n v="1104"/>
    <x v="81"/>
    <n v="202"/>
    <n v="302"/>
    <n v="105"/>
    <n v="1"/>
    <n v="284.64800000000002"/>
    <x v="264"/>
    <m/>
    <n v="59.77608"/>
    <x v="0"/>
    <x v="239"/>
    <x v="1"/>
    <x v="3"/>
    <x v="3"/>
    <x v="5"/>
    <m/>
    <x v="0"/>
  </r>
  <r>
    <n v="2395"/>
    <x v="81"/>
    <n v="204"/>
    <n v="303"/>
    <n v="102"/>
    <n v="9"/>
    <n v="115.297"/>
    <x v="265"/>
    <m/>
    <n v="259.41825"/>
    <x v="1"/>
    <x v="240"/>
    <x v="1"/>
    <x v="3"/>
    <x v="3"/>
    <x v="1"/>
    <m/>
    <x v="0"/>
  </r>
  <r>
    <n v="2897"/>
    <x v="81"/>
    <n v="202"/>
    <n v="305"/>
    <n v="105"/>
    <n v="7"/>
    <n v="145.41800000000001"/>
    <x v="266"/>
    <m/>
    <n v="193.40594000000002"/>
    <x v="0"/>
    <x v="241"/>
    <x v="1"/>
    <x v="3"/>
    <x v="3"/>
    <x v="11"/>
    <m/>
    <x v="0"/>
  </r>
  <r>
    <n v="2905"/>
    <x v="81"/>
    <n v="201"/>
    <n v="303"/>
    <n v="104"/>
    <n v="5"/>
    <n v="369.85"/>
    <x v="267"/>
    <m/>
    <n v="462.3125"/>
    <x v="0"/>
    <x v="242"/>
    <x v="1"/>
    <x v="3"/>
    <x v="3"/>
    <x v="10"/>
    <m/>
    <x v="0"/>
  </r>
  <r>
    <n v="1308"/>
    <x v="82"/>
    <n v="201"/>
    <n v="301"/>
    <n v="104"/>
    <n v="3"/>
    <n v="271.60900000000004"/>
    <x v="268"/>
    <m/>
    <n v="171.11367000000001"/>
    <x v="0"/>
    <x v="243"/>
    <x v="1"/>
    <x v="3"/>
    <x v="4"/>
    <x v="22"/>
    <m/>
    <x v="0"/>
  </r>
  <r>
    <n v="1888"/>
    <x v="82"/>
    <n v="202"/>
    <n v="301"/>
    <n v="101"/>
    <n v="5"/>
    <n v="114.426"/>
    <x v="269"/>
    <m/>
    <n v="97.262100000000004"/>
    <x v="1"/>
    <x v="244"/>
    <x v="1"/>
    <x v="3"/>
    <x v="4"/>
    <x v="13"/>
    <m/>
    <x v="0"/>
  </r>
  <r>
    <n v="1918"/>
    <x v="82"/>
    <n v="201"/>
    <n v="305"/>
    <n v="104"/>
    <n v="2"/>
    <n v="329.91399999999999"/>
    <x v="270"/>
    <m/>
    <n v="112.17076"/>
    <x v="0"/>
    <x v="245"/>
    <x v="1"/>
    <x v="3"/>
    <x v="4"/>
    <x v="7"/>
    <m/>
    <x v="0"/>
  </r>
  <r>
    <n v="2416"/>
    <x v="82"/>
    <n v="204"/>
    <n v="303"/>
    <n v="105"/>
    <n v="10"/>
    <n v="108.992"/>
    <x v="271"/>
    <m/>
    <n v="185.28640000000001"/>
    <x v="0"/>
    <x v="246"/>
    <x v="1"/>
    <x v="3"/>
    <x v="4"/>
    <x v="1"/>
    <m/>
    <x v="0"/>
  </r>
  <r>
    <n v="1231"/>
    <x v="83"/>
    <n v="201"/>
    <n v="304"/>
    <n v="101"/>
    <n v="1"/>
    <n v="55.744000000000007"/>
    <x v="272"/>
    <m/>
    <n v="13.936000000000002"/>
    <x v="0"/>
    <x v="247"/>
    <x v="1"/>
    <x v="3"/>
    <x v="5"/>
    <x v="12"/>
    <m/>
    <x v="0"/>
  </r>
  <r>
    <n v="1551"/>
    <x v="83"/>
    <n v="204"/>
    <n v="304"/>
    <n v="103"/>
    <n v="3"/>
    <n v="247.494"/>
    <x v="273"/>
    <m/>
    <n v="111.3723"/>
    <x v="0"/>
    <x v="248"/>
    <x v="1"/>
    <x v="3"/>
    <x v="5"/>
    <x v="20"/>
    <m/>
    <x v="0"/>
  </r>
  <r>
    <n v="1332"/>
    <x v="84"/>
    <n v="202"/>
    <n v="304"/>
    <n v="104"/>
    <n v="5"/>
    <n v="372.45"/>
    <x v="274"/>
    <m/>
    <n v="391.07249999999999"/>
    <x v="0"/>
    <x v="249"/>
    <x v="1"/>
    <x v="3"/>
    <x v="6"/>
    <x v="19"/>
    <m/>
    <x v="0"/>
  </r>
  <r>
    <n v="2442"/>
    <x v="84"/>
    <n v="203"/>
    <n v="305"/>
    <n v="103"/>
    <n v="3"/>
    <n v="271.31"/>
    <x v="275"/>
    <m/>
    <n v="170.92529999999999"/>
    <x v="0"/>
    <x v="250"/>
    <x v="1"/>
    <x v="3"/>
    <x v="6"/>
    <x v="7"/>
    <m/>
    <x v="0"/>
  </r>
  <r>
    <n v="2682"/>
    <x v="84"/>
    <n v="203"/>
    <n v="304"/>
    <n v="101"/>
    <n v="2"/>
    <n v="71.682000000000002"/>
    <x v="276"/>
    <m/>
    <n v="30.106439999999999"/>
    <x v="0"/>
    <x v="251"/>
    <x v="1"/>
    <x v="3"/>
    <x v="6"/>
    <x v="15"/>
    <m/>
    <x v="0"/>
  </r>
  <r>
    <n v="1834"/>
    <x v="85"/>
    <n v="203"/>
    <n v="305"/>
    <n v="104"/>
    <n v="1"/>
    <n v="178.59399999999999"/>
    <x v="277"/>
    <m/>
    <n v="30.360980000000001"/>
    <x v="0"/>
    <x v="252"/>
    <x v="1"/>
    <x v="3"/>
    <x v="0"/>
    <x v="1"/>
    <m/>
    <x v="0"/>
  </r>
  <r>
    <n v="2151"/>
    <x v="85"/>
    <n v="201"/>
    <n v="305"/>
    <n v="102"/>
    <n v="5"/>
    <n v="68.587999999999994"/>
    <x v="278"/>
    <m/>
    <n v="51.440999999999988"/>
    <x v="0"/>
    <x v="253"/>
    <x v="1"/>
    <x v="3"/>
    <x v="0"/>
    <x v="7"/>
    <m/>
    <x v="0"/>
  </r>
  <r>
    <n v="2631"/>
    <x v="85"/>
    <n v="202"/>
    <n v="303"/>
    <n v="101"/>
    <n v="1"/>
    <n v="115.36199999999999"/>
    <x v="279"/>
    <m/>
    <n v="17.304299999999998"/>
    <x v="1"/>
    <x v="254"/>
    <x v="1"/>
    <x v="3"/>
    <x v="0"/>
    <x v="16"/>
    <m/>
    <x v="0"/>
  </r>
  <r>
    <n v="2714"/>
    <x v="86"/>
    <n v="202"/>
    <n v="302"/>
    <n v="103"/>
    <n v="7"/>
    <n v="259.06400000000002"/>
    <x v="280"/>
    <m/>
    <n v="544.03440000000001"/>
    <x v="0"/>
    <x v="255"/>
    <x v="1"/>
    <x v="3"/>
    <x v="1"/>
    <x v="19"/>
    <m/>
    <x v="0"/>
  </r>
  <r>
    <n v="2448"/>
    <x v="87"/>
    <n v="203"/>
    <n v="303"/>
    <n v="103"/>
    <n v="4"/>
    <n v="287.02699999999999"/>
    <x v="281"/>
    <m/>
    <n v="241.10267999999999"/>
    <x v="0"/>
    <x v="256"/>
    <x v="1"/>
    <x v="3"/>
    <x v="2"/>
    <x v="9"/>
    <m/>
    <x v="0"/>
  </r>
  <r>
    <n v="1688"/>
    <x v="88"/>
    <n v="202"/>
    <n v="304"/>
    <n v="105"/>
    <n v="10"/>
    <n v="177.51500000000001"/>
    <x v="282"/>
    <m/>
    <n v="532.54499999999996"/>
    <x v="0"/>
    <x v="73"/>
    <x v="1"/>
    <x v="3"/>
    <x v="3"/>
    <x v="5"/>
    <m/>
    <x v="0"/>
  </r>
  <r>
    <n v="2039"/>
    <x v="88"/>
    <n v="204"/>
    <n v="301"/>
    <n v="105"/>
    <n v="2"/>
    <n v="343.74600000000004"/>
    <x v="283"/>
    <m/>
    <n v="130.62348000000003"/>
    <x v="1"/>
    <x v="257"/>
    <x v="1"/>
    <x v="3"/>
    <x v="3"/>
    <x v="16"/>
    <m/>
    <x v="0"/>
  </r>
  <r>
    <n v="2900"/>
    <x v="88"/>
    <n v="204"/>
    <n v="303"/>
    <n v="102"/>
    <n v="6"/>
    <n v="329.95300000000003"/>
    <x v="284"/>
    <m/>
    <n v="593.91540000000009"/>
    <x v="0"/>
    <x v="258"/>
    <x v="1"/>
    <x v="3"/>
    <x v="3"/>
    <x v="5"/>
    <m/>
    <x v="0"/>
  </r>
  <r>
    <n v="2553"/>
    <x v="89"/>
    <n v="204"/>
    <n v="301"/>
    <n v="103"/>
    <n v="2"/>
    <n v="105.01400000000001"/>
    <x v="285"/>
    <m/>
    <n v="31.504200000000001"/>
    <x v="0"/>
    <x v="259"/>
    <x v="1"/>
    <x v="3"/>
    <x v="4"/>
    <x v="12"/>
    <m/>
    <x v="0"/>
  </r>
  <r>
    <n v="1133"/>
    <x v="90"/>
    <n v="203"/>
    <n v="304"/>
    <n v="105"/>
    <n v="3"/>
    <n v="51.180999999999997"/>
    <x v="286"/>
    <m/>
    <n v="29.173170000000002"/>
    <x v="0"/>
    <x v="260"/>
    <x v="1"/>
    <x v="3"/>
    <x v="5"/>
    <x v="10"/>
    <m/>
    <x v="0"/>
  </r>
  <r>
    <n v="1701"/>
    <x v="90"/>
    <n v="202"/>
    <n v="305"/>
    <n v="102"/>
    <n v="6"/>
    <n v="312.52000000000004"/>
    <x v="287"/>
    <m/>
    <n v="281.26800000000003"/>
    <x v="0"/>
    <x v="261"/>
    <x v="1"/>
    <x v="3"/>
    <x v="5"/>
    <x v="20"/>
    <m/>
    <x v="0"/>
  </r>
  <r>
    <n v="1587"/>
    <x v="91"/>
    <n v="205"/>
    <n v="303"/>
    <n v="105"/>
    <n v="4"/>
    <n v="321.71100000000001"/>
    <x v="288"/>
    <m/>
    <n v="193.0266"/>
    <x v="0"/>
    <x v="262"/>
    <x v="1"/>
    <x v="3"/>
    <x v="6"/>
    <x v="18"/>
    <m/>
    <x v="0"/>
  </r>
  <r>
    <n v="1854"/>
    <x v="91"/>
    <n v="203"/>
    <n v="303"/>
    <n v="104"/>
    <n v="9"/>
    <n v="144.50800000000001"/>
    <x v="289"/>
    <m/>
    <n v="273.12012000000004"/>
    <x v="0"/>
    <x v="12"/>
    <x v="1"/>
    <x v="3"/>
    <x v="6"/>
    <x v="2"/>
    <m/>
    <x v="0"/>
  </r>
  <r>
    <n v="1988"/>
    <x v="91"/>
    <n v="202"/>
    <n v="301"/>
    <n v="101"/>
    <n v="2"/>
    <n v="364.44200000000001"/>
    <x v="290"/>
    <m/>
    <n v="218.6652"/>
    <x v="0"/>
    <x v="263"/>
    <x v="1"/>
    <x v="3"/>
    <x v="6"/>
    <x v="5"/>
    <m/>
    <x v="0"/>
  </r>
  <r>
    <n v="2681"/>
    <x v="91"/>
    <n v="204"/>
    <n v="304"/>
    <n v="102"/>
    <n v="6"/>
    <n v="167.95999999999998"/>
    <x v="291"/>
    <m/>
    <n v="191.47439999999997"/>
    <x v="0"/>
    <x v="48"/>
    <x v="1"/>
    <x v="3"/>
    <x v="6"/>
    <x v="0"/>
    <m/>
    <x v="0"/>
  </r>
  <r>
    <n v="1037"/>
    <x v="92"/>
    <n v="205"/>
    <n v="304"/>
    <n v="102"/>
    <n v="4"/>
    <n v="341.53600000000006"/>
    <x v="292"/>
    <m/>
    <n v="259.56736000000006"/>
    <x v="0"/>
    <x v="264"/>
    <x v="1"/>
    <x v="4"/>
    <x v="0"/>
    <x v="11"/>
    <m/>
    <x v="0"/>
  </r>
  <r>
    <n v="1258"/>
    <x v="92"/>
    <n v="201"/>
    <n v="303"/>
    <n v="101"/>
    <n v="1"/>
    <n v="268.07300000000004"/>
    <x v="293"/>
    <m/>
    <n v="45.572410000000012"/>
    <x v="0"/>
    <x v="265"/>
    <x v="1"/>
    <x v="4"/>
    <x v="0"/>
    <x v="11"/>
    <m/>
    <x v="0"/>
  </r>
  <r>
    <n v="2290"/>
    <x v="93"/>
    <n v="203"/>
    <n v="301"/>
    <n v="103"/>
    <n v="1"/>
    <n v="98.864999999999995"/>
    <x v="294"/>
    <m/>
    <n v="16.80705"/>
    <x v="0"/>
    <x v="266"/>
    <x v="1"/>
    <x v="4"/>
    <x v="1"/>
    <x v="19"/>
    <m/>
    <x v="0"/>
  </r>
  <r>
    <n v="2737"/>
    <x v="93"/>
    <n v="205"/>
    <n v="305"/>
    <n v="103"/>
    <n v="2"/>
    <n v="296.166"/>
    <x v="295"/>
    <m/>
    <n v="148.083"/>
    <x v="0"/>
    <x v="169"/>
    <x v="1"/>
    <x v="4"/>
    <x v="1"/>
    <x v="16"/>
    <m/>
    <x v="0"/>
  </r>
  <r>
    <n v="1734"/>
    <x v="94"/>
    <n v="201"/>
    <n v="302"/>
    <n v="104"/>
    <n v="10"/>
    <n v="55.9"/>
    <x v="296"/>
    <m/>
    <n v="117.39"/>
    <x v="0"/>
    <x v="127"/>
    <x v="1"/>
    <x v="4"/>
    <x v="2"/>
    <x v="17"/>
    <m/>
    <x v="0"/>
  </r>
  <r>
    <n v="2025"/>
    <x v="94"/>
    <n v="205"/>
    <n v="302"/>
    <n v="105"/>
    <n v="3"/>
    <n v="324.46700000000004"/>
    <x v="297"/>
    <m/>
    <n v="146.01015000000001"/>
    <x v="0"/>
    <x v="267"/>
    <x v="1"/>
    <x v="4"/>
    <x v="2"/>
    <x v="14"/>
    <m/>
    <x v="0"/>
  </r>
  <r>
    <n v="2198"/>
    <x v="94"/>
    <n v="204"/>
    <n v="305"/>
    <n v="104"/>
    <n v="5"/>
    <n v="108.18600000000001"/>
    <x v="298"/>
    <m/>
    <n v="162.27900000000002"/>
    <x v="0"/>
    <x v="268"/>
    <x v="1"/>
    <x v="4"/>
    <x v="2"/>
    <x v="9"/>
    <m/>
    <x v="0"/>
  </r>
  <r>
    <n v="2602"/>
    <x v="94"/>
    <n v="202"/>
    <n v="304"/>
    <n v="103"/>
    <n v="2"/>
    <n v="207.636"/>
    <x v="299"/>
    <m/>
    <n v="70.596240000000009"/>
    <x v="0"/>
    <x v="137"/>
    <x v="1"/>
    <x v="4"/>
    <x v="2"/>
    <x v="19"/>
    <m/>
    <x v="0"/>
  </r>
  <r>
    <n v="2703"/>
    <x v="94"/>
    <n v="201"/>
    <n v="305"/>
    <n v="105"/>
    <n v="1"/>
    <n v="287.18299999999999"/>
    <x v="300"/>
    <m/>
    <n v="43.077449999999999"/>
    <x v="0"/>
    <x v="269"/>
    <x v="1"/>
    <x v="4"/>
    <x v="2"/>
    <x v="9"/>
    <m/>
    <x v="0"/>
  </r>
  <r>
    <n v="1177"/>
    <x v="95"/>
    <n v="203"/>
    <n v="303"/>
    <n v="101"/>
    <n v="10"/>
    <n v="117.84500000000001"/>
    <x v="301"/>
    <m/>
    <n v="294.61250000000001"/>
    <x v="0"/>
    <x v="270"/>
    <x v="1"/>
    <x v="4"/>
    <x v="3"/>
    <x v="0"/>
    <m/>
    <x v="0"/>
  </r>
  <r>
    <n v="1613"/>
    <x v="95"/>
    <n v="205"/>
    <n v="303"/>
    <n v="103"/>
    <n v="8"/>
    <n v="368.19900000000001"/>
    <x v="302"/>
    <m/>
    <n v="559.66248000000007"/>
    <x v="0"/>
    <x v="271"/>
    <x v="1"/>
    <x v="4"/>
    <x v="3"/>
    <x v="7"/>
    <m/>
    <x v="0"/>
  </r>
  <r>
    <n v="1873"/>
    <x v="95"/>
    <n v="205"/>
    <n v="305"/>
    <n v="102"/>
    <n v="2"/>
    <n v="111.60499999999999"/>
    <x v="303"/>
    <m/>
    <n v="55.802499999999995"/>
    <x v="0"/>
    <x v="272"/>
    <x v="1"/>
    <x v="4"/>
    <x v="3"/>
    <x v="1"/>
    <m/>
    <x v="0"/>
  </r>
  <r>
    <n v="1943"/>
    <x v="95"/>
    <n v="203"/>
    <n v="305"/>
    <n v="102"/>
    <n v="4"/>
    <n v="352.495"/>
    <x v="304"/>
    <m/>
    <n v="267.89620000000002"/>
    <x v="0"/>
    <x v="5"/>
    <x v="1"/>
    <x v="4"/>
    <x v="3"/>
    <x v="2"/>
    <m/>
    <x v="0"/>
  </r>
  <r>
    <n v="1119"/>
    <x v="96"/>
    <n v="205"/>
    <n v="304"/>
    <n v="104"/>
    <n v="2"/>
    <n v="380.38000000000005"/>
    <x v="305"/>
    <m/>
    <n v="114.11400000000002"/>
    <x v="0"/>
    <x v="28"/>
    <x v="1"/>
    <x v="4"/>
    <x v="4"/>
    <x v="4"/>
    <m/>
    <x v="0"/>
  </r>
  <r>
    <n v="2599"/>
    <x v="96"/>
    <n v="202"/>
    <n v="304"/>
    <n v="104"/>
    <n v="9"/>
    <n v="375.23199999999997"/>
    <x v="306"/>
    <m/>
    <n v="844.27199999999993"/>
    <x v="0"/>
    <x v="273"/>
    <x v="1"/>
    <x v="4"/>
    <x v="4"/>
    <x v="11"/>
    <m/>
    <x v="0"/>
  </r>
  <r>
    <n v="1122"/>
    <x v="97"/>
    <n v="203"/>
    <n v="305"/>
    <n v="102"/>
    <n v="7"/>
    <n v="241.59200000000001"/>
    <x v="307"/>
    <m/>
    <n v="355.14024000000001"/>
    <x v="0"/>
    <x v="274"/>
    <x v="1"/>
    <x v="4"/>
    <x v="5"/>
    <x v="23"/>
    <m/>
    <x v="0"/>
  </r>
  <r>
    <n v="1594"/>
    <x v="97"/>
    <n v="203"/>
    <n v="304"/>
    <n v="105"/>
    <n v="10"/>
    <n v="319.11099999999999"/>
    <x v="308"/>
    <m/>
    <n v="542.48869999999999"/>
    <x v="0"/>
    <x v="275"/>
    <x v="1"/>
    <x v="4"/>
    <x v="5"/>
    <x v="0"/>
    <m/>
    <x v="0"/>
  </r>
  <r>
    <n v="1632"/>
    <x v="97"/>
    <n v="202"/>
    <n v="302"/>
    <n v="104"/>
    <n v="10"/>
    <n v="351.74099999999999"/>
    <x v="309"/>
    <m/>
    <n v="738.65609999999992"/>
    <x v="1"/>
    <x v="217"/>
    <x v="1"/>
    <x v="4"/>
    <x v="5"/>
    <x v="20"/>
    <m/>
    <x v="0"/>
  </r>
  <r>
    <n v="1880"/>
    <x v="97"/>
    <n v="205"/>
    <n v="303"/>
    <n v="102"/>
    <n v="6"/>
    <n v="367.30200000000002"/>
    <x v="310"/>
    <m/>
    <n v="661.14359999999999"/>
    <x v="0"/>
    <x v="276"/>
    <x v="1"/>
    <x v="4"/>
    <x v="5"/>
    <x v="2"/>
    <m/>
    <x v="0"/>
  </r>
  <r>
    <n v="1658"/>
    <x v="98"/>
    <n v="201"/>
    <n v="304"/>
    <n v="102"/>
    <n v="7"/>
    <n v="129.376"/>
    <x v="311"/>
    <m/>
    <n v="271.68959999999998"/>
    <x v="0"/>
    <x v="277"/>
    <x v="1"/>
    <x v="4"/>
    <x v="6"/>
    <x v="12"/>
    <m/>
    <x v="0"/>
  </r>
  <r>
    <n v="1952"/>
    <x v="98"/>
    <n v="202"/>
    <n v="303"/>
    <n v="101"/>
    <n v="1"/>
    <n v="99.372"/>
    <x v="312"/>
    <m/>
    <n v="29.811599999999999"/>
    <x v="0"/>
    <x v="278"/>
    <x v="1"/>
    <x v="4"/>
    <x v="6"/>
    <x v="23"/>
    <m/>
    <x v="0"/>
  </r>
  <r>
    <n v="2342"/>
    <x v="98"/>
    <n v="202"/>
    <n v="302"/>
    <n v="103"/>
    <n v="6"/>
    <n v="263.40600000000001"/>
    <x v="313"/>
    <m/>
    <n v="474.13080000000002"/>
    <x v="0"/>
    <x v="279"/>
    <x v="1"/>
    <x v="4"/>
    <x v="6"/>
    <x v="7"/>
    <m/>
    <x v="0"/>
  </r>
  <r>
    <n v="2722"/>
    <x v="98"/>
    <n v="201"/>
    <n v="302"/>
    <n v="103"/>
    <n v="1"/>
    <n v="166.101"/>
    <x v="314"/>
    <m/>
    <n v="28.237170000000003"/>
    <x v="1"/>
    <x v="224"/>
    <x v="1"/>
    <x v="4"/>
    <x v="6"/>
    <x v="3"/>
    <m/>
    <x v="0"/>
  </r>
  <r>
    <n v="1912"/>
    <x v="99"/>
    <n v="202"/>
    <n v="301"/>
    <n v="102"/>
    <n v="10"/>
    <n v="49.451999999999998"/>
    <x v="315"/>
    <m/>
    <n v="84.068399999999997"/>
    <x v="0"/>
    <x v="91"/>
    <x v="1"/>
    <x v="4"/>
    <x v="0"/>
    <x v="1"/>
    <m/>
    <x v="0"/>
  </r>
  <r>
    <n v="2183"/>
    <x v="99"/>
    <n v="201"/>
    <n v="301"/>
    <n v="104"/>
    <n v="10"/>
    <n v="64.713999999999999"/>
    <x v="316"/>
    <m/>
    <n v="122.95659999999999"/>
    <x v="0"/>
    <x v="227"/>
    <x v="1"/>
    <x v="4"/>
    <x v="0"/>
    <x v="11"/>
    <m/>
    <x v="0"/>
  </r>
  <r>
    <n v="2641"/>
    <x v="99"/>
    <n v="203"/>
    <n v="303"/>
    <n v="102"/>
    <n v="10"/>
    <n v="159.80900000000003"/>
    <x v="317"/>
    <m/>
    <n v="399.52250000000004"/>
    <x v="0"/>
    <x v="265"/>
    <x v="1"/>
    <x v="4"/>
    <x v="0"/>
    <x v="11"/>
    <m/>
    <x v="0"/>
  </r>
  <r>
    <n v="1259"/>
    <x v="100"/>
    <n v="205"/>
    <n v="303"/>
    <n v="103"/>
    <n v="3"/>
    <n v="80.222999999999999"/>
    <x v="318"/>
    <m/>
    <n v="45.727109999999996"/>
    <x v="0"/>
    <x v="280"/>
    <x v="1"/>
    <x v="4"/>
    <x v="2"/>
    <x v="14"/>
    <m/>
    <x v="0"/>
  </r>
  <r>
    <n v="2208"/>
    <x v="100"/>
    <n v="205"/>
    <n v="302"/>
    <n v="104"/>
    <n v="4"/>
    <n v="35.230000000000004"/>
    <x v="319"/>
    <m/>
    <n v="29.593200000000003"/>
    <x v="0"/>
    <x v="281"/>
    <x v="1"/>
    <x v="4"/>
    <x v="2"/>
    <x v="20"/>
    <m/>
    <x v="0"/>
  </r>
  <r>
    <n v="2265"/>
    <x v="100"/>
    <n v="204"/>
    <n v="301"/>
    <n v="104"/>
    <n v="7"/>
    <n v="132.821"/>
    <x v="320"/>
    <m/>
    <n v="139.46204999999998"/>
    <x v="0"/>
    <x v="282"/>
    <x v="1"/>
    <x v="4"/>
    <x v="2"/>
    <x v="11"/>
    <m/>
    <x v="0"/>
  </r>
  <r>
    <n v="1528"/>
    <x v="101"/>
    <n v="202"/>
    <n v="302"/>
    <n v="103"/>
    <n v="2"/>
    <n v="270.30900000000003"/>
    <x v="321"/>
    <m/>
    <n v="91.90506000000002"/>
    <x v="0"/>
    <x v="283"/>
    <x v="1"/>
    <x v="4"/>
    <x v="3"/>
    <x v="23"/>
    <m/>
    <x v="0"/>
  </r>
  <r>
    <n v="1773"/>
    <x v="101"/>
    <n v="205"/>
    <n v="301"/>
    <n v="105"/>
    <n v="6"/>
    <n v="87.997"/>
    <x v="322"/>
    <m/>
    <n v="79.197299999999998"/>
    <x v="1"/>
    <x v="284"/>
    <x v="1"/>
    <x v="4"/>
    <x v="3"/>
    <x v="6"/>
    <m/>
    <x v="0"/>
  </r>
  <r>
    <n v="2061"/>
    <x v="101"/>
    <n v="201"/>
    <n v="304"/>
    <n v="102"/>
    <n v="10"/>
    <n v="233.32399999999998"/>
    <x v="323"/>
    <m/>
    <n v="349.98599999999993"/>
    <x v="1"/>
    <x v="285"/>
    <x v="1"/>
    <x v="4"/>
    <x v="3"/>
    <x v="18"/>
    <m/>
    <x v="0"/>
  </r>
  <r>
    <n v="2068"/>
    <x v="101"/>
    <n v="202"/>
    <n v="303"/>
    <n v="105"/>
    <n v="10"/>
    <n v="224.88700000000003"/>
    <x v="324"/>
    <m/>
    <n v="382.30790000000007"/>
    <x v="0"/>
    <x v="286"/>
    <x v="1"/>
    <x v="4"/>
    <x v="3"/>
    <x v="16"/>
    <m/>
    <x v="0"/>
  </r>
  <r>
    <n v="2941"/>
    <x v="101"/>
    <n v="201"/>
    <n v="303"/>
    <n v="105"/>
    <n v="3"/>
    <n v="313.24800000000005"/>
    <x v="325"/>
    <m/>
    <n v="234.93600000000004"/>
    <x v="0"/>
    <x v="194"/>
    <x v="1"/>
    <x v="4"/>
    <x v="3"/>
    <x v="10"/>
    <m/>
    <x v="0"/>
  </r>
  <r>
    <n v="1204"/>
    <x v="102"/>
    <n v="204"/>
    <n v="304"/>
    <n v="103"/>
    <n v="9"/>
    <n v="249.36599999999999"/>
    <x v="326"/>
    <m/>
    <n v="381.52998000000002"/>
    <x v="0"/>
    <x v="287"/>
    <x v="1"/>
    <x v="4"/>
    <x v="4"/>
    <x v="17"/>
    <m/>
    <x v="0"/>
  </r>
  <r>
    <n v="1349"/>
    <x v="102"/>
    <n v="202"/>
    <n v="303"/>
    <n v="102"/>
    <n v="4"/>
    <n v="127.73800000000001"/>
    <x v="327"/>
    <m/>
    <n v="97.080880000000008"/>
    <x v="0"/>
    <x v="88"/>
    <x v="1"/>
    <x v="4"/>
    <x v="4"/>
    <x v="9"/>
    <m/>
    <x v="0"/>
  </r>
  <r>
    <n v="1396"/>
    <x v="102"/>
    <n v="202"/>
    <n v="301"/>
    <n v="104"/>
    <n v="5"/>
    <n v="84.954999999999998"/>
    <x v="328"/>
    <m/>
    <n v="72.211749999999995"/>
    <x v="0"/>
    <x v="187"/>
    <x v="1"/>
    <x v="4"/>
    <x v="4"/>
    <x v="4"/>
    <m/>
    <x v="0"/>
  </r>
  <r>
    <n v="1278"/>
    <x v="103"/>
    <n v="201"/>
    <n v="304"/>
    <n v="101"/>
    <n v="5"/>
    <n v="379.6"/>
    <x v="329"/>
    <m/>
    <n v="398.58"/>
    <x v="0"/>
    <x v="227"/>
    <x v="1"/>
    <x v="4"/>
    <x v="5"/>
    <x v="11"/>
    <m/>
    <x v="0"/>
  </r>
  <r>
    <n v="1364"/>
    <x v="103"/>
    <n v="201"/>
    <n v="302"/>
    <n v="104"/>
    <n v="6"/>
    <n v="108.05600000000001"/>
    <x v="330"/>
    <m/>
    <n v="194.5008"/>
    <x v="0"/>
    <x v="288"/>
    <x v="1"/>
    <x v="4"/>
    <x v="5"/>
    <x v="0"/>
    <m/>
    <x v="0"/>
  </r>
  <r>
    <n v="1372"/>
    <x v="103"/>
    <n v="203"/>
    <n v="302"/>
    <n v="103"/>
    <n v="3"/>
    <n v="143.74099999999999"/>
    <x v="331"/>
    <m/>
    <n v="73.307909999999993"/>
    <x v="1"/>
    <x v="289"/>
    <x v="1"/>
    <x v="4"/>
    <x v="5"/>
    <x v="16"/>
    <m/>
    <x v="0"/>
  </r>
  <r>
    <n v="1810"/>
    <x v="103"/>
    <n v="202"/>
    <n v="303"/>
    <n v="101"/>
    <n v="4"/>
    <n v="130.80600000000001"/>
    <x v="332"/>
    <m/>
    <n v="88.948080000000019"/>
    <x v="1"/>
    <x v="224"/>
    <x v="1"/>
    <x v="4"/>
    <x v="5"/>
    <x v="3"/>
    <m/>
    <x v="0"/>
  </r>
  <r>
    <n v="1923"/>
    <x v="103"/>
    <n v="203"/>
    <n v="303"/>
    <n v="102"/>
    <n v="8"/>
    <n v="124.68299999999999"/>
    <x v="333"/>
    <m/>
    <n v="149.61959999999999"/>
    <x v="0"/>
    <x v="290"/>
    <x v="1"/>
    <x v="4"/>
    <x v="5"/>
    <x v="16"/>
    <m/>
    <x v="0"/>
  </r>
  <r>
    <n v="2907"/>
    <x v="103"/>
    <n v="203"/>
    <n v="301"/>
    <n v="103"/>
    <n v="1"/>
    <n v="355.18600000000004"/>
    <x v="334"/>
    <m/>
    <n v="53.277900000000002"/>
    <x v="1"/>
    <x v="53"/>
    <x v="1"/>
    <x v="4"/>
    <x v="5"/>
    <x v="5"/>
    <m/>
    <x v="0"/>
  </r>
  <r>
    <n v="1073"/>
    <x v="104"/>
    <n v="201"/>
    <n v="304"/>
    <n v="105"/>
    <n v="1"/>
    <n v="68.692000000000007"/>
    <x v="335"/>
    <m/>
    <n v="13.051480000000002"/>
    <x v="0"/>
    <x v="291"/>
    <x v="1"/>
    <x v="4"/>
    <x v="6"/>
    <x v="1"/>
    <m/>
    <x v="0"/>
  </r>
  <r>
    <n v="1535"/>
    <x v="104"/>
    <n v="201"/>
    <n v="301"/>
    <n v="105"/>
    <n v="2"/>
    <n v="209.417"/>
    <x v="336"/>
    <m/>
    <n v="79.578460000000007"/>
    <x v="0"/>
    <x v="292"/>
    <x v="1"/>
    <x v="4"/>
    <x v="6"/>
    <x v="17"/>
    <m/>
    <x v="0"/>
  </r>
  <r>
    <n v="1711"/>
    <x v="104"/>
    <n v="205"/>
    <n v="301"/>
    <n v="103"/>
    <n v="8"/>
    <n v="55.210999999999999"/>
    <x v="337"/>
    <m/>
    <n v="110.422"/>
    <x v="0"/>
    <x v="293"/>
    <x v="1"/>
    <x v="4"/>
    <x v="6"/>
    <x v="6"/>
    <m/>
    <x v="0"/>
  </r>
  <r>
    <n v="1917"/>
    <x v="104"/>
    <n v="203"/>
    <n v="302"/>
    <n v="101"/>
    <n v="5"/>
    <n v="103.64900000000002"/>
    <x v="338"/>
    <m/>
    <n v="77.736750000000015"/>
    <x v="0"/>
    <x v="294"/>
    <x v="1"/>
    <x v="4"/>
    <x v="6"/>
    <x v="12"/>
    <m/>
    <x v="0"/>
  </r>
  <r>
    <n v="1090"/>
    <x v="105"/>
    <n v="201"/>
    <n v="305"/>
    <n v="102"/>
    <n v="4"/>
    <n v="64.116"/>
    <x v="339"/>
    <m/>
    <n v="43.598880000000001"/>
    <x v="0"/>
    <x v="295"/>
    <x v="1"/>
    <x v="4"/>
    <x v="0"/>
    <x v="12"/>
    <m/>
    <x v="0"/>
  </r>
  <r>
    <n v="1219"/>
    <x v="105"/>
    <n v="205"/>
    <n v="304"/>
    <n v="103"/>
    <n v="8"/>
    <n v="183.92400000000001"/>
    <x v="340"/>
    <m/>
    <n v="367.84800000000001"/>
    <x v="0"/>
    <x v="33"/>
    <x v="1"/>
    <x v="4"/>
    <x v="0"/>
    <x v="16"/>
    <m/>
    <x v="0"/>
  </r>
  <r>
    <n v="1842"/>
    <x v="105"/>
    <n v="204"/>
    <n v="305"/>
    <n v="103"/>
    <n v="9"/>
    <n v="203.00800000000001"/>
    <x v="341"/>
    <m/>
    <n v="383.68511999999998"/>
    <x v="0"/>
    <x v="296"/>
    <x v="1"/>
    <x v="4"/>
    <x v="0"/>
    <x v="10"/>
    <m/>
    <x v="0"/>
  </r>
  <r>
    <n v="2259"/>
    <x v="106"/>
    <n v="201"/>
    <n v="305"/>
    <n v="105"/>
    <n v="6"/>
    <n v="164.125"/>
    <x v="342"/>
    <m/>
    <n v="147.71250000000001"/>
    <x v="0"/>
    <x v="235"/>
    <x v="1"/>
    <x v="4"/>
    <x v="2"/>
    <x v="1"/>
    <m/>
    <x v="0"/>
  </r>
  <r>
    <n v="1067"/>
    <x v="107"/>
    <n v="204"/>
    <n v="302"/>
    <n v="105"/>
    <n v="9"/>
    <n v="281.21600000000001"/>
    <x v="343"/>
    <m/>
    <n v="480.87936000000002"/>
    <x v="0"/>
    <x v="297"/>
    <x v="1"/>
    <x v="4"/>
    <x v="3"/>
    <x v="19"/>
    <m/>
    <x v="0"/>
  </r>
  <r>
    <n v="1353"/>
    <x v="107"/>
    <n v="203"/>
    <n v="303"/>
    <n v="101"/>
    <n v="1"/>
    <n v="155.67500000000001"/>
    <x v="344"/>
    <m/>
    <n v="23.35125"/>
    <x v="0"/>
    <x v="298"/>
    <x v="1"/>
    <x v="4"/>
    <x v="3"/>
    <x v="9"/>
    <m/>
    <x v="0"/>
  </r>
  <r>
    <n v="1700"/>
    <x v="107"/>
    <n v="203"/>
    <n v="302"/>
    <n v="101"/>
    <n v="2"/>
    <n v="170.339"/>
    <x v="345"/>
    <m/>
    <n v="102.2034"/>
    <x v="0"/>
    <x v="244"/>
    <x v="1"/>
    <x v="4"/>
    <x v="3"/>
    <x v="13"/>
    <m/>
    <x v="0"/>
  </r>
  <r>
    <n v="1809"/>
    <x v="107"/>
    <n v="205"/>
    <n v="302"/>
    <n v="101"/>
    <n v="8"/>
    <n v="205.63400000000001"/>
    <x v="346"/>
    <m/>
    <n v="246.76080000000002"/>
    <x v="0"/>
    <x v="299"/>
    <x v="1"/>
    <x v="4"/>
    <x v="3"/>
    <x v="21"/>
    <m/>
    <x v="0"/>
  </r>
  <r>
    <n v="2059"/>
    <x v="107"/>
    <n v="204"/>
    <n v="302"/>
    <n v="101"/>
    <n v="5"/>
    <n v="180.011"/>
    <x v="347"/>
    <m/>
    <n v="225.01374999999999"/>
    <x v="0"/>
    <x v="300"/>
    <x v="1"/>
    <x v="4"/>
    <x v="3"/>
    <x v="16"/>
    <m/>
    <x v="0"/>
  </r>
  <r>
    <n v="2161"/>
    <x v="107"/>
    <n v="203"/>
    <n v="304"/>
    <n v="103"/>
    <n v="10"/>
    <n v="45.578000000000003"/>
    <x v="348"/>
    <m/>
    <n v="113.94500000000001"/>
    <x v="1"/>
    <x v="301"/>
    <x v="1"/>
    <x v="4"/>
    <x v="3"/>
    <x v="21"/>
    <m/>
    <x v="0"/>
  </r>
  <r>
    <n v="2478"/>
    <x v="107"/>
    <n v="201"/>
    <n v="302"/>
    <n v="104"/>
    <n v="9"/>
    <n v="86.268000000000001"/>
    <x v="349"/>
    <m/>
    <n v="163.04652000000002"/>
    <x v="0"/>
    <x v="302"/>
    <x v="1"/>
    <x v="4"/>
    <x v="3"/>
    <x v="1"/>
    <m/>
    <x v="0"/>
  </r>
  <r>
    <n v="1192"/>
    <x v="108"/>
    <n v="205"/>
    <n v="303"/>
    <n v="101"/>
    <n v="7"/>
    <n v="178.464"/>
    <x v="350"/>
    <m/>
    <n v="212.37216000000004"/>
    <x v="0"/>
    <x v="303"/>
    <x v="1"/>
    <x v="4"/>
    <x v="4"/>
    <x v="17"/>
    <m/>
    <x v="0"/>
  </r>
  <r>
    <n v="1091"/>
    <x v="109"/>
    <n v="204"/>
    <n v="301"/>
    <n v="105"/>
    <n v="9"/>
    <n v="85.631000000000014"/>
    <x v="351"/>
    <m/>
    <n v="146.42901000000001"/>
    <x v="0"/>
    <x v="304"/>
    <x v="1"/>
    <x v="4"/>
    <x v="5"/>
    <x v="0"/>
    <m/>
    <x v="0"/>
  </r>
  <r>
    <n v="1936"/>
    <x v="109"/>
    <n v="203"/>
    <n v="302"/>
    <n v="103"/>
    <n v="8"/>
    <n v="267.05900000000003"/>
    <x v="352"/>
    <m/>
    <n v="363.20024000000006"/>
    <x v="0"/>
    <x v="305"/>
    <x v="1"/>
    <x v="4"/>
    <x v="5"/>
    <x v="19"/>
    <m/>
    <x v="0"/>
  </r>
  <r>
    <n v="2636"/>
    <x v="109"/>
    <n v="204"/>
    <n v="303"/>
    <n v="105"/>
    <n v="4"/>
    <n v="129.02500000000001"/>
    <x v="353"/>
    <m/>
    <n v="154.83000000000001"/>
    <x v="0"/>
    <x v="306"/>
    <x v="1"/>
    <x v="4"/>
    <x v="5"/>
    <x v="9"/>
    <m/>
    <x v="0"/>
  </r>
  <r>
    <n v="1112"/>
    <x v="110"/>
    <n v="205"/>
    <n v="302"/>
    <n v="102"/>
    <n v="2"/>
    <n v="184.54800000000003"/>
    <x v="354"/>
    <m/>
    <n v="110.72880000000002"/>
    <x v="0"/>
    <x v="307"/>
    <x v="1"/>
    <x v="4"/>
    <x v="6"/>
    <x v="7"/>
    <m/>
    <x v="0"/>
  </r>
  <r>
    <n v="1422"/>
    <x v="110"/>
    <n v="205"/>
    <n v="302"/>
    <n v="103"/>
    <n v="2"/>
    <n v="285.19400000000002"/>
    <x v="355"/>
    <m/>
    <n v="119.78148"/>
    <x v="0"/>
    <x v="308"/>
    <x v="1"/>
    <x v="4"/>
    <x v="6"/>
    <x v="2"/>
    <m/>
    <x v="0"/>
  </r>
  <r>
    <n v="1962"/>
    <x v="110"/>
    <n v="202"/>
    <n v="304"/>
    <n v="103"/>
    <n v="10"/>
    <n v="131.495"/>
    <x v="356"/>
    <m/>
    <n v="276.1395"/>
    <x v="0"/>
    <x v="309"/>
    <x v="1"/>
    <x v="4"/>
    <x v="6"/>
    <x v="14"/>
    <m/>
    <x v="0"/>
  </r>
  <r>
    <n v="2070"/>
    <x v="110"/>
    <n v="202"/>
    <n v="304"/>
    <n v="101"/>
    <n v="3"/>
    <n v="60.437000000000005"/>
    <x v="357"/>
    <m/>
    <n v="38.075310000000002"/>
    <x v="1"/>
    <x v="281"/>
    <x v="1"/>
    <x v="4"/>
    <x v="6"/>
    <x v="20"/>
    <m/>
    <x v="0"/>
  </r>
  <r>
    <n v="2997"/>
    <x v="111"/>
    <n v="204"/>
    <n v="301"/>
    <n v="101"/>
    <n v="1"/>
    <n v="389.25900000000001"/>
    <x v="358"/>
    <m/>
    <n v="58.388849999999998"/>
    <x v="0"/>
    <x v="310"/>
    <x v="1"/>
    <x v="4"/>
    <x v="0"/>
    <x v="0"/>
    <m/>
    <x v="0"/>
  </r>
  <r>
    <n v="1457"/>
    <x v="112"/>
    <n v="202"/>
    <n v="305"/>
    <n v="104"/>
    <n v="5"/>
    <n v="333.32"/>
    <x v="359"/>
    <m/>
    <n v="316.654"/>
    <x v="0"/>
    <x v="311"/>
    <x v="1"/>
    <x v="4"/>
    <x v="1"/>
    <x v="18"/>
    <m/>
    <x v="0"/>
  </r>
  <r>
    <n v="2707"/>
    <x v="112"/>
    <n v="205"/>
    <n v="302"/>
    <n v="103"/>
    <n v="7"/>
    <n v="87.906000000000006"/>
    <x v="360"/>
    <m/>
    <n v="153.83550000000002"/>
    <x v="1"/>
    <x v="312"/>
    <x v="1"/>
    <x v="4"/>
    <x v="1"/>
    <x v="9"/>
    <m/>
    <x v="0"/>
  </r>
  <r>
    <n v="2793"/>
    <x v="113"/>
    <n v="205"/>
    <n v="301"/>
    <n v="103"/>
    <n v="9"/>
    <n v="331.34399999999999"/>
    <x v="361"/>
    <m/>
    <n v="447.31439999999998"/>
    <x v="0"/>
    <x v="313"/>
    <x v="1"/>
    <x v="4"/>
    <x v="3"/>
    <x v="19"/>
    <m/>
    <x v="0"/>
  </r>
  <r>
    <n v="1235"/>
    <x v="114"/>
    <n v="205"/>
    <n v="304"/>
    <n v="102"/>
    <n v="2"/>
    <n v="295.32099999999997"/>
    <x v="362"/>
    <m/>
    <n v="112.22197999999999"/>
    <x v="0"/>
    <x v="6"/>
    <x v="1"/>
    <x v="4"/>
    <x v="4"/>
    <x v="5"/>
    <m/>
    <x v="0"/>
  </r>
  <r>
    <n v="2142"/>
    <x v="114"/>
    <n v="204"/>
    <n v="302"/>
    <n v="104"/>
    <n v="4"/>
    <n v="47.957000000000001"/>
    <x v="363"/>
    <m/>
    <n v="40.283879999999996"/>
    <x v="1"/>
    <x v="227"/>
    <x v="1"/>
    <x v="4"/>
    <x v="4"/>
    <x v="11"/>
    <m/>
    <x v="0"/>
  </r>
  <r>
    <n v="2372"/>
    <x v="114"/>
    <n v="202"/>
    <n v="303"/>
    <n v="102"/>
    <n v="2"/>
    <n v="382.70699999999999"/>
    <x v="364"/>
    <m/>
    <n v="229.6242"/>
    <x v="1"/>
    <x v="314"/>
    <x v="1"/>
    <x v="4"/>
    <x v="4"/>
    <x v="12"/>
    <m/>
    <x v="0"/>
  </r>
  <r>
    <n v="2834"/>
    <x v="115"/>
    <n v="201"/>
    <n v="303"/>
    <n v="105"/>
    <n v="3"/>
    <n v="282.75"/>
    <x v="365"/>
    <m/>
    <n v="254.47499999999999"/>
    <x v="0"/>
    <x v="221"/>
    <x v="1"/>
    <x v="4"/>
    <x v="5"/>
    <x v="11"/>
    <m/>
    <x v="0"/>
  </r>
  <r>
    <n v="1100"/>
    <x v="116"/>
    <n v="204"/>
    <n v="304"/>
    <n v="102"/>
    <n v="2"/>
    <n v="221.23400000000001"/>
    <x v="366"/>
    <m/>
    <n v="132.74039999999999"/>
    <x v="0"/>
    <x v="315"/>
    <x v="1"/>
    <x v="4"/>
    <x v="6"/>
    <x v="8"/>
    <m/>
    <x v="0"/>
  </r>
  <r>
    <n v="1363"/>
    <x v="116"/>
    <n v="201"/>
    <n v="303"/>
    <n v="104"/>
    <n v="1"/>
    <n v="185.78300000000002"/>
    <x v="367"/>
    <m/>
    <n v="46.445750000000004"/>
    <x v="0"/>
    <x v="41"/>
    <x v="1"/>
    <x v="4"/>
    <x v="6"/>
    <x v="3"/>
    <m/>
    <x v="0"/>
  </r>
  <r>
    <n v="1994"/>
    <x v="116"/>
    <n v="201"/>
    <n v="301"/>
    <n v="101"/>
    <n v="2"/>
    <n v="256.28199999999998"/>
    <x v="368"/>
    <m/>
    <n v="153.76919999999998"/>
    <x v="0"/>
    <x v="316"/>
    <x v="1"/>
    <x v="4"/>
    <x v="6"/>
    <x v="13"/>
    <m/>
    <x v="0"/>
  </r>
  <r>
    <n v="1792"/>
    <x v="117"/>
    <n v="202"/>
    <n v="302"/>
    <n v="101"/>
    <n v="3"/>
    <n v="324.57099999999997"/>
    <x v="369"/>
    <m/>
    <n v="165.53121000000002"/>
    <x v="0"/>
    <x v="317"/>
    <x v="1"/>
    <x v="5"/>
    <x v="0"/>
    <x v="19"/>
    <m/>
    <x v="0"/>
  </r>
  <r>
    <n v="1622"/>
    <x v="118"/>
    <n v="202"/>
    <n v="302"/>
    <n v="105"/>
    <n v="10"/>
    <n v="128.76500000000001"/>
    <x v="370"/>
    <m/>
    <n v="386.29500000000002"/>
    <x v="0"/>
    <x v="318"/>
    <x v="1"/>
    <x v="5"/>
    <x v="1"/>
    <x v="21"/>
    <m/>
    <x v="0"/>
  </r>
  <r>
    <n v="1800"/>
    <x v="118"/>
    <n v="202"/>
    <n v="305"/>
    <n v="101"/>
    <n v="7"/>
    <n v="30.563000000000002"/>
    <x v="371"/>
    <m/>
    <n v="44.927610000000001"/>
    <x v="0"/>
    <x v="319"/>
    <x v="1"/>
    <x v="5"/>
    <x v="1"/>
    <x v="14"/>
    <m/>
    <x v="0"/>
  </r>
  <r>
    <n v="1850"/>
    <x v="118"/>
    <n v="205"/>
    <n v="301"/>
    <n v="105"/>
    <n v="7"/>
    <n v="186.86200000000002"/>
    <x v="372"/>
    <m/>
    <n v="392.41020000000003"/>
    <x v="0"/>
    <x v="320"/>
    <x v="1"/>
    <x v="5"/>
    <x v="1"/>
    <x v="16"/>
    <m/>
    <x v="0"/>
  </r>
  <r>
    <n v="2575"/>
    <x v="118"/>
    <n v="203"/>
    <n v="302"/>
    <n v="103"/>
    <n v="2"/>
    <n v="310.51800000000003"/>
    <x v="373"/>
    <m/>
    <n v="155.25900000000001"/>
    <x v="0"/>
    <x v="205"/>
    <x v="1"/>
    <x v="5"/>
    <x v="1"/>
    <x v="20"/>
    <m/>
    <x v="0"/>
  </r>
  <r>
    <n v="2911"/>
    <x v="118"/>
    <n v="203"/>
    <n v="302"/>
    <n v="104"/>
    <n v="7"/>
    <n v="55.939"/>
    <x v="374"/>
    <m/>
    <n v="97.893249999999995"/>
    <x v="0"/>
    <x v="321"/>
    <x v="1"/>
    <x v="5"/>
    <x v="1"/>
    <x v="6"/>
    <m/>
    <x v="0"/>
  </r>
  <r>
    <n v="1621"/>
    <x v="119"/>
    <n v="204"/>
    <n v="303"/>
    <n v="101"/>
    <n v="4"/>
    <n v="33.033000000000001"/>
    <x v="375"/>
    <m/>
    <n v="33.033000000000001"/>
    <x v="0"/>
    <x v="99"/>
    <x v="1"/>
    <x v="5"/>
    <x v="2"/>
    <x v="20"/>
    <m/>
    <x v="0"/>
  </r>
  <r>
    <n v="1812"/>
    <x v="119"/>
    <n v="203"/>
    <n v="301"/>
    <n v="102"/>
    <n v="7"/>
    <n v="298.98700000000002"/>
    <x v="376"/>
    <m/>
    <n v="439.51089000000002"/>
    <x v="0"/>
    <x v="322"/>
    <x v="1"/>
    <x v="5"/>
    <x v="2"/>
    <x v="3"/>
    <m/>
    <x v="0"/>
  </r>
  <r>
    <n v="2094"/>
    <x v="119"/>
    <n v="205"/>
    <n v="301"/>
    <n v="103"/>
    <n v="4"/>
    <n v="98.176000000000002"/>
    <x v="377"/>
    <m/>
    <n v="82.467839999999995"/>
    <x v="1"/>
    <x v="116"/>
    <x v="1"/>
    <x v="5"/>
    <x v="2"/>
    <x v="17"/>
    <m/>
    <x v="0"/>
  </r>
  <r>
    <n v="1462"/>
    <x v="120"/>
    <n v="201"/>
    <n v="303"/>
    <n v="105"/>
    <n v="7"/>
    <n v="55.484000000000002"/>
    <x v="378"/>
    <m/>
    <n v="66.025960000000012"/>
    <x v="0"/>
    <x v="18"/>
    <x v="1"/>
    <x v="5"/>
    <x v="4"/>
    <x v="13"/>
    <m/>
    <x v="0"/>
  </r>
  <r>
    <n v="1471"/>
    <x v="120"/>
    <n v="203"/>
    <n v="302"/>
    <n v="104"/>
    <n v="6"/>
    <n v="282.86700000000002"/>
    <x v="379"/>
    <m/>
    <n v="424.30050000000006"/>
    <x v="1"/>
    <x v="323"/>
    <x v="1"/>
    <x v="5"/>
    <x v="4"/>
    <x v="7"/>
    <m/>
    <x v="0"/>
  </r>
  <r>
    <n v="1703"/>
    <x v="120"/>
    <n v="203"/>
    <n v="301"/>
    <n v="101"/>
    <n v="4"/>
    <n v="135.35600000000002"/>
    <x v="380"/>
    <m/>
    <n v="102.87056000000001"/>
    <x v="0"/>
    <x v="324"/>
    <x v="1"/>
    <x v="5"/>
    <x v="4"/>
    <x v="8"/>
    <m/>
    <x v="0"/>
  </r>
  <r>
    <n v="2108"/>
    <x v="120"/>
    <n v="205"/>
    <n v="301"/>
    <n v="102"/>
    <n v="3"/>
    <n v="316.56299999999999"/>
    <x v="381"/>
    <m/>
    <n v="284.9067"/>
    <x v="1"/>
    <x v="325"/>
    <x v="1"/>
    <x v="5"/>
    <x v="4"/>
    <x v="8"/>
    <m/>
    <x v="0"/>
  </r>
  <r>
    <n v="2229"/>
    <x v="120"/>
    <n v="205"/>
    <n v="301"/>
    <n v="102"/>
    <n v="2"/>
    <n v="173.83600000000001"/>
    <x v="382"/>
    <m/>
    <n v="52.150800000000004"/>
    <x v="1"/>
    <x v="326"/>
    <x v="1"/>
    <x v="5"/>
    <x v="4"/>
    <x v="2"/>
    <m/>
    <x v="0"/>
  </r>
  <r>
    <n v="2507"/>
    <x v="120"/>
    <n v="203"/>
    <n v="305"/>
    <n v="103"/>
    <n v="10"/>
    <n v="285.67500000000001"/>
    <x v="383"/>
    <m/>
    <n v="542.78250000000003"/>
    <x v="1"/>
    <x v="327"/>
    <x v="1"/>
    <x v="5"/>
    <x v="4"/>
    <x v="0"/>
    <m/>
    <x v="0"/>
  </r>
  <r>
    <n v="2917"/>
    <x v="120"/>
    <n v="201"/>
    <n v="302"/>
    <n v="101"/>
    <n v="5"/>
    <n v="228.78700000000001"/>
    <x v="384"/>
    <m/>
    <n v="285.98374999999999"/>
    <x v="1"/>
    <x v="328"/>
    <x v="1"/>
    <x v="5"/>
    <x v="4"/>
    <x v="6"/>
    <m/>
    <x v="0"/>
  </r>
  <r>
    <n v="1018"/>
    <x v="121"/>
    <n v="202"/>
    <n v="301"/>
    <n v="104"/>
    <n v="7"/>
    <n v="362.375"/>
    <x v="385"/>
    <m/>
    <n v="431.22625000000005"/>
    <x v="1"/>
    <x v="329"/>
    <x v="1"/>
    <x v="5"/>
    <x v="5"/>
    <x v="11"/>
    <m/>
    <x v="0"/>
  </r>
  <r>
    <n v="1554"/>
    <x v="122"/>
    <n v="202"/>
    <n v="303"/>
    <n v="101"/>
    <n v="3"/>
    <n v="237.666"/>
    <x v="386"/>
    <m/>
    <n v="149.72958"/>
    <x v="0"/>
    <x v="330"/>
    <x v="1"/>
    <x v="5"/>
    <x v="6"/>
    <x v="0"/>
    <m/>
    <x v="0"/>
  </r>
  <r>
    <n v="1924"/>
    <x v="122"/>
    <n v="205"/>
    <n v="304"/>
    <n v="102"/>
    <n v="6"/>
    <n v="321.399"/>
    <x v="387"/>
    <m/>
    <n v="327.82698000000005"/>
    <x v="0"/>
    <x v="331"/>
    <x v="1"/>
    <x v="5"/>
    <x v="6"/>
    <x v="2"/>
    <m/>
    <x v="0"/>
  </r>
  <r>
    <n v="2100"/>
    <x v="122"/>
    <n v="205"/>
    <n v="302"/>
    <n v="103"/>
    <n v="2"/>
    <n v="263.26299999999998"/>
    <x v="388"/>
    <m/>
    <n v="110.57045999999998"/>
    <x v="1"/>
    <x v="332"/>
    <x v="1"/>
    <x v="5"/>
    <x v="6"/>
    <x v="4"/>
    <m/>
    <x v="0"/>
  </r>
  <r>
    <n v="2527"/>
    <x v="122"/>
    <n v="202"/>
    <n v="301"/>
    <n v="101"/>
    <n v="7"/>
    <n v="101.81599999999999"/>
    <x v="389"/>
    <m/>
    <n v="178.17799999999997"/>
    <x v="0"/>
    <x v="161"/>
    <x v="1"/>
    <x v="5"/>
    <x v="6"/>
    <x v="15"/>
    <m/>
    <x v="0"/>
  </r>
  <r>
    <n v="1683"/>
    <x v="123"/>
    <n v="203"/>
    <n v="303"/>
    <n v="101"/>
    <n v="10"/>
    <n v="204.971"/>
    <x v="390"/>
    <m/>
    <n v="307.45650000000001"/>
    <x v="0"/>
    <x v="222"/>
    <x v="1"/>
    <x v="5"/>
    <x v="0"/>
    <x v="5"/>
    <m/>
    <x v="0"/>
  </r>
  <r>
    <n v="1868"/>
    <x v="123"/>
    <n v="202"/>
    <n v="305"/>
    <n v="103"/>
    <n v="4"/>
    <n v="215.08499999999998"/>
    <x v="391"/>
    <m/>
    <n v="258.10199999999998"/>
    <x v="1"/>
    <x v="333"/>
    <x v="1"/>
    <x v="5"/>
    <x v="0"/>
    <x v="18"/>
    <m/>
    <x v="0"/>
  </r>
  <r>
    <n v="2188"/>
    <x v="123"/>
    <n v="205"/>
    <n v="303"/>
    <n v="105"/>
    <n v="1"/>
    <n v="269.80200000000002"/>
    <x v="392"/>
    <m/>
    <n v="45.866340000000008"/>
    <x v="0"/>
    <x v="334"/>
    <x v="1"/>
    <x v="5"/>
    <x v="0"/>
    <x v="4"/>
    <m/>
    <x v="0"/>
  </r>
  <r>
    <n v="2906"/>
    <x v="124"/>
    <n v="204"/>
    <n v="304"/>
    <n v="101"/>
    <n v="5"/>
    <n v="217.77600000000001"/>
    <x v="393"/>
    <m/>
    <n v="326.66400000000004"/>
    <x v="0"/>
    <x v="79"/>
    <x v="1"/>
    <x v="5"/>
    <x v="1"/>
    <x v="20"/>
    <m/>
    <x v="0"/>
  </r>
  <r>
    <n v="1454"/>
    <x v="125"/>
    <n v="201"/>
    <n v="305"/>
    <n v="103"/>
    <n v="8"/>
    <n v="142.506"/>
    <x v="394"/>
    <m/>
    <n v="342.01439999999997"/>
    <x v="0"/>
    <x v="335"/>
    <x v="1"/>
    <x v="5"/>
    <x v="2"/>
    <x v="18"/>
    <m/>
    <x v="0"/>
  </r>
  <r>
    <n v="1058"/>
    <x v="126"/>
    <n v="204"/>
    <n v="305"/>
    <n v="102"/>
    <n v="7"/>
    <n v="138.24200000000002"/>
    <x v="395"/>
    <m/>
    <n v="290.30820000000006"/>
    <x v="0"/>
    <x v="226"/>
    <x v="1"/>
    <x v="5"/>
    <x v="3"/>
    <x v="8"/>
    <m/>
    <x v="0"/>
  </r>
  <r>
    <n v="2226"/>
    <x v="126"/>
    <n v="203"/>
    <n v="302"/>
    <n v="101"/>
    <n v="2"/>
    <n v="254.51400000000001"/>
    <x v="396"/>
    <m/>
    <n v="106.89588000000001"/>
    <x v="0"/>
    <x v="336"/>
    <x v="1"/>
    <x v="5"/>
    <x v="3"/>
    <x v="20"/>
    <m/>
    <x v="0"/>
  </r>
  <r>
    <n v="2431"/>
    <x v="126"/>
    <n v="203"/>
    <n v="305"/>
    <n v="103"/>
    <n v="7"/>
    <n v="361.59499999999997"/>
    <x v="397"/>
    <m/>
    <n v="632.79124999999999"/>
    <x v="0"/>
    <x v="337"/>
    <x v="1"/>
    <x v="5"/>
    <x v="3"/>
    <x v="21"/>
    <m/>
    <x v="0"/>
  </r>
  <r>
    <n v="1211"/>
    <x v="127"/>
    <n v="204"/>
    <n v="301"/>
    <n v="102"/>
    <n v="2"/>
    <n v="380.666"/>
    <x v="398"/>
    <m/>
    <n v="144.65307999999999"/>
    <x v="0"/>
    <x v="338"/>
    <x v="1"/>
    <x v="5"/>
    <x v="4"/>
    <x v="0"/>
    <m/>
    <x v="0"/>
  </r>
  <r>
    <n v="2887"/>
    <x v="127"/>
    <n v="203"/>
    <n v="301"/>
    <n v="103"/>
    <n v="6"/>
    <n v="244.68600000000001"/>
    <x v="399"/>
    <m/>
    <n v="367.029"/>
    <x v="0"/>
    <x v="339"/>
    <x v="1"/>
    <x v="5"/>
    <x v="4"/>
    <x v="23"/>
    <m/>
    <x v="0"/>
  </r>
  <r>
    <n v="2128"/>
    <x v="128"/>
    <n v="202"/>
    <n v="302"/>
    <n v="101"/>
    <n v="3"/>
    <n v="349.245"/>
    <x v="400"/>
    <m/>
    <n v="178.11495000000002"/>
    <x v="0"/>
    <x v="245"/>
    <x v="1"/>
    <x v="5"/>
    <x v="5"/>
    <x v="7"/>
    <m/>
    <x v="0"/>
  </r>
  <r>
    <n v="2635"/>
    <x v="128"/>
    <n v="204"/>
    <n v="303"/>
    <n v="102"/>
    <n v="1"/>
    <n v="29.302"/>
    <x v="401"/>
    <m/>
    <n v="7.3254999999999999"/>
    <x v="0"/>
    <x v="340"/>
    <x v="1"/>
    <x v="5"/>
    <x v="5"/>
    <x v="21"/>
    <m/>
    <x v="0"/>
  </r>
  <r>
    <n v="1636"/>
    <x v="129"/>
    <n v="202"/>
    <n v="305"/>
    <n v="104"/>
    <n v="4"/>
    <n v="315.62700000000001"/>
    <x v="402"/>
    <m/>
    <n v="214.62636000000003"/>
    <x v="0"/>
    <x v="341"/>
    <x v="1"/>
    <x v="5"/>
    <x v="6"/>
    <x v="23"/>
    <m/>
    <x v="0"/>
  </r>
  <r>
    <n v="1870"/>
    <x v="129"/>
    <n v="202"/>
    <n v="305"/>
    <n v="101"/>
    <n v="9"/>
    <n v="135.61599999999999"/>
    <x v="403"/>
    <m/>
    <n v="207.49248"/>
    <x v="0"/>
    <x v="342"/>
    <x v="1"/>
    <x v="5"/>
    <x v="6"/>
    <x v="18"/>
    <m/>
    <x v="0"/>
  </r>
  <r>
    <n v="2424"/>
    <x v="129"/>
    <n v="202"/>
    <n v="301"/>
    <n v="102"/>
    <n v="9"/>
    <n v="356.78500000000003"/>
    <x v="404"/>
    <m/>
    <n v="674.32365000000004"/>
    <x v="0"/>
    <x v="343"/>
    <x v="1"/>
    <x v="5"/>
    <x v="6"/>
    <x v="17"/>
    <m/>
    <x v="0"/>
  </r>
  <r>
    <n v="2052"/>
    <x v="130"/>
    <n v="205"/>
    <n v="304"/>
    <n v="103"/>
    <n v="10"/>
    <n v="72.578999999999994"/>
    <x v="405"/>
    <m/>
    <n v="152.41589999999999"/>
    <x v="0"/>
    <x v="344"/>
    <x v="1"/>
    <x v="5"/>
    <x v="0"/>
    <x v="5"/>
    <m/>
    <x v="0"/>
  </r>
  <r>
    <n v="2163"/>
    <x v="130"/>
    <n v="202"/>
    <n v="305"/>
    <n v="103"/>
    <n v="3"/>
    <n v="346.50200000000007"/>
    <x v="406"/>
    <m/>
    <n v="155.92590000000004"/>
    <x v="0"/>
    <x v="345"/>
    <x v="1"/>
    <x v="5"/>
    <x v="0"/>
    <x v="1"/>
    <m/>
    <x v="0"/>
  </r>
  <r>
    <n v="2355"/>
    <x v="130"/>
    <n v="202"/>
    <n v="303"/>
    <n v="105"/>
    <n v="5"/>
    <n v="122.07000000000001"/>
    <x v="407"/>
    <m/>
    <n v="91.552499999999995"/>
    <x v="0"/>
    <x v="346"/>
    <x v="1"/>
    <x v="5"/>
    <x v="0"/>
    <x v="16"/>
    <m/>
    <x v="0"/>
  </r>
  <r>
    <n v="2371"/>
    <x v="130"/>
    <n v="201"/>
    <n v="303"/>
    <n v="101"/>
    <n v="10"/>
    <n v="339.13100000000003"/>
    <x v="408"/>
    <m/>
    <n v="847.8275000000001"/>
    <x v="1"/>
    <x v="281"/>
    <x v="1"/>
    <x v="5"/>
    <x v="0"/>
    <x v="20"/>
    <m/>
    <x v="0"/>
  </r>
  <r>
    <n v="2694"/>
    <x v="130"/>
    <n v="205"/>
    <n v="303"/>
    <n v="102"/>
    <n v="9"/>
    <n v="199.53700000000001"/>
    <x v="409"/>
    <m/>
    <n v="377.12493000000001"/>
    <x v="0"/>
    <x v="347"/>
    <x v="1"/>
    <x v="5"/>
    <x v="0"/>
    <x v="1"/>
    <m/>
    <x v="0"/>
  </r>
  <r>
    <n v="2679"/>
    <x v="131"/>
    <n v="203"/>
    <n v="304"/>
    <n v="104"/>
    <n v="5"/>
    <n v="91.350999999999999"/>
    <x v="410"/>
    <m/>
    <n v="68.513249999999999"/>
    <x v="0"/>
    <x v="348"/>
    <x v="1"/>
    <x v="5"/>
    <x v="1"/>
    <x v="0"/>
    <m/>
    <x v="0"/>
  </r>
  <r>
    <n v="2932"/>
    <x v="131"/>
    <n v="203"/>
    <n v="301"/>
    <n v="102"/>
    <n v="5"/>
    <n v="105.443"/>
    <x v="411"/>
    <m/>
    <n v="89.626550000000009"/>
    <x v="1"/>
    <x v="349"/>
    <x v="1"/>
    <x v="5"/>
    <x v="1"/>
    <x v="5"/>
    <m/>
    <x v="0"/>
  </r>
  <r>
    <n v="2294"/>
    <x v="132"/>
    <n v="203"/>
    <n v="301"/>
    <n v="101"/>
    <n v="9"/>
    <n v="309.79000000000002"/>
    <x v="412"/>
    <m/>
    <n v="836.43299999999999"/>
    <x v="0"/>
    <x v="350"/>
    <x v="1"/>
    <x v="5"/>
    <x v="2"/>
    <x v="5"/>
    <m/>
    <x v="0"/>
  </r>
  <r>
    <n v="2278"/>
    <x v="133"/>
    <n v="205"/>
    <n v="303"/>
    <n v="101"/>
    <n v="5"/>
    <n v="352.31299999999999"/>
    <x v="413"/>
    <m/>
    <n v="299.46605000000005"/>
    <x v="0"/>
    <x v="351"/>
    <x v="1"/>
    <x v="5"/>
    <x v="3"/>
    <x v="9"/>
    <m/>
    <x v="0"/>
  </r>
  <r>
    <n v="1126"/>
    <x v="134"/>
    <n v="202"/>
    <n v="303"/>
    <n v="102"/>
    <n v="10"/>
    <n v="360.55500000000006"/>
    <x v="414"/>
    <m/>
    <n v="612.9435000000002"/>
    <x v="1"/>
    <x v="7"/>
    <x v="1"/>
    <x v="5"/>
    <x v="4"/>
    <x v="6"/>
    <m/>
    <x v="0"/>
  </r>
  <r>
    <n v="1180"/>
    <x v="134"/>
    <n v="205"/>
    <n v="304"/>
    <n v="102"/>
    <n v="9"/>
    <n v="34.527999999999999"/>
    <x v="415"/>
    <m/>
    <n v="52.827840000000002"/>
    <x v="1"/>
    <x v="352"/>
    <x v="1"/>
    <x v="5"/>
    <x v="4"/>
    <x v="19"/>
    <m/>
    <x v="0"/>
  </r>
  <r>
    <n v="2345"/>
    <x v="134"/>
    <n v="205"/>
    <n v="302"/>
    <n v="104"/>
    <n v="2"/>
    <n v="132.548"/>
    <x v="416"/>
    <m/>
    <n v="50.36824"/>
    <x v="0"/>
    <x v="353"/>
    <x v="1"/>
    <x v="5"/>
    <x v="4"/>
    <x v="11"/>
    <m/>
    <x v="0"/>
  </r>
  <r>
    <n v="2615"/>
    <x v="134"/>
    <n v="204"/>
    <n v="302"/>
    <n v="105"/>
    <n v="4"/>
    <n v="72.397000000000006"/>
    <x v="417"/>
    <m/>
    <n v="55.021720000000002"/>
    <x v="0"/>
    <x v="354"/>
    <x v="1"/>
    <x v="5"/>
    <x v="4"/>
    <x v="4"/>
    <m/>
    <x v="0"/>
  </r>
  <r>
    <n v="1530"/>
    <x v="135"/>
    <n v="205"/>
    <n v="303"/>
    <n v="102"/>
    <n v="3"/>
    <n v="349.38799999999998"/>
    <x v="418"/>
    <m/>
    <n v="220.11444"/>
    <x v="0"/>
    <x v="282"/>
    <x v="1"/>
    <x v="5"/>
    <x v="5"/>
    <x v="11"/>
    <m/>
    <x v="0"/>
  </r>
  <r>
    <n v="1096"/>
    <x v="136"/>
    <n v="204"/>
    <n v="304"/>
    <n v="104"/>
    <n v="7"/>
    <n v="338.84499999999997"/>
    <x v="419"/>
    <m/>
    <n v="403.22555"/>
    <x v="0"/>
    <x v="355"/>
    <x v="1"/>
    <x v="5"/>
    <x v="6"/>
    <x v="11"/>
    <m/>
    <x v="0"/>
  </r>
  <r>
    <n v="1645"/>
    <x v="136"/>
    <n v="205"/>
    <n v="305"/>
    <n v="104"/>
    <n v="3"/>
    <n v="189.73499999999999"/>
    <x v="420"/>
    <m/>
    <n v="142.30124999999998"/>
    <x v="1"/>
    <x v="356"/>
    <x v="1"/>
    <x v="5"/>
    <x v="6"/>
    <x v="8"/>
    <m/>
    <x v="0"/>
  </r>
  <r>
    <n v="2297"/>
    <x v="136"/>
    <n v="203"/>
    <n v="303"/>
    <n v="101"/>
    <n v="9"/>
    <n v="263.952"/>
    <x v="421"/>
    <m/>
    <n v="451.35792000000004"/>
    <x v="0"/>
    <x v="357"/>
    <x v="1"/>
    <x v="5"/>
    <x v="6"/>
    <x v="19"/>
    <m/>
    <x v="0"/>
  </r>
  <r>
    <n v="1136"/>
    <x v="137"/>
    <n v="203"/>
    <n v="303"/>
    <n v="101"/>
    <n v="6"/>
    <n v="61.334000000000003"/>
    <x v="422"/>
    <m/>
    <n v="110.4012"/>
    <x v="1"/>
    <x v="358"/>
    <x v="1"/>
    <x v="5"/>
    <x v="1"/>
    <x v="18"/>
    <m/>
    <x v="0"/>
  </r>
  <r>
    <n v="2573"/>
    <x v="137"/>
    <n v="202"/>
    <n v="305"/>
    <n v="103"/>
    <n v="5"/>
    <n v="157.58600000000001"/>
    <x v="423"/>
    <m/>
    <n v="149.70670000000001"/>
    <x v="0"/>
    <x v="359"/>
    <x v="1"/>
    <x v="5"/>
    <x v="1"/>
    <x v="22"/>
    <m/>
    <x v="0"/>
  </r>
  <r>
    <n v="1672"/>
    <x v="138"/>
    <n v="204"/>
    <n v="302"/>
    <n v="101"/>
    <n v="10"/>
    <n v="32.11"/>
    <x v="424"/>
    <m/>
    <n v="54.58700000000001"/>
    <x v="0"/>
    <x v="360"/>
    <x v="1"/>
    <x v="5"/>
    <x v="2"/>
    <x v="2"/>
    <m/>
    <x v="0"/>
  </r>
  <r>
    <n v="1686"/>
    <x v="138"/>
    <n v="203"/>
    <n v="303"/>
    <n v="102"/>
    <n v="5"/>
    <n v="118.664"/>
    <x v="425"/>
    <m/>
    <n v="124.5972"/>
    <x v="0"/>
    <x v="361"/>
    <x v="1"/>
    <x v="5"/>
    <x v="2"/>
    <x v="15"/>
    <m/>
    <x v="0"/>
  </r>
  <r>
    <n v="2243"/>
    <x v="138"/>
    <n v="205"/>
    <n v="301"/>
    <n v="105"/>
    <n v="3"/>
    <n v="142.285"/>
    <x v="426"/>
    <m/>
    <n v="81.102450000000005"/>
    <x v="0"/>
    <x v="362"/>
    <x v="1"/>
    <x v="5"/>
    <x v="2"/>
    <x v="17"/>
    <m/>
    <x v="0"/>
  </r>
  <r>
    <n v="1020"/>
    <x v="139"/>
    <n v="202"/>
    <n v="303"/>
    <n v="102"/>
    <n v="10"/>
    <n v="293.30600000000004"/>
    <x v="427"/>
    <m/>
    <n v="615.94260000000008"/>
    <x v="1"/>
    <x v="363"/>
    <x v="1"/>
    <x v="5"/>
    <x v="3"/>
    <x v="15"/>
    <m/>
    <x v="0"/>
  </r>
  <r>
    <n v="1464"/>
    <x v="139"/>
    <n v="202"/>
    <n v="304"/>
    <n v="103"/>
    <n v="2"/>
    <n v="233.649"/>
    <x v="428"/>
    <m/>
    <n v="98.13257999999999"/>
    <x v="0"/>
    <x v="364"/>
    <x v="1"/>
    <x v="5"/>
    <x v="3"/>
    <x v="15"/>
    <m/>
    <x v="0"/>
  </r>
  <r>
    <n v="1953"/>
    <x v="139"/>
    <n v="202"/>
    <n v="304"/>
    <n v="105"/>
    <n v="4"/>
    <n v="340.36599999999999"/>
    <x v="429"/>
    <m/>
    <n v="204.21959999999999"/>
    <x v="0"/>
    <x v="29"/>
    <x v="1"/>
    <x v="5"/>
    <x v="3"/>
    <x v="9"/>
    <m/>
    <x v="0"/>
  </r>
  <r>
    <n v="2357"/>
    <x v="140"/>
    <n v="202"/>
    <n v="303"/>
    <n v="103"/>
    <n v="3"/>
    <n v="106.56100000000001"/>
    <x v="430"/>
    <m/>
    <n v="60.73977"/>
    <x v="0"/>
    <x v="365"/>
    <x v="1"/>
    <x v="5"/>
    <x v="4"/>
    <x v="7"/>
    <m/>
    <x v="0"/>
  </r>
  <r>
    <n v="2609"/>
    <x v="140"/>
    <n v="205"/>
    <n v="304"/>
    <n v="105"/>
    <n v="2"/>
    <n v="104.364"/>
    <x v="431"/>
    <m/>
    <n v="39.658320000000003"/>
    <x v="1"/>
    <x v="366"/>
    <x v="1"/>
    <x v="5"/>
    <x v="4"/>
    <x v="18"/>
    <m/>
    <x v="0"/>
  </r>
  <r>
    <n v="2657"/>
    <x v="140"/>
    <n v="202"/>
    <n v="302"/>
    <n v="104"/>
    <n v="5"/>
    <n v="267.89100000000002"/>
    <x v="432"/>
    <m/>
    <n v="254.49645000000004"/>
    <x v="0"/>
    <x v="367"/>
    <x v="1"/>
    <x v="5"/>
    <x v="4"/>
    <x v="22"/>
    <m/>
    <x v="0"/>
  </r>
  <r>
    <n v="2712"/>
    <x v="140"/>
    <n v="202"/>
    <n v="303"/>
    <n v="105"/>
    <n v="7"/>
    <n v="241.50100000000003"/>
    <x v="433"/>
    <m/>
    <n v="355.00647000000004"/>
    <x v="0"/>
    <x v="276"/>
    <x v="1"/>
    <x v="5"/>
    <x v="4"/>
    <x v="2"/>
    <m/>
    <x v="0"/>
  </r>
  <r>
    <n v="1574"/>
    <x v="141"/>
    <n v="202"/>
    <n v="304"/>
    <n v="104"/>
    <n v="7"/>
    <n v="340.36599999999999"/>
    <x v="434"/>
    <m/>
    <n v="714.76859999999999"/>
    <x v="0"/>
    <x v="368"/>
    <x v="1"/>
    <x v="5"/>
    <x v="5"/>
    <x v="6"/>
    <m/>
    <x v="0"/>
  </r>
  <r>
    <n v="1816"/>
    <x v="141"/>
    <n v="205"/>
    <n v="305"/>
    <n v="105"/>
    <n v="5"/>
    <n v="190.89200000000002"/>
    <x v="435"/>
    <m/>
    <n v="162.25820000000004"/>
    <x v="0"/>
    <x v="369"/>
    <x v="1"/>
    <x v="5"/>
    <x v="5"/>
    <x v="23"/>
    <m/>
    <x v="0"/>
  </r>
  <r>
    <n v="2966"/>
    <x v="141"/>
    <n v="204"/>
    <n v="305"/>
    <n v="102"/>
    <n v="8"/>
    <n v="257.79000000000002"/>
    <x v="436"/>
    <m/>
    <n v="618.69600000000003"/>
    <x v="0"/>
    <x v="370"/>
    <x v="1"/>
    <x v="5"/>
    <x v="5"/>
    <x v="10"/>
    <m/>
    <x v="0"/>
  </r>
  <r>
    <n v="1597"/>
    <x v="142"/>
    <n v="204"/>
    <n v="305"/>
    <n v="101"/>
    <n v="3"/>
    <n v="268.32"/>
    <x v="437"/>
    <m/>
    <n v="201.24"/>
    <x v="0"/>
    <x v="344"/>
    <x v="1"/>
    <x v="5"/>
    <x v="6"/>
    <x v="5"/>
    <m/>
    <x v="0"/>
  </r>
  <r>
    <n v="2081"/>
    <x v="142"/>
    <n v="203"/>
    <n v="301"/>
    <n v="104"/>
    <n v="10"/>
    <n v="347.12599999999998"/>
    <x v="438"/>
    <m/>
    <n v="659.5394"/>
    <x v="0"/>
    <x v="371"/>
    <x v="1"/>
    <x v="5"/>
    <x v="6"/>
    <x v="19"/>
    <m/>
    <x v="0"/>
  </r>
  <r>
    <n v="2219"/>
    <x v="142"/>
    <n v="203"/>
    <n v="303"/>
    <n v="102"/>
    <n v="7"/>
    <n v="254.29300000000003"/>
    <x v="439"/>
    <m/>
    <n v="338.20969000000002"/>
    <x v="0"/>
    <x v="372"/>
    <x v="1"/>
    <x v="5"/>
    <x v="6"/>
    <x v="6"/>
    <m/>
    <x v="0"/>
  </r>
  <r>
    <n v="1416"/>
    <x v="143"/>
    <n v="202"/>
    <n v="305"/>
    <n v="105"/>
    <n v="10"/>
    <n v="245.81700000000001"/>
    <x v="440"/>
    <m/>
    <n v="516.21569999999997"/>
    <x v="0"/>
    <x v="373"/>
    <x v="1"/>
    <x v="5"/>
    <x v="0"/>
    <x v="16"/>
    <m/>
    <x v="0"/>
  </r>
  <r>
    <n v="1848"/>
    <x v="143"/>
    <n v="204"/>
    <n v="302"/>
    <n v="103"/>
    <n v="9"/>
    <n v="387.03600000000006"/>
    <x v="441"/>
    <m/>
    <n v="731.49804000000006"/>
    <x v="0"/>
    <x v="102"/>
    <x v="1"/>
    <x v="5"/>
    <x v="0"/>
    <x v="19"/>
    <m/>
    <x v="0"/>
  </r>
  <r>
    <n v="2617"/>
    <x v="144"/>
    <n v="203"/>
    <n v="302"/>
    <n v="104"/>
    <n v="10"/>
    <n v="219.583"/>
    <x v="442"/>
    <m/>
    <n v="548.95749999999998"/>
    <x v="0"/>
    <x v="374"/>
    <x v="1"/>
    <x v="5"/>
    <x v="1"/>
    <x v="21"/>
    <m/>
    <x v="0"/>
  </r>
  <r>
    <n v="1404"/>
    <x v="145"/>
    <n v="205"/>
    <n v="303"/>
    <n v="103"/>
    <n v="5"/>
    <n v="386.45099999999996"/>
    <x v="443"/>
    <m/>
    <n v="405.77354999999994"/>
    <x v="0"/>
    <x v="375"/>
    <x v="1"/>
    <x v="5"/>
    <x v="2"/>
    <x v="8"/>
    <m/>
    <x v="0"/>
  </r>
  <r>
    <n v="1450"/>
    <x v="145"/>
    <n v="201"/>
    <n v="302"/>
    <n v="104"/>
    <n v="6"/>
    <n v="271.14100000000002"/>
    <x v="444"/>
    <m/>
    <n v="276.56382000000002"/>
    <x v="0"/>
    <x v="376"/>
    <x v="1"/>
    <x v="5"/>
    <x v="2"/>
    <x v="13"/>
    <m/>
    <x v="0"/>
  </r>
  <r>
    <n v="1012"/>
    <x v="146"/>
    <n v="201"/>
    <n v="303"/>
    <n v="102"/>
    <n v="10"/>
    <n v="285.80500000000001"/>
    <x v="445"/>
    <m/>
    <n v="485.86850000000004"/>
    <x v="0"/>
    <x v="377"/>
    <x v="1"/>
    <x v="6"/>
    <x v="3"/>
    <x v="17"/>
    <m/>
    <x v="0"/>
  </r>
  <r>
    <n v="1309"/>
    <x v="146"/>
    <n v="201"/>
    <n v="303"/>
    <n v="105"/>
    <n v="5"/>
    <n v="287.82"/>
    <x v="446"/>
    <m/>
    <n v="359.77499999999998"/>
    <x v="0"/>
    <x v="378"/>
    <x v="1"/>
    <x v="6"/>
    <x v="3"/>
    <x v="18"/>
    <m/>
    <x v="0"/>
  </r>
  <r>
    <n v="1939"/>
    <x v="146"/>
    <n v="205"/>
    <n v="301"/>
    <n v="102"/>
    <n v="4"/>
    <n v="134.82300000000001"/>
    <x v="447"/>
    <m/>
    <n v="134.82300000000001"/>
    <x v="0"/>
    <x v="379"/>
    <x v="1"/>
    <x v="6"/>
    <x v="3"/>
    <x v="23"/>
    <m/>
    <x v="0"/>
  </r>
  <r>
    <n v="2614"/>
    <x v="147"/>
    <n v="203"/>
    <n v="302"/>
    <n v="104"/>
    <n v="4"/>
    <n v="177.08600000000001"/>
    <x v="448"/>
    <m/>
    <n v="120.41848000000002"/>
    <x v="0"/>
    <x v="380"/>
    <x v="1"/>
    <x v="6"/>
    <x v="4"/>
    <x v="11"/>
    <m/>
    <x v="0"/>
  </r>
  <r>
    <n v="1599"/>
    <x v="148"/>
    <n v="205"/>
    <n v="303"/>
    <n v="105"/>
    <n v="1"/>
    <n v="378.10500000000002"/>
    <x v="449"/>
    <m/>
    <n v="56.71575"/>
    <x v="1"/>
    <x v="381"/>
    <x v="1"/>
    <x v="6"/>
    <x v="5"/>
    <x v="7"/>
    <m/>
    <x v="0"/>
  </r>
  <r>
    <n v="1753"/>
    <x v="148"/>
    <n v="204"/>
    <n v="304"/>
    <n v="103"/>
    <n v="3"/>
    <n v="258.88200000000001"/>
    <x v="450"/>
    <m/>
    <n v="194.16149999999999"/>
    <x v="0"/>
    <x v="382"/>
    <x v="1"/>
    <x v="6"/>
    <x v="5"/>
    <x v="7"/>
    <m/>
    <x v="0"/>
  </r>
  <r>
    <n v="2829"/>
    <x v="148"/>
    <n v="202"/>
    <n v="304"/>
    <n v="101"/>
    <n v="2"/>
    <n v="201.20100000000002"/>
    <x v="451"/>
    <m/>
    <n v="60.360300000000002"/>
    <x v="0"/>
    <x v="383"/>
    <x v="1"/>
    <x v="6"/>
    <x v="5"/>
    <x v="7"/>
    <m/>
    <x v="0"/>
  </r>
  <r>
    <n v="1691"/>
    <x v="149"/>
    <n v="203"/>
    <n v="302"/>
    <n v="104"/>
    <n v="3"/>
    <n v="371.47500000000002"/>
    <x v="452"/>
    <m/>
    <n v="211.74075000000005"/>
    <x v="0"/>
    <x v="384"/>
    <x v="1"/>
    <x v="6"/>
    <x v="6"/>
    <x v="20"/>
    <m/>
    <x v="0"/>
  </r>
  <r>
    <n v="1031"/>
    <x v="150"/>
    <n v="203"/>
    <n v="303"/>
    <n v="105"/>
    <n v="5"/>
    <n v="241.358"/>
    <x v="453"/>
    <m/>
    <n v="229.2901"/>
    <x v="0"/>
    <x v="64"/>
    <x v="1"/>
    <x v="6"/>
    <x v="0"/>
    <x v="6"/>
    <m/>
    <x v="0"/>
  </r>
  <r>
    <n v="1963"/>
    <x v="150"/>
    <n v="203"/>
    <n v="301"/>
    <n v="104"/>
    <n v="7"/>
    <n v="374.23099999999999"/>
    <x v="454"/>
    <m/>
    <n v="654.90425000000005"/>
    <x v="0"/>
    <x v="385"/>
    <x v="1"/>
    <x v="6"/>
    <x v="0"/>
    <x v="23"/>
    <m/>
    <x v="0"/>
  </r>
  <r>
    <n v="1338"/>
    <x v="151"/>
    <n v="203"/>
    <n v="305"/>
    <n v="103"/>
    <n v="1"/>
    <n v="127.712"/>
    <x v="455"/>
    <m/>
    <n v="26.819520000000001"/>
    <x v="1"/>
    <x v="232"/>
    <x v="1"/>
    <x v="6"/>
    <x v="1"/>
    <x v="0"/>
    <m/>
    <x v="0"/>
  </r>
  <r>
    <n v="1351"/>
    <x v="151"/>
    <n v="203"/>
    <n v="305"/>
    <n v="104"/>
    <n v="8"/>
    <n v="337.05099999999999"/>
    <x v="456"/>
    <m/>
    <n v="674.10199999999998"/>
    <x v="0"/>
    <x v="117"/>
    <x v="1"/>
    <x v="6"/>
    <x v="1"/>
    <x v="13"/>
    <m/>
    <x v="0"/>
  </r>
  <r>
    <n v="2542"/>
    <x v="151"/>
    <n v="205"/>
    <n v="302"/>
    <n v="105"/>
    <n v="5"/>
    <n v="142.46700000000001"/>
    <x v="457"/>
    <m/>
    <n v="121.09695000000002"/>
    <x v="0"/>
    <x v="127"/>
    <x v="1"/>
    <x v="6"/>
    <x v="1"/>
    <x v="17"/>
    <m/>
    <x v="0"/>
  </r>
  <r>
    <n v="1635"/>
    <x v="152"/>
    <n v="205"/>
    <n v="302"/>
    <n v="104"/>
    <n v="5"/>
    <n v="250.88700000000003"/>
    <x v="458"/>
    <m/>
    <n v="188.16525000000001"/>
    <x v="0"/>
    <x v="132"/>
    <x v="1"/>
    <x v="6"/>
    <x v="2"/>
    <x v="7"/>
    <m/>
    <x v="0"/>
  </r>
  <r>
    <n v="1524"/>
    <x v="153"/>
    <n v="205"/>
    <n v="303"/>
    <n v="104"/>
    <n v="4"/>
    <n v="139.76300000000001"/>
    <x v="459"/>
    <m/>
    <n v="117.40092"/>
    <x v="1"/>
    <x v="386"/>
    <x v="1"/>
    <x v="6"/>
    <x v="4"/>
    <x v="2"/>
    <m/>
    <x v="0"/>
  </r>
  <r>
    <n v="2705"/>
    <x v="153"/>
    <n v="204"/>
    <n v="305"/>
    <n v="101"/>
    <n v="6"/>
    <n v="122.57700000000001"/>
    <x v="460"/>
    <m/>
    <n v="139.73778000000001"/>
    <x v="0"/>
    <x v="338"/>
    <x v="1"/>
    <x v="6"/>
    <x v="4"/>
    <x v="0"/>
    <m/>
    <x v="0"/>
  </r>
  <r>
    <n v="1141"/>
    <x v="154"/>
    <n v="202"/>
    <n v="301"/>
    <n v="101"/>
    <n v="10"/>
    <n v="220.76599999999999"/>
    <x v="461"/>
    <m/>
    <n v="551.91499999999996"/>
    <x v="0"/>
    <x v="387"/>
    <x v="1"/>
    <x v="6"/>
    <x v="5"/>
    <x v="5"/>
    <m/>
    <x v="0"/>
  </r>
  <r>
    <n v="1685"/>
    <x v="155"/>
    <n v="204"/>
    <n v="303"/>
    <n v="102"/>
    <n v="3"/>
    <n v="182.71500000000003"/>
    <x v="462"/>
    <m/>
    <n v="104.14755000000002"/>
    <x v="0"/>
    <x v="388"/>
    <x v="1"/>
    <x v="6"/>
    <x v="6"/>
    <x v="5"/>
    <m/>
    <x v="0"/>
  </r>
  <r>
    <n v="1445"/>
    <x v="156"/>
    <n v="203"/>
    <n v="305"/>
    <n v="105"/>
    <n v="2"/>
    <n v="98.137"/>
    <x v="198"/>
    <m/>
    <n v="37.292059999999999"/>
    <x v="0"/>
    <x v="303"/>
    <x v="1"/>
    <x v="6"/>
    <x v="0"/>
    <x v="17"/>
    <m/>
    <x v="0"/>
  </r>
  <r>
    <n v="2055"/>
    <x v="156"/>
    <n v="202"/>
    <n v="304"/>
    <n v="103"/>
    <n v="2"/>
    <n v="320.30700000000002"/>
    <x v="463"/>
    <m/>
    <n v="96.092100000000002"/>
    <x v="0"/>
    <x v="126"/>
    <x v="1"/>
    <x v="6"/>
    <x v="0"/>
    <x v="10"/>
    <m/>
    <x v="0"/>
  </r>
  <r>
    <n v="2121"/>
    <x v="156"/>
    <n v="204"/>
    <n v="304"/>
    <n v="105"/>
    <n v="8"/>
    <n v="207.94800000000001"/>
    <x v="464"/>
    <m/>
    <n v="249.5376"/>
    <x v="0"/>
    <x v="389"/>
    <x v="1"/>
    <x v="6"/>
    <x v="0"/>
    <x v="4"/>
    <m/>
    <x v="0"/>
  </r>
  <r>
    <n v="2423"/>
    <x v="156"/>
    <n v="203"/>
    <n v="302"/>
    <n v="101"/>
    <n v="8"/>
    <n v="230.958"/>
    <x v="465"/>
    <m/>
    <n v="351.05615999999998"/>
    <x v="0"/>
    <x v="390"/>
    <x v="1"/>
    <x v="6"/>
    <x v="0"/>
    <x v="7"/>
    <m/>
    <x v="0"/>
  </r>
  <r>
    <n v="2720"/>
    <x v="156"/>
    <n v="205"/>
    <n v="303"/>
    <n v="101"/>
    <n v="2"/>
    <n v="161.304"/>
    <x v="466"/>
    <m/>
    <n v="96.782399999999996"/>
    <x v="0"/>
    <x v="391"/>
    <x v="1"/>
    <x v="6"/>
    <x v="0"/>
    <x v="19"/>
    <m/>
    <x v="0"/>
  </r>
  <r>
    <n v="1234"/>
    <x v="157"/>
    <n v="202"/>
    <n v="303"/>
    <n v="102"/>
    <n v="7"/>
    <n v="246.54500000000002"/>
    <x v="467"/>
    <m/>
    <n v="293.38855000000001"/>
    <x v="0"/>
    <x v="392"/>
    <x v="1"/>
    <x v="6"/>
    <x v="1"/>
    <x v="3"/>
    <m/>
    <x v="0"/>
  </r>
  <r>
    <n v="1340"/>
    <x v="157"/>
    <n v="204"/>
    <n v="305"/>
    <n v="101"/>
    <n v="2"/>
    <n v="308.34699999999998"/>
    <x v="468"/>
    <m/>
    <n v="185.00819999999999"/>
    <x v="0"/>
    <x v="393"/>
    <x v="1"/>
    <x v="6"/>
    <x v="1"/>
    <x v="12"/>
    <m/>
    <x v="0"/>
  </r>
  <r>
    <n v="1395"/>
    <x v="157"/>
    <n v="201"/>
    <n v="303"/>
    <n v="104"/>
    <n v="9"/>
    <n v="187.03100000000001"/>
    <x v="469"/>
    <m/>
    <n v="252.49185"/>
    <x v="0"/>
    <x v="72"/>
    <x v="1"/>
    <x v="6"/>
    <x v="1"/>
    <x v="15"/>
    <m/>
    <x v="0"/>
  </r>
  <r>
    <n v="1995"/>
    <x v="157"/>
    <n v="205"/>
    <n v="304"/>
    <n v="101"/>
    <n v="7"/>
    <n v="347.91899999999998"/>
    <x v="470"/>
    <m/>
    <n v="365.31495000000001"/>
    <x v="0"/>
    <x v="152"/>
    <x v="1"/>
    <x v="6"/>
    <x v="1"/>
    <x v="16"/>
    <m/>
    <x v="0"/>
  </r>
  <r>
    <n v="1230"/>
    <x v="158"/>
    <n v="203"/>
    <n v="302"/>
    <n v="103"/>
    <n v="5"/>
    <n v="235.56"/>
    <x v="471"/>
    <m/>
    <n v="247.33799999999999"/>
    <x v="0"/>
    <x v="394"/>
    <x v="1"/>
    <x v="6"/>
    <x v="2"/>
    <x v="3"/>
    <m/>
    <x v="0"/>
  </r>
  <r>
    <n v="2476"/>
    <x v="158"/>
    <n v="201"/>
    <n v="302"/>
    <n v="104"/>
    <n v="6"/>
    <n v="177.11200000000002"/>
    <x v="472"/>
    <m/>
    <n v="180.65424000000002"/>
    <x v="0"/>
    <x v="395"/>
    <x v="1"/>
    <x v="6"/>
    <x v="2"/>
    <x v="4"/>
    <m/>
    <x v="0"/>
  </r>
  <r>
    <n v="2500"/>
    <x v="158"/>
    <n v="202"/>
    <n v="304"/>
    <n v="105"/>
    <n v="9"/>
    <n v="388.40100000000001"/>
    <x v="473"/>
    <m/>
    <n v="594.25353000000007"/>
    <x v="0"/>
    <x v="396"/>
    <x v="1"/>
    <x v="6"/>
    <x v="2"/>
    <x v="5"/>
    <m/>
    <x v="0"/>
  </r>
  <r>
    <n v="2709"/>
    <x v="158"/>
    <n v="205"/>
    <n v="303"/>
    <n v="101"/>
    <n v="2"/>
    <n v="207.727"/>
    <x v="474"/>
    <m/>
    <n v="62.318100000000001"/>
    <x v="1"/>
    <x v="397"/>
    <x v="1"/>
    <x v="6"/>
    <x v="2"/>
    <x v="22"/>
    <m/>
    <x v="0"/>
  </r>
  <r>
    <n v="1435"/>
    <x v="159"/>
    <n v="204"/>
    <n v="302"/>
    <n v="104"/>
    <n v="3"/>
    <n v="243.35999999999999"/>
    <x v="475"/>
    <m/>
    <n v="182.51999999999998"/>
    <x v="0"/>
    <x v="222"/>
    <x v="1"/>
    <x v="6"/>
    <x v="3"/>
    <x v="5"/>
    <m/>
    <x v="0"/>
  </r>
  <r>
    <n v="1690"/>
    <x v="159"/>
    <n v="204"/>
    <n v="303"/>
    <n v="101"/>
    <n v="4"/>
    <n v="260.16899999999998"/>
    <x v="476"/>
    <m/>
    <n v="176.91492"/>
    <x v="0"/>
    <x v="398"/>
    <x v="1"/>
    <x v="6"/>
    <x v="3"/>
    <x v="19"/>
    <m/>
    <x v="0"/>
  </r>
  <r>
    <n v="1087"/>
    <x v="160"/>
    <n v="203"/>
    <n v="301"/>
    <n v="104"/>
    <n v="9"/>
    <n v="293.68299999999999"/>
    <x v="477"/>
    <m/>
    <n v="660.78674999999998"/>
    <x v="0"/>
    <x v="180"/>
    <x v="1"/>
    <x v="6"/>
    <x v="4"/>
    <x v="9"/>
    <m/>
    <x v="0"/>
  </r>
  <r>
    <n v="1107"/>
    <x v="160"/>
    <n v="205"/>
    <n v="305"/>
    <n v="102"/>
    <n v="9"/>
    <n v="344.20099999999996"/>
    <x v="478"/>
    <m/>
    <n v="464.67134999999996"/>
    <x v="0"/>
    <x v="24"/>
    <x v="1"/>
    <x v="6"/>
    <x v="4"/>
    <x v="14"/>
    <m/>
    <x v="0"/>
  </r>
  <r>
    <n v="1591"/>
    <x v="160"/>
    <n v="202"/>
    <n v="305"/>
    <n v="104"/>
    <n v="5"/>
    <n v="100.43800000000002"/>
    <x v="479"/>
    <m/>
    <n v="125.54750000000001"/>
    <x v="1"/>
    <x v="399"/>
    <x v="1"/>
    <x v="6"/>
    <x v="4"/>
    <x v="20"/>
    <m/>
    <x v="0"/>
  </r>
  <r>
    <n v="2078"/>
    <x v="160"/>
    <n v="204"/>
    <n v="304"/>
    <n v="102"/>
    <n v="5"/>
    <n v="69.082000000000008"/>
    <x v="480"/>
    <m/>
    <n v="103.623"/>
    <x v="0"/>
    <x v="400"/>
    <x v="1"/>
    <x v="6"/>
    <x v="4"/>
    <x v="4"/>
    <m/>
    <x v="0"/>
  </r>
  <r>
    <n v="1127"/>
    <x v="161"/>
    <n v="205"/>
    <n v="304"/>
    <n v="104"/>
    <n v="6"/>
    <n v="351.09100000000001"/>
    <x v="481"/>
    <m/>
    <n v="400.24374000000006"/>
    <x v="0"/>
    <x v="86"/>
    <x v="1"/>
    <x v="6"/>
    <x v="5"/>
    <x v="22"/>
    <m/>
    <x v="0"/>
  </r>
  <r>
    <n v="1275"/>
    <x v="162"/>
    <n v="205"/>
    <n v="304"/>
    <n v="101"/>
    <n v="7"/>
    <n v="334.15200000000004"/>
    <x v="482"/>
    <m/>
    <n v="350.85960000000006"/>
    <x v="0"/>
    <x v="401"/>
    <x v="1"/>
    <x v="6"/>
    <x v="6"/>
    <x v="8"/>
    <m/>
    <x v="0"/>
  </r>
  <r>
    <n v="1695"/>
    <x v="162"/>
    <n v="204"/>
    <n v="304"/>
    <n v="105"/>
    <n v="5"/>
    <n v="190.42400000000001"/>
    <x v="483"/>
    <m/>
    <n v="142.81799999999998"/>
    <x v="0"/>
    <x v="402"/>
    <x v="1"/>
    <x v="6"/>
    <x v="6"/>
    <x v="1"/>
    <m/>
    <x v="0"/>
  </r>
  <r>
    <n v="1061"/>
    <x v="163"/>
    <n v="204"/>
    <n v="303"/>
    <n v="101"/>
    <n v="9"/>
    <n v="196.15699999999998"/>
    <x v="484"/>
    <m/>
    <n v="335.42846999999995"/>
    <x v="0"/>
    <x v="403"/>
    <x v="1"/>
    <x v="6"/>
    <x v="0"/>
    <x v="14"/>
    <m/>
    <x v="0"/>
  </r>
  <r>
    <n v="1420"/>
    <x v="163"/>
    <n v="204"/>
    <n v="305"/>
    <n v="104"/>
    <n v="8"/>
    <n v="239.733"/>
    <x v="485"/>
    <m/>
    <n v="326.03688000000005"/>
    <x v="1"/>
    <x v="404"/>
    <x v="1"/>
    <x v="6"/>
    <x v="0"/>
    <x v="11"/>
    <m/>
    <x v="0"/>
  </r>
  <r>
    <n v="2353"/>
    <x v="163"/>
    <n v="202"/>
    <n v="303"/>
    <n v="105"/>
    <n v="7"/>
    <n v="125.437"/>
    <x v="486"/>
    <m/>
    <n v="219.51474999999999"/>
    <x v="0"/>
    <x v="405"/>
    <x v="1"/>
    <x v="6"/>
    <x v="0"/>
    <x v="17"/>
    <m/>
    <x v="0"/>
  </r>
  <r>
    <n v="1949"/>
    <x v="164"/>
    <n v="205"/>
    <n v="302"/>
    <n v="103"/>
    <n v="7"/>
    <n v="351.15600000000001"/>
    <x v="487"/>
    <m/>
    <n v="467.03748000000002"/>
    <x v="0"/>
    <x v="406"/>
    <x v="1"/>
    <x v="6"/>
    <x v="1"/>
    <x v="21"/>
    <m/>
    <x v="0"/>
  </r>
  <r>
    <n v="2616"/>
    <x v="164"/>
    <n v="204"/>
    <n v="303"/>
    <n v="101"/>
    <n v="1"/>
    <n v="243.23"/>
    <x v="488"/>
    <m/>
    <n v="51.078299999999999"/>
    <x v="0"/>
    <x v="407"/>
    <x v="1"/>
    <x v="6"/>
    <x v="1"/>
    <x v="10"/>
    <m/>
    <x v="0"/>
  </r>
  <r>
    <n v="1084"/>
    <x v="165"/>
    <n v="204"/>
    <n v="301"/>
    <n v="102"/>
    <n v="4"/>
    <n v="374.02299999999997"/>
    <x v="489"/>
    <m/>
    <n v="254.33563999999998"/>
    <x v="0"/>
    <x v="408"/>
    <x v="1"/>
    <x v="6"/>
    <x v="2"/>
    <x v="20"/>
    <m/>
    <x v="0"/>
  </r>
  <r>
    <n v="1130"/>
    <x v="165"/>
    <n v="201"/>
    <n v="305"/>
    <n v="103"/>
    <n v="2"/>
    <n v="59.253999999999998"/>
    <x v="490"/>
    <m/>
    <n v="35.552399999999999"/>
    <x v="0"/>
    <x v="409"/>
    <x v="1"/>
    <x v="6"/>
    <x v="2"/>
    <x v="5"/>
    <m/>
    <x v="0"/>
  </r>
  <r>
    <n v="1697"/>
    <x v="165"/>
    <n v="204"/>
    <n v="303"/>
    <n v="105"/>
    <n v="6"/>
    <n v="118.001"/>
    <x v="491"/>
    <m/>
    <n v="134.52114000000003"/>
    <x v="0"/>
    <x v="410"/>
    <x v="1"/>
    <x v="6"/>
    <x v="2"/>
    <x v="10"/>
    <m/>
    <x v="0"/>
  </r>
  <r>
    <n v="2359"/>
    <x v="165"/>
    <n v="202"/>
    <n v="305"/>
    <n v="105"/>
    <n v="3"/>
    <n v="280.98199999999997"/>
    <x v="492"/>
    <m/>
    <n v="210.73649999999998"/>
    <x v="0"/>
    <x v="411"/>
    <x v="1"/>
    <x v="6"/>
    <x v="2"/>
    <x v="22"/>
    <m/>
    <x v="0"/>
  </r>
  <r>
    <n v="2406"/>
    <x v="165"/>
    <n v="204"/>
    <n v="302"/>
    <n v="103"/>
    <n v="5"/>
    <n v="77.025000000000006"/>
    <x v="493"/>
    <m/>
    <n v="80.876249999999999"/>
    <x v="1"/>
    <x v="412"/>
    <x v="1"/>
    <x v="6"/>
    <x v="2"/>
    <x v="20"/>
    <m/>
    <x v="0"/>
  </r>
  <r>
    <n v="2560"/>
    <x v="165"/>
    <n v="203"/>
    <n v="303"/>
    <n v="105"/>
    <n v="3"/>
    <n v="318.81200000000001"/>
    <x v="494"/>
    <m/>
    <n v="162.59412"/>
    <x v="0"/>
    <x v="280"/>
    <x v="1"/>
    <x v="6"/>
    <x v="2"/>
    <x v="14"/>
    <m/>
    <x v="0"/>
  </r>
  <r>
    <n v="1486"/>
    <x v="166"/>
    <n v="203"/>
    <n v="302"/>
    <n v="105"/>
    <n v="1"/>
    <n v="41.197000000000003"/>
    <x v="495"/>
    <m/>
    <n v="7.0034900000000011"/>
    <x v="0"/>
    <x v="268"/>
    <x v="1"/>
    <x v="6"/>
    <x v="3"/>
    <x v="9"/>
    <m/>
    <x v="0"/>
  </r>
  <r>
    <n v="1876"/>
    <x v="166"/>
    <n v="204"/>
    <n v="302"/>
    <n v="101"/>
    <n v="2"/>
    <n v="73.242000000000004"/>
    <x v="496"/>
    <m/>
    <n v="24.902280000000005"/>
    <x v="0"/>
    <x v="108"/>
    <x v="1"/>
    <x v="6"/>
    <x v="3"/>
    <x v="1"/>
    <m/>
    <x v="0"/>
  </r>
  <r>
    <n v="2145"/>
    <x v="166"/>
    <n v="205"/>
    <n v="303"/>
    <n v="104"/>
    <n v="1"/>
    <n v="214.31800000000001"/>
    <x v="497"/>
    <m/>
    <n v="32.1477"/>
    <x v="0"/>
    <x v="7"/>
    <x v="1"/>
    <x v="6"/>
    <x v="3"/>
    <x v="6"/>
    <m/>
    <x v="0"/>
  </r>
  <r>
    <n v="1611"/>
    <x v="167"/>
    <n v="203"/>
    <n v="301"/>
    <n v="102"/>
    <n v="10"/>
    <n v="118.57299999999999"/>
    <x v="498"/>
    <m/>
    <n v="177.8595"/>
    <x v="1"/>
    <x v="413"/>
    <x v="1"/>
    <x v="6"/>
    <x v="4"/>
    <x v="10"/>
    <m/>
    <x v="0"/>
  </r>
  <r>
    <n v="2184"/>
    <x v="167"/>
    <n v="201"/>
    <n v="301"/>
    <n v="101"/>
    <n v="5"/>
    <n v="76.114999999999995"/>
    <x v="499"/>
    <m/>
    <n v="79.920749999999998"/>
    <x v="0"/>
    <x v="31"/>
    <x v="1"/>
    <x v="6"/>
    <x v="4"/>
    <x v="13"/>
    <m/>
    <x v="0"/>
  </r>
  <r>
    <n v="2521"/>
    <x v="167"/>
    <n v="203"/>
    <n v="303"/>
    <n v="104"/>
    <n v="8"/>
    <n v="352.43000000000006"/>
    <x v="500"/>
    <m/>
    <n v="704.86000000000013"/>
    <x v="1"/>
    <x v="414"/>
    <x v="1"/>
    <x v="6"/>
    <x v="4"/>
    <x v="13"/>
    <m/>
    <x v="0"/>
  </r>
  <r>
    <n v="1693"/>
    <x v="168"/>
    <n v="203"/>
    <n v="304"/>
    <n v="101"/>
    <n v="5"/>
    <n v="105.35200000000002"/>
    <x v="501"/>
    <m/>
    <n v="131.69000000000003"/>
    <x v="0"/>
    <x v="415"/>
    <x v="1"/>
    <x v="6"/>
    <x v="5"/>
    <x v="9"/>
    <m/>
    <x v="0"/>
  </r>
  <r>
    <n v="2812"/>
    <x v="168"/>
    <n v="204"/>
    <n v="303"/>
    <n v="104"/>
    <n v="9"/>
    <n v="47.398000000000003"/>
    <x v="502"/>
    <m/>
    <n v="72.518940000000015"/>
    <x v="0"/>
    <x v="416"/>
    <x v="1"/>
    <x v="6"/>
    <x v="5"/>
    <x v="14"/>
    <m/>
    <x v="0"/>
  </r>
  <r>
    <n v="2892"/>
    <x v="168"/>
    <n v="202"/>
    <n v="303"/>
    <n v="101"/>
    <n v="1"/>
    <n v="34.008000000000003"/>
    <x v="503"/>
    <m/>
    <n v="7.14168"/>
    <x v="0"/>
    <x v="417"/>
    <x v="1"/>
    <x v="6"/>
    <x v="5"/>
    <x v="18"/>
    <m/>
    <x v="0"/>
  </r>
  <r>
    <n v="2468"/>
    <x v="169"/>
    <n v="203"/>
    <n v="304"/>
    <n v="103"/>
    <n v="6"/>
    <n v="325.96200000000005"/>
    <x v="504"/>
    <m/>
    <n v="586.73160000000007"/>
    <x v="0"/>
    <x v="418"/>
    <x v="1"/>
    <x v="6"/>
    <x v="6"/>
    <x v="14"/>
    <m/>
    <x v="0"/>
  </r>
  <r>
    <n v="2606"/>
    <x v="169"/>
    <n v="203"/>
    <n v="302"/>
    <n v="104"/>
    <n v="1"/>
    <n v="90.350000000000009"/>
    <x v="505"/>
    <m/>
    <n v="27.105"/>
    <x v="0"/>
    <x v="419"/>
    <x v="1"/>
    <x v="6"/>
    <x v="6"/>
    <x v="10"/>
    <m/>
    <x v="0"/>
  </r>
  <r>
    <n v="1612"/>
    <x v="170"/>
    <n v="204"/>
    <n v="305"/>
    <n v="104"/>
    <n v="5"/>
    <n v="77.61"/>
    <x v="506"/>
    <m/>
    <n v="65.968500000000006"/>
    <x v="0"/>
    <x v="420"/>
    <x v="1"/>
    <x v="6"/>
    <x v="1"/>
    <x v="22"/>
    <m/>
    <x v="0"/>
  </r>
  <r>
    <n v="1617"/>
    <x v="170"/>
    <n v="201"/>
    <n v="302"/>
    <n v="103"/>
    <n v="8"/>
    <n v="194.06400000000002"/>
    <x v="507"/>
    <m/>
    <n v="232.8768"/>
    <x v="0"/>
    <x v="188"/>
    <x v="1"/>
    <x v="6"/>
    <x v="1"/>
    <x v="10"/>
    <m/>
    <x v="0"/>
  </r>
  <r>
    <n v="1240"/>
    <x v="171"/>
    <n v="202"/>
    <n v="304"/>
    <n v="104"/>
    <n v="4"/>
    <n v="113.503"/>
    <x v="508"/>
    <m/>
    <n v="77.182040000000001"/>
    <x v="0"/>
    <x v="421"/>
    <x v="1"/>
    <x v="6"/>
    <x v="2"/>
    <x v="7"/>
    <m/>
    <x v="0"/>
  </r>
  <r>
    <n v="1539"/>
    <x v="171"/>
    <n v="204"/>
    <n v="303"/>
    <n v="105"/>
    <n v="1"/>
    <n v="53.885000000000005"/>
    <x v="509"/>
    <m/>
    <n v="8.0827500000000008"/>
    <x v="0"/>
    <x v="322"/>
    <x v="1"/>
    <x v="6"/>
    <x v="2"/>
    <x v="3"/>
    <m/>
    <x v="0"/>
  </r>
  <r>
    <n v="2516"/>
    <x v="171"/>
    <n v="203"/>
    <n v="305"/>
    <n v="104"/>
    <n v="1"/>
    <n v="205.17900000000003"/>
    <x v="510"/>
    <m/>
    <n v="61.553700000000006"/>
    <x v="1"/>
    <x v="422"/>
    <x v="1"/>
    <x v="6"/>
    <x v="2"/>
    <x v="22"/>
    <m/>
    <x v="0"/>
  </r>
  <r>
    <n v="2590"/>
    <x v="171"/>
    <n v="202"/>
    <n v="302"/>
    <n v="101"/>
    <n v="6"/>
    <n v="221.078"/>
    <x v="511"/>
    <m/>
    <n v="225.49956000000003"/>
    <x v="0"/>
    <x v="423"/>
    <x v="1"/>
    <x v="6"/>
    <x v="2"/>
    <x v="13"/>
    <m/>
    <x v="0"/>
  </r>
  <r>
    <n v="2890"/>
    <x v="171"/>
    <n v="202"/>
    <n v="302"/>
    <n v="101"/>
    <n v="7"/>
    <n v="294.59300000000002"/>
    <x v="512"/>
    <m/>
    <n v="350.56567000000007"/>
    <x v="1"/>
    <x v="424"/>
    <x v="1"/>
    <x v="6"/>
    <x v="2"/>
    <x v="0"/>
    <m/>
    <x v="0"/>
  </r>
  <r>
    <n v="1503"/>
    <x v="172"/>
    <n v="204"/>
    <n v="304"/>
    <n v="101"/>
    <n v="9"/>
    <n v="379.79499999999996"/>
    <x v="513"/>
    <m/>
    <n v="512.72324999999989"/>
    <x v="0"/>
    <x v="425"/>
    <x v="1"/>
    <x v="6"/>
    <x v="3"/>
    <x v="9"/>
    <m/>
    <x v="0"/>
  </r>
  <r>
    <n v="2241"/>
    <x v="172"/>
    <n v="204"/>
    <n v="301"/>
    <n v="101"/>
    <n v="8"/>
    <n v="289.75700000000001"/>
    <x v="514"/>
    <m/>
    <n v="347.70839999999998"/>
    <x v="0"/>
    <x v="426"/>
    <x v="1"/>
    <x v="6"/>
    <x v="3"/>
    <x v="12"/>
    <m/>
    <x v="0"/>
  </r>
  <r>
    <n v="1175"/>
    <x v="173"/>
    <n v="203"/>
    <n v="305"/>
    <n v="103"/>
    <n v="5"/>
    <n v="146.51000000000002"/>
    <x v="515"/>
    <m/>
    <n v="139.18450000000001"/>
    <x v="1"/>
    <x v="23"/>
    <x v="1"/>
    <x v="6"/>
    <x v="4"/>
    <x v="7"/>
    <m/>
    <x v="0"/>
  </r>
  <r>
    <n v="1205"/>
    <x v="173"/>
    <n v="205"/>
    <n v="305"/>
    <n v="104"/>
    <n v="6"/>
    <n v="105.69"/>
    <x v="516"/>
    <m/>
    <n v="120.4866"/>
    <x v="0"/>
    <x v="123"/>
    <x v="1"/>
    <x v="6"/>
    <x v="4"/>
    <x v="0"/>
    <m/>
    <x v="0"/>
  </r>
  <r>
    <n v="2951"/>
    <x v="173"/>
    <n v="201"/>
    <n v="305"/>
    <n v="105"/>
    <n v="7"/>
    <n v="188.227"/>
    <x v="517"/>
    <m/>
    <n v="250.34190999999998"/>
    <x v="0"/>
    <x v="195"/>
    <x v="1"/>
    <x v="6"/>
    <x v="4"/>
    <x v="23"/>
    <m/>
    <x v="0"/>
  </r>
  <r>
    <n v="1377"/>
    <x v="174"/>
    <n v="201"/>
    <n v="301"/>
    <n v="101"/>
    <n v="2"/>
    <n v="389.83100000000002"/>
    <x v="518"/>
    <m/>
    <n v="116.94929999999999"/>
    <x v="0"/>
    <x v="427"/>
    <x v="1"/>
    <x v="7"/>
    <x v="5"/>
    <x v="23"/>
    <m/>
    <x v="0"/>
  </r>
  <r>
    <n v="2414"/>
    <x v="174"/>
    <n v="203"/>
    <n v="303"/>
    <n v="101"/>
    <n v="2"/>
    <n v="325.988"/>
    <x v="519"/>
    <m/>
    <n v="195.59279999999998"/>
    <x v="0"/>
    <x v="428"/>
    <x v="1"/>
    <x v="7"/>
    <x v="5"/>
    <x v="20"/>
    <m/>
    <x v="0"/>
  </r>
  <r>
    <n v="2532"/>
    <x v="175"/>
    <n v="202"/>
    <n v="305"/>
    <n v="102"/>
    <n v="9"/>
    <n v="381.57599999999996"/>
    <x v="520"/>
    <m/>
    <n v="721.17863999999997"/>
    <x v="0"/>
    <x v="429"/>
    <x v="1"/>
    <x v="7"/>
    <x v="6"/>
    <x v="1"/>
    <m/>
    <x v="0"/>
  </r>
  <r>
    <n v="1013"/>
    <x v="176"/>
    <n v="202"/>
    <n v="301"/>
    <n v="101"/>
    <n v="4"/>
    <n v="167.505"/>
    <x v="521"/>
    <m/>
    <n v="127.3038"/>
    <x v="0"/>
    <x v="430"/>
    <x v="1"/>
    <x v="7"/>
    <x v="0"/>
    <x v="6"/>
    <m/>
    <x v="0"/>
  </r>
  <r>
    <n v="1208"/>
    <x v="176"/>
    <n v="204"/>
    <n v="301"/>
    <n v="103"/>
    <n v="10"/>
    <n v="190.047"/>
    <x v="522"/>
    <m/>
    <n v="570.14099999999996"/>
    <x v="0"/>
    <x v="431"/>
    <x v="1"/>
    <x v="7"/>
    <x v="0"/>
    <x v="22"/>
    <m/>
    <x v="0"/>
  </r>
  <r>
    <n v="2349"/>
    <x v="176"/>
    <n v="202"/>
    <n v="302"/>
    <n v="105"/>
    <n v="8"/>
    <n v="362.21899999999999"/>
    <x v="523"/>
    <m/>
    <n v="434.6628"/>
    <x v="0"/>
    <x v="432"/>
    <x v="1"/>
    <x v="7"/>
    <x v="0"/>
    <x v="22"/>
    <m/>
    <x v="0"/>
  </r>
  <r>
    <n v="2352"/>
    <x v="176"/>
    <n v="202"/>
    <n v="305"/>
    <n v="103"/>
    <n v="4"/>
    <n v="319.90400000000005"/>
    <x v="524"/>
    <m/>
    <n v="268.71936000000005"/>
    <x v="0"/>
    <x v="433"/>
    <x v="1"/>
    <x v="7"/>
    <x v="0"/>
    <x v="8"/>
    <m/>
    <x v="0"/>
  </r>
  <r>
    <n v="2849"/>
    <x v="176"/>
    <n v="204"/>
    <n v="304"/>
    <n v="104"/>
    <n v="10"/>
    <n v="65.805999999999997"/>
    <x v="525"/>
    <m/>
    <n v="125.03139999999999"/>
    <x v="0"/>
    <x v="434"/>
    <x v="1"/>
    <x v="7"/>
    <x v="0"/>
    <x v="22"/>
    <m/>
    <x v="0"/>
  </r>
  <r>
    <n v="1101"/>
    <x v="177"/>
    <n v="201"/>
    <n v="304"/>
    <n v="101"/>
    <n v="5"/>
    <n v="58.682000000000002"/>
    <x v="526"/>
    <m/>
    <n v="44.011500000000005"/>
    <x v="0"/>
    <x v="435"/>
    <x v="1"/>
    <x v="7"/>
    <x v="1"/>
    <x v="12"/>
    <m/>
    <x v="0"/>
  </r>
  <r>
    <n v="2054"/>
    <x v="177"/>
    <n v="202"/>
    <n v="305"/>
    <n v="101"/>
    <n v="8"/>
    <n v="237.744"/>
    <x v="527"/>
    <m/>
    <n v="570.5856"/>
    <x v="0"/>
    <x v="436"/>
    <x v="1"/>
    <x v="7"/>
    <x v="1"/>
    <x v="17"/>
    <m/>
    <x v="0"/>
  </r>
  <r>
    <n v="2421"/>
    <x v="177"/>
    <n v="202"/>
    <n v="302"/>
    <n v="105"/>
    <n v="2"/>
    <n v="82.914000000000001"/>
    <x v="528"/>
    <m/>
    <n v="24.874199999999998"/>
    <x v="1"/>
    <x v="437"/>
    <x v="1"/>
    <x v="7"/>
    <x v="1"/>
    <x v="15"/>
    <m/>
    <x v="0"/>
  </r>
  <r>
    <n v="1579"/>
    <x v="178"/>
    <n v="202"/>
    <n v="301"/>
    <n v="101"/>
    <n v="1"/>
    <n v="280.16300000000001"/>
    <x v="529"/>
    <m/>
    <n v="70.040750000000003"/>
    <x v="0"/>
    <x v="438"/>
    <x v="1"/>
    <x v="7"/>
    <x v="2"/>
    <x v="3"/>
    <m/>
    <x v="0"/>
  </r>
  <r>
    <n v="2024"/>
    <x v="178"/>
    <n v="203"/>
    <n v="302"/>
    <n v="104"/>
    <n v="10"/>
    <n v="123.708"/>
    <x v="530"/>
    <m/>
    <n v="371.12399999999997"/>
    <x v="1"/>
    <x v="249"/>
    <x v="1"/>
    <x v="7"/>
    <x v="2"/>
    <x v="19"/>
    <m/>
    <x v="0"/>
  </r>
  <r>
    <n v="1836"/>
    <x v="179"/>
    <n v="205"/>
    <n v="301"/>
    <n v="102"/>
    <n v="6"/>
    <n v="37.985999999999997"/>
    <x v="531"/>
    <m/>
    <n v="47.862359999999995"/>
    <x v="1"/>
    <x v="439"/>
    <x v="1"/>
    <x v="7"/>
    <x v="4"/>
    <x v="9"/>
    <m/>
    <x v="0"/>
  </r>
  <r>
    <n v="2154"/>
    <x v="180"/>
    <n v="203"/>
    <n v="302"/>
    <n v="101"/>
    <n v="4"/>
    <n v="245.68700000000001"/>
    <x v="532"/>
    <m/>
    <n v="206.37708000000001"/>
    <x v="0"/>
    <x v="440"/>
    <x v="1"/>
    <x v="7"/>
    <x v="5"/>
    <x v="12"/>
    <m/>
    <x v="0"/>
  </r>
  <r>
    <n v="1268"/>
    <x v="181"/>
    <n v="204"/>
    <n v="305"/>
    <n v="105"/>
    <n v="5"/>
    <n v="42.782999999999994"/>
    <x v="533"/>
    <m/>
    <n v="64.174499999999981"/>
    <x v="1"/>
    <x v="441"/>
    <x v="1"/>
    <x v="7"/>
    <x v="6"/>
    <x v="12"/>
    <m/>
    <x v="0"/>
  </r>
  <r>
    <n v="1656"/>
    <x v="181"/>
    <n v="204"/>
    <n v="305"/>
    <n v="102"/>
    <n v="10"/>
    <n v="114.51700000000001"/>
    <x v="534"/>
    <m/>
    <n v="240.48570000000001"/>
    <x v="0"/>
    <x v="435"/>
    <x v="1"/>
    <x v="7"/>
    <x v="6"/>
    <x v="12"/>
    <m/>
    <x v="0"/>
  </r>
  <r>
    <n v="1609"/>
    <x v="182"/>
    <n v="204"/>
    <n v="302"/>
    <n v="102"/>
    <n v="8"/>
    <n v="377.80600000000004"/>
    <x v="535"/>
    <m/>
    <n v="755.61200000000008"/>
    <x v="1"/>
    <x v="442"/>
    <x v="1"/>
    <x v="7"/>
    <x v="0"/>
    <x v="17"/>
    <m/>
    <x v="0"/>
  </r>
  <r>
    <n v="2438"/>
    <x v="182"/>
    <n v="201"/>
    <n v="304"/>
    <n v="102"/>
    <n v="3"/>
    <n v="346.50200000000007"/>
    <x v="406"/>
    <m/>
    <n v="311.85180000000008"/>
    <x v="0"/>
    <x v="190"/>
    <x v="1"/>
    <x v="7"/>
    <x v="0"/>
    <x v="3"/>
    <m/>
    <x v="0"/>
  </r>
  <r>
    <n v="2652"/>
    <x v="182"/>
    <n v="203"/>
    <n v="301"/>
    <n v="101"/>
    <n v="1"/>
    <n v="57.589999999999996"/>
    <x v="536"/>
    <m/>
    <n v="12.0939"/>
    <x v="1"/>
    <x v="443"/>
    <x v="1"/>
    <x v="7"/>
    <x v="0"/>
    <x v="6"/>
    <m/>
    <x v="0"/>
  </r>
  <r>
    <n v="1682"/>
    <x v="183"/>
    <n v="202"/>
    <n v="301"/>
    <n v="103"/>
    <n v="8"/>
    <n v="37.596000000000004"/>
    <x v="537"/>
    <m/>
    <n v="90.230400000000003"/>
    <x v="0"/>
    <x v="173"/>
    <x v="1"/>
    <x v="7"/>
    <x v="1"/>
    <x v="13"/>
    <m/>
    <x v="0"/>
  </r>
  <r>
    <n v="1798"/>
    <x v="183"/>
    <n v="203"/>
    <n v="302"/>
    <n v="104"/>
    <n v="5"/>
    <n v="370.55200000000002"/>
    <x v="538"/>
    <m/>
    <n v="314.96920000000006"/>
    <x v="0"/>
    <x v="444"/>
    <x v="1"/>
    <x v="7"/>
    <x v="1"/>
    <x v="19"/>
    <m/>
    <x v="0"/>
  </r>
  <r>
    <n v="1974"/>
    <x v="183"/>
    <n v="202"/>
    <n v="304"/>
    <n v="103"/>
    <n v="4"/>
    <n v="306.358"/>
    <x v="539"/>
    <m/>
    <n v="257.34071999999998"/>
    <x v="0"/>
    <x v="284"/>
    <x v="1"/>
    <x v="7"/>
    <x v="1"/>
    <x v="6"/>
    <m/>
    <x v="0"/>
  </r>
  <r>
    <n v="1186"/>
    <x v="184"/>
    <n v="201"/>
    <n v="305"/>
    <n v="101"/>
    <n v="5"/>
    <n v="319.37099999999998"/>
    <x v="540"/>
    <m/>
    <n v="271.46535"/>
    <x v="1"/>
    <x v="445"/>
    <x v="1"/>
    <x v="7"/>
    <x v="3"/>
    <x v="6"/>
    <m/>
    <x v="0"/>
  </r>
  <r>
    <n v="1326"/>
    <x v="184"/>
    <n v="203"/>
    <n v="302"/>
    <n v="105"/>
    <n v="8"/>
    <n v="243.52900000000002"/>
    <x v="541"/>
    <m/>
    <n v="409.12872000000004"/>
    <x v="0"/>
    <x v="446"/>
    <x v="1"/>
    <x v="7"/>
    <x v="3"/>
    <x v="22"/>
    <m/>
    <x v="0"/>
  </r>
  <r>
    <n v="1911"/>
    <x v="184"/>
    <n v="205"/>
    <n v="303"/>
    <n v="105"/>
    <n v="1"/>
    <n v="62.569000000000003"/>
    <x v="542"/>
    <m/>
    <n v="9.3853500000000007"/>
    <x v="0"/>
    <x v="447"/>
    <x v="1"/>
    <x v="7"/>
    <x v="3"/>
    <x v="5"/>
    <m/>
    <x v="0"/>
  </r>
  <r>
    <n v="2311"/>
    <x v="184"/>
    <n v="204"/>
    <n v="304"/>
    <n v="104"/>
    <n v="10"/>
    <n v="365.88499999999999"/>
    <x v="543"/>
    <m/>
    <n v="914.71249999999998"/>
    <x v="0"/>
    <x v="149"/>
    <x v="1"/>
    <x v="7"/>
    <x v="3"/>
    <x v="6"/>
    <m/>
    <x v="0"/>
  </r>
  <r>
    <n v="2623"/>
    <x v="184"/>
    <n v="202"/>
    <n v="302"/>
    <n v="101"/>
    <n v="9"/>
    <n v="168.428"/>
    <x v="544"/>
    <m/>
    <n v="378.96299999999997"/>
    <x v="0"/>
    <x v="448"/>
    <x v="1"/>
    <x v="7"/>
    <x v="3"/>
    <x v="13"/>
    <m/>
    <x v="0"/>
  </r>
  <r>
    <n v="2018"/>
    <x v="185"/>
    <n v="202"/>
    <n v="301"/>
    <n v="102"/>
    <n v="4"/>
    <n v="213.38199999999998"/>
    <x v="545"/>
    <m/>
    <n v="256.05839999999995"/>
    <x v="1"/>
    <x v="449"/>
    <x v="1"/>
    <x v="7"/>
    <x v="4"/>
    <x v="12"/>
    <m/>
    <x v="0"/>
  </r>
  <r>
    <n v="2062"/>
    <x v="185"/>
    <n v="201"/>
    <n v="303"/>
    <n v="103"/>
    <n v="10"/>
    <n v="312.11700000000002"/>
    <x v="546"/>
    <m/>
    <n v="530.59890000000007"/>
    <x v="0"/>
    <x v="450"/>
    <x v="1"/>
    <x v="7"/>
    <x v="4"/>
    <x v="20"/>
    <m/>
    <x v="0"/>
  </r>
  <r>
    <n v="2550"/>
    <x v="185"/>
    <n v="205"/>
    <n v="304"/>
    <n v="103"/>
    <n v="2"/>
    <n v="340.52199999999999"/>
    <x v="547"/>
    <m/>
    <n v="143.01924"/>
    <x v="0"/>
    <x v="451"/>
    <x v="1"/>
    <x v="7"/>
    <x v="4"/>
    <x v="22"/>
    <m/>
    <x v="0"/>
  </r>
  <r>
    <n v="2982"/>
    <x v="185"/>
    <n v="204"/>
    <n v="304"/>
    <n v="103"/>
    <n v="10"/>
    <n v="340.48300000000006"/>
    <x v="548"/>
    <m/>
    <n v="715.01430000000016"/>
    <x v="0"/>
    <x v="452"/>
    <x v="1"/>
    <x v="7"/>
    <x v="4"/>
    <x v="11"/>
    <m/>
    <x v="0"/>
  </r>
  <r>
    <n v="2411"/>
    <x v="186"/>
    <n v="201"/>
    <n v="301"/>
    <n v="105"/>
    <n v="8"/>
    <n v="238.316"/>
    <x v="549"/>
    <m/>
    <n v="362.24032"/>
    <x v="0"/>
    <x v="453"/>
    <x v="1"/>
    <x v="7"/>
    <x v="5"/>
    <x v="16"/>
    <m/>
    <x v="0"/>
  </r>
  <r>
    <n v="1483"/>
    <x v="187"/>
    <n v="201"/>
    <n v="303"/>
    <n v="101"/>
    <n v="10"/>
    <n v="294.28100000000001"/>
    <x v="550"/>
    <m/>
    <n v="735.70249999999999"/>
    <x v="0"/>
    <x v="454"/>
    <x v="1"/>
    <x v="7"/>
    <x v="6"/>
    <x v="2"/>
    <m/>
    <x v="0"/>
  </r>
  <r>
    <n v="1955"/>
    <x v="187"/>
    <n v="203"/>
    <n v="305"/>
    <n v="104"/>
    <n v="7"/>
    <n v="165.71100000000001"/>
    <x v="551"/>
    <m/>
    <n v="220.39563000000001"/>
    <x v="0"/>
    <x v="21"/>
    <x v="1"/>
    <x v="7"/>
    <x v="6"/>
    <x v="3"/>
    <m/>
    <x v="0"/>
  </r>
  <r>
    <n v="1978"/>
    <x v="187"/>
    <n v="204"/>
    <n v="304"/>
    <n v="102"/>
    <n v="2"/>
    <n v="73.242000000000004"/>
    <x v="496"/>
    <m/>
    <n v="24.902280000000005"/>
    <x v="0"/>
    <x v="260"/>
    <x v="1"/>
    <x v="7"/>
    <x v="6"/>
    <x v="10"/>
    <m/>
    <x v="0"/>
  </r>
  <r>
    <n v="2004"/>
    <x v="187"/>
    <n v="205"/>
    <n v="301"/>
    <n v="104"/>
    <n v="8"/>
    <n v="293.709"/>
    <x v="552"/>
    <m/>
    <n v="493.43111999999996"/>
    <x v="1"/>
    <x v="455"/>
    <x v="1"/>
    <x v="7"/>
    <x v="6"/>
    <x v="13"/>
    <m/>
    <x v="0"/>
  </r>
  <r>
    <n v="2485"/>
    <x v="187"/>
    <n v="204"/>
    <n v="303"/>
    <n v="103"/>
    <n v="3"/>
    <n v="129.233"/>
    <x v="553"/>
    <m/>
    <n v="96.924750000000003"/>
    <x v="0"/>
    <x v="456"/>
    <x v="1"/>
    <x v="7"/>
    <x v="6"/>
    <x v="9"/>
    <m/>
    <x v="0"/>
  </r>
  <r>
    <n v="1813"/>
    <x v="188"/>
    <n v="202"/>
    <n v="302"/>
    <n v="105"/>
    <n v="1"/>
    <n v="120.029"/>
    <x v="554"/>
    <m/>
    <n v="30.007249999999999"/>
    <x v="1"/>
    <x v="457"/>
    <x v="1"/>
    <x v="7"/>
    <x v="0"/>
    <x v="23"/>
    <m/>
    <x v="0"/>
  </r>
  <r>
    <n v="2695"/>
    <x v="188"/>
    <n v="205"/>
    <n v="302"/>
    <n v="103"/>
    <n v="2"/>
    <n v="63.387999999999998"/>
    <x v="555"/>
    <m/>
    <n v="31.693999999999999"/>
    <x v="0"/>
    <x v="458"/>
    <x v="1"/>
    <x v="7"/>
    <x v="0"/>
    <x v="22"/>
    <m/>
    <x v="0"/>
  </r>
  <r>
    <n v="2916"/>
    <x v="188"/>
    <n v="204"/>
    <n v="301"/>
    <n v="101"/>
    <n v="5"/>
    <n v="145.84700000000001"/>
    <x v="556"/>
    <m/>
    <n v="153.13935000000001"/>
    <x v="1"/>
    <x v="459"/>
    <x v="1"/>
    <x v="7"/>
    <x v="0"/>
    <x v="9"/>
    <m/>
    <x v="0"/>
  </r>
  <r>
    <n v="1465"/>
    <x v="189"/>
    <n v="205"/>
    <n v="303"/>
    <n v="104"/>
    <n v="3"/>
    <n v="122.81100000000001"/>
    <x v="557"/>
    <m/>
    <n v="92.108249999999998"/>
    <x v="0"/>
    <x v="460"/>
    <x v="1"/>
    <x v="7"/>
    <x v="1"/>
    <x v="3"/>
    <m/>
    <x v="0"/>
  </r>
  <r>
    <n v="1128"/>
    <x v="190"/>
    <n v="202"/>
    <n v="304"/>
    <n v="105"/>
    <n v="8"/>
    <n v="105.651"/>
    <x v="558"/>
    <m/>
    <n v="177.49367999999998"/>
    <x v="0"/>
    <x v="122"/>
    <x v="1"/>
    <x v="7"/>
    <x v="2"/>
    <x v="1"/>
    <m/>
    <x v="0"/>
  </r>
  <r>
    <n v="2019"/>
    <x v="190"/>
    <n v="203"/>
    <n v="303"/>
    <n v="103"/>
    <n v="6"/>
    <n v="382.17400000000004"/>
    <x v="559"/>
    <m/>
    <n v="343.95660000000004"/>
    <x v="0"/>
    <x v="461"/>
    <x v="1"/>
    <x v="7"/>
    <x v="2"/>
    <x v="19"/>
    <m/>
    <x v="0"/>
  </r>
  <r>
    <n v="2288"/>
    <x v="190"/>
    <n v="201"/>
    <n v="304"/>
    <n v="102"/>
    <n v="9"/>
    <n v="141.167"/>
    <x v="560"/>
    <m/>
    <n v="381.15089999999998"/>
    <x v="0"/>
    <x v="462"/>
    <x v="1"/>
    <x v="7"/>
    <x v="2"/>
    <x v="19"/>
    <m/>
    <x v="0"/>
  </r>
  <r>
    <n v="2592"/>
    <x v="190"/>
    <n v="201"/>
    <n v="302"/>
    <n v="103"/>
    <n v="4"/>
    <n v="285.935"/>
    <x v="561"/>
    <m/>
    <n v="240.18539999999999"/>
    <x v="1"/>
    <x v="463"/>
    <x v="1"/>
    <x v="7"/>
    <x v="2"/>
    <x v="14"/>
    <m/>
    <x v="0"/>
  </r>
  <r>
    <n v="1166"/>
    <x v="191"/>
    <n v="202"/>
    <n v="302"/>
    <n v="104"/>
    <n v="1"/>
    <n v="353.43100000000004"/>
    <x v="562"/>
    <m/>
    <n v="106.02930000000001"/>
    <x v="0"/>
    <x v="464"/>
    <x v="1"/>
    <x v="7"/>
    <x v="3"/>
    <x v="15"/>
    <m/>
    <x v="0"/>
  </r>
  <r>
    <n v="1967"/>
    <x v="191"/>
    <n v="204"/>
    <n v="303"/>
    <n v="101"/>
    <n v="6"/>
    <n v="289.64000000000004"/>
    <x v="563"/>
    <m/>
    <n v="330.18960000000004"/>
    <x v="0"/>
    <x v="465"/>
    <x v="1"/>
    <x v="7"/>
    <x v="3"/>
    <x v="20"/>
    <m/>
    <x v="0"/>
  </r>
  <r>
    <n v="1780"/>
    <x v="192"/>
    <n v="203"/>
    <n v="301"/>
    <n v="101"/>
    <n v="5"/>
    <n v="175.33100000000002"/>
    <x v="564"/>
    <m/>
    <n v="149.03135000000003"/>
    <x v="0"/>
    <x v="466"/>
    <x v="1"/>
    <x v="7"/>
    <x v="4"/>
    <x v="17"/>
    <m/>
    <x v="0"/>
  </r>
  <r>
    <n v="2389"/>
    <x v="192"/>
    <n v="204"/>
    <n v="305"/>
    <n v="105"/>
    <n v="10"/>
    <n v="240.31800000000001"/>
    <x v="565"/>
    <m/>
    <n v="600.79500000000007"/>
    <x v="0"/>
    <x v="149"/>
    <x v="1"/>
    <x v="7"/>
    <x v="4"/>
    <x v="6"/>
    <m/>
    <x v="0"/>
  </r>
  <r>
    <n v="2654"/>
    <x v="192"/>
    <n v="204"/>
    <n v="305"/>
    <n v="101"/>
    <n v="4"/>
    <n v="381.03000000000003"/>
    <x v="566"/>
    <m/>
    <n v="457.23600000000005"/>
    <x v="1"/>
    <x v="467"/>
    <x v="1"/>
    <x v="7"/>
    <x v="4"/>
    <x v="14"/>
    <m/>
    <x v="0"/>
  </r>
  <r>
    <n v="2205"/>
    <x v="193"/>
    <n v="202"/>
    <n v="305"/>
    <n v="104"/>
    <n v="2"/>
    <n v="358.91699999999997"/>
    <x v="567"/>
    <m/>
    <n v="107.67509999999999"/>
    <x v="0"/>
    <x v="166"/>
    <x v="1"/>
    <x v="7"/>
    <x v="5"/>
    <x v="3"/>
    <m/>
    <x v="0"/>
  </r>
  <r>
    <n v="2489"/>
    <x v="193"/>
    <n v="202"/>
    <n v="304"/>
    <n v="105"/>
    <n v="1"/>
    <n v="344.63000000000005"/>
    <x v="568"/>
    <m/>
    <n v="65.479700000000008"/>
    <x v="0"/>
    <x v="468"/>
    <x v="1"/>
    <x v="7"/>
    <x v="5"/>
    <x v="13"/>
    <m/>
    <x v="0"/>
  </r>
  <r>
    <n v="2780"/>
    <x v="193"/>
    <n v="201"/>
    <n v="301"/>
    <n v="105"/>
    <n v="6"/>
    <n v="94.146000000000001"/>
    <x v="569"/>
    <m/>
    <n v="169.46279999999999"/>
    <x v="0"/>
    <x v="420"/>
    <x v="1"/>
    <x v="7"/>
    <x v="5"/>
    <x v="22"/>
    <m/>
    <x v="0"/>
  </r>
  <r>
    <n v="1143"/>
    <x v="194"/>
    <n v="203"/>
    <n v="305"/>
    <n v="103"/>
    <n v="1"/>
    <n v="51.921999999999997"/>
    <x v="570"/>
    <m/>
    <n v="7.7882999999999996"/>
    <x v="0"/>
    <x v="469"/>
    <x v="1"/>
    <x v="7"/>
    <x v="6"/>
    <x v="3"/>
    <m/>
    <x v="0"/>
  </r>
  <r>
    <n v="2133"/>
    <x v="194"/>
    <n v="205"/>
    <n v="303"/>
    <n v="105"/>
    <n v="7"/>
    <n v="306.90400000000005"/>
    <x v="571"/>
    <m/>
    <n v="322.24920000000003"/>
    <x v="0"/>
    <x v="21"/>
    <x v="1"/>
    <x v="7"/>
    <x v="6"/>
    <x v="3"/>
    <m/>
    <x v="0"/>
  </r>
  <r>
    <n v="2568"/>
    <x v="194"/>
    <n v="204"/>
    <n v="304"/>
    <n v="102"/>
    <n v="6"/>
    <n v="366.74300000000005"/>
    <x v="572"/>
    <m/>
    <n v="462.09618000000012"/>
    <x v="0"/>
    <x v="363"/>
    <x v="1"/>
    <x v="7"/>
    <x v="6"/>
    <x v="15"/>
    <m/>
    <x v="0"/>
  </r>
  <r>
    <n v="2970"/>
    <x v="194"/>
    <n v="201"/>
    <n v="303"/>
    <n v="103"/>
    <n v="7"/>
    <n v="137.81300000000002"/>
    <x v="573"/>
    <m/>
    <n v="202.58511000000001"/>
    <x v="0"/>
    <x v="470"/>
    <x v="1"/>
    <x v="7"/>
    <x v="6"/>
    <x v="19"/>
    <m/>
    <x v="0"/>
  </r>
  <r>
    <n v="1114"/>
    <x v="195"/>
    <n v="201"/>
    <n v="302"/>
    <n v="105"/>
    <n v="5"/>
    <n v="137.51400000000001"/>
    <x v="574"/>
    <m/>
    <n v="116.88690000000001"/>
    <x v="0"/>
    <x v="471"/>
    <x v="1"/>
    <x v="7"/>
    <x v="0"/>
    <x v="3"/>
    <m/>
    <x v="0"/>
  </r>
  <r>
    <n v="1297"/>
    <x v="195"/>
    <n v="204"/>
    <n v="303"/>
    <n v="102"/>
    <n v="5"/>
    <n v="253.74700000000001"/>
    <x v="575"/>
    <m/>
    <n v="317.18375000000003"/>
    <x v="0"/>
    <x v="281"/>
    <x v="1"/>
    <x v="7"/>
    <x v="0"/>
    <x v="20"/>
    <m/>
    <x v="0"/>
  </r>
  <r>
    <n v="1650"/>
    <x v="195"/>
    <n v="203"/>
    <n v="304"/>
    <n v="101"/>
    <n v="10"/>
    <n v="191.81500000000003"/>
    <x v="576"/>
    <m/>
    <n v="402.81150000000002"/>
    <x v="0"/>
    <x v="472"/>
    <x v="1"/>
    <x v="7"/>
    <x v="0"/>
    <x v="11"/>
    <m/>
    <x v="0"/>
  </r>
  <r>
    <n v="2422"/>
    <x v="195"/>
    <n v="204"/>
    <n v="301"/>
    <n v="105"/>
    <n v="5"/>
    <n v="55.106999999999999"/>
    <x v="577"/>
    <m/>
    <n v="46.840949999999999"/>
    <x v="0"/>
    <x v="473"/>
    <x v="1"/>
    <x v="7"/>
    <x v="0"/>
    <x v="10"/>
    <m/>
    <x v="0"/>
  </r>
  <r>
    <n v="2461"/>
    <x v="195"/>
    <n v="205"/>
    <n v="304"/>
    <n v="102"/>
    <n v="7"/>
    <n v="252.005"/>
    <x v="578"/>
    <m/>
    <n v="441.00874999999996"/>
    <x v="0"/>
    <x v="474"/>
    <x v="1"/>
    <x v="7"/>
    <x v="0"/>
    <x v="16"/>
    <m/>
    <x v="0"/>
  </r>
  <r>
    <n v="1118"/>
    <x v="196"/>
    <n v="205"/>
    <n v="301"/>
    <n v="104"/>
    <n v="8"/>
    <n v="368.31600000000003"/>
    <x v="579"/>
    <m/>
    <n v="883.9584000000001"/>
    <x v="0"/>
    <x v="289"/>
    <x v="1"/>
    <x v="7"/>
    <x v="1"/>
    <x v="16"/>
    <m/>
    <x v="0"/>
  </r>
  <r>
    <n v="2109"/>
    <x v="196"/>
    <n v="203"/>
    <n v="305"/>
    <n v="103"/>
    <n v="7"/>
    <n v="124.41000000000001"/>
    <x v="580"/>
    <m/>
    <n v="130.63050000000001"/>
    <x v="0"/>
    <x v="314"/>
    <x v="1"/>
    <x v="7"/>
    <x v="1"/>
    <x v="12"/>
    <m/>
    <x v="0"/>
  </r>
  <r>
    <n v="1320"/>
    <x v="197"/>
    <n v="204"/>
    <n v="303"/>
    <n v="103"/>
    <n v="7"/>
    <n v="223.18400000000003"/>
    <x v="581"/>
    <m/>
    <n v="328.08048000000002"/>
    <x v="0"/>
    <x v="475"/>
    <x v="1"/>
    <x v="7"/>
    <x v="2"/>
    <x v="3"/>
    <m/>
    <x v="0"/>
  </r>
  <r>
    <n v="1894"/>
    <x v="197"/>
    <n v="202"/>
    <n v="304"/>
    <n v="104"/>
    <n v="7"/>
    <n v="134.03"/>
    <x v="582"/>
    <m/>
    <n v="159.49570000000003"/>
    <x v="0"/>
    <x v="476"/>
    <x v="1"/>
    <x v="7"/>
    <x v="2"/>
    <x v="8"/>
    <m/>
    <x v="0"/>
  </r>
  <r>
    <n v="2838"/>
    <x v="197"/>
    <n v="203"/>
    <n v="302"/>
    <n v="101"/>
    <n v="6"/>
    <n v="29.666"/>
    <x v="583"/>
    <m/>
    <n v="37.379159999999999"/>
    <x v="0"/>
    <x v="206"/>
    <x v="1"/>
    <x v="7"/>
    <x v="2"/>
    <x v="17"/>
    <m/>
    <x v="0"/>
  </r>
  <r>
    <n v="1304"/>
    <x v="198"/>
    <n v="203"/>
    <n v="301"/>
    <n v="101"/>
    <n v="7"/>
    <n v="269.37300000000005"/>
    <x v="584"/>
    <m/>
    <n v="565.68330000000003"/>
    <x v="1"/>
    <x v="477"/>
    <x v="1"/>
    <x v="7"/>
    <x v="3"/>
    <x v="14"/>
    <m/>
    <x v="0"/>
  </r>
  <r>
    <n v="2148"/>
    <x v="198"/>
    <n v="205"/>
    <n v="302"/>
    <n v="104"/>
    <n v="6"/>
    <n v="274.80700000000002"/>
    <x v="585"/>
    <m/>
    <n v="346.25682"/>
    <x v="1"/>
    <x v="265"/>
    <x v="1"/>
    <x v="7"/>
    <x v="3"/>
    <x v="11"/>
    <m/>
    <x v="0"/>
  </r>
  <r>
    <n v="2383"/>
    <x v="198"/>
    <n v="201"/>
    <n v="303"/>
    <n v="102"/>
    <n v="5"/>
    <n v="247.66299999999998"/>
    <x v="586"/>
    <m/>
    <n v="309.57874999999996"/>
    <x v="1"/>
    <x v="478"/>
    <x v="1"/>
    <x v="7"/>
    <x v="3"/>
    <x v="14"/>
    <m/>
    <x v="0"/>
  </r>
  <r>
    <n v="2492"/>
    <x v="199"/>
    <n v="204"/>
    <n v="303"/>
    <n v="101"/>
    <n v="4"/>
    <n v="296.77699999999999"/>
    <x v="587"/>
    <m/>
    <n v="356.13239999999996"/>
    <x v="1"/>
    <x v="479"/>
    <x v="1"/>
    <x v="7"/>
    <x v="4"/>
    <x v="8"/>
    <m/>
    <x v="0"/>
  </r>
  <r>
    <n v="2826"/>
    <x v="199"/>
    <n v="201"/>
    <n v="304"/>
    <n v="102"/>
    <n v="10"/>
    <n v="219.12800000000001"/>
    <x v="588"/>
    <m/>
    <n v="460.16880000000003"/>
    <x v="0"/>
    <x v="480"/>
    <x v="1"/>
    <x v="7"/>
    <x v="4"/>
    <x v="10"/>
    <m/>
    <x v="0"/>
  </r>
  <r>
    <n v="2980"/>
    <x v="199"/>
    <n v="203"/>
    <n v="303"/>
    <n v="104"/>
    <n v="7"/>
    <n v="71.591000000000008"/>
    <x v="589"/>
    <m/>
    <n v="85.193290000000019"/>
    <x v="1"/>
    <x v="481"/>
    <x v="1"/>
    <x v="7"/>
    <x v="4"/>
    <x v="1"/>
    <m/>
    <x v="0"/>
  </r>
  <r>
    <n v="1116"/>
    <x v="200"/>
    <n v="202"/>
    <n v="303"/>
    <n v="105"/>
    <n v="3"/>
    <n v="185.39300000000003"/>
    <x v="590"/>
    <m/>
    <n v="116.79759000000001"/>
    <x v="0"/>
    <x v="482"/>
    <x v="1"/>
    <x v="7"/>
    <x v="6"/>
    <x v="21"/>
    <m/>
    <x v="0"/>
  </r>
  <r>
    <n v="1289"/>
    <x v="201"/>
    <n v="205"/>
    <n v="303"/>
    <n v="101"/>
    <n v="1"/>
    <n v="361.387"/>
    <x v="591"/>
    <m/>
    <n v="68.663529999999994"/>
    <x v="0"/>
    <x v="483"/>
    <x v="1"/>
    <x v="7"/>
    <x v="0"/>
    <x v="22"/>
    <m/>
    <x v="0"/>
  </r>
  <r>
    <n v="1775"/>
    <x v="201"/>
    <n v="201"/>
    <n v="302"/>
    <n v="101"/>
    <n v="10"/>
    <n v="102.739"/>
    <x v="592"/>
    <m/>
    <n v="195.20410000000001"/>
    <x v="0"/>
    <x v="484"/>
    <x v="1"/>
    <x v="7"/>
    <x v="0"/>
    <x v="3"/>
    <m/>
    <x v="0"/>
  </r>
  <r>
    <n v="2214"/>
    <x v="201"/>
    <n v="202"/>
    <n v="303"/>
    <n v="104"/>
    <n v="6"/>
    <n v="314.99"/>
    <x v="593"/>
    <m/>
    <n v="396.88740000000001"/>
    <x v="0"/>
    <x v="485"/>
    <x v="1"/>
    <x v="7"/>
    <x v="0"/>
    <x v="6"/>
    <m/>
    <x v="0"/>
  </r>
  <r>
    <n v="2454"/>
    <x v="201"/>
    <n v="202"/>
    <n v="302"/>
    <n v="105"/>
    <n v="2"/>
    <n v="257.53000000000003"/>
    <x v="594"/>
    <m/>
    <n v="108.16260000000001"/>
    <x v="1"/>
    <x v="486"/>
    <x v="1"/>
    <x v="7"/>
    <x v="0"/>
    <x v="2"/>
    <m/>
    <x v="0"/>
  </r>
  <r>
    <n v="2404"/>
    <x v="202"/>
    <n v="205"/>
    <n v="304"/>
    <n v="103"/>
    <n v="9"/>
    <n v="60.423999999999999"/>
    <x v="595"/>
    <m/>
    <n v="92.448720000000009"/>
    <x v="0"/>
    <x v="487"/>
    <x v="1"/>
    <x v="8"/>
    <x v="1"/>
    <x v="3"/>
    <m/>
    <x v="0"/>
  </r>
  <r>
    <n v="2561"/>
    <x v="202"/>
    <n v="205"/>
    <n v="303"/>
    <n v="105"/>
    <n v="6"/>
    <n v="174.17400000000001"/>
    <x v="596"/>
    <m/>
    <n v="198.55836000000002"/>
    <x v="0"/>
    <x v="488"/>
    <x v="1"/>
    <x v="8"/>
    <x v="1"/>
    <x v="0"/>
    <m/>
    <x v="0"/>
  </r>
  <r>
    <n v="1142"/>
    <x v="203"/>
    <n v="205"/>
    <n v="305"/>
    <n v="105"/>
    <n v="4"/>
    <n v="255.30699999999999"/>
    <x v="597"/>
    <m/>
    <n v="306.36839999999995"/>
    <x v="0"/>
    <x v="489"/>
    <x v="1"/>
    <x v="8"/>
    <x v="2"/>
    <x v="3"/>
    <m/>
    <x v="0"/>
  </r>
  <r>
    <n v="1319"/>
    <x v="203"/>
    <n v="203"/>
    <n v="305"/>
    <n v="101"/>
    <n v="3"/>
    <n v="105.599"/>
    <x v="598"/>
    <m/>
    <n v="60.191430000000004"/>
    <x v="0"/>
    <x v="490"/>
    <x v="1"/>
    <x v="8"/>
    <x v="2"/>
    <x v="17"/>
    <m/>
    <x v="0"/>
  </r>
  <r>
    <n v="1408"/>
    <x v="203"/>
    <n v="203"/>
    <n v="301"/>
    <n v="101"/>
    <n v="6"/>
    <n v="262.548"/>
    <x v="599"/>
    <m/>
    <n v="267.79896000000002"/>
    <x v="0"/>
    <x v="491"/>
    <x v="1"/>
    <x v="8"/>
    <x v="2"/>
    <x v="21"/>
    <m/>
    <x v="0"/>
  </r>
  <r>
    <n v="2402"/>
    <x v="203"/>
    <n v="204"/>
    <n v="301"/>
    <n v="101"/>
    <n v="6"/>
    <n v="372.39799999999997"/>
    <x v="600"/>
    <m/>
    <n v="670.31639999999993"/>
    <x v="0"/>
    <x v="418"/>
    <x v="1"/>
    <x v="8"/>
    <x v="2"/>
    <x v="14"/>
    <m/>
    <x v="0"/>
  </r>
  <r>
    <n v="1019"/>
    <x v="204"/>
    <n v="201"/>
    <n v="303"/>
    <n v="104"/>
    <n v="10"/>
    <n v="270.34800000000001"/>
    <x v="601"/>
    <m/>
    <n v="513.66120000000001"/>
    <x v="0"/>
    <x v="492"/>
    <x v="1"/>
    <x v="8"/>
    <x v="4"/>
    <x v="23"/>
    <m/>
    <x v="0"/>
  </r>
  <r>
    <n v="2399"/>
    <x v="204"/>
    <n v="205"/>
    <n v="305"/>
    <n v="101"/>
    <n v="2"/>
    <n v="172.83499999999998"/>
    <x v="602"/>
    <m/>
    <n v="65.677299999999988"/>
    <x v="0"/>
    <x v="394"/>
    <x v="1"/>
    <x v="8"/>
    <x v="4"/>
    <x v="3"/>
    <m/>
    <x v="0"/>
  </r>
  <r>
    <n v="1152"/>
    <x v="205"/>
    <n v="201"/>
    <n v="301"/>
    <n v="102"/>
    <n v="1"/>
    <n v="240.81200000000001"/>
    <x v="603"/>
    <m/>
    <n v="50.570520000000002"/>
    <x v="0"/>
    <x v="493"/>
    <x v="1"/>
    <x v="8"/>
    <x v="5"/>
    <x v="3"/>
    <m/>
    <x v="0"/>
  </r>
  <r>
    <n v="1966"/>
    <x v="205"/>
    <n v="202"/>
    <n v="302"/>
    <n v="103"/>
    <n v="2"/>
    <n v="110.20099999999999"/>
    <x v="604"/>
    <m/>
    <n v="37.468339999999998"/>
    <x v="0"/>
    <x v="494"/>
    <x v="1"/>
    <x v="8"/>
    <x v="5"/>
    <x v="16"/>
    <m/>
    <x v="0"/>
  </r>
  <r>
    <n v="2379"/>
    <x v="205"/>
    <n v="203"/>
    <n v="305"/>
    <n v="105"/>
    <n v="5"/>
    <n v="191.42500000000001"/>
    <x v="605"/>
    <m/>
    <n v="143.56874999999999"/>
    <x v="0"/>
    <x v="495"/>
    <x v="1"/>
    <x v="8"/>
    <x v="5"/>
    <x v="17"/>
    <m/>
    <x v="0"/>
  </r>
  <r>
    <n v="2380"/>
    <x v="205"/>
    <n v="201"/>
    <n v="304"/>
    <n v="101"/>
    <n v="6"/>
    <n v="122.78500000000001"/>
    <x v="606"/>
    <m/>
    <n v="125.24070000000002"/>
    <x v="1"/>
    <x v="18"/>
    <x v="1"/>
    <x v="8"/>
    <x v="5"/>
    <x v="13"/>
    <m/>
    <x v="0"/>
  </r>
  <r>
    <n v="2953"/>
    <x v="205"/>
    <n v="202"/>
    <n v="303"/>
    <n v="103"/>
    <n v="1"/>
    <n v="47.762000000000008"/>
    <x v="607"/>
    <m/>
    <n v="11.940500000000002"/>
    <x v="0"/>
    <x v="187"/>
    <x v="1"/>
    <x v="8"/>
    <x v="5"/>
    <x v="4"/>
    <m/>
    <x v="0"/>
  </r>
  <r>
    <n v="2996"/>
    <x v="205"/>
    <n v="205"/>
    <n v="301"/>
    <n v="101"/>
    <n v="10"/>
    <n v="287.37799999999999"/>
    <x v="608"/>
    <m/>
    <n v="862.1339999999999"/>
    <x v="0"/>
    <x v="496"/>
    <x v="1"/>
    <x v="8"/>
    <x v="5"/>
    <x v="2"/>
    <m/>
    <x v="0"/>
  </r>
  <r>
    <n v="1908"/>
    <x v="206"/>
    <n v="201"/>
    <n v="302"/>
    <n v="103"/>
    <n v="5"/>
    <n v="67.664999999999992"/>
    <x v="609"/>
    <m/>
    <n v="71.048249999999982"/>
    <x v="1"/>
    <x v="65"/>
    <x v="1"/>
    <x v="8"/>
    <x v="6"/>
    <x v="20"/>
    <m/>
    <x v="0"/>
  </r>
  <r>
    <n v="2713"/>
    <x v="206"/>
    <n v="201"/>
    <n v="304"/>
    <n v="103"/>
    <n v="9"/>
    <n v="157.56"/>
    <x v="610"/>
    <m/>
    <n v="354.51"/>
    <x v="0"/>
    <x v="497"/>
    <x v="1"/>
    <x v="8"/>
    <x v="6"/>
    <x v="8"/>
    <m/>
    <x v="0"/>
  </r>
  <r>
    <n v="2863"/>
    <x v="206"/>
    <n v="201"/>
    <n v="305"/>
    <n v="101"/>
    <n v="3"/>
    <n v="280.39699999999999"/>
    <x v="611"/>
    <m/>
    <n v="210.29775000000001"/>
    <x v="1"/>
    <x v="290"/>
    <x v="1"/>
    <x v="8"/>
    <x v="6"/>
    <x v="16"/>
    <m/>
    <x v="0"/>
  </r>
  <r>
    <n v="1281"/>
    <x v="207"/>
    <n v="203"/>
    <n v="303"/>
    <n v="102"/>
    <n v="6"/>
    <n v="297.38799999999998"/>
    <x v="612"/>
    <m/>
    <n v="267.64920000000001"/>
    <x v="0"/>
    <x v="498"/>
    <x v="1"/>
    <x v="8"/>
    <x v="0"/>
    <x v="2"/>
    <m/>
    <x v="0"/>
  </r>
  <r>
    <n v="1595"/>
    <x v="207"/>
    <n v="201"/>
    <n v="304"/>
    <n v="101"/>
    <n v="9"/>
    <n v="59.357999999999997"/>
    <x v="613"/>
    <m/>
    <n v="101.50218"/>
    <x v="0"/>
    <x v="147"/>
    <x v="1"/>
    <x v="8"/>
    <x v="0"/>
    <x v="12"/>
    <m/>
    <x v="0"/>
  </r>
  <r>
    <n v="1857"/>
    <x v="207"/>
    <n v="202"/>
    <n v="304"/>
    <n v="105"/>
    <n v="7"/>
    <n v="222.74200000000002"/>
    <x v="614"/>
    <m/>
    <n v="233.87910000000002"/>
    <x v="0"/>
    <x v="182"/>
    <x v="1"/>
    <x v="8"/>
    <x v="0"/>
    <x v="19"/>
    <m/>
    <x v="0"/>
  </r>
  <r>
    <n v="2596"/>
    <x v="207"/>
    <n v="201"/>
    <n v="302"/>
    <n v="103"/>
    <n v="3"/>
    <n v="134.35499999999999"/>
    <x v="615"/>
    <m/>
    <n v="68.521049999999988"/>
    <x v="0"/>
    <x v="499"/>
    <x v="1"/>
    <x v="8"/>
    <x v="0"/>
    <x v="0"/>
    <m/>
    <x v="0"/>
  </r>
  <r>
    <n v="2796"/>
    <x v="207"/>
    <n v="203"/>
    <n v="305"/>
    <n v="103"/>
    <n v="6"/>
    <n v="215.03300000000002"/>
    <x v="616"/>
    <m/>
    <n v="270.94157999999999"/>
    <x v="0"/>
    <x v="500"/>
    <x v="1"/>
    <x v="8"/>
    <x v="0"/>
    <x v="9"/>
    <m/>
    <x v="0"/>
  </r>
  <r>
    <n v="1716"/>
    <x v="208"/>
    <n v="203"/>
    <n v="302"/>
    <n v="105"/>
    <n v="2"/>
    <n v="126.17800000000001"/>
    <x v="617"/>
    <m/>
    <n v="52.994759999999999"/>
    <x v="1"/>
    <x v="323"/>
    <x v="1"/>
    <x v="8"/>
    <x v="1"/>
    <x v="7"/>
    <m/>
    <x v="0"/>
  </r>
  <r>
    <n v="2207"/>
    <x v="208"/>
    <n v="202"/>
    <n v="303"/>
    <n v="105"/>
    <n v="1"/>
    <n v="291.96700000000004"/>
    <x v="618"/>
    <m/>
    <n v="55.47373000000001"/>
    <x v="0"/>
    <x v="501"/>
    <x v="1"/>
    <x v="8"/>
    <x v="1"/>
    <x v="16"/>
    <m/>
    <x v="0"/>
  </r>
  <r>
    <n v="2403"/>
    <x v="208"/>
    <n v="205"/>
    <n v="304"/>
    <n v="103"/>
    <n v="4"/>
    <n v="261.98900000000003"/>
    <x v="619"/>
    <m/>
    <n v="157.19340000000003"/>
    <x v="0"/>
    <x v="502"/>
    <x v="1"/>
    <x v="8"/>
    <x v="1"/>
    <x v="18"/>
    <m/>
    <x v="0"/>
  </r>
  <r>
    <n v="2668"/>
    <x v="208"/>
    <n v="204"/>
    <n v="302"/>
    <n v="101"/>
    <n v="1"/>
    <n v="279.31800000000004"/>
    <x v="620"/>
    <m/>
    <n v="47.484060000000014"/>
    <x v="0"/>
    <x v="368"/>
    <x v="1"/>
    <x v="8"/>
    <x v="1"/>
    <x v="6"/>
    <m/>
    <x v="0"/>
  </r>
  <r>
    <n v="1399"/>
    <x v="209"/>
    <n v="202"/>
    <n v="303"/>
    <n v="102"/>
    <n v="8"/>
    <n v="53.923999999999999"/>
    <x v="621"/>
    <m/>
    <n v="107.848"/>
    <x v="0"/>
    <x v="231"/>
    <x v="1"/>
    <x v="8"/>
    <x v="2"/>
    <x v="11"/>
    <m/>
    <x v="0"/>
  </r>
  <r>
    <n v="1477"/>
    <x v="209"/>
    <n v="205"/>
    <n v="304"/>
    <n v="102"/>
    <n v="1"/>
    <n v="338.67599999999999"/>
    <x v="622"/>
    <m/>
    <n v="84.668999999999997"/>
    <x v="0"/>
    <x v="503"/>
    <x v="1"/>
    <x v="8"/>
    <x v="2"/>
    <x v="23"/>
    <m/>
    <x v="0"/>
  </r>
  <r>
    <n v="1747"/>
    <x v="209"/>
    <n v="201"/>
    <n v="303"/>
    <n v="102"/>
    <n v="7"/>
    <n v="123.90300000000001"/>
    <x v="623"/>
    <m/>
    <n v="216.83025000000001"/>
    <x v="0"/>
    <x v="348"/>
    <x v="1"/>
    <x v="8"/>
    <x v="2"/>
    <x v="0"/>
    <m/>
    <x v="0"/>
  </r>
  <r>
    <n v="2669"/>
    <x v="210"/>
    <n v="204"/>
    <n v="305"/>
    <n v="103"/>
    <n v="3"/>
    <n v="380.36699999999996"/>
    <x v="624"/>
    <m/>
    <n v="216.80918999999997"/>
    <x v="0"/>
    <x v="504"/>
    <x v="1"/>
    <x v="8"/>
    <x v="3"/>
    <x v="18"/>
    <m/>
    <x v="0"/>
  </r>
  <r>
    <n v="1425"/>
    <x v="211"/>
    <n v="205"/>
    <n v="301"/>
    <n v="102"/>
    <n v="6"/>
    <n v="331.83800000000002"/>
    <x v="625"/>
    <m/>
    <n v="298.6542"/>
    <x v="0"/>
    <x v="151"/>
    <x v="1"/>
    <x v="8"/>
    <x v="4"/>
    <x v="11"/>
    <m/>
    <x v="0"/>
  </r>
  <r>
    <n v="2716"/>
    <x v="211"/>
    <n v="203"/>
    <n v="302"/>
    <n v="102"/>
    <n v="8"/>
    <n v="226.53799999999998"/>
    <x v="626"/>
    <m/>
    <n v="308.09168"/>
    <x v="0"/>
    <x v="13"/>
    <x v="1"/>
    <x v="8"/>
    <x v="4"/>
    <x v="10"/>
    <m/>
    <x v="0"/>
  </r>
  <r>
    <n v="2789"/>
    <x v="211"/>
    <n v="202"/>
    <n v="304"/>
    <n v="103"/>
    <n v="2"/>
    <n v="189.73499999999999"/>
    <x v="627"/>
    <m/>
    <n v="72.099299999999999"/>
    <x v="0"/>
    <x v="505"/>
    <x v="1"/>
    <x v="8"/>
    <x v="4"/>
    <x v="8"/>
    <m/>
    <x v="0"/>
  </r>
  <r>
    <n v="1386"/>
    <x v="212"/>
    <n v="203"/>
    <n v="302"/>
    <n v="103"/>
    <n v="6"/>
    <n v="205.27"/>
    <x v="628"/>
    <m/>
    <n v="258.64019999999999"/>
    <x v="0"/>
    <x v="506"/>
    <x v="1"/>
    <x v="8"/>
    <x v="5"/>
    <x v="23"/>
    <m/>
    <x v="0"/>
  </r>
  <r>
    <n v="2607"/>
    <x v="212"/>
    <n v="202"/>
    <n v="302"/>
    <n v="103"/>
    <n v="6"/>
    <n v="313.09200000000004"/>
    <x v="629"/>
    <m/>
    <n v="281.78280000000001"/>
    <x v="0"/>
    <x v="507"/>
    <x v="1"/>
    <x v="8"/>
    <x v="5"/>
    <x v="22"/>
    <m/>
    <x v="0"/>
  </r>
  <r>
    <n v="2463"/>
    <x v="213"/>
    <n v="201"/>
    <n v="304"/>
    <n v="103"/>
    <n v="5"/>
    <n v="55.523000000000003"/>
    <x v="630"/>
    <m/>
    <n v="41.642249999999997"/>
    <x v="0"/>
    <x v="508"/>
    <x v="1"/>
    <x v="8"/>
    <x v="6"/>
    <x v="12"/>
    <m/>
    <x v="0"/>
  </r>
  <r>
    <n v="2940"/>
    <x v="213"/>
    <n v="205"/>
    <n v="302"/>
    <n v="101"/>
    <n v="4"/>
    <n v="50.141000000000005"/>
    <x v="631"/>
    <m/>
    <n v="42.11844"/>
    <x v="0"/>
    <x v="509"/>
    <x v="1"/>
    <x v="8"/>
    <x v="6"/>
    <x v="9"/>
    <m/>
    <x v="0"/>
  </r>
  <r>
    <n v="2005"/>
    <x v="214"/>
    <n v="201"/>
    <n v="304"/>
    <n v="105"/>
    <n v="3"/>
    <n v="67.509"/>
    <x v="632"/>
    <m/>
    <n v="50.631749999999997"/>
    <x v="0"/>
    <x v="254"/>
    <x v="1"/>
    <x v="8"/>
    <x v="0"/>
    <x v="16"/>
    <m/>
    <x v="0"/>
  </r>
  <r>
    <n v="1055"/>
    <x v="215"/>
    <n v="204"/>
    <n v="302"/>
    <n v="105"/>
    <n v="4"/>
    <n v="271.07600000000002"/>
    <x v="633"/>
    <m/>
    <n v="206.01776000000001"/>
    <x v="0"/>
    <x v="236"/>
    <x v="1"/>
    <x v="8"/>
    <x v="1"/>
    <x v="11"/>
    <m/>
    <x v="0"/>
  </r>
  <r>
    <n v="1568"/>
    <x v="215"/>
    <n v="204"/>
    <n v="302"/>
    <n v="105"/>
    <n v="10"/>
    <n v="208.24700000000001"/>
    <x v="634"/>
    <m/>
    <n v="624.7410000000001"/>
    <x v="0"/>
    <x v="364"/>
    <x v="1"/>
    <x v="8"/>
    <x v="1"/>
    <x v="15"/>
    <m/>
    <x v="0"/>
  </r>
  <r>
    <n v="1593"/>
    <x v="215"/>
    <n v="202"/>
    <n v="303"/>
    <n v="102"/>
    <n v="1"/>
    <n v="176.38400000000001"/>
    <x v="635"/>
    <m/>
    <n v="26.457600000000003"/>
    <x v="1"/>
    <x v="510"/>
    <x v="1"/>
    <x v="8"/>
    <x v="1"/>
    <x v="17"/>
    <m/>
    <x v="0"/>
  </r>
  <r>
    <n v="2486"/>
    <x v="215"/>
    <n v="202"/>
    <n v="301"/>
    <n v="101"/>
    <n v="6"/>
    <n v="228.78700000000001"/>
    <x v="636"/>
    <m/>
    <n v="411.81659999999999"/>
    <x v="0"/>
    <x v="511"/>
    <x v="1"/>
    <x v="8"/>
    <x v="1"/>
    <x v="23"/>
    <m/>
    <x v="0"/>
  </r>
  <r>
    <n v="2819"/>
    <x v="215"/>
    <n v="201"/>
    <n v="305"/>
    <n v="102"/>
    <n v="6"/>
    <n v="104.76700000000001"/>
    <x v="637"/>
    <m/>
    <n v="119.43438000000002"/>
    <x v="1"/>
    <x v="512"/>
    <x v="1"/>
    <x v="8"/>
    <x v="1"/>
    <x v="0"/>
    <m/>
    <x v="0"/>
  </r>
  <r>
    <n v="1397"/>
    <x v="216"/>
    <n v="201"/>
    <n v="304"/>
    <n v="102"/>
    <n v="6"/>
    <n v="317.161"/>
    <x v="638"/>
    <m/>
    <n v="361.56353999999999"/>
    <x v="0"/>
    <x v="496"/>
    <x v="1"/>
    <x v="8"/>
    <x v="2"/>
    <x v="2"/>
    <m/>
    <x v="0"/>
  </r>
  <r>
    <n v="1576"/>
    <x v="216"/>
    <n v="205"/>
    <n v="304"/>
    <n v="102"/>
    <n v="10"/>
    <n v="205.10100000000003"/>
    <x v="639"/>
    <m/>
    <n v="348.67170000000004"/>
    <x v="0"/>
    <x v="513"/>
    <x v="1"/>
    <x v="8"/>
    <x v="2"/>
    <x v="15"/>
    <m/>
    <x v="0"/>
  </r>
  <r>
    <n v="2504"/>
    <x v="216"/>
    <n v="201"/>
    <n v="302"/>
    <n v="105"/>
    <n v="10"/>
    <n v="244.42600000000002"/>
    <x v="640"/>
    <m/>
    <n v="733.27800000000002"/>
    <x v="0"/>
    <x v="514"/>
    <x v="1"/>
    <x v="8"/>
    <x v="2"/>
    <x v="5"/>
    <m/>
    <x v="0"/>
  </r>
  <r>
    <n v="2626"/>
    <x v="216"/>
    <n v="202"/>
    <n v="302"/>
    <n v="101"/>
    <n v="3"/>
    <n v="283.94599999999997"/>
    <x v="641"/>
    <m/>
    <n v="144.81246000000002"/>
    <x v="0"/>
    <x v="515"/>
    <x v="1"/>
    <x v="8"/>
    <x v="2"/>
    <x v="4"/>
    <m/>
    <x v="0"/>
  </r>
  <r>
    <n v="1490"/>
    <x v="217"/>
    <n v="204"/>
    <n v="305"/>
    <n v="104"/>
    <n v="1"/>
    <n v="281.86599999999999"/>
    <x v="642"/>
    <m/>
    <n v="84.559799999999996"/>
    <x v="0"/>
    <x v="515"/>
    <x v="1"/>
    <x v="8"/>
    <x v="3"/>
    <x v="4"/>
    <m/>
    <x v="0"/>
  </r>
  <r>
    <n v="2179"/>
    <x v="217"/>
    <n v="201"/>
    <n v="304"/>
    <n v="105"/>
    <n v="6"/>
    <n v="78.988"/>
    <x v="643"/>
    <m/>
    <n v="118.482"/>
    <x v="0"/>
    <x v="516"/>
    <x v="1"/>
    <x v="8"/>
    <x v="3"/>
    <x v="12"/>
    <m/>
    <x v="0"/>
  </r>
  <r>
    <n v="1491"/>
    <x v="218"/>
    <n v="205"/>
    <n v="301"/>
    <n v="101"/>
    <n v="3"/>
    <n v="218.97200000000001"/>
    <x v="644"/>
    <m/>
    <n v="98.537400000000005"/>
    <x v="1"/>
    <x v="517"/>
    <x v="1"/>
    <x v="8"/>
    <x v="4"/>
    <x v="5"/>
    <m/>
    <x v="0"/>
  </r>
  <r>
    <n v="1582"/>
    <x v="218"/>
    <n v="201"/>
    <n v="303"/>
    <n v="104"/>
    <n v="8"/>
    <n v="355.36800000000005"/>
    <x v="645"/>
    <m/>
    <n v="483.30048000000011"/>
    <x v="0"/>
    <x v="518"/>
    <x v="1"/>
    <x v="8"/>
    <x v="4"/>
    <x v="10"/>
    <m/>
    <x v="0"/>
  </r>
  <r>
    <n v="1618"/>
    <x v="218"/>
    <n v="203"/>
    <n v="304"/>
    <n v="101"/>
    <n v="2"/>
    <n v="301.52199999999999"/>
    <x v="646"/>
    <m/>
    <n v="102.51748000000001"/>
    <x v="0"/>
    <x v="519"/>
    <x v="1"/>
    <x v="8"/>
    <x v="4"/>
    <x v="14"/>
    <m/>
    <x v="0"/>
  </r>
  <r>
    <n v="2698"/>
    <x v="218"/>
    <n v="201"/>
    <n v="301"/>
    <n v="102"/>
    <n v="2"/>
    <n v="313.87200000000001"/>
    <x v="647"/>
    <m/>
    <n v="106.71648000000002"/>
    <x v="1"/>
    <x v="520"/>
    <x v="1"/>
    <x v="8"/>
    <x v="4"/>
    <x v="2"/>
    <m/>
    <x v="0"/>
  </r>
  <r>
    <n v="2723"/>
    <x v="218"/>
    <n v="203"/>
    <n v="305"/>
    <n v="103"/>
    <n v="4"/>
    <n v="93.015000000000001"/>
    <x v="648"/>
    <m/>
    <n v="70.691400000000002"/>
    <x v="0"/>
    <x v="521"/>
    <x v="1"/>
    <x v="8"/>
    <x v="4"/>
    <x v="13"/>
    <m/>
    <x v="0"/>
  </r>
  <r>
    <n v="1781"/>
    <x v="219"/>
    <n v="202"/>
    <n v="305"/>
    <n v="103"/>
    <n v="4"/>
    <n v="349.47899999999998"/>
    <x v="649"/>
    <m/>
    <n v="265.60404"/>
    <x v="0"/>
    <x v="51"/>
    <x v="1"/>
    <x v="8"/>
    <x v="5"/>
    <x v="17"/>
    <m/>
    <x v="0"/>
  </r>
  <r>
    <n v="2185"/>
    <x v="219"/>
    <n v="204"/>
    <n v="301"/>
    <n v="104"/>
    <n v="3"/>
    <n v="286.05200000000002"/>
    <x v="650"/>
    <m/>
    <n v="214.53900000000002"/>
    <x v="0"/>
    <x v="248"/>
    <x v="1"/>
    <x v="8"/>
    <x v="5"/>
    <x v="20"/>
    <m/>
    <x v="0"/>
  </r>
  <r>
    <n v="2586"/>
    <x v="219"/>
    <n v="204"/>
    <n v="305"/>
    <n v="101"/>
    <n v="3"/>
    <n v="253.47399999999999"/>
    <x v="651"/>
    <m/>
    <n v="159.68861999999999"/>
    <x v="0"/>
    <x v="522"/>
    <x v="1"/>
    <x v="8"/>
    <x v="5"/>
    <x v="23"/>
    <m/>
    <x v="0"/>
  </r>
  <r>
    <n v="2994"/>
    <x v="219"/>
    <n v="205"/>
    <n v="305"/>
    <n v="105"/>
    <n v="1"/>
    <n v="269.78899999999999"/>
    <x v="652"/>
    <m/>
    <n v="56.655689999999993"/>
    <x v="0"/>
    <x v="476"/>
    <x v="1"/>
    <x v="8"/>
    <x v="5"/>
    <x v="8"/>
    <m/>
    <x v="0"/>
  </r>
  <r>
    <n v="1062"/>
    <x v="220"/>
    <n v="203"/>
    <n v="304"/>
    <n v="101"/>
    <n v="10"/>
    <n v="158.6"/>
    <x v="653"/>
    <m/>
    <n v="333.06"/>
    <x v="0"/>
    <x v="523"/>
    <x v="1"/>
    <x v="8"/>
    <x v="6"/>
    <x v="9"/>
    <m/>
    <x v="0"/>
  </r>
  <r>
    <n v="1489"/>
    <x v="220"/>
    <n v="202"/>
    <n v="302"/>
    <n v="104"/>
    <n v="8"/>
    <n v="342.83600000000007"/>
    <x v="654"/>
    <m/>
    <n v="685.67200000000014"/>
    <x v="0"/>
    <x v="524"/>
    <x v="1"/>
    <x v="8"/>
    <x v="6"/>
    <x v="1"/>
    <m/>
    <x v="0"/>
  </r>
  <r>
    <n v="1819"/>
    <x v="221"/>
    <n v="204"/>
    <n v="301"/>
    <n v="103"/>
    <n v="2"/>
    <n v="386.685"/>
    <x v="655"/>
    <m/>
    <n v="193.3425"/>
    <x v="1"/>
    <x v="209"/>
    <x v="1"/>
    <x v="8"/>
    <x v="0"/>
    <x v="10"/>
    <m/>
    <x v="0"/>
  </r>
  <r>
    <n v="2023"/>
    <x v="221"/>
    <n v="201"/>
    <n v="305"/>
    <n v="101"/>
    <n v="8"/>
    <n v="332.73500000000001"/>
    <x v="656"/>
    <m/>
    <n v="665.47"/>
    <x v="0"/>
    <x v="192"/>
    <x v="1"/>
    <x v="8"/>
    <x v="0"/>
    <x v="22"/>
    <m/>
    <x v="0"/>
  </r>
  <r>
    <n v="2032"/>
    <x v="221"/>
    <n v="201"/>
    <n v="304"/>
    <n v="103"/>
    <n v="3"/>
    <n v="194.29800000000003"/>
    <x v="657"/>
    <m/>
    <n v="99.091980000000021"/>
    <x v="0"/>
    <x v="525"/>
    <x v="1"/>
    <x v="8"/>
    <x v="0"/>
    <x v="8"/>
    <m/>
    <x v="0"/>
  </r>
  <r>
    <n v="1956"/>
    <x v="222"/>
    <n v="203"/>
    <n v="303"/>
    <n v="102"/>
    <n v="10"/>
    <n v="216.63199999999998"/>
    <x v="658"/>
    <m/>
    <n v="454.92719999999991"/>
    <x v="0"/>
    <x v="526"/>
    <x v="1"/>
    <x v="8"/>
    <x v="1"/>
    <x v="22"/>
    <m/>
    <x v="0"/>
  </r>
  <r>
    <n v="2412"/>
    <x v="222"/>
    <n v="202"/>
    <n v="304"/>
    <n v="102"/>
    <n v="5"/>
    <n v="286.49400000000003"/>
    <x v="659"/>
    <m/>
    <n v="300.81870000000004"/>
    <x v="0"/>
    <x v="343"/>
    <x v="1"/>
    <x v="8"/>
    <x v="1"/>
    <x v="17"/>
    <m/>
    <x v="0"/>
  </r>
  <r>
    <n v="2748"/>
    <x v="222"/>
    <n v="205"/>
    <n v="302"/>
    <n v="104"/>
    <n v="9"/>
    <n v="26.988000000000003"/>
    <x v="660"/>
    <m/>
    <n v="51.00732"/>
    <x v="0"/>
    <x v="527"/>
    <x v="1"/>
    <x v="8"/>
    <x v="1"/>
    <x v="9"/>
    <m/>
    <x v="0"/>
  </r>
  <r>
    <n v="1755"/>
    <x v="223"/>
    <n v="202"/>
    <n v="304"/>
    <n v="102"/>
    <n v="1"/>
    <n v="281.58"/>
    <x v="661"/>
    <m/>
    <n v="42.236999999999995"/>
    <x v="1"/>
    <x v="93"/>
    <x v="1"/>
    <x v="8"/>
    <x v="2"/>
    <x v="6"/>
    <m/>
    <x v="0"/>
  </r>
  <r>
    <n v="2989"/>
    <x v="223"/>
    <n v="204"/>
    <n v="302"/>
    <n v="104"/>
    <n v="6"/>
    <n v="256.37300000000005"/>
    <x v="662"/>
    <m/>
    <n v="384.55950000000007"/>
    <x v="1"/>
    <x v="289"/>
    <x v="1"/>
    <x v="8"/>
    <x v="2"/>
    <x v="16"/>
    <m/>
    <x v="0"/>
  </r>
  <r>
    <n v="1776"/>
    <x v="224"/>
    <n v="205"/>
    <n v="305"/>
    <n v="101"/>
    <n v="8"/>
    <n v="56.744999999999997"/>
    <x v="663"/>
    <m/>
    <n v="95.331599999999995"/>
    <x v="1"/>
    <x v="528"/>
    <x v="1"/>
    <x v="8"/>
    <x v="3"/>
    <x v="22"/>
    <m/>
    <x v="0"/>
  </r>
  <r>
    <n v="2939"/>
    <x v="225"/>
    <n v="205"/>
    <n v="304"/>
    <n v="105"/>
    <n v="6"/>
    <n v="283.69900000000001"/>
    <x v="664"/>
    <m/>
    <n v="323.41685999999999"/>
    <x v="0"/>
    <x v="529"/>
    <x v="1"/>
    <x v="8"/>
    <x v="4"/>
    <x v="1"/>
    <m/>
    <x v="0"/>
  </r>
  <r>
    <n v="1828"/>
    <x v="226"/>
    <n v="202"/>
    <n v="303"/>
    <n v="102"/>
    <n v="3"/>
    <n v="131.88500000000002"/>
    <x v="665"/>
    <m/>
    <n v="67.261350000000022"/>
    <x v="0"/>
    <x v="530"/>
    <x v="1"/>
    <x v="8"/>
    <x v="5"/>
    <x v="5"/>
    <m/>
    <x v="0"/>
  </r>
  <r>
    <n v="2057"/>
    <x v="226"/>
    <n v="202"/>
    <n v="305"/>
    <n v="103"/>
    <n v="3"/>
    <n v="322.24400000000003"/>
    <x v="666"/>
    <m/>
    <n v="183.67908000000003"/>
    <x v="0"/>
    <x v="531"/>
    <x v="1"/>
    <x v="8"/>
    <x v="5"/>
    <x v="7"/>
    <m/>
    <x v="0"/>
  </r>
  <r>
    <n v="2251"/>
    <x v="226"/>
    <n v="205"/>
    <n v="302"/>
    <n v="102"/>
    <n v="4"/>
    <n v="333.39799999999997"/>
    <x v="667"/>
    <m/>
    <n v="333.39799999999997"/>
    <x v="0"/>
    <x v="532"/>
    <x v="1"/>
    <x v="8"/>
    <x v="5"/>
    <x v="1"/>
    <m/>
    <x v="0"/>
  </r>
  <r>
    <n v="2326"/>
    <x v="226"/>
    <n v="201"/>
    <n v="304"/>
    <n v="103"/>
    <n v="9"/>
    <n v="366.50900000000001"/>
    <x v="668"/>
    <m/>
    <n v="560.75877000000003"/>
    <x v="0"/>
    <x v="533"/>
    <x v="1"/>
    <x v="8"/>
    <x v="5"/>
    <x v="12"/>
    <m/>
    <x v="0"/>
  </r>
  <r>
    <n v="1329"/>
    <x v="227"/>
    <n v="205"/>
    <n v="303"/>
    <n v="104"/>
    <n v="6"/>
    <n v="197.95100000000002"/>
    <x v="669"/>
    <m/>
    <n v="178.1559"/>
    <x v="0"/>
    <x v="382"/>
    <x v="1"/>
    <x v="8"/>
    <x v="6"/>
    <x v="7"/>
    <m/>
    <x v="0"/>
  </r>
  <r>
    <n v="2022"/>
    <x v="227"/>
    <n v="201"/>
    <n v="304"/>
    <n v="105"/>
    <n v="8"/>
    <n v="342.27700000000004"/>
    <x v="670"/>
    <m/>
    <n v="575.02536000000009"/>
    <x v="0"/>
    <x v="534"/>
    <x v="1"/>
    <x v="8"/>
    <x v="6"/>
    <x v="22"/>
    <m/>
    <x v="0"/>
  </r>
  <r>
    <n v="1051"/>
    <x v="228"/>
    <n v="202"/>
    <n v="301"/>
    <n v="103"/>
    <n v="3"/>
    <n v="358.34499999999997"/>
    <x v="671"/>
    <m/>
    <n v="268.75874999999996"/>
    <x v="0"/>
    <x v="111"/>
    <x v="1"/>
    <x v="8"/>
    <x v="0"/>
    <x v="15"/>
    <m/>
    <x v="0"/>
  </r>
  <r>
    <n v="1095"/>
    <x v="228"/>
    <n v="203"/>
    <n v="305"/>
    <n v="102"/>
    <n v="5"/>
    <n v="354.62700000000007"/>
    <x v="672"/>
    <m/>
    <n v="265.97025000000002"/>
    <x v="0"/>
    <x v="311"/>
    <x v="1"/>
    <x v="8"/>
    <x v="0"/>
    <x v="18"/>
    <m/>
    <x v="0"/>
  </r>
  <r>
    <n v="2169"/>
    <x v="228"/>
    <n v="202"/>
    <n v="305"/>
    <n v="104"/>
    <n v="5"/>
    <n v="114.84200000000001"/>
    <x v="673"/>
    <m/>
    <n v="86.131500000000003"/>
    <x v="0"/>
    <x v="535"/>
    <x v="1"/>
    <x v="8"/>
    <x v="0"/>
    <x v="8"/>
    <m/>
    <x v="0"/>
  </r>
  <r>
    <n v="2211"/>
    <x v="228"/>
    <n v="204"/>
    <n v="301"/>
    <n v="105"/>
    <n v="1"/>
    <n v="354.91300000000001"/>
    <x v="674"/>
    <m/>
    <n v="53.23695"/>
    <x v="0"/>
    <x v="536"/>
    <x v="1"/>
    <x v="8"/>
    <x v="0"/>
    <x v="9"/>
    <m/>
    <x v="0"/>
  </r>
  <r>
    <n v="2644"/>
    <x v="228"/>
    <n v="204"/>
    <n v="301"/>
    <n v="104"/>
    <n v="1"/>
    <n v="220.88300000000001"/>
    <x v="675"/>
    <m/>
    <n v="37.550110000000004"/>
    <x v="0"/>
    <x v="537"/>
    <x v="1"/>
    <x v="8"/>
    <x v="0"/>
    <x v="9"/>
    <m/>
    <x v="0"/>
  </r>
  <r>
    <n v="1044"/>
    <x v="229"/>
    <n v="205"/>
    <n v="303"/>
    <n v="105"/>
    <n v="8"/>
    <n v="301.613"/>
    <x v="676"/>
    <m/>
    <n v="506.70983999999999"/>
    <x v="0"/>
    <x v="538"/>
    <x v="1"/>
    <x v="8"/>
    <x v="1"/>
    <x v="16"/>
    <m/>
    <x v="0"/>
  </r>
  <r>
    <n v="1311"/>
    <x v="229"/>
    <n v="205"/>
    <n v="303"/>
    <n v="105"/>
    <n v="3"/>
    <n v="109.60300000000001"/>
    <x v="677"/>
    <m/>
    <n v="49.321350000000002"/>
    <x v="0"/>
    <x v="384"/>
    <x v="1"/>
    <x v="8"/>
    <x v="1"/>
    <x v="20"/>
    <m/>
    <x v="0"/>
  </r>
  <r>
    <n v="1791"/>
    <x v="229"/>
    <n v="201"/>
    <n v="304"/>
    <n v="102"/>
    <n v="6"/>
    <n v="102.99900000000001"/>
    <x v="678"/>
    <m/>
    <n v="92.699100000000001"/>
    <x v="0"/>
    <x v="539"/>
    <x v="1"/>
    <x v="8"/>
    <x v="1"/>
    <x v="6"/>
    <m/>
    <x v="0"/>
  </r>
  <r>
    <n v="2144"/>
    <x v="229"/>
    <n v="204"/>
    <n v="302"/>
    <n v="102"/>
    <n v="6"/>
    <n v="95.992000000000004"/>
    <x v="679"/>
    <m/>
    <n v="172.78559999999999"/>
    <x v="0"/>
    <x v="540"/>
    <x v="1"/>
    <x v="8"/>
    <x v="1"/>
    <x v="11"/>
    <m/>
    <x v="0"/>
  </r>
  <r>
    <n v="2375"/>
    <x v="229"/>
    <n v="205"/>
    <n v="304"/>
    <n v="101"/>
    <n v="10"/>
    <n v="92.793999999999997"/>
    <x v="680"/>
    <m/>
    <n v="176.30859999999998"/>
    <x v="1"/>
    <x v="541"/>
    <x v="1"/>
    <x v="8"/>
    <x v="1"/>
    <x v="6"/>
    <m/>
    <x v="0"/>
  </r>
  <r>
    <n v="1935"/>
    <x v="230"/>
    <n v="203"/>
    <n v="302"/>
    <n v="104"/>
    <n v="3"/>
    <n v="280.18900000000002"/>
    <x v="681"/>
    <m/>
    <n v="126.08505"/>
    <x v="0"/>
    <x v="95"/>
    <x v="1"/>
    <x v="8"/>
    <x v="2"/>
    <x v="19"/>
    <m/>
    <x v="0"/>
  </r>
  <r>
    <n v="2279"/>
    <x v="230"/>
    <n v="204"/>
    <n v="302"/>
    <n v="105"/>
    <n v="9"/>
    <n v="338.44200000000001"/>
    <x v="682"/>
    <m/>
    <n v="578.73581999999999"/>
    <x v="0"/>
    <x v="542"/>
    <x v="1"/>
    <x v="8"/>
    <x v="2"/>
    <x v="16"/>
    <m/>
    <x v="0"/>
  </r>
  <r>
    <n v="2923"/>
    <x v="230"/>
    <n v="205"/>
    <n v="303"/>
    <n v="105"/>
    <n v="5"/>
    <n v="152.191"/>
    <x v="683"/>
    <m/>
    <n v="190.23875000000001"/>
    <x v="0"/>
    <x v="543"/>
    <x v="1"/>
    <x v="8"/>
    <x v="2"/>
    <x v="3"/>
    <m/>
    <x v="0"/>
  </r>
  <r>
    <n v="1663"/>
    <x v="231"/>
    <n v="202"/>
    <n v="304"/>
    <n v="105"/>
    <n v="2"/>
    <n v="344.76"/>
    <x v="684"/>
    <m/>
    <n v="172.38"/>
    <x v="0"/>
    <x v="544"/>
    <x v="1"/>
    <x v="9"/>
    <x v="3"/>
    <x v="18"/>
    <m/>
    <x v="0"/>
  </r>
  <r>
    <n v="2015"/>
    <x v="231"/>
    <n v="203"/>
    <n v="304"/>
    <n v="101"/>
    <n v="4"/>
    <n v="159.523"/>
    <x v="685"/>
    <m/>
    <n v="121.23748000000001"/>
    <x v="1"/>
    <x v="545"/>
    <x v="1"/>
    <x v="9"/>
    <x v="3"/>
    <x v="4"/>
    <m/>
    <x v="0"/>
  </r>
  <r>
    <n v="2232"/>
    <x v="231"/>
    <n v="204"/>
    <n v="304"/>
    <n v="102"/>
    <n v="4"/>
    <n v="66.182999999999993"/>
    <x v="686"/>
    <m/>
    <n v="55.59371999999999"/>
    <x v="0"/>
    <x v="355"/>
    <x v="1"/>
    <x v="9"/>
    <x v="3"/>
    <x v="11"/>
    <m/>
    <x v="0"/>
  </r>
  <r>
    <n v="1519"/>
    <x v="232"/>
    <n v="205"/>
    <n v="301"/>
    <n v="104"/>
    <n v="10"/>
    <n v="93.860000000000014"/>
    <x v="687"/>
    <m/>
    <n v="234.65000000000003"/>
    <x v="0"/>
    <x v="546"/>
    <x v="1"/>
    <x v="9"/>
    <x v="4"/>
    <x v="14"/>
    <m/>
    <x v="0"/>
  </r>
  <r>
    <n v="2708"/>
    <x v="232"/>
    <n v="201"/>
    <n v="302"/>
    <n v="104"/>
    <n v="4"/>
    <n v="382.69400000000002"/>
    <x v="688"/>
    <m/>
    <n v="459.2328"/>
    <x v="0"/>
    <x v="547"/>
    <x v="1"/>
    <x v="9"/>
    <x v="4"/>
    <x v="14"/>
    <m/>
    <x v="0"/>
  </r>
  <r>
    <n v="1874"/>
    <x v="233"/>
    <n v="201"/>
    <n v="305"/>
    <n v="105"/>
    <n v="10"/>
    <n v="213.85"/>
    <x v="689"/>
    <m/>
    <n v="641.54999999999995"/>
    <x v="0"/>
    <x v="143"/>
    <x v="1"/>
    <x v="9"/>
    <x v="6"/>
    <x v="0"/>
    <m/>
    <x v="0"/>
  </r>
  <r>
    <n v="2935"/>
    <x v="233"/>
    <n v="202"/>
    <n v="303"/>
    <n v="105"/>
    <n v="10"/>
    <n v="364.11699999999996"/>
    <x v="690"/>
    <m/>
    <n v="910.2924999999999"/>
    <x v="1"/>
    <x v="548"/>
    <x v="1"/>
    <x v="9"/>
    <x v="6"/>
    <x v="18"/>
    <m/>
    <x v="0"/>
  </r>
  <r>
    <n v="1033"/>
    <x v="234"/>
    <n v="203"/>
    <n v="305"/>
    <n v="105"/>
    <n v="10"/>
    <n v="334.07400000000001"/>
    <x v="691"/>
    <m/>
    <n v="835.18500000000006"/>
    <x v="0"/>
    <x v="239"/>
    <x v="1"/>
    <x v="9"/>
    <x v="0"/>
    <x v="5"/>
    <m/>
    <x v="0"/>
  </r>
  <r>
    <n v="1895"/>
    <x v="234"/>
    <n v="205"/>
    <n v="305"/>
    <n v="102"/>
    <n v="3"/>
    <n v="277.91399999999999"/>
    <x v="1"/>
    <m/>
    <n v="158.41098"/>
    <x v="0"/>
    <x v="549"/>
    <x v="1"/>
    <x v="9"/>
    <x v="0"/>
    <x v="3"/>
    <m/>
    <x v="0"/>
  </r>
  <r>
    <n v="1944"/>
    <x v="234"/>
    <n v="205"/>
    <n v="303"/>
    <n v="101"/>
    <n v="8"/>
    <n v="349.01100000000002"/>
    <x v="692"/>
    <m/>
    <n v="586.33848"/>
    <x v="0"/>
    <x v="255"/>
    <x v="1"/>
    <x v="9"/>
    <x v="0"/>
    <x v="19"/>
    <m/>
    <x v="0"/>
  </r>
  <r>
    <n v="2060"/>
    <x v="235"/>
    <n v="202"/>
    <n v="301"/>
    <n v="105"/>
    <n v="9"/>
    <n v="313.58600000000001"/>
    <x v="693"/>
    <m/>
    <n v="846.68220000000008"/>
    <x v="1"/>
    <x v="322"/>
    <x v="1"/>
    <x v="9"/>
    <x v="1"/>
    <x v="3"/>
    <m/>
    <x v="0"/>
  </r>
  <r>
    <n v="2106"/>
    <x v="235"/>
    <n v="203"/>
    <n v="305"/>
    <n v="104"/>
    <n v="3"/>
    <n v="312.32499999999999"/>
    <x v="694"/>
    <m/>
    <n v="196.76474999999996"/>
    <x v="0"/>
    <x v="550"/>
    <x v="1"/>
    <x v="9"/>
    <x v="1"/>
    <x v="3"/>
    <m/>
    <x v="0"/>
  </r>
  <r>
    <n v="2554"/>
    <x v="235"/>
    <n v="201"/>
    <n v="305"/>
    <n v="101"/>
    <n v="6"/>
    <n v="264.86200000000002"/>
    <x v="695"/>
    <m/>
    <n v="270.15924000000001"/>
    <x v="0"/>
    <x v="551"/>
    <x v="1"/>
    <x v="9"/>
    <x v="1"/>
    <x v="20"/>
    <m/>
    <x v="0"/>
  </r>
  <r>
    <n v="2770"/>
    <x v="235"/>
    <n v="202"/>
    <n v="304"/>
    <n v="105"/>
    <n v="2"/>
    <n v="156.078"/>
    <x v="696"/>
    <m/>
    <n v="53.066520000000004"/>
    <x v="0"/>
    <x v="552"/>
    <x v="1"/>
    <x v="9"/>
    <x v="1"/>
    <x v="6"/>
    <m/>
    <x v="0"/>
  </r>
  <r>
    <n v="2824"/>
    <x v="235"/>
    <n v="202"/>
    <n v="302"/>
    <n v="104"/>
    <n v="4"/>
    <n v="288.08"/>
    <x v="697"/>
    <m/>
    <n v="195.89439999999999"/>
    <x v="0"/>
    <x v="553"/>
    <x v="1"/>
    <x v="9"/>
    <x v="1"/>
    <x v="8"/>
    <m/>
    <x v="0"/>
  </r>
  <r>
    <n v="1793"/>
    <x v="236"/>
    <n v="205"/>
    <n v="302"/>
    <n v="103"/>
    <n v="5"/>
    <n v="288.44400000000002"/>
    <x v="698"/>
    <m/>
    <n v="274.02179999999998"/>
    <x v="0"/>
    <x v="554"/>
    <x v="1"/>
    <x v="9"/>
    <x v="3"/>
    <x v="6"/>
    <m/>
    <x v="0"/>
  </r>
  <r>
    <n v="1789"/>
    <x v="237"/>
    <n v="201"/>
    <n v="304"/>
    <n v="102"/>
    <n v="1"/>
    <n v="93.860000000000014"/>
    <x v="699"/>
    <m/>
    <n v="23.465000000000003"/>
    <x v="0"/>
    <x v="350"/>
    <x v="1"/>
    <x v="9"/>
    <x v="4"/>
    <x v="5"/>
    <m/>
    <x v="0"/>
  </r>
  <r>
    <n v="1063"/>
    <x v="238"/>
    <n v="203"/>
    <n v="301"/>
    <n v="105"/>
    <n v="8"/>
    <n v="35.256"/>
    <x v="700"/>
    <m/>
    <n v="70.512"/>
    <x v="1"/>
    <x v="282"/>
    <x v="1"/>
    <x v="9"/>
    <x v="5"/>
    <x v="11"/>
    <m/>
    <x v="0"/>
  </r>
  <r>
    <n v="1649"/>
    <x v="238"/>
    <n v="204"/>
    <n v="301"/>
    <n v="104"/>
    <n v="2"/>
    <n v="387.43899999999996"/>
    <x v="701"/>
    <m/>
    <n v="147.22681999999998"/>
    <x v="0"/>
    <x v="555"/>
    <x v="1"/>
    <x v="9"/>
    <x v="5"/>
    <x v="12"/>
    <m/>
    <x v="0"/>
  </r>
  <r>
    <n v="2113"/>
    <x v="238"/>
    <n v="202"/>
    <n v="302"/>
    <n v="104"/>
    <n v="2"/>
    <n v="33.981999999999999"/>
    <x v="702"/>
    <m/>
    <n v="16.991"/>
    <x v="0"/>
    <x v="539"/>
    <x v="1"/>
    <x v="9"/>
    <x v="5"/>
    <x v="6"/>
    <m/>
    <x v="0"/>
  </r>
  <r>
    <n v="2888"/>
    <x v="238"/>
    <n v="202"/>
    <n v="304"/>
    <n v="101"/>
    <n v="8"/>
    <n v="188.09700000000001"/>
    <x v="703"/>
    <m/>
    <n v="451.43279999999999"/>
    <x v="0"/>
    <x v="556"/>
    <x v="1"/>
    <x v="9"/>
    <x v="5"/>
    <x v="23"/>
    <m/>
    <x v="0"/>
  </r>
  <r>
    <n v="1034"/>
    <x v="239"/>
    <n v="205"/>
    <n v="303"/>
    <n v="101"/>
    <n v="10"/>
    <n v="60.372"/>
    <x v="704"/>
    <m/>
    <n v="181.11600000000001"/>
    <x v="0"/>
    <x v="50"/>
    <x v="1"/>
    <x v="9"/>
    <x v="0"/>
    <x v="20"/>
    <m/>
    <x v="0"/>
  </r>
  <r>
    <n v="2858"/>
    <x v="239"/>
    <n v="205"/>
    <n v="301"/>
    <n v="103"/>
    <n v="8"/>
    <n v="379.78199999999998"/>
    <x v="705"/>
    <m/>
    <n v="911.47679999999991"/>
    <x v="0"/>
    <x v="557"/>
    <x v="1"/>
    <x v="9"/>
    <x v="0"/>
    <x v="11"/>
    <m/>
    <x v="0"/>
  </r>
  <r>
    <n v="2960"/>
    <x v="239"/>
    <n v="202"/>
    <n v="302"/>
    <n v="101"/>
    <n v="9"/>
    <n v="287.37799999999999"/>
    <x v="706"/>
    <m/>
    <n v="775.92060000000004"/>
    <x v="0"/>
    <x v="372"/>
    <x v="1"/>
    <x v="9"/>
    <x v="0"/>
    <x v="6"/>
    <m/>
    <x v="0"/>
  </r>
  <r>
    <n v="1263"/>
    <x v="240"/>
    <n v="204"/>
    <n v="301"/>
    <n v="101"/>
    <n v="8"/>
    <n v="276.536"/>
    <x v="707"/>
    <m/>
    <n v="331.84319999999997"/>
    <x v="1"/>
    <x v="558"/>
    <x v="1"/>
    <x v="9"/>
    <x v="1"/>
    <x v="11"/>
    <m/>
    <x v="0"/>
  </r>
  <r>
    <n v="1356"/>
    <x v="240"/>
    <n v="205"/>
    <n v="303"/>
    <n v="105"/>
    <n v="9"/>
    <n v="62.439000000000007"/>
    <x v="708"/>
    <m/>
    <n v="118.00971"/>
    <x v="0"/>
    <x v="222"/>
    <x v="1"/>
    <x v="9"/>
    <x v="1"/>
    <x v="5"/>
    <m/>
    <x v="0"/>
  </r>
  <r>
    <n v="2634"/>
    <x v="240"/>
    <n v="201"/>
    <n v="301"/>
    <n v="101"/>
    <n v="8"/>
    <n v="341.48400000000004"/>
    <x v="709"/>
    <m/>
    <n v="573.69312000000002"/>
    <x v="0"/>
    <x v="559"/>
    <x v="1"/>
    <x v="9"/>
    <x v="1"/>
    <x v="17"/>
    <m/>
    <x v="0"/>
  </r>
  <r>
    <n v="1102"/>
    <x v="241"/>
    <n v="203"/>
    <n v="305"/>
    <n v="104"/>
    <n v="9"/>
    <n v="310.36200000000002"/>
    <x v="710"/>
    <m/>
    <n v="474.85386000000005"/>
    <x v="1"/>
    <x v="560"/>
    <x v="1"/>
    <x v="9"/>
    <x v="2"/>
    <x v="9"/>
    <m/>
    <x v="0"/>
  </r>
  <r>
    <n v="1390"/>
    <x v="241"/>
    <n v="204"/>
    <n v="301"/>
    <n v="103"/>
    <n v="10"/>
    <n v="31.265000000000001"/>
    <x v="711"/>
    <m/>
    <n v="53.150500000000001"/>
    <x v="1"/>
    <x v="170"/>
    <x v="1"/>
    <x v="9"/>
    <x v="2"/>
    <x v="6"/>
    <m/>
    <x v="0"/>
  </r>
  <r>
    <n v="1783"/>
    <x v="242"/>
    <n v="204"/>
    <n v="304"/>
    <n v="103"/>
    <n v="5"/>
    <n v="75.855000000000004"/>
    <x v="712"/>
    <m/>
    <n v="94.818750000000009"/>
    <x v="1"/>
    <x v="561"/>
    <x v="1"/>
    <x v="9"/>
    <x v="3"/>
    <x v="18"/>
    <m/>
    <x v="0"/>
  </r>
  <r>
    <n v="2298"/>
    <x v="242"/>
    <n v="204"/>
    <n v="302"/>
    <n v="102"/>
    <n v="9"/>
    <n v="289.27600000000001"/>
    <x v="713"/>
    <m/>
    <n v="546.73163999999997"/>
    <x v="0"/>
    <x v="557"/>
    <x v="1"/>
    <x v="9"/>
    <x v="3"/>
    <x v="11"/>
    <m/>
    <x v="0"/>
  </r>
  <r>
    <n v="2538"/>
    <x v="242"/>
    <n v="201"/>
    <n v="303"/>
    <n v="104"/>
    <n v="7"/>
    <n v="130.79300000000001"/>
    <x v="714"/>
    <m/>
    <n v="192.26571000000001"/>
    <x v="0"/>
    <x v="562"/>
    <x v="1"/>
    <x v="9"/>
    <x v="3"/>
    <x v="0"/>
    <m/>
    <x v="0"/>
  </r>
  <r>
    <n v="2946"/>
    <x v="242"/>
    <n v="203"/>
    <n v="303"/>
    <n v="105"/>
    <n v="2"/>
    <n v="99.671000000000006"/>
    <x v="715"/>
    <m/>
    <n v="41.861820000000002"/>
    <x v="0"/>
    <x v="74"/>
    <x v="1"/>
    <x v="9"/>
    <x v="3"/>
    <x v="1"/>
    <m/>
    <x v="0"/>
  </r>
  <r>
    <n v="2574"/>
    <x v="243"/>
    <n v="205"/>
    <n v="302"/>
    <n v="105"/>
    <n v="8"/>
    <n v="241.96899999999999"/>
    <x v="716"/>
    <m/>
    <n v="406.50791999999996"/>
    <x v="0"/>
    <x v="524"/>
    <x v="1"/>
    <x v="9"/>
    <x v="4"/>
    <x v="1"/>
    <m/>
    <x v="0"/>
  </r>
  <r>
    <n v="1302"/>
    <x v="244"/>
    <n v="204"/>
    <n v="303"/>
    <n v="101"/>
    <n v="4"/>
    <n v="342.589"/>
    <x v="717"/>
    <m/>
    <n v="287.77476000000001"/>
    <x v="0"/>
    <x v="563"/>
    <x v="1"/>
    <x v="9"/>
    <x v="5"/>
    <x v="1"/>
    <m/>
    <x v="0"/>
  </r>
  <r>
    <n v="1282"/>
    <x v="245"/>
    <n v="204"/>
    <n v="302"/>
    <n v="104"/>
    <n v="1"/>
    <n v="68.25"/>
    <x v="718"/>
    <m/>
    <n v="11.602500000000001"/>
    <x v="0"/>
    <x v="564"/>
    <x v="1"/>
    <x v="9"/>
    <x v="6"/>
    <x v="12"/>
    <m/>
    <x v="0"/>
  </r>
  <r>
    <n v="2314"/>
    <x v="246"/>
    <n v="203"/>
    <n v="304"/>
    <n v="101"/>
    <n v="2"/>
    <n v="187.499"/>
    <x v="719"/>
    <m/>
    <n v="63.749660000000006"/>
    <x v="0"/>
    <x v="565"/>
    <x v="1"/>
    <x v="9"/>
    <x v="0"/>
    <x v="2"/>
    <m/>
    <x v="0"/>
  </r>
  <r>
    <n v="2804"/>
    <x v="246"/>
    <n v="205"/>
    <n v="301"/>
    <n v="102"/>
    <n v="7"/>
    <n v="301.09300000000002"/>
    <x v="720"/>
    <m/>
    <n v="632.29530000000011"/>
    <x v="1"/>
    <x v="566"/>
    <x v="1"/>
    <x v="9"/>
    <x v="0"/>
    <x v="21"/>
    <m/>
    <x v="0"/>
  </r>
  <r>
    <n v="2848"/>
    <x v="246"/>
    <n v="205"/>
    <n v="302"/>
    <n v="105"/>
    <n v="7"/>
    <n v="177.07300000000001"/>
    <x v="721"/>
    <m/>
    <n v="210.71687"/>
    <x v="0"/>
    <x v="567"/>
    <x v="1"/>
    <x v="9"/>
    <x v="0"/>
    <x v="23"/>
    <m/>
    <x v="0"/>
  </r>
  <r>
    <n v="1144"/>
    <x v="247"/>
    <n v="202"/>
    <n v="303"/>
    <n v="104"/>
    <n v="4"/>
    <n v="63.348999999999997"/>
    <x v="722"/>
    <m/>
    <n v="43.07732"/>
    <x v="0"/>
    <x v="568"/>
    <x v="1"/>
    <x v="9"/>
    <x v="1"/>
    <x v="23"/>
    <m/>
    <x v="0"/>
  </r>
  <r>
    <n v="2354"/>
    <x v="247"/>
    <n v="204"/>
    <n v="305"/>
    <n v="104"/>
    <n v="6"/>
    <n v="195.494"/>
    <x v="723"/>
    <m/>
    <n v="351.88919999999996"/>
    <x v="0"/>
    <x v="149"/>
    <x v="1"/>
    <x v="9"/>
    <x v="1"/>
    <x v="6"/>
    <m/>
    <x v="0"/>
  </r>
  <r>
    <n v="1196"/>
    <x v="248"/>
    <n v="201"/>
    <n v="303"/>
    <n v="104"/>
    <n v="4"/>
    <n v="324.72699999999998"/>
    <x v="724"/>
    <m/>
    <n v="389.67239999999998"/>
    <x v="1"/>
    <x v="287"/>
    <x v="1"/>
    <x v="9"/>
    <x v="2"/>
    <x v="17"/>
    <m/>
    <x v="0"/>
  </r>
  <r>
    <n v="1620"/>
    <x v="248"/>
    <n v="202"/>
    <n v="303"/>
    <n v="104"/>
    <n v="9"/>
    <n v="169.44200000000001"/>
    <x v="725"/>
    <m/>
    <n v="320.24538000000001"/>
    <x v="0"/>
    <x v="569"/>
    <x v="1"/>
    <x v="9"/>
    <x v="2"/>
    <x v="3"/>
    <m/>
    <x v="0"/>
  </r>
  <r>
    <n v="1145"/>
    <x v="249"/>
    <n v="202"/>
    <n v="304"/>
    <n v="105"/>
    <n v="1"/>
    <n v="146.393"/>
    <x v="726"/>
    <m/>
    <n v="27.81467"/>
    <x v="0"/>
    <x v="512"/>
    <x v="1"/>
    <x v="9"/>
    <x v="3"/>
    <x v="0"/>
    <m/>
    <x v="0"/>
  </r>
  <r>
    <n v="2435"/>
    <x v="249"/>
    <n v="205"/>
    <n v="305"/>
    <n v="104"/>
    <n v="8"/>
    <n v="198.21100000000001"/>
    <x v="727"/>
    <m/>
    <n v="301.28072000000003"/>
    <x v="0"/>
    <x v="117"/>
    <x v="1"/>
    <x v="9"/>
    <x v="3"/>
    <x v="13"/>
    <m/>
    <x v="0"/>
  </r>
  <r>
    <n v="1514"/>
    <x v="250"/>
    <n v="202"/>
    <n v="304"/>
    <n v="101"/>
    <n v="6"/>
    <n v="374.24400000000003"/>
    <x v="728"/>
    <m/>
    <n v="673.63919999999996"/>
    <x v="0"/>
    <x v="570"/>
    <x v="1"/>
    <x v="9"/>
    <x v="4"/>
    <x v="16"/>
    <m/>
    <x v="0"/>
  </r>
  <r>
    <n v="2655"/>
    <x v="250"/>
    <n v="202"/>
    <n v="304"/>
    <n v="105"/>
    <n v="2"/>
    <n v="386.89300000000003"/>
    <x v="729"/>
    <m/>
    <n v="116.06790000000001"/>
    <x v="0"/>
    <x v="571"/>
    <x v="1"/>
    <x v="9"/>
    <x v="4"/>
    <x v="5"/>
    <m/>
    <x v="0"/>
  </r>
  <r>
    <n v="2761"/>
    <x v="250"/>
    <n v="202"/>
    <n v="302"/>
    <n v="104"/>
    <n v="8"/>
    <n v="136.38300000000001"/>
    <x v="730"/>
    <m/>
    <n v="272.76600000000002"/>
    <x v="0"/>
    <x v="572"/>
    <x v="1"/>
    <x v="9"/>
    <x v="4"/>
    <x v="2"/>
    <m/>
    <x v="0"/>
  </r>
  <r>
    <n v="1585"/>
    <x v="251"/>
    <n v="204"/>
    <n v="305"/>
    <n v="102"/>
    <n v="10"/>
    <n v="63.323"/>
    <x v="731"/>
    <m/>
    <n v="158.3075"/>
    <x v="0"/>
    <x v="573"/>
    <x v="1"/>
    <x v="9"/>
    <x v="5"/>
    <x v="8"/>
    <m/>
    <x v="0"/>
  </r>
  <r>
    <n v="1710"/>
    <x v="251"/>
    <n v="201"/>
    <n v="304"/>
    <n v="102"/>
    <n v="6"/>
    <n v="188.25300000000001"/>
    <x v="732"/>
    <m/>
    <n v="237.19878"/>
    <x v="1"/>
    <x v="460"/>
    <x v="1"/>
    <x v="9"/>
    <x v="5"/>
    <x v="3"/>
    <m/>
    <x v="0"/>
  </r>
  <r>
    <n v="1945"/>
    <x v="251"/>
    <n v="205"/>
    <n v="302"/>
    <n v="103"/>
    <n v="4"/>
    <n v="364.22100000000006"/>
    <x v="733"/>
    <m/>
    <n v="364.22100000000006"/>
    <x v="0"/>
    <x v="283"/>
    <x v="1"/>
    <x v="9"/>
    <x v="5"/>
    <x v="23"/>
    <m/>
    <x v="0"/>
  </r>
  <r>
    <n v="1335"/>
    <x v="252"/>
    <n v="203"/>
    <n v="303"/>
    <n v="103"/>
    <n v="6"/>
    <n v="221.58499999999998"/>
    <x v="734"/>
    <m/>
    <n v="199.42649999999995"/>
    <x v="0"/>
    <x v="28"/>
    <x v="1"/>
    <x v="9"/>
    <x v="6"/>
    <x v="4"/>
    <m/>
    <x v="0"/>
  </r>
  <r>
    <n v="2180"/>
    <x v="252"/>
    <n v="201"/>
    <n v="304"/>
    <n v="104"/>
    <n v="3"/>
    <n v="39.143000000000001"/>
    <x v="735"/>
    <m/>
    <n v="35.228699999999996"/>
    <x v="1"/>
    <x v="574"/>
    <x v="1"/>
    <x v="9"/>
    <x v="6"/>
    <x v="1"/>
    <m/>
    <x v="0"/>
  </r>
  <r>
    <n v="2228"/>
    <x v="252"/>
    <n v="202"/>
    <n v="302"/>
    <n v="103"/>
    <n v="3"/>
    <n v="366.678"/>
    <x v="736"/>
    <m/>
    <n v="330.0102"/>
    <x v="0"/>
    <x v="575"/>
    <x v="1"/>
    <x v="9"/>
    <x v="6"/>
    <x v="18"/>
    <m/>
    <x v="0"/>
  </r>
  <r>
    <n v="2732"/>
    <x v="252"/>
    <n v="202"/>
    <n v="302"/>
    <n v="101"/>
    <n v="8"/>
    <n v="349.7"/>
    <x v="737"/>
    <m/>
    <n v="839.28"/>
    <x v="0"/>
    <x v="576"/>
    <x v="1"/>
    <x v="9"/>
    <x v="6"/>
    <x v="20"/>
    <m/>
    <x v="0"/>
  </r>
  <r>
    <n v="2074"/>
    <x v="253"/>
    <n v="204"/>
    <n v="302"/>
    <n v="101"/>
    <n v="3"/>
    <n v="346.04700000000003"/>
    <x v="738"/>
    <m/>
    <n v="176.48397000000003"/>
    <x v="0"/>
    <x v="373"/>
    <x v="1"/>
    <x v="9"/>
    <x v="0"/>
    <x v="16"/>
    <m/>
    <x v="0"/>
  </r>
  <r>
    <n v="2910"/>
    <x v="253"/>
    <n v="204"/>
    <n v="304"/>
    <n v="104"/>
    <n v="3"/>
    <n v="199.94000000000003"/>
    <x v="739"/>
    <m/>
    <n v="125.96220000000001"/>
    <x v="1"/>
    <x v="172"/>
    <x v="1"/>
    <x v="9"/>
    <x v="0"/>
    <x v="16"/>
    <m/>
    <x v="0"/>
  </r>
  <r>
    <n v="2930"/>
    <x v="253"/>
    <n v="204"/>
    <n v="301"/>
    <n v="102"/>
    <n v="10"/>
    <n v="249.31400000000002"/>
    <x v="740"/>
    <m/>
    <n v="747.94200000000012"/>
    <x v="0"/>
    <x v="577"/>
    <x v="1"/>
    <x v="9"/>
    <x v="0"/>
    <x v="20"/>
    <m/>
    <x v="0"/>
  </r>
  <r>
    <n v="1771"/>
    <x v="254"/>
    <n v="205"/>
    <n v="301"/>
    <n v="103"/>
    <n v="1"/>
    <n v="389.19400000000002"/>
    <x v="741"/>
    <m/>
    <n v="97.298500000000004"/>
    <x v="0"/>
    <x v="377"/>
    <x v="1"/>
    <x v="9"/>
    <x v="1"/>
    <x v="17"/>
    <m/>
    <x v="0"/>
  </r>
  <r>
    <n v="2528"/>
    <x v="254"/>
    <n v="204"/>
    <n v="305"/>
    <n v="104"/>
    <n v="2"/>
    <n v="380.23700000000002"/>
    <x v="742"/>
    <m/>
    <n v="228.1422"/>
    <x v="0"/>
    <x v="578"/>
    <x v="1"/>
    <x v="9"/>
    <x v="1"/>
    <x v="0"/>
    <m/>
    <x v="0"/>
  </r>
  <r>
    <n v="2661"/>
    <x v="254"/>
    <n v="204"/>
    <n v="302"/>
    <n v="102"/>
    <n v="6"/>
    <n v="336.93400000000003"/>
    <x v="743"/>
    <m/>
    <n v="303.24060000000003"/>
    <x v="0"/>
    <x v="579"/>
    <x v="1"/>
    <x v="9"/>
    <x v="1"/>
    <x v="21"/>
    <m/>
    <x v="0"/>
  </r>
  <r>
    <n v="2440"/>
    <x v="255"/>
    <n v="203"/>
    <n v="305"/>
    <n v="103"/>
    <n v="7"/>
    <n v="386.93200000000002"/>
    <x v="744"/>
    <m/>
    <n v="460.44908000000009"/>
    <x v="1"/>
    <x v="580"/>
    <x v="1"/>
    <x v="9"/>
    <x v="2"/>
    <x v="0"/>
    <m/>
    <x v="0"/>
  </r>
  <r>
    <n v="2557"/>
    <x v="255"/>
    <n v="201"/>
    <n v="302"/>
    <n v="104"/>
    <n v="8"/>
    <n v="332.358"/>
    <x v="745"/>
    <m/>
    <n v="664.71600000000001"/>
    <x v="0"/>
    <x v="155"/>
    <x v="1"/>
    <x v="9"/>
    <x v="2"/>
    <x v="22"/>
    <m/>
    <x v="0"/>
  </r>
  <r>
    <n v="2726"/>
    <x v="255"/>
    <n v="203"/>
    <n v="301"/>
    <n v="104"/>
    <n v="4"/>
    <n v="141.739"/>
    <x v="746"/>
    <m/>
    <n v="170.08680000000001"/>
    <x v="1"/>
    <x v="581"/>
    <x v="1"/>
    <x v="9"/>
    <x v="2"/>
    <x v="6"/>
    <m/>
    <x v="0"/>
  </r>
  <r>
    <n v="1156"/>
    <x v="256"/>
    <n v="205"/>
    <n v="301"/>
    <n v="102"/>
    <n v="3"/>
    <n v="39.416000000000004"/>
    <x v="747"/>
    <m/>
    <n v="20.102160000000005"/>
    <x v="1"/>
    <x v="273"/>
    <x v="1"/>
    <x v="9"/>
    <x v="3"/>
    <x v="11"/>
    <m/>
    <x v="0"/>
  </r>
  <r>
    <n v="1170"/>
    <x v="256"/>
    <n v="203"/>
    <n v="303"/>
    <n v="102"/>
    <n v="1"/>
    <n v="215.553"/>
    <x v="748"/>
    <m/>
    <n v="45.266129999999997"/>
    <x v="0"/>
    <x v="582"/>
    <x v="1"/>
    <x v="9"/>
    <x v="3"/>
    <x v="21"/>
    <m/>
    <x v="0"/>
  </r>
  <r>
    <n v="1415"/>
    <x v="256"/>
    <n v="203"/>
    <n v="304"/>
    <n v="101"/>
    <n v="5"/>
    <n v="345.00700000000001"/>
    <x v="749"/>
    <m/>
    <n v="327.75665000000004"/>
    <x v="0"/>
    <x v="583"/>
    <x v="1"/>
    <x v="9"/>
    <x v="3"/>
    <x v="15"/>
    <m/>
    <x v="0"/>
  </r>
  <r>
    <n v="2130"/>
    <x v="256"/>
    <n v="202"/>
    <n v="303"/>
    <n v="101"/>
    <n v="9"/>
    <n v="196.14400000000001"/>
    <x v="750"/>
    <m/>
    <n v="370.71215999999998"/>
    <x v="0"/>
    <x v="584"/>
    <x v="1"/>
    <x v="9"/>
    <x v="3"/>
    <x v="1"/>
    <m/>
    <x v="0"/>
  </r>
  <r>
    <n v="2993"/>
    <x v="257"/>
    <n v="205"/>
    <n v="305"/>
    <n v="104"/>
    <n v="1"/>
    <n v="144.92400000000001"/>
    <x v="751"/>
    <m/>
    <n v="27.53556"/>
    <x v="0"/>
    <x v="490"/>
    <x v="1"/>
    <x v="9"/>
    <x v="4"/>
    <x v="17"/>
    <m/>
    <x v="0"/>
  </r>
  <r>
    <n v="1352"/>
    <x v="258"/>
    <n v="204"/>
    <n v="305"/>
    <n v="102"/>
    <n v="2"/>
    <n v="147.57599999999999"/>
    <x v="752"/>
    <m/>
    <n v="88.545599999999993"/>
    <x v="0"/>
    <x v="320"/>
    <x v="1"/>
    <x v="9"/>
    <x v="5"/>
    <x v="16"/>
    <m/>
    <x v="0"/>
  </r>
  <r>
    <n v="2360"/>
    <x v="258"/>
    <n v="201"/>
    <n v="304"/>
    <n v="104"/>
    <n v="3"/>
    <n v="300.18299999999999"/>
    <x v="753"/>
    <m/>
    <n v="270.16469999999998"/>
    <x v="0"/>
    <x v="585"/>
    <x v="1"/>
    <x v="9"/>
    <x v="5"/>
    <x v="14"/>
    <m/>
    <x v="0"/>
  </r>
  <r>
    <n v="1728"/>
    <x v="259"/>
    <n v="204"/>
    <n v="303"/>
    <n v="103"/>
    <n v="6"/>
    <n v="304.08300000000003"/>
    <x v="754"/>
    <m/>
    <n v="383.14458000000002"/>
    <x v="0"/>
    <x v="401"/>
    <x v="1"/>
    <x v="10"/>
    <x v="6"/>
    <x v="8"/>
    <m/>
    <x v="0"/>
  </r>
  <r>
    <n v="2044"/>
    <x v="259"/>
    <n v="203"/>
    <n v="302"/>
    <n v="101"/>
    <n v="5"/>
    <n v="193.88199999999998"/>
    <x v="755"/>
    <m/>
    <n v="164.79969999999997"/>
    <x v="0"/>
    <x v="316"/>
    <x v="1"/>
    <x v="10"/>
    <x v="6"/>
    <x v="13"/>
    <m/>
    <x v="0"/>
  </r>
  <r>
    <n v="2979"/>
    <x v="259"/>
    <n v="205"/>
    <n v="303"/>
    <n v="103"/>
    <n v="7"/>
    <n v="362.49199999999996"/>
    <x v="756"/>
    <m/>
    <n v="380.61659999999989"/>
    <x v="1"/>
    <x v="586"/>
    <x v="1"/>
    <x v="10"/>
    <x v="6"/>
    <x v="18"/>
    <m/>
    <x v="0"/>
  </r>
  <r>
    <n v="1274"/>
    <x v="260"/>
    <n v="203"/>
    <n v="301"/>
    <n v="103"/>
    <n v="4"/>
    <n v="232.18"/>
    <x v="757"/>
    <m/>
    <n v="278.61599999999999"/>
    <x v="0"/>
    <x v="587"/>
    <x v="1"/>
    <x v="10"/>
    <x v="0"/>
    <x v="8"/>
    <m/>
    <x v="0"/>
  </r>
  <r>
    <n v="1676"/>
    <x v="260"/>
    <n v="203"/>
    <n v="305"/>
    <n v="101"/>
    <n v="10"/>
    <n v="292.61700000000002"/>
    <x v="758"/>
    <m/>
    <n v="877.851"/>
    <x v="0"/>
    <x v="588"/>
    <x v="1"/>
    <x v="10"/>
    <x v="0"/>
    <x v="0"/>
    <m/>
    <x v="0"/>
  </r>
  <r>
    <n v="2123"/>
    <x v="260"/>
    <n v="201"/>
    <n v="301"/>
    <n v="102"/>
    <n v="7"/>
    <n v="345.04600000000005"/>
    <x v="759"/>
    <m/>
    <n v="458.91118"/>
    <x v="0"/>
    <x v="589"/>
    <x v="1"/>
    <x v="10"/>
    <x v="0"/>
    <x v="4"/>
    <m/>
    <x v="0"/>
  </r>
  <r>
    <n v="2769"/>
    <x v="260"/>
    <n v="204"/>
    <n v="304"/>
    <n v="104"/>
    <n v="4"/>
    <n v="232.505"/>
    <x v="760"/>
    <m/>
    <n v="139.50299999999999"/>
    <x v="0"/>
    <x v="82"/>
    <x v="1"/>
    <x v="10"/>
    <x v="0"/>
    <x v="11"/>
    <m/>
    <x v="0"/>
  </r>
  <r>
    <n v="1447"/>
    <x v="261"/>
    <n v="203"/>
    <n v="302"/>
    <n v="101"/>
    <n v="10"/>
    <n v="117.325"/>
    <x v="761"/>
    <m/>
    <n v="293.3125"/>
    <x v="0"/>
    <x v="590"/>
    <x v="1"/>
    <x v="10"/>
    <x v="1"/>
    <x v="17"/>
    <m/>
    <x v="0"/>
  </r>
  <r>
    <n v="2003"/>
    <x v="261"/>
    <n v="205"/>
    <n v="302"/>
    <n v="102"/>
    <n v="2"/>
    <n v="217.256"/>
    <x v="762"/>
    <m/>
    <n v="82.557280000000006"/>
    <x v="0"/>
    <x v="241"/>
    <x v="1"/>
    <x v="10"/>
    <x v="1"/>
    <x v="11"/>
    <m/>
    <x v="0"/>
  </r>
  <r>
    <n v="2203"/>
    <x v="261"/>
    <n v="203"/>
    <n v="302"/>
    <n v="105"/>
    <n v="10"/>
    <n v="378.71600000000001"/>
    <x v="763"/>
    <m/>
    <n v="946.79"/>
    <x v="0"/>
    <x v="591"/>
    <x v="1"/>
    <x v="10"/>
    <x v="1"/>
    <x v="15"/>
    <m/>
    <x v="0"/>
  </r>
  <r>
    <n v="1419"/>
    <x v="262"/>
    <n v="204"/>
    <n v="301"/>
    <n v="105"/>
    <n v="7"/>
    <n v="103.792"/>
    <x v="764"/>
    <m/>
    <n v="108.9816"/>
    <x v="1"/>
    <x v="277"/>
    <x v="1"/>
    <x v="10"/>
    <x v="2"/>
    <x v="12"/>
    <m/>
    <x v="0"/>
  </r>
  <r>
    <n v="1005"/>
    <x v="263"/>
    <n v="202"/>
    <n v="303"/>
    <n v="102"/>
    <n v="2"/>
    <n v="112.56700000000001"/>
    <x v="765"/>
    <m/>
    <n v="33.770099999999999"/>
    <x v="0"/>
    <x v="592"/>
    <x v="1"/>
    <x v="10"/>
    <x v="3"/>
    <x v="14"/>
    <m/>
    <x v="0"/>
  </r>
  <r>
    <n v="1679"/>
    <x v="263"/>
    <n v="203"/>
    <n v="302"/>
    <n v="102"/>
    <n v="5"/>
    <n v="53.469000000000008"/>
    <x v="766"/>
    <m/>
    <n v="50.795550000000006"/>
    <x v="0"/>
    <x v="123"/>
    <x v="1"/>
    <x v="10"/>
    <x v="3"/>
    <x v="0"/>
    <m/>
    <x v="0"/>
  </r>
  <r>
    <n v="1902"/>
    <x v="263"/>
    <n v="203"/>
    <n v="304"/>
    <n v="105"/>
    <n v="9"/>
    <n v="301.18400000000003"/>
    <x v="767"/>
    <m/>
    <n v="569.23776000000009"/>
    <x v="1"/>
    <x v="593"/>
    <x v="1"/>
    <x v="10"/>
    <x v="3"/>
    <x v="9"/>
    <m/>
    <x v="0"/>
  </r>
  <r>
    <n v="2620"/>
    <x v="263"/>
    <n v="201"/>
    <n v="304"/>
    <n v="101"/>
    <n v="3"/>
    <n v="272.89600000000002"/>
    <x v="768"/>
    <m/>
    <n v="139.17696000000004"/>
    <x v="0"/>
    <x v="298"/>
    <x v="1"/>
    <x v="10"/>
    <x v="3"/>
    <x v="9"/>
    <m/>
    <x v="0"/>
  </r>
  <r>
    <n v="1806"/>
    <x v="264"/>
    <n v="204"/>
    <n v="305"/>
    <n v="103"/>
    <n v="5"/>
    <n v="289.09399999999999"/>
    <x v="769"/>
    <m/>
    <n v="303.5487"/>
    <x v="1"/>
    <x v="594"/>
    <x v="1"/>
    <x v="10"/>
    <x v="4"/>
    <x v="21"/>
    <m/>
    <x v="0"/>
  </r>
  <r>
    <n v="2158"/>
    <x v="264"/>
    <n v="202"/>
    <n v="302"/>
    <n v="102"/>
    <n v="1"/>
    <n v="257.036"/>
    <x v="770"/>
    <m/>
    <n v="43.696120000000001"/>
    <x v="0"/>
    <x v="283"/>
    <x v="1"/>
    <x v="10"/>
    <x v="4"/>
    <x v="23"/>
    <m/>
    <x v="0"/>
  </r>
  <r>
    <n v="2494"/>
    <x v="264"/>
    <n v="204"/>
    <n v="303"/>
    <n v="104"/>
    <n v="5"/>
    <n v="147.667"/>
    <x v="771"/>
    <m/>
    <n v="125.51695000000001"/>
    <x v="0"/>
    <x v="595"/>
    <x v="1"/>
    <x v="10"/>
    <x v="4"/>
    <x v="4"/>
    <m/>
    <x v="0"/>
  </r>
  <r>
    <n v="2883"/>
    <x v="264"/>
    <n v="201"/>
    <n v="303"/>
    <n v="105"/>
    <n v="8"/>
    <n v="371.34499999999997"/>
    <x v="772"/>
    <m/>
    <n v="445.61399999999998"/>
    <x v="0"/>
    <x v="596"/>
    <x v="1"/>
    <x v="10"/>
    <x v="4"/>
    <x v="4"/>
    <m/>
    <x v="0"/>
  </r>
  <r>
    <n v="2886"/>
    <x v="265"/>
    <n v="205"/>
    <n v="305"/>
    <n v="103"/>
    <n v="9"/>
    <n v="339.41699999999997"/>
    <x v="773"/>
    <m/>
    <n v="641.49812999999995"/>
    <x v="0"/>
    <x v="264"/>
    <x v="1"/>
    <x v="10"/>
    <x v="5"/>
    <x v="11"/>
    <m/>
    <x v="0"/>
  </r>
  <r>
    <n v="1601"/>
    <x v="266"/>
    <n v="203"/>
    <n v="303"/>
    <n v="104"/>
    <n v="4"/>
    <n v="166.97200000000001"/>
    <x v="774"/>
    <m/>
    <n v="126.89872000000001"/>
    <x v="0"/>
    <x v="41"/>
    <x v="1"/>
    <x v="10"/>
    <x v="6"/>
    <x v="3"/>
    <m/>
    <x v="0"/>
  </r>
  <r>
    <n v="1241"/>
    <x v="267"/>
    <n v="202"/>
    <n v="301"/>
    <n v="104"/>
    <n v="8"/>
    <n v="189.358"/>
    <x v="775"/>
    <m/>
    <n v="287.82416000000001"/>
    <x v="0"/>
    <x v="597"/>
    <x v="1"/>
    <x v="10"/>
    <x v="0"/>
    <x v="18"/>
    <m/>
    <x v="0"/>
  </r>
  <r>
    <n v="2591"/>
    <x v="268"/>
    <n v="203"/>
    <n v="301"/>
    <n v="103"/>
    <n v="9"/>
    <n v="52.819000000000003"/>
    <x v="776"/>
    <m/>
    <n v="90.320490000000007"/>
    <x v="1"/>
    <x v="543"/>
    <x v="1"/>
    <x v="10"/>
    <x v="1"/>
    <x v="3"/>
    <m/>
    <x v="0"/>
  </r>
  <r>
    <n v="2280"/>
    <x v="269"/>
    <n v="205"/>
    <n v="303"/>
    <n v="103"/>
    <n v="5"/>
    <n v="62.712000000000003"/>
    <x v="777"/>
    <m/>
    <n v="65.8476"/>
    <x v="0"/>
    <x v="598"/>
    <x v="1"/>
    <x v="10"/>
    <x v="2"/>
    <x v="1"/>
    <m/>
    <x v="0"/>
  </r>
  <r>
    <n v="2362"/>
    <x v="269"/>
    <n v="201"/>
    <n v="301"/>
    <n v="105"/>
    <n v="7"/>
    <n v="286.702"/>
    <x v="778"/>
    <m/>
    <n v="341.17538000000002"/>
    <x v="0"/>
    <x v="338"/>
    <x v="1"/>
    <x v="10"/>
    <x v="2"/>
    <x v="0"/>
    <m/>
    <x v="0"/>
  </r>
  <r>
    <n v="2658"/>
    <x v="269"/>
    <n v="205"/>
    <n v="301"/>
    <n v="105"/>
    <n v="3"/>
    <n v="153.76400000000001"/>
    <x v="779"/>
    <m/>
    <n v="96.871319999999997"/>
    <x v="0"/>
    <x v="599"/>
    <x v="1"/>
    <x v="10"/>
    <x v="2"/>
    <x v="10"/>
    <m/>
    <x v="0"/>
  </r>
  <r>
    <n v="2893"/>
    <x v="270"/>
    <n v="202"/>
    <n v="303"/>
    <n v="103"/>
    <n v="10"/>
    <n v="306.57900000000001"/>
    <x v="780"/>
    <m/>
    <n v="766.44749999999999"/>
    <x v="1"/>
    <x v="600"/>
    <x v="1"/>
    <x v="10"/>
    <x v="3"/>
    <x v="0"/>
    <m/>
    <x v="0"/>
  </r>
  <r>
    <n v="1056"/>
    <x v="271"/>
    <n v="203"/>
    <n v="303"/>
    <n v="101"/>
    <n v="8"/>
    <n v="112.60600000000001"/>
    <x v="781"/>
    <m/>
    <n v="189.17807999999999"/>
    <x v="1"/>
    <x v="152"/>
    <x v="1"/>
    <x v="10"/>
    <x v="4"/>
    <x v="16"/>
    <m/>
    <x v="0"/>
  </r>
  <r>
    <n v="2565"/>
    <x v="271"/>
    <n v="204"/>
    <n v="303"/>
    <n v="103"/>
    <n v="3"/>
    <n v="38.207000000000001"/>
    <x v="782"/>
    <m/>
    <n v="17.193149999999999"/>
    <x v="0"/>
    <x v="601"/>
    <x v="1"/>
    <x v="10"/>
    <x v="4"/>
    <x v="9"/>
    <m/>
    <x v="0"/>
  </r>
  <r>
    <n v="2002"/>
    <x v="272"/>
    <n v="203"/>
    <n v="301"/>
    <n v="101"/>
    <n v="6"/>
    <n v="26.975000000000001"/>
    <x v="783"/>
    <m/>
    <n v="27.514500000000005"/>
    <x v="0"/>
    <x v="602"/>
    <x v="1"/>
    <x v="10"/>
    <x v="5"/>
    <x v="23"/>
    <m/>
    <x v="0"/>
  </r>
  <r>
    <n v="1602"/>
    <x v="273"/>
    <n v="205"/>
    <n v="303"/>
    <n v="105"/>
    <n v="7"/>
    <n v="255.94400000000002"/>
    <x v="784"/>
    <m/>
    <n v="376.23768000000001"/>
    <x v="0"/>
    <x v="429"/>
    <x v="1"/>
    <x v="10"/>
    <x v="0"/>
    <x v="1"/>
    <m/>
    <x v="0"/>
  </r>
  <r>
    <n v="2896"/>
    <x v="273"/>
    <n v="202"/>
    <n v="303"/>
    <n v="101"/>
    <n v="1"/>
    <n v="294.65800000000002"/>
    <x v="785"/>
    <m/>
    <n v="50.091860000000004"/>
    <x v="0"/>
    <x v="603"/>
    <x v="1"/>
    <x v="10"/>
    <x v="0"/>
    <x v="3"/>
    <m/>
    <x v="0"/>
  </r>
  <r>
    <n v="2978"/>
    <x v="273"/>
    <n v="205"/>
    <n v="301"/>
    <n v="101"/>
    <n v="2"/>
    <n v="82.757999999999996"/>
    <x v="786"/>
    <m/>
    <n v="49.654799999999994"/>
    <x v="0"/>
    <x v="490"/>
    <x v="1"/>
    <x v="10"/>
    <x v="0"/>
    <x v="17"/>
    <m/>
    <x v="0"/>
  </r>
  <r>
    <n v="1398"/>
    <x v="274"/>
    <n v="205"/>
    <n v="303"/>
    <n v="104"/>
    <n v="4"/>
    <n v="304.55100000000004"/>
    <x v="787"/>
    <m/>
    <n v="255.82284000000004"/>
    <x v="0"/>
    <x v="604"/>
    <x v="1"/>
    <x v="10"/>
    <x v="1"/>
    <x v="7"/>
    <m/>
    <x v="0"/>
  </r>
  <r>
    <n v="2581"/>
    <x v="274"/>
    <n v="205"/>
    <n v="305"/>
    <n v="104"/>
    <n v="6"/>
    <n v="240.916"/>
    <x v="788"/>
    <m/>
    <n v="361.37400000000002"/>
    <x v="0"/>
    <x v="300"/>
    <x v="1"/>
    <x v="10"/>
    <x v="1"/>
    <x v="16"/>
    <m/>
    <x v="0"/>
  </r>
  <r>
    <n v="1453"/>
    <x v="275"/>
    <n v="204"/>
    <n v="302"/>
    <n v="101"/>
    <n v="1"/>
    <n v="38.623000000000005"/>
    <x v="789"/>
    <m/>
    <n v="9.6557500000000012"/>
    <x v="0"/>
    <x v="158"/>
    <x v="1"/>
    <x v="10"/>
    <x v="2"/>
    <x v="14"/>
    <m/>
    <x v="0"/>
  </r>
  <r>
    <n v="1804"/>
    <x v="275"/>
    <n v="204"/>
    <n v="303"/>
    <n v="103"/>
    <n v="3"/>
    <n v="247.27300000000002"/>
    <x v="790"/>
    <m/>
    <n v="126.10923000000003"/>
    <x v="0"/>
    <x v="605"/>
    <x v="1"/>
    <x v="10"/>
    <x v="2"/>
    <x v="18"/>
    <m/>
    <x v="0"/>
  </r>
  <r>
    <n v="2962"/>
    <x v="275"/>
    <n v="203"/>
    <n v="305"/>
    <n v="103"/>
    <n v="10"/>
    <n v="58.278999999999996"/>
    <x v="791"/>
    <m/>
    <n v="99.074300000000008"/>
    <x v="0"/>
    <x v="599"/>
    <x v="1"/>
    <x v="10"/>
    <x v="2"/>
    <x v="10"/>
    <m/>
    <x v="0"/>
  </r>
  <r>
    <n v="1249"/>
    <x v="276"/>
    <n v="204"/>
    <n v="303"/>
    <n v="105"/>
    <n v="5"/>
    <n v="321.59399999999999"/>
    <x v="792"/>
    <m/>
    <n v="401.99250000000001"/>
    <x v="0"/>
    <x v="606"/>
    <x v="1"/>
    <x v="10"/>
    <x v="3"/>
    <x v="7"/>
    <m/>
    <x v="0"/>
  </r>
  <r>
    <n v="2164"/>
    <x v="276"/>
    <n v="202"/>
    <n v="303"/>
    <n v="104"/>
    <n v="9"/>
    <n v="241.86500000000001"/>
    <x v="793"/>
    <m/>
    <n v="370.05345"/>
    <x v="0"/>
    <x v="319"/>
    <x v="1"/>
    <x v="10"/>
    <x v="3"/>
    <x v="14"/>
    <m/>
    <x v="0"/>
  </r>
  <r>
    <n v="2300"/>
    <x v="276"/>
    <n v="203"/>
    <n v="302"/>
    <n v="101"/>
    <n v="7"/>
    <n v="102.297"/>
    <x v="794"/>
    <m/>
    <n v="214.82369999999997"/>
    <x v="0"/>
    <x v="607"/>
    <x v="1"/>
    <x v="10"/>
    <x v="3"/>
    <x v="6"/>
    <m/>
    <x v="0"/>
  </r>
  <r>
    <n v="1725"/>
    <x v="277"/>
    <n v="204"/>
    <n v="302"/>
    <n v="105"/>
    <n v="10"/>
    <n v="184.93799999999999"/>
    <x v="795"/>
    <m/>
    <n v="277.40699999999998"/>
    <x v="0"/>
    <x v="123"/>
    <x v="1"/>
    <x v="10"/>
    <x v="4"/>
    <x v="0"/>
    <m/>
    <x v="0"/>
  </r>
  <r>
    <n v="2425"/>
    <x v="277"/>
    <n v="201"/>
    <n v="303"/>
    <n v="105"/>
    <n v="10"/>
    <n v="351.68899999999996"/>
    <x v="796"/>
    <m/>
    <n v="879.22249999999985"/>
    <x v="0"/>
    <x v="608"/>
    <x v="1"/>
    <x v="10"/>
    <x v="4"/>
    <x v="12"/>
    <m/>
    <x v="0"/>
  </r>
  <r>
    <n v="1361"/>
    <x v="278"/>
    <n v="202"/>
    <n v="304"/>
    <n v="102"/>
    <n v="6"/>
    <n v="87.659000000000006"/>
    <x v="797"/>
    <m/>
    <n v="99.931260000000009"/>
    <x v="0"/>
    <x v="609"/>
    <x v="1"/>
    <x v="10"/>
    <x v="5"/>
    <x v="2"/>
    <m/>
    <x v="0"/>
  </r>
  <r>
    <n v="1680"/>
    <x v="278"/>
    <n v="203"/>
    <n v="304"/>
    <n v="103"/>
    <n v="7"/>
    <n v="318.94200000000001"/>
    <x v="798"/>
    <m/>
    <n v="468.84474"/>
    <x v="0"/>
    <x v="610"/>
    <x v="1"/>
    <x v="10"/>
    <x v="5"/>
    <x v="18"/>
    <m/>
    <x v="0"/>
  </r>
  <r>
    <n v="2035"/>
    <x v="279"/>
    <n v="201"/>
    <n v="305"/>
    <n v="105"/>
    <n v="4"/>
    <n v="311.233"/>
    <x v="799"/>
    <m/>
    <n v="311.233"/>
    <x v="0"/>
    <x v="611"/>
    <x v="1"/>
    <x v="10"/>
    <x v="6"/>
    <x v="0"/>
    <m/>
    <x v="0"/>
  </r>
  <r>
    <n v="2204"/>
    <x v="279"/>
    <n v="204"/>
    <n v="301"/>
    <n v="104"/>
    <n v="1"/>
    <n v="36.179000000000002"/>
    <x v="800"/>
    <m/>
    <n v="10.8537"/>
    <x v="0"/>
    <x v="612"/>
    <x v="1"/>
    <x v="10"/>
    <x v="6"/>
    <x v="5"/>
    <m/>
    <x v="0"/>
  </r>
  <r>
    <n v="1022"/>
    <x v="280"/>
    <n v="201"/>
    <n v="301"/>
    <n v="104"/>
    <n v="2"/>
    <n v="335.88100000000003"/>
    <x v="801"/>
    <m/>
    <n v="201.52860000000001"/>
    <x v="1"/>
    <x v="584"/>
    <x v="1"/>
    <x v="10"/>
    <x v="0"/>
    <x v="1"/>
    <m/>
    <x v="0"/>
  </r>
  <r>
    <n v="1566"/>
    <x v="280"/>
    <n v="205"/>
    <n v="301"/>
    <n v="103"/>
    <n v="10"/>
    <n v="99.046999999999997"/>
    <x v="802"/>
    <m/>
    <n v="207.99869999999999"/>
    <x v="0"/>
    <x v="372"/>
    <x v="1"/>
    <x v="10"/>
    <x v="0"/>
    <x v="6"/>
    <m/>
    <x v="0"/>
  </r>
  <r>
    <n v="1571"/>
    <x v="280"/>
    <n v="202"/>
    <n v="301"/>
    <n v="103"/>
    <n v="1"/>
    <n v="84.435000000000002"/>
    <x v="803"/>
    <m/>
    <n v="16.042650000000002"/>
    <x v="0"/>
    <x v="222"/>
    <x v="1"/>
    <x v="10"/>
    <x v="0"/>
    <x v="5"/>
    <m/>
    <x v="0"/>
  </r>
  <r>
    <n v="1592"/>
    <x v="280"/>
    <n v="201"/>
    <n v="303"/>
    <n v="105"/>
    <n v="8"/>
    <n v="234.16900000000001"/>
    <x v="804"/>
    <m/>
    <n v="562.00559999999996"/>
    <x v="0"/>
    <x v="613"/>
    <x v="1"/>
    <x v="10"/>
    <x v="0"/>
    <x v="2"/>
    <m/>
    <x v="0"/>
  </r>
  <r>
    <n v="1660"/>
    <x v="280"/>
    <n v="202"/>
    <n v="303"/>
    <n v="101"/>
    <n v="7"/>
    <n v="201.85100000000003"/>
    <x v="805"/>
    <m/>
    <n v="240.20269000000005"/>
    <x v="0"/>
    <x v="614"/>
    <x v="1"/>
    <x v="10"/>
    <x v="0"/>
    <x v="8"/>
    <m/>
    <x v="0"/>
  </r>
  <r>
    <n v="1370"/>
    <x v="281"/>
    <n v="204"/>
    <n v="303"/>
    <n v="105"/>
    <n v="10"/>
    <n v="206.03700000000001"/>
    <x v="806"/>
    <m/>
    <n v="618.11099999999999"/>
    <x v="0"/>
    <x v="615"/>
    <x v="1"/>
    <x v="10"/>
    <x v="1"/>
    <x v="20"/>
    <m/>
    <x v="0"/>
  </r>
  <r>
    <n v="1518"/>
    <x v="281"/>
    <n v="205"/>
    <n v="304"/>
    <n v="105"/>
    <n v="9"/>
    <n v="197.197"/>
    <x v="807"/>
    <m/>
    <n v="372.70233000000002"/>
    <x v="0"/>
    <x v="616"/>
    <x v="1"/>
    <x v="10"/>
    <x v="1"/>
    <x v="3"/>
    <m/>
    <x v="0"/>
  </r>
  <r>
    <n v="1525"/>
    <x v="281"/>
    <n v="204"/>
    <n v="305"/>
    <n v="101"/>
    <n v="9"/>
    <n v="215.47499999999999"/>
    <x v="808"/>
    <m/>
    <n v="484.81874999999997"/>
    <x v="1"/>
    <x v="413"/>
    <x v="1"/>
    <x v="10"/>
    <x v="1"/>
    <x v="10"/>
    <m/>
    <x v="0"/>
  </r>
  <r>
    <n v="1865"/>
    <x v="281"/>
    <n v="205"/>
    <n v="302"/>
    <n v="102"/>
    <n v="1"/>
    <n v="384.03300000000007"/>
    <x v="809"/>
    <m/>
    <n v="72.966270000000009"/>
    <x v="0"/>
    <x v="617"/>
    <x v="1"/>
    <x v="10"/>
    <x v="1"/>
    <x v="13"/>
    <m/>
    <x v="0"/>
  </r>
  <r>
    <n v="2693"/>
    <x v="281"/>
    <n v="203"/>
    <n v="305"/>
    <n v="101"/>
    <n v="3"/>
    <n v="196.846"/>
    <x v="810"/>
    <m/>
    <n v="112.20222"/>
    <x v="0"/>
    <x v="266"/>
    <x v="1"/>
    <x v="10"/>
    <x v="1"/>
    <x v="19"/>
    <m/>
    <x v="0"/>
  </r>
  <r>
    <n v="1229"/>
    <x v="282"/>
    <n v="201"/>
    <n v="305"/>
    <n v="105"/>
    <n v="2"/>
    <n v="204.958"/>
    <x v="811"/>
    <m/>
    <n v="77.884039999999999"/>
    <x v="0"/>
    <x v="235"/>
    <x v="1"/>
    <x v="10"/>
    <x v="2"/>
    <x v="1"/>
    <m/>
    <x v="0"/>
  </r>
  <r>
    <n v="1677"/>
    <x v="282"/>
    <n v="202"/>
    <n v="303"/>
    <n v="104"/>
    <n v="9"/>
    <n v="276.87400000000002"/>
    <x v="812"/>
    <m/>
    <n v="373.7799"/>
    <x v="1"/>
    <x v="6"/>
    <x v="1"/>
    <x v="10"/>
    <x v="2"/>
    <x v="5"/>
    <m/>
    <x v="0"/>
  </r>
  <r>
    <n v="2334"/>
    <x v="282"/>
    <n v="201"/>
    <n v="305"/>
    <n v="105"/>
    <n v="4"/>
    <n v="183.65100000000001"/>
    <x v="813"/>
    <m/>
    <n v="154.26684"/>
    <x v="0"/>
    <x v="618"/>
    <x v="1"/>
    <x v="10"/>
    <x v="2"/>
    <x v="15"/>
    <m/>
    <x v="0"/>
  </r>
  <r>
    <n v="2762"/>
    <x v="282"/>
    <n v="204"/>
    <n v="301"/>
    <n v="103"/>
    <n v="1"/>
    <n v="318.31800000000004"/>
    <x v="814"/>
    <m/>
    <n v="95.495400000000004"/>
    <x v="0"/>
    <x v="619"/>
    <x v="1"/>
    <x v="10"/>
    <x v="2"/>
    <x v="4"/>
    <m/>
    <x v="0"/>
  </r>
  <r>
    <n v="2942"/>
    <x v="282"/>
    <n v="202"/>
    <n v="302"/>
    <n v="104"/>
    <n v="4"/>
    <n v="232.55699999999999"/>
    <x v="815"/>
    <m/>
    <n v="279.0684"/>
    <x v="1"/>
    <x v="620"/>
    <x v="1"/>
    <x v="10"/>
    <x v="2"/>
    <x v="0"/>
    <m/>
    <x v="0"/>
  </r>
  <r>
    <n v="1207"/>
    <x v="283"/>
    <n v="205"/>
    <n v="301"/>
    <n v="103"/>
    <n v="9"/>
    <n v="73.905000000000001"/>
    <x v="816"/>
    <m/>
    <n v="166.28625"/>
    <x v="0"/>
    <x v="295"/>
    <x v="1"/>
    <x v="10"/>
    <x v="3"/>
    <x v="12"/>
    <m/>
    <x v="0"/>
  </r>
  <r>
    <n v="1485"/>
    <x v="283"/>
    <n v="205"/>
    <n v="303"/>
    <n v="103"/>
    <n v="8"/>
    <n v="70.746000000000009"/>
    <x v="817"/>
    <m/>
    <n v="84.895200000000003"/>
    <x v="0"/>
    <x v="621"/>
    <x v="1"/>
    <x v="10"/>
    <x v="3"/>
    <x v="7"/>
    <m/>
    <x v="0"/>
  </r>
  <r>
    <n v="1343"/>
    <x v="284"/>
    <n v="205"/>
    <n v="305"/>
    <n v="105"/>
    <n v="4"/>
    <n v="332.29300000000001"/>
    <x v="818"/>
    <m/>
    <n v="252.54268000000002"/>
    <x v="0"/>
    <x v="532"/>
    <x v="1"/>
    <x v="10"/>
    <x v="4"/>
    <x v="1"/>
    <m/>
    <x v="0"/>
  </r>
  <r>
    <n v="1862"/>
    <x v="284"/>
    <n v="203"/>
    <n v="301"/>
    <n v="103"/>
    <n v="1"/>
    <n v="174.96700000000001"/>
    <x v="819"/>
    <m/>
    <n v="52.490100000000005"/>
    <x v="0"/>
    <x v="622"/>
    <x v="1"/>
    <x v="10"/>
    <x v="4"/>
    <x v="6"/>
    <m/>
    <x v="0"/>
  </r>
  <r>
    <n v="2112"/>
    <x v="284"/>
    <n v="202"/>
    <n v="304"/>
    <n v="103"/>
    <n v="2"/>
    <n v="92.325999999999993"/>
    <x v="820"/>
    <m/>
    <n v="38.776919999999997"/>
    <x v="0"/>
    <x v="623"/>
    <x v="1"/>
    <x v="10"/>
    <x v="4"/>
    <x v="6"/>
    <m/>
    <x v="0"/>
  </r>
  <r>
    <n v="1312"/>
    <x v="285"/>
    <n v="203"/>
    <n v="304"/>
    <n v="101"/>
    <n v="6"/>
    <n v="176.18900000000002"/>
    <x v="821"/>
    <m/>
    <n v="179.71278000000001"/>
    <x v="1"/>
    <x v="180"/>
    <x v="1"/>
    <x v="10"/>
    <x v="5"/>
    <x v="9"/>
    <m/>
    <x v="0"/>
  </r>
  <r>
    <n v="2821"/>
    <x v="285"/>
    <n v="201"/>
    <n v="303"/>
    <n v="102"/>
    <n v="4"/>
    <n v="349.154"/>
    <x v="822"/>
    <m/>
    <n v="349.154"/>
    <x v="0"/>
    <x v="99"/>
    <x v="1"/>
    <x v="10"/>
    <x v="5"/>
    <x v="20"/>
    <m/>
    <x v="0"/>
  </r>
  <r>
    <n v="1929"/>
    <x v="286"/>
    <n v="201"/>
    <n v="304"/>
    <n v="104"/>
    <n v="2"/>
    <n v="206.54400000000001"/>
    <x v="823"/>
    <m/>
    <n v="61.963200000000001"/>
    <x v="0"/>
    <x v="250"/>
    <x v="1"/>
    <x v="10"/>
    <x v="6"/>
    <x v="7"/>
    <m/>
    <x v="0"/>
  </r>
  <r>
    <n v="2676"/>
    <x v="286"/>
    <n v="202"/>
    <n v="305"/>
    <n v="103"/>
    <n v="5"/>
    <n v="156.88400000000001"/>
    <x v="824"/>
    <m/>
    <n v="164.72820000000002"/>
    <x v="0"/>
    <x v="611"/>
    <x v="1"/>
    <x v="10"/>
    <x v="6"/>
    <x v="0"/>
    <m/>
    <x v="0"/>
  </r>
  <r>
    <n v="2715"/>
    <x v="286"/>
    <n v="204"/>
    <n v="301"/>
    <n v="101"/>
    <n v="3"/>
    <n v="372.74900000000002"/>
    <x v="825"/>
    <m/>
    <n v="167.73705000000001"/>
    <x v="0"/>
    <x v="624"/>
    <x v="1"/>
    <x v="10"/>
    <x v="6"/>
    <x v="17"/>
    <m/>
    <x v="0"/>
  </r>
  <r>
    <n v="1094"/>
    <x v="287"/>
    <n v="204"/>
    <n v="301"/>
    <n v="104"/>
    <n v="10"/>
    <n v="83.122"/>
    <x v="826"/>
    <m/>
    <n v="249.36599999999999"/>
    <x v="1"/>
    <x v="625"/>
    <x v="1"/>
    <x v="10"/>
    <x v="0"/>
    <x v="9"/>
    <m/>
    <x v="0"/>
  </r>
  <r>
    <n v="1388"/>
    <x v="287"/>
    <n v="202"/>
    <n v="302"/>
    <n v="105"/>
    <n v="2"/>
    <n v="374.82900000000001"/>
    <x v="827"/>
    <m/>
    <n v="224.8974"/>
    <x v="0"/>
    <x v="278"/>
    <x v="1"/>
    <x v="10"/>
    <x v="0"/>
    <x v="23"/>
    <m/>
    <x v="0"/>
  </r>
  <r>
    <n v="2479"/>
    <x v="287"/>
    <n v="205"/>
    <n v="304"/>
    <n v="104"/>
    <n v="9"/>
    <n v="266.51299999999998"/>
    <x v="828"/>
    <m/>
    <n v="599.65424999999993"/>
    <x v="0"/>
    <x v="266"/>
    <x v="1"/>
    <x v="10"/>
    <x v="0"/>
    <x v="19"/>
    <m/>
    <x v="0"/>
  </r>
  <r>
    <n v="1487"/>
    <x v="288"/>
    <n v="203"/>
    <n v="302"/>
    <n v="102"/>
    <n v="3"/>
    <n v="191.386"/>
    <x v="829"/>
    <m/>
    <n v="109.09002000000001"/>
    <x v="0"/>
    <x v="626"/>
    <x v="1"/>
    <x v="10"/>
    <x v="1"/>
    <x v="20"/>
    <m/>
    <x v="0"/>
  </r>
  <r>
    <n v="1999"/>
    <x v="288"/>
    <n v="201"/>
    <n v="304"/>
    <n v="102"/>
    <n v="10"/>
    <n v="61.828000000000003"/>
    <x v="830"/>
    <m/>
    <n v="154.57"/>
    <x v="0"/>
    <x v="536"/>
    <x v="1"/>
    <x v="10"/>
    <x v="1"/>
    <x v="9"/>
    <m/>
    <x v="0"/>
  </r>
  <r>
    <n v="2318"/>
    <x v="288"/>
    <n v="205"/>
    <n v="302"/>
    <n v="104"/>
    <n v="5"/>
    <n v="81.393000000000001"/>
    <x v="831"/>
    <m/>
    <n v="122.0895"/>
    <x v="0"/>
    <x v="627"/>
    <x v="1"/>
    <x v="10"/>
    <x v="1"/>
    <x v="7"/>
    <m/>
    <x v="0"/>
  </r>
  <r>
    <n v="2162"/>
    <x v="289"/>
    <n v="205"/>
    <n v="303"/>
    <n v="102"/>
    <n v="8"/>
    <n v="98.124000000000009"/>
    <x v="832"/>
    <m/>
    <n v="235.49760000000001"/>
    <x v="0"/>
    <x v="628"/>
    <x v="1"/>
    <x v="11"/>
    <x v="2"/>
    <x v="12"/>
    <m/>
    <x v="0"/>
  </r>
  <r>
    <n v="2730"/>
    <x v="289"/>
    <n v="203"/>
    <n v="303"/>
    <n v="101"/>
    <n v="3"/>
    <n v="273.09100000000001"/>
    <x v="833"/>
    <m/>
    <n v="172.04732999999999"/>
    <x v="0"/>
    <x v="629"/>
    <x v="1"/>
    <x v="11"/>
    <x v="2"/>
    <x v="22"/>
    <m/>
    <x v="0"/>
  </r>
  <r>
    <n v="1162"/>
    <x v="290"/>
    <n v="202"/>
    <n v="303"/>
    <n v="102"/>
    <n v="8"/>
    <n v="194.40199999999999"/>
    <x v="834"/>
    <m/>
    <n v="264.38672000000003"/>
    <x v="0"/>
    <x v="116"/>
    <x v="1"/>
    <x v="11"/>
    <x v="3"/>
    <x v="17"/>
    <m/>
    <x v="0"/>
  </r>
  <r>
    <n v="1556"/>
    <x v="290"/>
    <n v="201"/>
    <n v="303"/>
    <n v="104"/>
    <n v="9"/>
    <n v="332.73500000000001"/>
    <x v="835"/>
    <m/>
    <n v="898.3845"/>
    <x v="0"/>
    <x v="630"/>
    <x v="1"/>
    <x v="11"/>
    <x v="3"/>
    <x v="15"/>
    <m/>
    <x v="0"/>
  </r>
  <r>
    <n v="1815"/>
    <x v="290"/>
    <n v="202"/>
    <n v="301"/>
    <n v="103"/>
    <n v="1"/>
    <n v="241.72200000000001"/>
    <x v="836"/>
    <m/>
    <n v="36.258299999999998"/>
    <x v="0"/>
    <x v="631"/>
    <x v="1"/>
    <x v="11"/>
    <x v="3"/>
    <x v="4"/>
    <m/>
    <x v="0"/>
  </r>
  <r>
    <n v="2952"/>
    <x v="290"/>
    <n v="205"/>
    <n v="305"/>
    <n v="103"/>
    <n v="1"/>
    <n v="246.649"/>
    <x v="837"/>
    <m/>
    <n v="51.796289999999999"/>
    <x v="1"/>
    <x v="632"/>
    <x v="1"/>
    <x v="11"/>
    <x v="3"/>
    <x v="1"/>
    <m/>
    <x v="0"/>
  </r>
  <r>
    <n v="1959"/>
    <x v="291"/>
    <n v="202"/>
    <n v="302"/>
    <n v="102"/>
    <n v="4"/>
    <n v="213.499"/>
    <x v="838"/>
    <m/>
    <n v="128.0994"/>
    <x v="0"/>
    <x v="633"/>
    <x v="1"/>
    <x v="11"/>
    <x v="4"/>
    <x v="9"/>
    <m/>
    <x v="0"/>
  </r>
  <r>
    <n v="1164"/>
    <x v="292"/>
    <n v="205"/>
    <n v="303"/>
    <n v="105"/>
    <n v="3"/>
    <n v="360.90600000000001"/>
    <x v="839"/>
    <m/>
    <n v="227.37078"/>
    <x v="0"/>
    <x v="518"/>
    <x v="1"/>
    <x v="11"/>
    <x v="5"/>
    <x v="10"/>
    <m/>
    <x v="0"/>
  </r>
  <r>
    <n v="1757"/>
    <x v="292"/>
    <n v="201"/>
    <n v="302"/>
    <n v="105"/>
    <n v="8"/>
    <n v="151.203"/>
    <x v="840"/>
    <m/>
    <n v="229.82856000000001"/>
    <x v="0"/>
    <x v="411"/>
    <x v="1"/>
    <x v="11"/>
    <x v="5"/>
    <x v="22"/>
    <m/>
    <x v="0"/>
  </r>
  <r>
    <n v="2444"/>
    <x v="292"/>
    <n v="204"/>
    <n v="304"/>
    <n v="101"/>
    <n v="10"/>
    <n v="235.52099999999999"/>
    <x v="841"/>
    <m/>
    <n v="706.56299999999999"/>
    <x v="1"/>
    <x v="288"/>
    <x v="1"/>
    <x v="11"/>
    <x v="5"/>
    <x v="0"/>
    <m/>
    <x v="0"/>
  </r>
  <r>
    <n v="2033"/>
    <x v="293"/>
    <n v="202"/>
    <n v="302"/>
    <n v="105"/>
    <n v="4"/>
    <n v="218.75100000000003"/>
    <x v="842"/>
    <m/>
    <n v="166.25076000000001"/>
    <x v="0"/>
    <x v="634"/>
    <x v="1"/>
    <x v="11"/>
    <x v="6"/>
    <x v="12"/>
    <m/>
    <x v="0"/>
  </r>
  <r>
    <n v="1113"/>
    <x v="294"/>
    <n v="203"/>
    <n v="305"/>
    <n v="102"/>
    <n v="8"/>
    <n v="153.07500000000002"/>
    <x v="843"/>
    <m/>
    <n v="183.69000000000003"/>
    <x v="1"/>
    <x v="635"/>
    <x v="1"/>
    <x v="11"/>
    <x v="0"/>
    <x v="4"/>
    <m/>
    <x v="0"/>
  </r>
  <r>
    <n v="2520"/>
    <x v="294"/>
    <n v="204"/>
    <n v="304"/>
    <n v="104"/>
    <n v="6"/>
    <n v="164.619"/>
    <x v="844"/>
    <m/>
    <n v="207.41993999999997"/>
    <x v="1"/>
    <x v="636"/>
    <x v="1"/>
    <x v="11"/>
    <x v="0"/>
    <x v="18"/>
    <m/>
    <x v="0"/>
  </r>
  <r>
    <n v="2752"/>
    <x v="294"/>
    <n v="202"/>
    <n v="303"/>
    <n v="104"/>
    <n v="10"/>
    <n v="155.155"/>
    <x v="845"/>
    <m/>
    <n v="263.76350000000002"/>
    <x v="0"/>
    <x v="637"/>
    <x v="1"/>
    <x v="11"/>
    <x v="0"/>
    <x v="19"/>
    <m/>
    <x v="0"/>
  </r>
  <r>
    <n v="1124"/>
    <x v="295"/>
    <n v="202"/>
    <n v="304"/>
    <n v="102"/>
    <n v="7"/>
    <n v="237.107"/>
    <x v="846"/>
    <m/>
    <n v="497.92469999999997"/>
    <x v="0"/>
    <x v="42"/>
    <x v="1"/>
    <x v="11"/>
    <x v="1"/>
    <x v="16"/>
    <m/>
    <x v="0"/>
  </r>
  <r>
    <n v="1291"/>
    <x v="295"/>
    <n v="201"/>
    <n v="301"/>
    <n v="103"/>
    <n v="3"/>
    <n v="352.88499999999999"/>
    <x v="847"/>
    <m/>
    <n v="264.66374999999999"/>
    <x v="0"/>
    <x v="638"/>
    <x v="1"/>
    <x v="11"/>
    <x v="1"/>
    <x v="17"/>
    <m/>
    <x v="0"/>
  </r>
  <r>
    <n v="1305"/>
    <x v="295"/>
    <n v="203"/>
    <n v="301"/>
    <n v="101"/>
    <n v="4"/>
    <n v="283.036"/>
    <x v="848"/>
    <m/>
    <n v="169.82159999999999"/>
    <x v="1"/>
    <x v="639"/>
    <x v="1"/>
    <x v="11"/>
    <x v="1"/>
    <x v="8"/>
    <m/>
    <x v="0"/>
  </r>
  <r>
    <n v="1421"/>
    <x v="295"/>
    <n v="203"/>
    <n v="301"/>
    <n v="101"/>
    <n v="5"/>
    <n v="286.03899999999999"/>
    <x v="849"/>
    <m/>
    <n v="271.73705000000001"/>
    <x v="0"/>
    <x v="640"/>
    <x v="1"/>
    <x v="11"/>
    <x v="1"/>
    <x v="21"/>
    <m/>
    <x v="0"/>
  </r>
  <r>
    <n v="1946"/>
    <x v="295"/>
    <n v="203"/>
    <n v="305"/>
    <n v="102"/>
    <n v="9"/>
    <n v="219.32300000000001"/>
    <x v="850"/>
    <m/>
    <n v="592.1721"/>
    <x v="0"/>
    <x v="641"/>
    <x v="1"/>
    <x v="11"/>
    <x v="1"/>
    <x v="16"/>
    <m/>
    <x v="0"/>
  </r>
  <r>
    <n v="2498"/>
    <x v="295"/>
    <n v="201"/>
    <n v="304"/>
    <n v="103"/>
    <n v="1"/>
    <n v="330.10900000000004"/>
    <x v="851"/>
    <m/>
    <n v="99.032700000000006"/>
    <x v="0"/>
    <x v="120"/>
    <x v="1"/>
    <x v="11"/>
    <x v="1"/>
    <x v="19"/>
    <m/>
    <x v="0"/>
  </r>
  <r>
    <n v="1218"/>
    <x v="296"/>
    <n v="204"/>
    <n v="301"/>
    <n v="102"/>
    <n v="4"/>
    <n v="120.224"/>
    <x v="852"/>
    <m/>
    <n v="100.98815999999999"/>
    <x v="1"/>
    <x v="376"/>
    <x v="1"/>
    <x v="11"/>
    <x v="2"/>
    <x v="13"/>
    <m/>
    <x v="0"/>
  </r>
  <r>
    <n v="1283"/>
    <x v="296"/>
    <n v="201"/>
    <n v="302"/>
    <n v="105"/>
    <n v="8"/>
    <n v="285.012"/>
    <x v="853"/>
    <m/>
    <n v="433.21823999999998"/>
    <x v="0"/>
    <x v="357"/>
    <x v="1"/>
    <x v="11"/>
    <x v="2"/>
    <x v="19"/>
    <m/>
    <x v="0"/>
  </r>
  <r>
    <n v="1026"/>
    <x v="297"/>
    <n v="203"/>
    <n v="304"/>
    <n v="103"/>
    <n v="9"/>
    <n v="286.27300000000002"/>
    <x v="854"/>
    <m/>
    <n v="541.05597"/>
    <x v="0"/>
    <x v="289"/>
    <x v="1"/>
    <x v="11"/>
    <x v="3"/>
    <x v="16"/>
    <m/>
    <x v="0"/>
  </r>
  <r>
    <n v="1317"/>
    <x v="297"/>
    <n v="205"/>
    <n v="303"/>
    <n v="102"/>
    <n v="10"/>
    <n v="249.93799999999999"/>
    <x v="855"/>
    <m/>
    <n v="374.90699999999998"/>
    <x v="0"/>
    <x v="642"/>
    <x v="1"/>
    <x v="11"/>
    <x v="3"/>
    <x v="8"/>
    <m/>
    <x v="0"/>
  </r>
  <r>
    <n v="1642"/>
    <x v="297"/>
    <n v="204"/>
    <n v="301"/>
    <n v="104"/>
    <n v="3"/>
    <n v="247.16900000000001"/>
    <x v="856"/>
    <m/>
    <n v="126.05619000000002"/>
    <x v="0"/>
    <x v="574"/>
    <x v="1"/>
    <x v="11"/>
    <x v="3"/>
    <x v="1"/>
    <m/>
    <x v="0"/>
  </r>
  <r>
    <n v="2136"/>
    <x v="297"/>
    <n v="202"/>
    <n v="305"/>
    <n v="102"/>
    <n v="10"/>
    <n v="276.58800000000002"/>
    <x v="857"/>
    <m/>
    <n v="580.83479999999997"/>
    <x v="0"/>
    <x v="643"/>
    <x v="1"/>
    <x v="11"/>
    <x v="3"/>
    <x v="0"/>
    <m/>
    <x v="0"/>
  </r>
  <r>
    <n v="1270"/>
    <x v="298"/>
    <n v="204"/>
    <n v="304"/>
    <n v="103"/>
    <n v="9"/>
    <n v="211.69200000000001"/>
    <x v="858"/>
    <m/>
    <n v="323.88876000000005"/>
    <x v="1"/>
    <x v="477"/>
    <x v="1"/>
    <x v="11"/>
    <x v="4"/>
    <x v="14"/>
    <m/>
    <x v="0"/>
  </r>
  <r>
    <n v="2344"/>
    <x v="298"/>
    <n v="205"/>
    <n v="302"/>
    <n v="102"/>
    <n v="1"/>
    <n v="59.735000000000007"/>
    <x v="859"/>
    <m/>
    <n v="10.154950000000001"/>
    <x v="0"/>
    <x v="644"/>
    <x v="1"/>
    <x v="11"/>
    <x v="4"/>
    <x v="20"/>
    <m/>
    <x v="0"/>
  </r>
  <r>
    <n v="2111"/>
    <x v="299"/>
    <n v="201"/>
    <n v="302"/>
    <n v="105"/>
    <n v="1"/>
    <n v="130.273"/>
    <x v="860"/>
    <m/>
    <n v="24.75187"/>
    <x v="0"/>
    <x v="431"/>
    <x v="1"/>
    <x v="11"/>
    <x v="5"/>
    <x v="22"/>
    <m/>
    <x v="0"/>
  </r>
  <r>
    <n v="1567"/>
    <x v="300"/>
    <n v="203"/>
    <n v="305"/>
    <n v="104"/>
    <n v="1"/>
    <n v="178.07399999999998"/>
    <x v="861"/>
    <m/>
    <n v="44.518499999999996"/>
    <x v="0"/>
    <x v="645"/>
    <x v="1"/>
    <x v="11"/>
    <x v="6"/>
    <x v="16"/>
    <m/>
    <x v="0"/>
  </r>
  <r>
    <n v="1637"/>
    <x v="300"/>
    <n v="202"/>
    <n v="301"/>
    <n v="104"/>
    <n v="5"/>
    <n v="185.05500000000001"/>
    <x v="862"/>
    <m/>
    <n v="175.80225000000002"/>
    <x v="0"/>
    <x v="72"/>
    <x v="1"/>
    <x v="11"/>
    <x v="6"/>
    <x v="15"/>
    <m/>
    <x v="0"/>
  </r>
  <r>
    <n v="1654"/>
    <x v="300"/>
    <n v="203"/>
    <n v="302"/>
    <n v="101"/>
    <n v="4"/>
    <n v="127.90700000000001"/>
    <x v="863"/>
    <m/>
    <n v="86.976760000000013"/>
    <x v="0"/>
    <x v="627"/>
    <x v="1"/>
    <x v="11"/>
    <x v="6"/>
    <x v="7"/>
    <m/>
    <x v="0"/>
  </r>
  <r>
    <n v="2008"/>
    <x v="300"/>
    <n v="201"/>
    <n v="301"/>
    <n v="104"/>
    <n v="7"/>
    <n v="82.771000000000001"/>
    <x v="864"/>
    <m/>
    <n v="98.497490000000013"/>
    <x v="0"/>
    <x v="76"/>
    <x v="1"/>
    <x v="11"/>
    <x v="6"/>
    <x v="1"/>
    <m/>
    <x v="0"/>
  </r>
  <r>
    <n v="2490"/>
    <x v="300"/>
    <n v="204"/>
    <n v="303"/>
    <n v="103"/>
    <n v="10"/>
    <n v="264.745"/>
    <x v="865"/>
    <m/>
    <n v="555.96449999999993"/>
    <x v="0"/>
    <x v="646"/>
    <x v="1"/>
    <x v="11"/>
    <x v="6"/>
    <x v="16"/>
    <m/>
    <x v="0"/>
  </r>
  <r>
    <n v="1749"/>
    <x v="301"/>
    <n v="202"/>
    <n v="305"/>
    <n v="104"/>
    <n v="7"/>
    <n v="193.83"/>
    <x v="866"/>
    <m/>
    <n v="203.52150000000003"/>
    <x v="0"/>
    <x v="254"/>
    <x v="1"/>
    <x v="11"/>
    <x v="0"/>
    <x v="16"/>
    <m/>
    <x v="0"/>
  </r>
  <r>
    <n v="2876"/>
    <x v="301"/>
    <n v="202"/>
    <n v="304"/>
    <n v="104"/>
    <n v="4"/>
    <n v="275.58700000000005"/>
    <x v="867"/>
    <m/>
    <n v="330.70440000000002"/>
    <x v="0"/>
    <x v="355"/>
    <x v="1"/>
    <x v="11"/>
    <x v="0"/>
    <x v="11"/>
    <m/>
    <x v="0"/>
  </r>
  <r>
    <n v="1153"/>
    <x v="302"/>
    <n v="202"/>
    <n v="304"/>
    <n v="102"/>
    <n v="4"/>
    <n v="246.40199999999999"/>
    <x v="868"/>
    <m/>
    <n v="246.40199999999999"/>
    <x v="0"/>
    <x v="647"/>
    <x v="1"/>
    <x v="11"/>
    <x v="1"/>
    <x v="15"/>
    <m/>
    <x v="0"/>
  </r>
  <r>
    <n v="1732"/>
    <x v="302"/>
    <n v="202"/>
    <n v="303"/>
    <n v="102"/>
    <n v="7"/>
    <n v="42.484000000000002"/>
    <x v="869"/>
    <m/>
    <n v="50.555960000000006"/>
    <x v="0"/>
    <x v="274"/>
    <x v="1"/>
    <x v="11"/>
    <x v="1"/>
    <x v="23"/>
    <m/>
    <x v="0"/>
  </r>
  <r>
    <n v="1272"/>
    <x v="303"/>
    <n v="202"/>
    <n v="305"/>
    <n v="101"/>
    <n v="8"/>
    <n v="109.90200000000002"/>
    <x v="870"/>
    <m/>
    <n v="184.63536000000002"/>
    <x v="0"/>
    <x v="648"/>
    <x v="1"/>
    <x v="11"/>
    <x v="2"/>
    <x v="4"/>
    <m/>
    <x v="0"/>
  </r>
  <r>
    <n v="1449"/>
    <x v="303"/>
    <n v="204"/>
    <n v="304"/>
    <n v="101"/>
    <n v="6"/>
    <n v="91.234000000000009"/>
    <x v="871"/>
    <m/>
    <n v="82.110599999999991"/>
    <x v="0"/>
    <x v="114"/>
    <x v="1"/>
    <x v="11"/>
    <x v="2"/>
    <x v="21"/>
    <m/>
    <x v="0"/>
  </r>
  <r>
    <n v="2518"/>
    <x v="303"/>
    <n v="202"/>
    <n v="304"/>
    <n v="102"/>
    <n v="5"/>
    <n v="140.738"/>
    <x v="872"/>
    <m/>
    <n v="119.62730000000002"/>
    <x v="1"/>
    <x v="649"/>
    <x v="1"/>
    <x v="11"/>
    <x v="2"/>
    <x v="16"/>
    <m/>
    <x v="0"/>
  </r>
  <r>
    <n v="2638"/>
    <x v="303"/>
    <n v="201"/>
    <n v="304"/>
    <n v="102"/>
    <n v="5"/>
    <n v="152.62"/>
    <x v="873"/>
    <m/>
    <n v="129.727"/>
    <x v="0"/>
    <x v="222"/>
    <x v="1"/>
    <x v="11"/>
    <x v="2"/>
    <x v="5"/>
    <m/>
    <x v="0"/>
  </r>
  <r>
    <n v="2820"/>
    <x v="303"/>
    <n v="204"/>
    <n v="301"/>
    <n v="102"/>
    <n v="3"/>
    <n v="317.78499999999997"/>
    <x v="874"/>
    <m/>
    <n v="200.20454999999998"/>
    <x v="1"/>
    <x v="594"/>
    <x v="1"/>
    <x v="11"/>
    <x v="2"/>
    <x v="21"/>
    <m/>
    <x v="0"/>
  </r>
  <r>
    <n v="1314"/>
    <x v="304"/>
    <n v="205"/>
    <n v="304"/>
    <n v="103"/>
    <n v="10"/>
    <n v="336.58300000000003"/>
    <x v="875"/>
    <m/>
    <n v="706.82430000000011"/>
    <x v="0"/>
    <x v="650"/>
    <x v="1"/>
    <x v="11"/>
    <x v="3"/>
    <x v="14"/>
    <m/>
    <x v="0"/>
  </r>
  <r>
    <n v="1376"/>
    <x v="304"/>
    <n v="204"/>
    <n v="304"/>
    <n v="103"/>
    <n v="1"/>
    <n v="307.21600000000001"/>
    <x v="876"/>
    <m/>
    <n v="92.1648"/>
    <x v="0"/>
    <x v="651"/>
    <x v="1"/>
    <x v="11"/>
    <x v="3"/>
    <x v="20"/>
    <m/>
    <x v="0"/>
  </r>
  <r>
    <n v="1497"/>
    <x v="304"/>
    <n v="202"/>
    <n v="301"/>
    <n v="103"/>
    <n v="5"/>
    <n v="44.72"/>
    <x v="877"/>
    <m/>
    <n v="33.54"/>
    <x v="0"/>
    <x v="652"/>
    <x v="1"/>
    <x v="11"/>
    <x v="3"/>
    <x v="15"/>
    <m/>
    <x v="0"/>
  </r>
  <r>
    <n v="2030"/>
    <x v="304"/>
    <n v="203"/>
    <n v="304"/>
    <n v="103"/>
    <n v="5"/>
    <n v="236.119"/>
    <x v="878"/>
    <m/>
    <n v="354.17849999999999"/>
    <x v="0"/>
    <x v="545"/>
    <x v="1"/>
    <x v="11"/>
    <x v="3"/>
    <x v="4"/>
    <m/>
    <x v="0"/>
  </r>
  <r>
    <n v="2691"/>
    <x v="304"/>
    <n v="203"/>
    <n v="305"/>
    <n v="102"/>
    <n v="6"/>
    <n v="274.53399999999999"/>
    <x v="879"/>
    <m/>
    <n v="247.08059999999998"/>
    <x v="0"/>
    <x v="17"/>
    <x v="1"/>
    <x v="11"/>
    <x v="3"/>
    <x v="12"/>
    <m/>
    <x v="0"/>
  </r>
  <r>
    <n v="2817"/>
    <x v="304"/>
    <n v="201"/>
    <n v="304"/>
    <n v="104"/>
    <n v="7"/>
    <n v="295.00900000000001"/>
    <x v="880"/>
    <m/>
    <n v="309.75945000000002"/>
    <x v="0"/>
    <x v="653"/>
    <x v="1"/>
    <x v="11"/>
    <x v="3"/>
    <x v="0"/>
    <m/>
    <x v="0"/>
  </r>
  <r>
    <n v="1003"/>
    <x v="305"/>
    <n v="201"/>
    <n v="303"/>
    <n v="101"/>
    <n v="3"/>
    <n v="149.89000000000001"/>
    <x v="881"/>
    <m/>
    <n v="112.41750000000002"/>
    <x v="0"/>
    <x v="54"/>
    <x v="1"/>
    <x v="11"/>
    <x v="4"/>
    <x v="10"/>
    <m/>
    <x v="0"/>
  </r>
  <r>
    <n v="1029"/>
    <x v="306"/>
    <n v="202"/>
    <n v="302"/>
    <n v="101"/>
    <n v="2"/>
    <n v="180.88199999999998"/>
    <x v="882"/>
    <m/>
    <n v="54.264599999999994"/>
    <x v="0"/>
    <x v="654"/>
    <x v="1"/>
    <x v="11"/>
    <x v="5"/>
    <x v="14"/>
    <m/>
    <x v="0"/>
  </r>
  <r>
    <n v="1427"/>
    <x v="306"/>
    <n v="204"/>
    <n v="304"/>
    <n v="105"/>
    <n v="4"/>
    <n v="118.261"/>
    <x v="883"/>
    <m/>
    <n v="89.878360000000001"/>
    <x v="1"/>
    <x v="655"/>
    <x v="1"/>
    <x v="11"/>
    <x v="5"/>
    <x v="14"/>
    <m/>
    <x v="0"/>
  </r>
  <r>
    <n v="1647"/>
    <x v="306"/>
    <n v="203"/>
    <n v="304"/>
    <n v="104"/>
    <n v="1"/>
    <n v="304.577"/>
    <x v="884"/>
    <m/>
    <n v="45.686549999999997"/>
    <x v="0"/>
    <x v="656"/>
    <x v="1"/>
    <x v="11"/>
    <x v="5"/>
    <x v="4"/>
    <m/>
    <x v="0"/>
  </r>
  <r>
    <n v="1417"/>
    <x v="307"/>
    <n v="203"/>
    <n v="302"/>
    <n v="105"/>
    <n v="1"/>
    <n v="39.819000000000003"/>
    <x v="885"/>
    <m/>
    <n v="9.9547500000000007"/>
    <x v="0"/>
    <x v="657"/>
    <x v="1"/>
    <x v="11"/>
    <x v="6"/>
    <x v="7"/>
    <m/>
    <x v="0"/>
  </r>
  <r>
    <n v="1718"/>
    <x v="307"/>
    <n v="205"/>
    <n v="301"/>
    <n v="101"/>
    <n v="9"/>
    <n v="73.879000000000005"/>
    <x v="886"/>
    <m/>
    <n v="199.47330000000002"/>
    <x v="0"/>
    <x v="228"/>
    <x v="1"/>
    <x v="11"/>
    <x v="6"/>
    <x v="18"/>
    <m/>
    <x v="0"/>
  </r>
  <r>
    <n v="2794"/>
    <x v="307"/>
    <n v="204"/>
    <n v="303"/>
    <n v="101"/>
    <n v="9"/>
    <n v="295.82800000000003"/>
    <x v="887"/>
    <m/>
    <n v="452.61684000000008"/>
    <x v="1"/>
    <x v="465"/>
    <x v="1"/>
    <x v="11"/>
    <x v="6"/>
    <x v="20"/>
    <m/>
    <x v="0"/>
  </r>
  <r>
    <n v="1500"/>
    <x v="308"/>
    <n v="201"/>
    <n v="305"/>
    <n v="102"/>
    <n v="3"/>
    <n v="65.039000000000001"/>
    <x v="888"/>
    <m/>
    <n v="40.97457"/>
    <x v="1"/>
    <x v="658"/>
    <x v="1"/>
    <x v="11"/>
    <x v="0"/>
    <x v="4"/>
    <m/>
    <x v="0"/>
  </r>
  <r>
    <n v="2075"/>
    <x v="308"/>
    <n v="203"/>
    <n v="301"/>
    <n v="105"/>
    <n v="8"/>
    <n v="145.821"/>
    <x v="889"/>
    <m/>
    <n v="221.64792"/>
    <x v="0"/>
    <x v="659"/>
    <x v="1"/>
    <x v="11"/>
    <x v="0"/>
    <x v="13"/>
    <m/>
    <x v="0"/>
  </r>
  <r>
    <n v="1075"/>
    <x v="309"/>
    <n v="202"/>
    <n v="303"/>
    <n v="102"/>
    <n v="10"/>
    <n v="131.15700000000001"/>
    <x v="890"/>
    <m/>
    <n v="327.89250000000004"/>
    <x v="0"/>
    <x v="660"/>
    <x v="1"/>
    <x v="11"/>
    <x v="1"/>
    <x v="13"/>
    <m/>
    <x v="0"/>
  </r>
  <r>
    <n v="1082"/>
    <x v="309"/>
    <n v="202"/>
    <n v="304"/>
    <n v="105"/>
    <n v="4"/>
    <n v="92.546999999999997"/>
    <x v="891"/>
    <m/>
    <n v="111.0564"/>
    <x v="0"/>
    <x v="661"/>
    <x v="1"/>
    <x v="11"/>
    <x v="1"/>
    <x v="20"/>
    <m/>
    <x v="0"/>
  </r>
  <r>
    <n v="1139"/>
    <x v="309"/>
    <n v="201"/>
    <n v="301"/>
    <n v="104"/>
    <n v="2"/>
    <n v="341.21100000000007"/>
    <x v="892"/>
    <m/>
    <n v="129.66018000000003"/>
    <x v="1"/>
    <x v="662"/>
    <x v="1"/>
    <x v="11"/>
    <x v="1"/>
    <x v="12"/>
    <m/>
    <x v="0"/>
  </r>
  <r>
    <n v="1360"/>
    <x v="309"/>
    <n v="205"/>
    <n v="303"/>
    <n v="101"/>
    <n v="10"/>
    <n v="246.60999999999999"/>
    <x v="893"/>
    <m/>
    <n v="419.23700000000002"/>
    <x v="0"/>
    <x v="147"/>
    <x v="1"/>
    <x v="11"/>
    <x v="1"/>
    <x v="12"/>
    <m/>
    <x v="0"/>
  </r>
  <r>
    <n v="1738"/>
    <x v="309"/>
    <n v="202"/>
    <n v="303"/>
    <n v="105"/>
    <n v="7"/>
    <n v="82.173000000000002"/>
    <x v="894"/>
    <m/>
    <n v="97.785870000000003"/>
    <x v="1"/>
    <x v="663"/>
    <x v="1"/>
    <x v="11"/>
    <x v="1"/>
    <x v="3"/>
    <m/>
    <x v="0"/>
  </r>
  <r>
    <n v="2339"/>
    <x v="309"/>
    <n v="205"/>
    <n v="305"/>
    <n v="101"/>
    <n v="7"/>
    <n v="119.70400000000001"/>
    <x v="895"/>
    <m/>
    <n v="159.20632000000003"/>
    <x v="0"/>
    <x v="664"/>
    <x v="1"/>
    <x v="11"/>
    <x v="1"/>
    <x v="6"/>
    <m/>
    <x v="0"/>
  </r>
  <r>
    <n v="1970"/>
    <x v="310"/>
    <n v="202"/>
    <n v="305"/>
    <n v="101"/>
    <n v="5"/>
    <n v="371.47500000000002"/>
    <x v="896"/>
    <m/>
    <n v="557.21249999999998"/>
    <x v="0"/>
    <x v="665"/>
    <x v="1"/>
    <x v="11"/>
    <x v="2"/>
    <x v="3"/>
    <m/>
    <x v="0"/>
  </r>
  <r>
    <n v="2524"/>
    <x v="310"/>
    <n v="201"/>
    <n v="303"/>
    <n v="101"/>
    <n v="4"/>
    <n v="359.39799999999997"/>
    <x v="897"/>
    <m/>
    <n v="244.39063999999999"/>
    <x v="0"/>
    <x v="652"/>
    <x v="1"/>
    <x v="11"/>
    <x v="2"/>
    <x v="15"/>
    <m/>
    <x v="0"/>
  </r>
  <r>
    <n v="2815"/>
    <x v="310"/>
    <n v="204"/>
    <n v="305"/>
    <n v="105"/>
    <n v="5"/>
    <n v="283.21800000000002"/>
    <x v="898"/>
    <m/>
    <n v="354.02250000000004"/>
    <x v="0"/>
    <x v="612"/>
    <x v="1"/>
    <x v="11"/>
    <x v="2"/>
    <x v="5"/>
    <m/>
    <x v="0"/>
  </r>
  <r>
    <n v="2991"/>
    <x v="310"/>
    <n v="203"/>
    <n v="302"/>
    <n v="105"/>
    <n v="5"/>
    <n v="72.123999999999995"/>
    <x v="899"/>
    <m/>
    <n v="54.092999999999996"/>
    <x v="0"/>
    <x v="28"/>
    <x v="1"/>
    <x v="11"/>
    <x v="2"/>
    <x v="4"/>
    <m/>
    <x v="0"/>
  </r>
  <r>
    <n v="1808"/>
    <x v="311"/>
    <n v="203"/>
    <n v="302"/>
    <n v="101"/>
    <n v="7"/>
    <n v="177.07300000000001"/>
    <x v="721"/>
    <m/>
    <n v="371.85329999999999"/>
    <x v="0"/>
    <x v="483"/>
    <x v="1"/>
    <x v="11"/>
    <x v="3"/>
    <x v="22"/>
    <m/>
    <x v="0"/>
  </r>
  <r>
    <n v="1867"/>
    <x v="311"/>
    <n v="201"/>
    <n v="305"/>
    <n v="101"/>
    <n v="1"/>
    <n v="358.995"/>
    <x v="900"/>
    <m/>
    <n v="89.748750000000001"/>
    <x v="0"/>
    <x v="27"/>
    <x v="1"/>
    <x v="11"/>
    <x v="3"/>
    <x v="9"/>
    <m/>
    <x v="0"/>
  </r>
  <r>
    <n v="2758"/>
    <x v="311"/>
    <n v="201"/>
    <n v="301"/>
    <n v="103"/>
    <n v="2"/>
    <n v="167.98600000000002"/>
    <x v="901"/>
    <m/>
    <n v="57.115240000000007"/>
    <x v="0"/>
    <x v="666"/>
    <x v="1"/>
    <x v="11"/>
    <x v="3"/>
    <x v="3"/>
    <m/>
    <x v="0"/>
  </r>
  <r>
    <n v="1016"/>
    <x v="312"/>
    <n v="202"/>
    <n v="302"/>
    <n v="103"/>
    <n v="8"/>
    <n v="328.26299999999998"/>
    <x v="902"/>
    <m/>
    <n v="787.83119999999997"/>
    <x v="0"/>
    <x v="522"/>
    <x v="1"/>
    <x v="11"/>
    <x v="4"/>
    <x v="23"/>
    <m/>
    <x v="0"/>
  </r>
  <r>
    <n v="1227"/>
    <x v="312"/>
    <n v="203"/>
    <n v="305"/>
    <n v="101"/>
    <n v="9"/>
    <n v="336.67400000000004"/>
    <x v="903"/>
    <m/>
    <n v="454.50990000000002"/>
    <x v="0"/>
    <x v="38"/>
    <x v="1"/>
    <x v="11"/>
    <x v="4"/>
    <x v="4"/>
    <m/>
    <x v="0"/>
  </r>
  <r>
    <n v="1608"/>
    <x v="312"/>
    <n v="203"/>
    <n v="301"/>
    <n v="105"/>
    <n v="5"/>
    <n v="319.69599999999997"/>
    <x v="904"/>
    <m/>
    <n v="335.68079999999992"/>
    <x v="0"/>
    <x v="667"/>
    <x v="1"/>
    <x v="11"/>
    <x v="4"/>
    <x v="2"/>
    <m/>
    <x v="0"/>
  </r>
  <r>
    <n v="1799"/>
    <x v="312"/>
    <n v="202"/>
    <n v="301"/>
    <n v="103"/>
    <n v="4"/>
    <n v="171.70400000000004"/>
    <x v="905"/>
    <m/>
    <n v="130.49504000000002"/>
    <x v="0"/>
    <x v="472"/>
    <x v="1"/>
    <x v="11"/>
    <x v="4"/>
    <x v="11"/>
    <m/>
    <x v="0"/>
  </r>
  <r>
    <n v="2805"/>
    <x v="313"/>
    <n v="202"/>
    <n v="305"/>
    <n v="105"/>
    <n v="9"/>
    <n v="112.97000000000001"/>
    <x v="906"/>
    <m/>
    <n v="152.5095"/>
    <x v="0"/>
    <x v="668"/>
    <x v="1"/>
    <x v="11"/>
    <x v="5"/>
    <x v="15"/>
    <m/>
    <x v="0"/>
  </r>
  <r>
    <n v="2898"/>
    <x v="313"/>
    <n v="201"/>
    <n v="304"/>
    <n v="104"/>
    <n v="4"/>
    <n v="252.69400000000002"/>
    <x v="907"/>
    <m/>
    <n v="212.26295999999999"/>
    <x v="0"/>
    <x v="604"/>
    <x v="1"/>
    <x v="11"/>
    <x v="5"/>
    <x v="7"/>
    <m/>
    <x v="0"/>
  </r>
  <r>
    <n v="1236"/>
    <x v="314"/>
    <n v="204"/>
    <n v="303"/>
    <n v="104"/>
    <n v="5"/>
    <n v="278.81100000000004"/>
    <x v="908"/>
    <m/>
    <n v="292.75155000000007"/>
    <x v="0"/>
    <x v="669"/>
    <x v="1"/>
    <x v="11"/>
    <x v="6"/>
    <x v="18"/>
    <m/>
    <x v="0"/>
  </r>
  <r>
    <n v="1342"/>
    <x v="314"/>
    <n v="201"/>
    <n v="303"/>
    <n v="102"/>
    <n v="3"/>
    <n v="106.72999999999999"/>
    <x v="909"/>
    <m/>
    <n v="54.432299999999991"/>
    <x v="1"/>
    <x v="670"/>
    <x v="1"/>
    <x v="11"/>
    <x v="6"/>
    <x v="10"/>
    <m/>
    <x v="0"/>
  </r>
  <r>
    <n v="2559"/>
    <x v="314"/>
    <n v="202"/>
    <n v="305"/>
    <n v="105"/>
    <n v="6"/>
    <n v="109.56400000000001"/>
    <x v="910"/>
    <m/>
    <n v="98.607600000000005"/>
    <x v="0"/>
    <x v="590"/>
    <x v="1"/>
    <x v="11"/>
    <x v="6"/>
    <x v="17"/>
    <m/>
    <x v="0"/>
  </r>
  <r>
    <n v="2689"/>
    <x v="314"/>
    <n v="201"/>
    <n v="303"/>
    <n v="102"/>
    <n v="5"/>
    <n v="157.911"/>
    <x v="911"/>
    <m/>
    <n v="197.38875000000002"/>
    <x v="0"/>
    <x v="671"/>
    <x v="1"/>
    <x v="11"/>
    <x v="6"/>
    <x v="8"/>
    <m/>
    <x v="0"/>
  </r>
  <r>
    <n v="1741"/>
    <x v="315"/>
    <n v="202"/>
    <n v="301"/>
    <n v="104"/>
    <n v="9"/>
    <n v="279.03199999999998"/>
    <x v="912"/>
    <m/>
    <n v="627.822"/>
    <x v="0"/>
    <x v="601"/>
    <x v="1"/>
    <x v="11"/>
    <x v="0"/>
    <x v="9"/>
    <m/>
    <x v="0"/>
  </r>
  <r>
    <n v="2376"/>
    <x v="315"/>
    <n v="201"/>
    <n v="305"/>
    <n v="101"/>
    <n v="10"/>
    <n v="198.9"/>
    <x v="913"/>
    <m/>
    <n v="417.69"/>
    <x v="0"/>
    <x v="672"/>
    <x v="1"/>
    <x v="11"/>
    <x v="0"/>
    <x v="15"/>
    <m/>
    <x v="0"/>
  </r>
  <r>
    <n v="2420"/>
    <x v="315"/>
    <n v="202"/>
    <n v="303"/>
    <n v="103"/>
    <n v="7"/>
    <n v="41.054000000000002"/>
    <x v="914"/>
    <m/>
    <n v="86.213400000000007"/>
    <x v="1"/>
    <x v="673"/>
    <x v="1"/>
    <x v="11"/>
    <x v="0"/>
    <x v="16"/>
    <m/>
    <x v="0"/>
  </r>
  <r>
    <n v="2687"/>
    <x v="315"/>
    <n v="202"/>
    <n v="302"/>
    <n v="102"/>
    <n v="5"/>
    <n v="231.82900000000004"/>
    <x v="915"/>
    <m/>
    <n v="220.23755000000006"/>
    <x v="1"/>
    <x v="674"/>
    <x v="1"/>
    <x v="11"/>
    <x v="0"/>
    <x v="21"/>
    <m/>
    <x v="0"/>
  </r>
  <r>
    <n v="2922"/>
    <x v="315"/>
    <n v="205"/>
    <n v="304"/>
    <n v="101"/>
    <n v="9"/>
    <n v="121.40700000000001"/>
    <x v="916"/>
    <m/>
    <n v="229.45922999999999"/>
    <x v="0"/>
    <x v="342"/>
    <x v="1"/>
    <x v="11"/>
    <x v="0"/>
    <x v="18"/>
    <m/>
    <x v="0"/>
  </r>
  <r>
    <n v="1333"/>
    <x v="316"/>
    <n v="204"/>
    <n v="302"/>
    <n v="104"/>
    <n v="7"/>
    <n v="257.608"/>
    <x v="917"/>
    <m/>
    <n v="450.81400000000002"/>
    <x v="0"/>
    <x v="356"/>
    <x v="1"/>
    <x v="11"/>
    <x v="1"/>
    <x v="8"/>
    <m/>
    <x v="0"/>
  </r>
  <r>
    <n v="1484"/>
    <x v="316"/>
    <n v="204"/>
    <n v="303"/>
    <n v="103"/>
    <n v="8"/>
    <n v="381.36800000000005"/>
    <x v="918"/>
    <m/>
    <n v="915.28320000000008"/>
    <x v="0"/>
    <x v="162"/>
    <x v="1"/>
    <x v="11"/>
    <x v="1"/>
    <x v="21"/>
    <m/>
    <x v="0"/>
  </r>
  <r>
    <n v="2115"/>
    <x v="316"/>
    <n v="204"/>
    <n v="305"/>
    <n v="105"/>
    <n v="6"/>
    <n v="161.21300000000002"/>
    <x v="919"/>
    <m/>
    <n v="145.0917"/>
    <x v="0"/>
    <x v="199"/>
    <x v="1"/>
    <x v="11"/>
    <x v="1"/>
    <x v="11"/>
    <m/>
    <x v="0"/>
  </r>
  <r>
    <n v="1337"/>
    <x v="317"/>
    <n v="203"/>
    <n v="303"/>
    <n v="102"/>
    <n v="6"/>
    <n v="259.75299999999999"/>
    <x v="920"/>
    <m/>
    <n v="296.11842000000001"/>
    <x v="0"/>
    <x v="675"/>
    <x v="1"/>
    <x v="11"/>
    <x v="2"/>
    <x v="21"/>
    <m/>
    <x v="0"/>
  </r>
  <r>
    <n v="1905"/>
    <x v="318"/>
    <n v="204"/>
    <n v="302"/>
    <n v="104"/>
    <n v="3"/>
    <n v="93.288000000000011"/>
    <x v="921"/>
    <m/>
    <n v="41.979600000000005"/>
    <x v="0"/>
    <x v="166"/>
    <x v="1"/>
    <x v="11"/>
    <x v="3"/>
    <x v="3"/>
    <m/>
    <x v="0"/>
  </r>
  <r>
    <n v="2645"/>
    <x v="318"/>
    <n v="204"/>
    <n v="301"/>
    <n v="102"/>
    <n v="6"/>
    <n v="255.411"/>
    <x v="922"/>
    <m/>
    <n v="291.16854000000001"/>
    <x v="0"/>
    <x v="382"/>
    <x v="1"/>
    <x v="11"/>
    <x v="3"/>
    <x v="7"/>
    <m/>
    <x v="0"/>
  </r>
  <r>
    <n v="2841"/>
    <x v="318"/>
    <n v="205"/>
    <n v="301"/>
    <n v="105"/>
    <n v="3"/>
    <n v="161.97999999999999"/>
    <x v="923"/>
    <m/>
    <n v="72.890999999999991"/>
    <x v="0"/>
    <x v="676"/>
    <x v="1"/>
    <x v="11"/>
    <x v="3"/>
    <x v="23"/>
    <m/>
    <x v="0"/>
  </r>
  <r>
    <n v="2174"/>
    <x v="319"/>
    <n v="204"/>
    <n v="304"/>
    <n v="103"/>
    <n v="6"/>
    <n v="297.07600000000002"/>
    <x v="924"/>
    <m/>
    <n v="534.73680000000002"/>
    <x v="0"/>
    <x v="566"/>
    <x v="1"/>
    <x v="0"/>
    <x v="4"/>
    <x v="21"/>
    <m/>
    <x v="0"/>
  </r>
  <r>
    <n v="1250"/>
    <x v="320"/>
    <n v="205"/>
    <n v="305"/>
    <n v="104"/>
    <n v="7"/>
    <n v="292.46100000000001"/>
    <x v="925"/>
    <m/>
    <n v="614.16809999999998"/>
    <x v="0"/>
    <x v="271"/>
    <x v="1"/>
    <x v="0"/>
    <x v="5"/>
    <x v="7"/>
    <m/>
    <x v="0"/>
  </r>
  <r>
    <n v="2672"/>
    <x v="320"/>
    <n v="203"/>
    <n v="302"/>
    <n v="103"/>
    <n v="3"/>
    <n v="290.35500000000002"/>
    <x v="926"/>
    <m/>
    <n v="261.31950000000001"/>
    <x v="0"/>
    <x v="677"/>
    <x v="1"/>
    <x v="0"/>
    <x v="5"/>
    <x v="0"/>
    <m/>
    <x v="0"/>
  </r>
  <r>
    <n v="2764"/>
    <x v="320"/>
    <n v="202"/>
    <n v="301"/>
    <n v="101"/>
    <n v="8"/>
    <n v="325.065"/>
    <x v="927"/>
    <m/>
    <n v="442.08840000000004"/>
    <x v="1"/>
    <x v="678"/>
    <x v="1"/>
    <x v="0"/>
    <x v="5"/>
    <x v="9"/>
    <m/>
    <x v="0"/>
  </r>
  <r>
    <n v="1105"/>
    <x v="321"/>
    <n v="202"/>
    <n v="304"/>
    <n v="105"/>
    <n v="8"/>
    <n v="125.658"/>
    <x v="928"/>
    <m/>
    <n v="251.316"/>
    <x v="1"/>
    <x v="194"/>
    <x v="1"/>
    <x v="0"/>
    <x v="6"/>
    <x v="10"/>
    <m/>
    <x v="0"/>
  </r>
  <r>
    <n v="1720"/>
    <x v="321"/>
    <n v="204"/>
    <n v="302"/>
    <n v="105"/>
    <n v="10"/>
    <n v="43.524000000000001"/>
    <x v="929"/>
    <m/>
    <n v="73.990800000000007"/>
    <x v="1"/>
    <x v="164"/>
    <x v="1"/>
    <x v="0"/>
    <x v="6"/>
    <x v="17"/>
    <m/>
    <x v="0"/>
  </r>
  <r>
    <n v="2343"/>
    <x v="321"/>
    <n v="202"/>
    <n v="304"/>
    <n v="103"/>
    <n v="2"/>
    <n v="147.667"/>
    <x v="930"/>
    <m/>
    <n v="44.3001"/>
    <x v="0"/>
    <x v="679"/>
    <x v="1"/>
    <x v="0"/>
    <x v="6"/>
    <x v="16"/>
    <m/>
    <x v="0"/>
  </r>
  <r>
    <n v="1271"/>
    <x v="322"/>
    <n v="202"/>
    <n v="302"/>
    <n v="102"/>
    <n v="6"/>
    <n v="384.08499999999998"/>
    <x v="931"/>
    <m/>
    <n v="437.85689999999994"/>
    <x v="0"/>
    <x v="680"/>
    <x v="1"/>
    <x v="0"/>
    <x v="0"/>
    <x v="5"/>
    <m/>
    <x v="0"/>
  </r>
  <r>
    <n v="1564"/>
    <x v="322"/>
    <n v="202"/>
    <n v="304"/>
    <n v="104"/>
    <n v="6"/>
    <n v="51.037999999999997"/>
    <x v="932"/>
    <m/>
    <n v="52.058759999999992"/>
    <x v="0"/>
    <x v="374"/>
    <x v="1"/>
    <x v="0"/>
    <x v="0"/>
    <x v="21"/>
    <m/>
    <x v="0"/>
  </r>
  <r>
    <n v="1715"/>
    <x v="322"/>
    <n v="203"/>
    <n v="301"/>
    <n v="104"/>
    <n v="1"/>
    <n v="343.57700000000006"/>
    <x v="933"/>
    <m/>
    <n v="65.279630000000012"/>
    <x v="0"/>
    <x v="188"/>
    <x v="1"/>
    <x v="0"/>
    <x v="0"/>
    <x v="10"/>
    <m/>
    <x v="0"/>
  </r>
  <r>
    <n v="2699"/>
    <x v="322"/>
    <n v="201"/>
    <n v="304"/>
    <n v="102"/>
    <n v="4"/>
    <n v="96.147999999999996"/>
    <x v="934"/>
    <m/>
    <n v="73.072479999999999"/>
    <x v="0"/>
    <x v="262"/>
    <x v="1"/>
    <x v="0"/>
    <x v="0"/>
    <x v="18"/>
    <m/>
    <x v="0"/>
  </r>
  <r>
    <n v="2736"/>
    <x v="322"/>
    <n v="205"/>
    <n v="301"/>
    <n v="104"/>
    <n v="3"/>
    <n v="358.74799999999999"/>
    <x v="935"/>
    <m/>
    <n v="226.01123999999999"/>
    <x v="1"/>
    <x v="681"/>
    <x v="1"/>
    <x v="0"/>
    <x v="0"/>
    <x v="22"/>
    <m/>
    <x v="0"/>
  </r>
  <r>
    <n v="2577"/>
    <x v="323"/>
    <n v="204"/>
    <n v="304"/>
    <n v="103"/>
    <n v="5"/>
    <n v="35.399000000000001"/>
    <x v="936"/>
    <m/>
    <n v="26.549250000000001"/>
    <x v="0"/>
    <x v="682"/>
    <x v="1"/>
    <x v="0"/>
    <x v="1"/>
    <x v="21"/>
    <m/>
    <x v="0"/>
  </r>
  <r>
    <n v="2745"/>
    <x v="323"/>
    <n v="201"/>
    <n v="301"/>
    <n v="103"/>
    <n v="6"/>
    <n v="356.53800000000001"/>
    <x v="937"/>
    <m/>
    <n v="320.88420000000002"/>
    <x v="0"/>
    <x v="113"/>
    <x v="1"/>
    <x v="0"/>
    <x v="1"/>
    <x v="12"/>
    <m/>
    <x v="0"/>
  </r>
  <r>
    <n v="1927"/>
    <x v="324"/>
    <n v="203"/>
    <n v="303"/>
    <n v="102"/>
    <n v="3"/>
    <n v="309.01"/>
    <x v="938"/>
    <m/>
    <n v="231.75749999999999"/>
    <x v="1"/>
    <x v="683"/>
    <x v="1"/>
    <x v="0"/>
    <x v="2"/>
    <x v="19"/>
    <m/>
    <x v="0"/>
  </r>
  <r>
    <n v="1400"/>
    <x v="325"/>
    <n v="202"/>
    <n v="303"/>
    <n v="105"/>
    <n v="6"/>
    <n v="301.00200000000001"/>
    <x v="939"/>
    <m/>
    <n v="541.80360000000007"/>
    <x v="0"/>
    <x v="684"/>
    <x v="1"/>
    <x v="0"/>
    <x v="3"/>
    <x v="19"/>
    <m/>
    <x v="0"/>
  </r>
  <r>
    <n v="1832"/>
    <x v="325"/>
    <n v="205"/>
    <n v="303"/>
    <n v="101"/>
    <n v="2"/>
    <n v="50.180000000000007"/>
    <x v="940"/>
    <m/>
    <n v="30.108000000000004"/>
    <x v="0"/>
    <x v="270"/>
    <x v="1"/>
    <x v="0"/>
    <x v="3"/>
    <x v="0"/>
    <m/>
    <x v="0"/>
  </r>
  <r>
    <n v="2222"/>
    <x v="325"/>
    <n v="204"/>
    <n v="303"/>
    <n v="104"/>
    <n v="8"/>
    <n v="84.811999999999998"/>
    <x v="941"/>
    <m/>
    <n v="203.5488"/>
    <x v="0"/>
    <x v="685"/>
    <x v="1"/>
    <x v="0"/>
    <x v="3"/>
    <x v="3"/>
    <m/>
    <x v="0"/>
  </r>
  <r>
    <n v="1366"/>
    <x v="326"/>
    <n v="201"/>
    <n v="301"/>
    <n v="105"/>
    <n v="4"/>
    <n v="357.09700000000004"/>
    <x v="942"/>
    <m/>
    <n v="242.82596000000004"/>
    <x v="0"/>
    <x v="686"/>
    <x v="1"/>
    <x v="0"/>
    <x v="4"/>
    <x v="13"/>
    <m/>
    <x v="0"/>
  </r>
  <r>
    <n v="2335"/>
    <x v="326"/>
    <n v="203"/>
    <n v="301"/>
    <n v="102"/>
    <n v="9"/>
    <n v="248.02699999999999"/>
    <x v="943"/>
    <m/>
    <n v="558.06074999999998"/>
    <x v="0"/>
    <x v="687"/>
    <x v="1"/>
    <x v="0"/>
    <x v="4"/>
    <x v="6"/>
    <m/>
    <x v="0"/>
  </r>
  <r>
    <n v="1257"/>
    <x v="327"/>
    <n v="204"/>
    <n v="301"/>
    <n v="101"/>
    <n v="8"/>
    <n v="66.092000000000013"/>
    <x v="944"/>
    <m/>
    <n v="79.310400000000016"/>
    <x v="0"/>
    <x v="513"/>
    <x v="1"/>
    <x v="0"/>
    <x v="5"/>
    <x v="15"/>
    <m/>
    <x v="0"/>
  </r>
  <r>
    <n v="2165"/>
    <x v="327"/>
    <n v="202"/>
    <n v="304"/>
    <n v="105"/>
    <n v="6"/>
    <n v="159.15900000000002"/>
    <x v="945"/>
    <m/>
    <n v="181.44126000000003"/>
    <x v="0"/>
    <x v="688"/>
    <x v="1"/>
    <x v="0"/>
    <x v="5"/>
    <x v="2"/>
    <m/>
    <x v="0"/>
  </r>
  <r>
    <n v="1451"/>
    <x v="328"/>
    <n v="202"/>
    <n v="304"/>
    <n v="101"/>
    <n v="10"/>
    <n v="60.930999999999997"/>
    <x v="946"/>
    <m/>
    <n v="115.76889999999999"/>
    <x v="0"/>
    <x v="342"/>
    <x v="1"/>
    <x v="0"/>
    <x v="6"/>
    <x v="18"/>
    <m/>
    <x v="0"/>
  </r>
  <r>
    <n v="2324"/>
    <x v="328"/>
    <n v="203"/>
    <n v="304"/>
    <n v="103"/>
    <n v="6"/>
    <n v="387.59499999999997"/>
    <x v="947"/>
    <m/>
    <n v="697.67099999999994"/>
    <x v="0"/>
    <x v="589"/>
    <x v="1"/>
    <x v="0"/>
    <x v="6"/>
    <x v="4"/>
    <m/>
    <x v="0"/>
  </r>
  <r>
    <n v="2488"/>
    <x v="328"/>
    <n v="201"/>
    <n v="304"/>
    <n v="103"/>
    <n v="1"/>
    <n v="67.197000000000003"/>
    <x v="948"/>
    <m/>
    <n v="11.423490000000001"/>
    <x v="1"/>
    <x v="689"/>
    <x v="1"/>
    <x v="0"/>
    <x v="6"/>
    <x v="17"/>
    <m/>
    <x v="0"/>
  </r>
  <r>
    <n v="2866"/>
    <x v="328"/>
    <n v="204"/>
    <n v="302"/>
    <n v="102"/>
    <n v="3"/>
    <n v="359.72300000000001"/>
    <x v="949"/>
    <m/>
    <n v="183.45873000000003"/>
    <x v="0"/>
    <x v="690"/>
    <x v="1"/>
    <x v="0"/>
    <x v="6"/>
    <x v="15"/>
    <m/>
    <x v="0"/>
  </r>
  <r>
    <n v="1385"/>
    <x v="329"/>
    <n v="202"/>
    <n v="304"/>
    <n v="103"/>
    <n v="10"/>
    <n v="221.52"/>
    <x v="950"/>
    <m/>
    <n v="420.88800000000003"/>
    <x v="0"/>
    <x v="196"/>
    <x v="1"/>
    <x v="0"/>
    <x v="0"/>
    <x v="12"/>
    <m/>
    <x v="0"/>
  </r>
  <r>
    <n v="1839"/>
    <x v="329"/>
    <n v="204"/>
    <n v="305"/>
    <n v="104"/>
    <n v="5"/>
    <n v="182.89699999999999"/>
    <x v="951"/>
    <m/>
    <n v="137.17274999999998"/>
    <x v="0"/>
    <x v="691"/>
    <x v="1"/>
    <x v="0"/>
    <x v="0"/>
    <x v="23"/>
    <m/>
    <x v="0"/>
  </r>
  <r>
    <n v="2129"/>
    <x v="329"/>
    <n v="202"/>
    <n v="303"/>
    <n v="105"/>
    <n v="6"/>
    <n v="53.131"/>
    <x v="952"/>
    <m/>
    <n v="60.569340000000004"/>
    <x v="1"/>
    <x v="238"/>
    <x v="1"/>
    <x v="0"/>
    <x v="0"/>
    <x v="0"/>
    <m/>
    <x v="0"/>
  </r>
  <r>
    <n v="1665"/>
    <x v="330"/>
    <n v="202"/>
    <n v="305"/>
    <n v="104"/>
    <n v="8"/>
    <n v="242.97000000000003"/>
    <x v="953"/>
    <m/>
    <n v="291.56400000000002"/>
    <x v="0"/>
    <x v="692"/>
    <x v="1"/>
    <x v="0"/>
    <x v="1"/>
    <x v="7"/>
    <m/>
    <x v="0"/>
  </r>
  <r>
    <n v="2016"/>
    <x v="330"/>
    <n v="202"/>
    <n v="302"/>
    <n v="104"/>
    <n v="4"/>
    <n v="95.81"/>
    <x v="954"/>
    <m/>
    <n v="80.480400000000003"/>
    <x v="0"/>
    <x v="567"/>
    <x v="1"/>
    <x v="0"/>
    <x v="1"/>
    <x v="23"/>
    <m/>
    <x v="0"/>
  </r>
  <r>
    <n v="1079"/>
    <x v="331"/>
    <n v="203"/>
    <n v="305"/>
    <n v="101"/>
    <n v="3"/>
    <n v="107.471"/>
    <x v="955"/>
    <m/>
    <n v="61.258470000000003"/>
    <x v="1"/>
    <x v="646"/>
    <x v="1"/>
    <x v="0"/>
    <x v="2"/>
    <x v="16"/>
    <m/>
    <x v="0"/>
  </r>
  <r>
    <n v="2338"/>
    <x v="331"/>
    <n v="202"/>
    <n v="303"/>
    <n v="104"/>
    <n v="7"/>
    <n v="210.27500000000001"/>
    <x v="956"/>
    <m/>
    <n v="250.22725"/>
    <x v="0"/>
    <x v="239"/>
    <x v="1"/>
    <x v="0"/>
    <x v="2"/>
    <x v="5"/>
    <m/>
    <x v="0"/>
  </r>
  <r>
    <n v="2653"/>
    <x v="331"/>
    <n v="203"/>
    <n v="304"/>
    <n v="103"/>
    <n v="3"/>
    <n v="106.964"/>
    <x v="957"/>
    <m/>
    <n v="80.222999999999999"/>
    <x v="0"/>
    <x v="693"/>
    <x v="1"/>
    <x v="0"/>
    <x v="2"/>
    <x v="5"/>
    <m/>
    <x v="0"/>
  </r>
  <r>
    <n v="1628"/>
    <x v="332"/>
    <n v="202"/>
    <n v="304"/>
    <n v="105"/>
    <n v="9"/>
    <n v="164.11199999999999"/>
    <x v="958"/>
    <m/>
    <n v="443.10239999999999"/>
    <x v="0"/>
    <x v="210"/>
    <x v="1"/>
    <x v="0"/>
    <x v="3"/>
    <x v="6"/>
    <m/>
    <x v="0"/>
  </r>
  <r>
    <n v="1934"/>
    <x v="332"/>
    <n v="202"/>
    <n v="304"/>
    <n v="102"/>
    <n v="8"/>
    <n v="229.58"/>
    <x v="959"/>
    <m/>
    <n v="550.99199999999996"/>
    <x v="0"/>
    <x v="65"/>
    <x v="1"/>
    <x v="0"/>
    <x v="3"/>
    <x v="20"/>
    <m/>
    <x v="0"/>
  </r>
  <r>
    <n v="1989"/>
    <x v="332"/>
    <n v="204"/>
    <n v="301"/>
    <n v="101"/>
    <n v="5"/>
    <n v="268.15100000000001"/>
    <x v="960"/>
    <m/>
    <n v="201.11325000000002"/>
    <x v="0"/>
    <x v="694"/>
    <x v="1"/>
    <x v="0"/>
    <x v="3"/>
    <x v="11"/>
    <m/>
    <x v="0"/>
  </r>
  <r>
    <n v="2114"/>
    <x v="333"/>
    <n v="203"/>
    <n v="304"/>
    <n v="102"/>
    <n v="6"/>
    <n v="64.180999999999997"/>
    <x v="961"/>
    <m/>
    <n v="115.5258"/>
    <x v="0"/>
    <x v="513"/>
    <x v="1"/>
    <x v="0"/>
    <x v="4"/>
    <x v="15"/>
    <m/>
    <x v="0"/>
  </r>
  <r>
    <n v="2127"/>
    <x v="333"/>
    <n v="204"/>
    <n v="303"/>
    <n v="104"/>
    <n v="2"/>
    <n v="80.951000000000008"/>
    <x v="962"/>
    <m/>
    <n v="24.285300000000003"/>
    <x v="0"/>
    <x v="695"/>
    <x v="1"/>
    <x v="0"/>
    <x v="4"/>
    <x v="6"/>
    <m/>
    <x v="0"/>
  </r>
  <r>
    <n v="1131"/>
    <x v="334"/>
    <n v="201"/>
    <n v="303"/>
    <n v="102"/>
    <n v="10"/>
    <n v="252.51200000000003"/>
    <x v="963"/>
    <m/>
    <n v="378.76800000000003"/>
    <x v="1"/>
    <x v="696"/>
    <x v="1"/>
    <x v="0"/>
    <x v="6"/>
    <x v="2"/>
    <m/>
    <x v="0"/>
  </r>
  <r>
    <n v="1406"/>
    <x v="334"/>
    <n v="203"/>
    <n v="303"/>
    <n v="104"/>
    <n v="10"/>
    <n v="99.64500000000001"/>
    <x v="964"/>
    <m/>
    <n v="298.935"/>
    <x v="0"/>
    <x v="697"/>
    <x v="1"/>
    <x v="0"/>
    <x v="6"/>
    <x v="4"/>
    <m/>
    <x v="0"/>
  </r>
  <r>
    <n v="1805"/>
    <x v="334"/>
    <n v="204"/>
    <n v="305"/>
    <n v="102"/>
    <n v="3"/>
    <n v="376.49300000000005"/>
    <x v="965"/>
    <m/>
    <n v="214.60101000000006"/>
    <x v="0"/>
    <x v="698"/>
    <x v="1"/>
    <x v="0"/>
    <x v="6"/>
    <x v="10"/>
    <m/>
    <x v="0"/>
  </r>
  <r>
    <n v="1933"/>
    <x v="334"/>
    <n v="201"/>
    <n v="305"/>
    <n v="105"/>
    <n v="4"/>
    <n v="288.678"/>
    <x v="966"/>
    <m/>
    <n v="288.678"/>
    <x v="0"/>
    <x v="699"/>
    <x v="1"/>
    <x v="0"/>
    <x v="6"/>
    <x v="15"/>
    <m/>
    <x v="0"/>
  </r>
  <r>
    <n v="2021"/>
    <x v="334"/>
    <n v="204"/>
    <n v="302"/>
    <n v="102"/>
    <n v="10"/>
    <n v="111.033"/>
    <x v="967"/>
    <m/>
    <n v="210.96269999999998"/>
    <x v="0"/>
    <x v="700"/>
    <x v="1"/>
    <x v="0"/>
    <x v="6"/>
    <x v="19"/>
    <m/>
    <x v="0"/>
  </r>
  <r>
    <n v="2813"/>
    <x v="335"/>
    <n v="201"/>
    <n v="302"/>
    <n v="102"/>
    <n v="4"/>
    <n v="373.36"/>
    <x v="968"/>
    <m/>
    <n v="283.75360000000001"/>
    <x v="0"/>
    <x v="302"/>
    <x v="1"/>
    <x v="0"/>
    <x v="0"/>
    <x v="1"/>
    <m/>
    <x v="0"/>
  </r>
  <r>
    <n v="1830"/>
    <x v="336"/>
    <n v="205"/>
    <n v="304"/>
    <n v="105"/>
    <n v="8"/>
    <n v="94.679000000000002"/>
    <x v="969"/>
    <m/>
    <n v="159.06072"/>
    <x v="0"/>
    <x v="701"/>
    <x v="1"/>
    <x v="0"/>
    <x v="1"/>
    <x v="11"/>
    <m/>
    <x v="0"/>
  </r>
  <r>
    <n v="2104"/>
    <x v="336"/>
    <n v="201"/>
    <n v="303"/>
    <n v="105"/>
    <n v="7"/>
    <n v="123.18800000000002"/>
    <x v="970"/>
    <m/>
    <n v="146.59372000000005"/>
    <x v="0"/>
    <x v="702"/>
    <x v="1"/>
    <x v="0"/>
    <x v="1"/>
    <x v="2"/>
    <m/>
    <x v="0"/>
  </r>
  <r>
    <n v="2325"/>
    <x v="336"/>
    <n v="204"/>
    <n v="304"/>
    <n v="102"/>
    <n v="3"/>
    <n v="347.97100000000006"/>
    <x v="971"/>
    <m/>
    <n v="156.58695000000003"/>
    <x v="0"/>
    <x v="703"/>
    <x v="1"/>
    <x v="0"/>
    <x v="1"/>
    <x v="16"/>
    <m/>
    <x v="0"/>
  </r>
  <r>
    <n v="1506"/>
    <x v="337"/>
    <n v="201"/>
    <n v="305"/>
    <n v="102"/>
    <n v="2"/>
    <n v="318.30500000000001"/>
    <x v="972"/>
    <m/>
    <n v="133.68809999999999"/>
    <x v="0"/>
    <x v="704"/>
    <x v="1"/>
    <x v="0"/>
    <x v="2"/>
    <x v="4"/>
    <m/>
    <x v="0"/>
  </r>
  <r>
    <n v="1627"/>
    <x v="337"/>
    <n v="201"/>
    <n v="304"/>
    <n v="104"/>
    <n v="10"/>
    <n v="44.72"/>
    <x v="973"/>
    <m/>
    <n v="111.8"/>
    <x v="1"/>
    <x v="168"/>
    <x v="1"/>
    <x v="0"/>
    <x v="2"/>
    <x v="19"/>
    <m/>
    <x v="0"/>
  </r>
  <r>
    <n v="2266"/>
    <x v="337"/>
    <n v="201"/>
    <n v="305"/>
    <n v="102"/>
    <n v="3"/>
    <n v="319.16300000000001"/>
    <x v="974"/>
    <m/>
    <n v="162.77313000000001"/>
    <x v="1"/>
    <x v="705"/>
    <x v="1"/>
    <x v="0"/>
    <x v="2"/>
    <x v="6"/>
    <m/>
    <x v="0"/>
  </r>
  <r>
    <n v="2506"/>
    <x v="337"/>
    <n v="204"/>
    <n v="303"/>
    <n v="104"/>
    <n v="10"/>
    <n v="179.85499999999999"/>
    <x v="975"/>
    <m/>
    <n v="305.75350000000003"/>
    <x v="0"/>
    <x v="706"/>
    <x v="1"/>
    <x v="0"/>
    <x v="2"/>
    <x v="22"/>
    <m/>
    <x v="0"/>
  </r>
  <r>
    <n v="2445"/>
    <x v="338"/>
    <n v="201"/>
    <n v="304"/>
    <n v="103"/>
    <n v="10"/>
    <n v="305.89000000000004"/>
    <x v="976"/>
    <m/>
    <n v="458.83500000000009"/>
    <x v="1"/>
    <x v="707"/>
    <x v="1"/>
    <x v="0"/>
    <x v="3"/>
    <x v="19"/>
    <m/>
    <x v="0"/>
  </r>
  <r>
    <n v="2992"/>
    <x v="338"/>
    <n v="202"/>
    <n v="301"/>
    <n v="105"/>
    <n v="8"/>
    <n v="132.41800000000001"/>
    <x v="977"/>
    <m/>
    <n v="180.08848000000003"/>
    <x v="0"/>
    <x v="708"/>
    <x v="1"/>
    <x v="0"/>
    <x v="3"/>
    <x v="23"/>
    <m/>
    <x v="0"/>
  </r>
  <r>
    <n v="1355"/>
    <x v="339"/>
    <n v="204"/>
    <n v="301"/>
    <n v="101"/>
    <n v="5"/>
    <n v="92.95"/>
    <x v="978"/>
    <m/>
    <n v="88.302499999999995"/>
    <x v="0"/>
    <x v="709"/>
    <x v="1"/>
    <x v="0"/>
    <x v="4"/>
    <x v="6"/>
    <m/>
    <x v="0"/>
  </r>
  <r>
    <n v="1357"/>
    <x v="339"/>
    <n v="203"/>
    <n v="303"/>
    <n v="105"/>
    <n v="9"/>
    <n v="216.64500000000001"/>
    <x v="979"/>
    <m/>
    <n v="487.45125000000002"/>
    <x v="0"/>
    <x v="417"/>
    <x v="1"/>
    <x v="0"/>
    <x v="4"/>
    <x v="18"/>
    <m/>
    <x v="0"/>
  </r>
  <r>
    <n v="2167"/>
    <x v="339"/>
    <n v="202"/>
    <n v="303"/>
    <n v="104"/>
    <n v="10"/>
    <n v="134.238"/>
    <x v="980"/>
    <m/>
    <n v="335.59500000000003"/>
    <x v="0"/>
    <x v="710"/>
    <x v="1"/>
    <x v="0"/>
    <x v="4"/>
    <x v="14"/>
    <m/>
    <x v="0"/>
  </r>
  <r>
    <n v="1199"/>
    <x v="340"/>
    <n v="203"/>
    <n v="303"/>
    <n v="104"/>
    <n v="8"/>
    <n v="164.52800000000002"/>
    <x v="981"/>
    <m/>
    <n v="250.08256000000003"/>
    <x v="0"/>
    <x v="239"/>
    <x v="1"/>
    <x v="0"/>
    <x v="5"/>
    <x v="5"/>
    <m/>
    <x v="0"/>
  </r>
  <r>
    <n v="1052"/>
    <x v="341"/>
    <n v="203"/>
    <n v="301"/>
    <n v="104"/>
    <n v="2"/>
    <n v="53.079000000000001"/>
    <x v="982"/>
    <m/>
    <n v="31.8474"/>
    <x v="0"/>
    <x v="238"/>
    <x v="1"/>
    <x v="0"/>
    <x v="6"/>
    <x v="0"/>
    <m/>
    <x v="0"/>
  </r>
  <r>
    <n v="1890"/>
    <x v="341"/>
    <n v="203"/>
    <n v="305"/>
    <n v="101"/>
    <n v="7"/>
    <n v="190.81400000000002"/>
    <x v="983"/>
    <m/>
    <n v="280.49657999999999"/>
    <x v="0"/>
    <x v="198"/>
    <x v="1"/>
    <x v="0"/>
    <x v="6"/>
    <x v="17"/>
    <m/>
    <x v="0"/>
  </r>
  <r>
    <n v="1961"/>
    <x v="341"/>
    <n v="203"/>
    <n v="304"/>
    <n v="103"/>
    <n v="6"/>
    <n v="202.51400000000001"/>
    <x v="984"/>
    <m/>
    <n v="230.86596"/>
    <x v="0"/>
    <x v="711"/>
    <x v="1"/>
    <x v="0"/>
    <x v="6"/>
    <x v="22"/>
    <m/>
    <x v="0"/>
  </r>
  <r>
    <n v="2306"/>
    <x v="341"/>
    <n v="203"/>
    <n v="303"/>
    <n v="105"/>
    <n v="5"/>
    <n v="64.350000000000009"/>
    <x v="985"/>
    <m/>
    <n v="96.52500000000002"/>
    <x v="1"/>
    <x v="62"/>
    <x v="1"/>
    <x v="0"/>
    <x v="6"/>
    <x v="14"/>
    <m/>
    <x v="0"/>
  </r>
  <r>
    <n v="2605"/>
    <x v="342"/>
    <n v="205"/>
    <n v="303"/>
    <n v="104"/>
    <n v="3"/>
    <n v="34.892000000000003"/>
    <x v="986"/>
    <m/>
    <n v="26.169000000000004"/>
    <x v="0"/>
    <x v="341"/>
    <x v="1"/>
    <x v="0"/>
    <x v="0"/>
    <x v="23"/>
    <m/>
    <x v="0"/>
  </r>
  <r>
    <n v="2724"/>
    <x v="342"/>
    <n v="205"/>
    <n v="303"/>
    <n v="101"/>
    <n v="9"/>
    <n v="347.1"/>
    <x v="987"/>
    <m/>
    <n v="656.01900000000001"/>
    <x v="0"/>
    <x v="712"/>
    <x v="1"/>
    <x v="0"/>
    <x v="0"/>
    <x v="5"/>
    <m/>
    <x v="0"/>
  </r>
  <r>
    <n v="1296"/>
    <x v="343"/>
    <n v="202"/>
    <n v="302"/>
    <n v="101"/>
    <n v="6"/>
    <n v="84.5"/>
    <x v="988"/>
    <m/>
    <n v="106.47"/>
    <x v="0"/>
    <x v="430"/>
    <x v="1"/>
    <x v="0"/>
    <x v="1"/>
    <x v="6"/>
    <m/>
    <x v="0"/>
  </r>
  <r>
    <n v="1345"/>
    <x v="343"/>
    <n v="202"/>
    <n v="302"/>
    <n v="105"/>
    <n v="8"/>
    <n v="230.30799999999999"/>
    <x v="989"/>
    <m/>
    <n v="460.61599999999999"/>
    <x v="0"/>
    <x v="713"/>
    <x v="1"/>
    <x v="0"/>
    <x v="1"/>
    <x v="14"/>
    <m/>
    <x v="0"/>
  </r>
  <r>
    <n v="1901"/>
    <x v="343"/>
    <n v="204"/>
    <n v="304"/>
    <n v="103"/>
    <n v="3"/>
    <n v="169.74099999999999"/>
    <x v="990"/>
    <m/>
    <n v="96.752369999999999"/>
    <x v="1"/>
    <x v="714"/>
    <x v="1"/>
    <x v="0"/>
    <x v="1"/>
    <x v="23"/>
    <m/>
    <x v="0"/>
  </r>
  <r>
    <n v="2047"/>
    <x v="344"/>
    <n v="203"/>
    <n v="304"/>
    <n v="104"/>
    <n v="1"/>
    <n v="112.736"/>
    <x v="991"/>
    <m/>
    <n v="28.184000000000001"/>
    <x v="0"/>
    <x v="715"/>
    <x v="1"/>
    <x v="0"/>
    <x v="2"/>
    <x v="16"/>
    <m/>
    <x v="0"/>
  </r>
  <r>
    <n v="1264"/>
    <x v="345"/>
    <n v="202"/>
    <n v="302"/>
    <n v="104"/>
    <n v="6"/>
    <n v="117.50700000000001"/>
    <x v="992"/>
    <m/>
    <n v="119.85714000000002"/>
    <x v="1"/>
    <x v="716"/>
    <x v="1"/>
    <x v="0"/>
    <x v="3"/>
    <x v="15"/>
    <m/>
    <x v="0"/>
  </r>
  <r>
    <n v="1559"/>
    <x v="345"/>
    <n v="205"/>
    <n v="305"/>
    <n v="103"/>
    <n v="10"/>
    <n v="258.15400000000005"/>
    <x v="993"/>
    <m/>
    <n v="490.4926000000001"/>
    <x v="0"/>
    <x v="577"/>
    <x v="1"/>
    <x v="0"/>
    <x v="3"/>
    <x v="20"/>
    <m/>
    <x v="0"/>
  </r>
  <r>
    <n v="1547"/>
    <x v="346"/>
    <n v="205"/>
    <n v="302"/>
    <n v="102"/>
    <n v="2"/>
    <n v="389.92200000000003"/>
    <x v="994"/>
    <m/>
    <n v="148.17036000000002"/>
    <x v="0"/>
    <x v="371"/>
    <x v="1"/>
    <x v="0"/>
    <x v="4"/>
    <x v="19"/>
    <m/>
    <x v="0"/>
  </r>
  <r>
    <n v="2049"/>
    <x v="347"/>
    <n v="204"/>
    <n v="302"/>
    <n v="102"/>
    <n v="9"/>
    <n v="286.45499999999998"/>
    <x v="995"/>
    <m/>
    <n v="386.71424999999994"/>
    <x v="0"/>
    <x v="717"/>
    <x v="1"/>
    <x v="0"/>
    <x v="5"/>
    <x v="23"/>
    <m/>
    <x v="0"/>
  </r>
  <r>
    <n v="2175"/>
    <x v="348"/>
    <n v="202"/>
    <n v="304"/>
    <n v="105"/>
    <n v="3"/>
    <n v="119.32700000000001"/>
    <x v="996"/>
    <m/>
    <n v="53.697150000000008"/>
    <x v="0"/>
    <x v="718"/>
    <x v="1"/>
    <x v="0"/>
    <x v="6"/>
    <x v="11"/>
    <m/>
    <x v="0"/>
  </r>
  <r>
    <n v="1049"/>
    <x v="349"/>
    <n v="203"/>
    <n v="305"/>
    <n v="104"/>
    <n v="4"/>
    <n v="306.839"/>
    <x v="997"/>
    <m/>
    <n v="233.19764000000001"/>
    <x v="0"/>
    <x v="494"/>
    <x v="1"/>
    <x v="1"/>
    <x v="0"/>
    <x v="16"/>
    <m/>
    <x v="0"/>
  </r>
  <r>
    <n v="1092"/>
    <x v="349"/>
    <n v="201"/>
    <n v="303"/>
    <n v="105"/>
    <n v="4"/>
    <n v="213.82399999999998"/>
    <x v="998"/>
    <m/>
    <n v="179.61215999999999"/>
    <x v="0"/>
    <x v="719"/>
    <x v="1"/>
    <x v="1"/>
    <x v="0"/>
    <x v="7"/>
    <m/>
    <x v="0"/>
  </r>
  <r>
    <n v="2086"/>
    <x v="349"/>
    <n v="201"/>
    <n v="304"/>
    <n v="101"/>
    <n v="1"/>
    <n v="249.67800000000003"/>
    <x v="999"/>
    <m/>
    <n v="42.445260000000005"/>
    <x v="0"/>
    <x v="590"/>
    <x v="1"/>
    <x v="1"/>
    <x v="0"/>
    <x v="17"/>
    <m/>
    <x v="0"/>
  </r>
  <r>
    <n v="1475"/>
    <x v="350"/>
    <n v="201"/>
    <n v="305"/>
    <n v="101"/>
    <n v="2"/>
    <n v="150.72200000000001"/>
    <x v="1000"/>
    <m/>
    <n v="57.274360000000001"/>
    <x v="0"/>
    <x v="720"/>
    <x v="1"/>
    <x v="1"/>
    <x v="1"/>
    <x v="5"/>
    <m/>
    <x v="0"/>
  </r>
  <r>
    <n v="1563"/>
    <x v="350"/>
    <n v="204"/>
    <n v="302"/>
    <n v="102"/>
    <n v="6"/>
    <n v="338.351"/>
    <x v="1001"/>
    <m/>
    <n v="304.51589999999999"/>
    <x v="0"/>
    <x v="721"/>
    <x v="1"/>
    <x v="1"/>
    <x v="1"/>
    <x v="2"/>
    <m/>
    <x v="0"/>
  </r>
  <r>
    <n v="2308"/>
    <x v="350"/>
    <n v="201"/>
    <n v="301"/>
    <n v="105"/>
    <n v="6"/>
    <n v="27.755000000000003"/>
    <x v="1002"/>
    <m/>
    <n v="28.310100000000006"/>
    <x v="0"/>
    <x v="722"/>
    <x v="1"/>
    <x v="1"/>
    <x v="1"/>
    <x v="17"/>
    <m/>
    <x v="0"/>
  </r>
  <r>
    <n v="2392"/>
    <x v="350"/>
    <n v="203"/>
    <n v="301"/>
    <n v="101"/>
    <n v="9"/>
    <n v="53.846000000000004"/>
    <x v="1003"/>
    <m/>
    <n v="82.384380000000007"/>
    <x v="1"/>
    <x v="723"/>
    <x v="1"/>
    <x v="1"/>
    <x v="1"/>
    <x v="0"/>
    <m/>
    <x v="0"/>
  </r>
  <r>
    <n v="2807"/>
    <x v="350"/>
    <n v="203"/>
    <n v="304"/>
    <n v="103"/>
    <n v="7"/>
    <n v="314.964"/>
    <x v="1004"/>
    <m/>
    <n v="418.90212000000002"/>
    <x v="1"/>
    <x v="724"/>
    <x v="1"/>
    <x v="1"/>
    <x v="1"/>
    <x v="5"/>
    <m/>
    <x v="0"/>
  </r>
  <r>
    <n v="1053"/>
    <x v="351"/>
    <n v="202"/>
    <n v="301"/>
    <n v="101"/>
    <n v="3"/>
    <n v="153.58199999999999"/>
    <x v="1005"/>
    <m/>
    <n v="69.111899999999991"/>
    <x v="0"/>
    <x v="725"/>
    <x v="1"/>
    <x v="1"/>
    <x v="2"/>
    <x v="1"/>
    <m/>
    <x v="0"/>
  </r>
  <r>
    <n v="1293"/>
    <x v="351"/>
    <n v="201"/>
    <n v="302"/>
    <n v="105"/>
    <n v="6"/>
    <n v="123.994"/>
    <x v="1006"/>
    <m/>
    <n v="111.59459999999999"/>
    <x v="0"/>
    <x v="726"/>
    <x v="1"/>
    <x v="1"/>
    <x v="2"/>
    <x v="21"/>
    <m/>
    <x v="0"/>
  </r>
  <r>
    <n v="1391"/>
    <x v="351"/>
    <n v="204"/>
    <n v="303"/>
    <n v="103"/>
    <n v="5"/>
    <n v="75.465000000000003"/>
    <x v="1007"/>
    <m/>
    <n v="71.691750000000013"/>
    <x v="1"/>
    <x v="24"/>
    <x v="1"/>
    <x v="1"/>
    <x v="2"/>
    <x v="14"/>
    <m/>
    <x v="0"/>
  </r>
  <r>
    <n v="1509"/>
    <x v="351"/>
    <n v="201"/>
    <n v="305"/>
    <n v="102"/>
    <n v="9"/>
    <n v="57.226000000000006"/>
    <x v="1008"/>
    <m/>
    <n v="77.255100000000013"/>
    <x v="0"/>
    <x v="727"/>
    <x v="1"/>
    <x v="1"/>
    <x v="2"/>
    <x v="0"/>
    <m/>
    <x v="0"/>
  </r>
  <r>
    <n v="1555"/>
    <x v="351"/>
    <n v="203"/>
    <n v="301"/>
    <n v="104"/>
    <n v="3"/>
    <n v="316.238"/>
    <x v="1009"/>
    <m/>
    <n v="237.17849999999999"/>
    <x v="0"/>
    <x v="270"/>
    <x v="1"/>
    <x v="1"/>
    <x v="2"/>
    <x v="0"/>
    <m/>
    <x v="0"/>
  </r>
  <r>
    <n v="2261"/>
    <x v="351"/>
    <n v="205"/>
    <n v="305"/>
    <n v="102"/>
    <n v="7"/>
    <n v="137.30600000000001"/>
    <x v="1010"/>
    <m/>
    <n v="182.61698000000001"/>
    <x v="0"/>
    <x v="657"/>
    <x v="1"/>
    <x v="1"/>
    <x v="2"/>
    <x v="7"/>
    <m/>
    <x v="0"/>
  </r>
  <r>
    <n v="2533"/>
    <x v="351"/>
    <n v="205"/>
    <n v="303"/>
    <n v="104"/>
    <n v="10"/>
    <n v="283.33499999999998"/>
    <x v="1011"/>
    <m/>
    <n v="708.33749999999998"/>
    <x v="0"/>
    <x v="76"/>
    <x v="1"/>
    <x v="1"/>
    <x v="2"/>
    <x v="1"/>
    <m/>
    <x v="0"/>
  </r>
  <r>
    <n v="2718"/>
    <x v="351"/>
    <n v="205"/>
    <n v="303"/>
    <n v="102"/>
    <n v="2"/>
    <n v="116.10300000000001"/>
    <x v="1012"/>
    <m/>
    <n v="48.763260000000002"/>
    <x v="0"/>
    <x v="207"/>
    <x v="1"/>
    <x v="1"/>
    <x v="2"/>
    <x v="2"/>
    <m/>
    <x v="0"/>
  </r>
  <r>
    <n v="1185"/>
    <x v="352"/>
    <n v="202"/>
    <n v="305"/>
    <n v="105"/>
    <n v="4"/>
    <n v="71.980999999999995"/>
    <x v="1013"/>
    <m/>
    <n v="43.188599999999994"/>
    <x v="0"/>
    <x v="310"/>
    <x v="1"/>
    <x v="1"/>
    <x v="3"/>
    <x v="0"/>
    <m/>
    <x v="0"/>
  </r>
  <r>
    <n v="2116"/>
    <x v="352"/>
    <n v="204"/>
    <n v="303"/>
    <n v="105"/>
    <n v="1"/>
    <n v="96.64200000000001"/>
    <x v="1014"/>
    <m/>
    <n v="16.429140000000004"/>
    <x v="1"/>
    <x v="728"/>
    <x v="1"/>
    <x v="1"/>
    <x v="3"/>
    <x v="23"/>
    <m/>
    <x v="0"/>
  </r>
  <r>
    <n v="2869"/>
    <x v="352"/>
    <n v="205"/>
    <n v="304"/>
    <n v="102"/>
    <n v="6"/>
    <n v="68.081000000000003"/>
    <x v="1015"/>
    <m/>
    <n v="102.1215"/>
    <x v="1"/>
    <x v="566"/>
    <x v="1"/>
    <x v="1"/>
    <x v="3"/>
    <x v="21"/>
    <m/>
    <x v="0"/>
  </r>
  <r>
    <n v="1266"/>
    <x v="353"/>
    <n v="203"/>
    <n v="301"/>
    <n v="105"/>
    <n v="3"/>
    <n v="88.699000000000012"/>
    <x v="1016"/>
    <m/>
    <n v="55.880370000000006"/>
    <x v="0"/>
    <x v="463"/>
    <x v="1"/>
    <x v="1"/>
    <x v="4"/>
    <x v="14"/>
    <m/>
    <x v="0"/>
  </r>
  <r>
    <n v="1374"/>
    <x v="353"/>
    <n v="205"/>
    <n v="303"/>
    <n v="103"/>
    <n v="8"/>
    <n v="179.036"/>
    <x v="1017"/>
    <m/>
    <n v="300.78048000000001"/>
    <x v="0"/>
    <x v="156"/>
    <x v="1"/>
    <x v="1"/>
    <x v="4"/>
    <x v="22"/>
    <m/>
    <x v="0"/>
  </r>
  <r>
    <n v="1306"/>
    <x v="354"/>
    <n v="204"/>
    <n v="303"/>
    <n v="104"/>
    <n v="1"/>
    <n v="162.25300000000001"/>
    <x v="1018"/>
    <m/>
    <n v="27.583010000000005"/>
    <x v="0"/>
    <x v="71"/>
    <x v="1"/>
    <x v="1"/>
    <x v="5"/>
    <x v="21"/>
    <m/>
    <x v="0"/>
  </r>
  <r>
    <n v="1942"/>
    <x v="354"/>
    <n v="205"/>
    <n v="301"/>
    <n v="105"/>
    <n v="9"/>
    <n v="207.649"/>
    <x v="1019"/>
    <m/>
    <n v="317.70296999999999"/>
    <x v="0"/>
    <x v="239"/>
    <x v="1"/>
    <x v="1"/>
    <x v="5"/>
    <x v="5"/>
    <m/>
    <x v="0"/>
  </r>
  <r>
    <n v="2216"/>
    <x v="354"/>
    <n v="201"/>
    <n v="302"/>
    <n v="103"/>
    <n v="9"/>
    <n v="311.584"/>
    <x v="1020"/>
    <m/>
    <n v="841.27679999999998"/>
    <x v="0"/>
    <x v="729"/>
    <x v="1"/>
    <x v="1"/>
    <x v="5"/>
    <x v="4"/>
    <m/>
    <x v="0"/>
  </r>
  <r>
    <n v="2600"/>
    <x v="354"/>
    <n v="204"/>
    <n v="301"/>
    <n v="103"/>
    <n v="7"/>
    <n v="190.28100000000001"/>
    <x v="1021"/>
    <m/>
    <n v="399.59010000000001"/>
    <x v="1"/>
    <x v="730"/>
    <x v="1"/>
    <x v="1"/>
    <x v="5"/>
    <x v="2"/>
    <m/>
    <x v="0"/>
  </r>
  <r>
    <n v="2701"/>
    <x v="354"/>
    <n v="205"/>
    <n v="303"/>
    <n v="102"/>
    <n v="4"/>
    <n v="158.34"/>
    <x v="1022"/>
    <m/>
    <n v="158.34"/>
    <x v="0"/>
    <x v="265"/>
    <x v="1"/>
    <x v="1"/>
    <x v="5"/>
    <x v="11"/>
    <m/>
    <x v="0"/>
  </r>
  <r>
    <n v="1157"/>
    <x v="355"/>
    <n v="202"/>
    <n v="305"/>
    <n v="104"/>
    <n v="2"/>
    <n v="221.26"/>
    <x v="1023"/>
    <m/>
    <n v="84.078800000000001"/>
    <x v="1"/>
    <x v="276"/>
    <x v="1"/>
    <x v="1"/>
    <x v="6"/>
    <x v="2"/>
    <m/>
    <x v="0"/>
  </r>
  <r>
    <n v="2792"/>
    <x v="355"/>
    <n v="201"/>
    <n v="303"/>
    <n v="103"/>
    <n v="10"/>
    <n v="289.97800000000001"/>
    <x v="1024"/>
    <m/>
    <n v="869.93400000000008"/>
    <x v="0"/>
    <x v="602"/>
    <x v="1"/>
    <x v="1"/>
    <x v="6"/>
    <x v="23"/>
    <m/>
    <x v="0"/>
  </r>
  <r>
    <n v="2985"/>
    <x v="356"/>
    <n v="201"/>
    <n v="303"/>
    <n v="105"/>
    <n v="1"/>
    <n v="36.725000000000001"/>
    <x v="1025"/>
    <m/>
    <n v="5.50875"/>
    <x v="1"/>
    <x v="442"/>
    <x v="1"/>
    <x v="1"/>
    <x v="0"/>
    <x v="17"/>
    <m/>
    <x v="0"/>
  </r>
  <r>
    <n v="1367"/>
    <x v="357"/>
    <n v="201"/>
    <n v="304"/>
    <n v="101"/>
    <n v="10"/>
    <n v="370.214"/>
    <x v="1026"/>
    <m/>
    <n v="703.40660000000003"/>
    <x v="0"/>
    <x v="439"/>
    <x v="1"/>
    <x v="1"/>
    <x v="1"/>
    <x v="9"/>
    <m/>
    <x v="0"/>
  </r>
  <r>
    <n v="1590"/>
    <x v="357"/>
    <n v="204"/>
    <n v="302"/>
    <n v="102"/>
    <n v="3"/>
    <n v="54.769000000000005"/>
    <x v="1027"/>
    <m/>
    <n v="34.504470000000005"/>
    <x v="0"/>
    <x v="346"/>
    <x v="1"/>
    <x v="1"/>
    <x v="1"/>
    <x v="16"/>
    <m/>
    <x v="0"/>
  </r>
  <r>
    <n v="1657"/>
    <x v="357"/>
    <n v="201"/>
    <n v="305"/>
    <n v="101"/>
    <n v="3"/>
    <n v="201.81200000000001"/>
    <x v="1028"/>
    <m/>
    <n v="151.35900000000001"/>
    <x v="0"/>
    <x v="481"/>
    <x v="1"/>
    <x v="1"/>
    <x v="1"/>
    <x v="1"/>
    <m/>
    <x v="0"/>
  </r>
  <r>
    <n v="1827"/>
    <x v="357"/>
    <n v="202"/>
    <n v="302"/>
    <n v="104"/>
    <n v="5"/>
    <n v="58.266000000000005"/>
    <x v="1029"/>
    <m/>
    <n v="43.699500000000008"/>
    <x v="0"/>
    <x v="731"/>
    <x v="1"/>
    <x v="1"/>
    <x v="1"/>
    <x v="10"/>
    <m/>
    <x v="0"/>
  </r>
  <r>
    <n v="1076"/>
    <x v="358"/>
    <n v="202"/>
    <n v="302"/>
    <n v="105"/>
    <n v="10"/>
    <n v="138.489"/>
    <x v="1030"/>
    <m/>
    <n v="415.46700000000004"/>
    <x v="0"/>
    <x v="732"/>
    <x v="1"/>
    <x v="1"/>
    <x v="2"/>
    <x v="21"/>
    <m/>
    <x v="0"/>
  </r>
  <r>
    <n v="1288"/>
    <x v="358"/>
    <n v="202"/>
    <n v="305"/>
    <n v="105"/>
    <n v="8"/>
    <n v="286.44200000000001"/>
    <x v="1031"/>
    <m/>
    <n v="389.56112000000002"/>
    <x v="0"/>
    <x v="733"/>
    <x v="1"/>
    <x v="1"/>
    <x v="2"/>
    <x v="11"/>
    <m/>
    <x v="0"/>
  </r>
  <r>
    <n v="1762"/>
    <x v="358"/>
    <n v="205"/>
    <n v="303"/>
    <n v="104"/>
    <n v="3"/>
    <n v="172.44500000000002"/>
    <x v="1032"/>
    <m/>
    <n v="87.946950000000015"/>
    <x v="0"/>
    <x v="734"/>
    <x v="1"/>
    <x v="1"/>
    <x v="2"/>
    <x v="13"/>
    <m/>
    <x v="0"/>
  </r>
  <r>
    <n v="1993"/>
    <x v="358"/>
    <n v="202"/>
    <n v="302"/>
    <n v="101"/>
    <n v="6"/>
    <n v="175.864"/>
    <x v="1033"/>
    <m/>
    <n v="263.79599999999999"/>
    <x v="0"/>
    <x v="727"/>
    <x v="1"/>
    <x v="1"/>
    <x v="2"/>
    <x v="0"/>
    <m/>
    <x v="0"/>
  </r>
  <r>
    <n v="1300"/>
    <x v="359"/>
    <n v="205"/>
    <n v="303"/>
    <n v="105"/>
    <n v="10"/>
    <n v="366.46999999999997"/>
    <x v="1034"/>
    <m/>
    <n v="622.99900000000002"/>
    <x v="0"/>
    <x v="735"/>
    <x v="1"/>
    <x v="1"/>
    <x v="3"/>
    <x v="9"/>
    <m/>
    <x v="0"/>
  </r>
  <r>
    <n v="2800"/>
    <x v="359"/>
    <n v="202"/>
    <n v="302"/>
    <n v="102"/>
    <n v="1"/>
    <n v="85.124000000000009"/>
    <x v="1035"/>
    <m/>
    <n v="14.471080000000002"/>
    <x v="0"/>
    <x v="736"/>
    <x v="1"/>
    <x v="1"/>
    <x v="3"/>
    <x v="5"/>
    <m/>
    <x v="0"/>
  </r>
  <r>
    <n v="1167"/>
    <x v="360"/>
    <n v="204"/>
    <n v="304"/>
    <n v="102"/>
    <n v="10"/>
    <n v="162.68200000000002"/>
    <x v="1036"/>
    <m/>
    <n v="244.02300000000002"/>
    <x v="0"/>
    <x v="737"/>
    <x v="1"/>
    <x v="1"/>
    <x v="4"/>
    <x v="18"/>
    <m/>
    <x v="0"/>
  </r>
  <r>
    <n v="1330"/>
    <x v="360"/>
    <n v="205"/>
    <n v="304"/>
    <n v="104"/>
    <n v="1"/>
    <n v="357.72100000000006"/>
    <x v="1037"/>
    <m/>
    <n v="60.812570000000015"/>
    <x v="1"/>
    <x v="738"/>
    <x v="1"/>
    <x v="1"/>
    <x v="4"/>
    <x v="2"/>
    <m/>
    <x v="0"/>
  </r>
  <r>
    <n v="2258"/>
    <x v="360"/>
    <n v="201"/>
    <n v="305"/>
    <n v="101"/>
    <n v="3"/>
    <n v="298.19400000000002"/>
    <x v="1038"/>
    <m/>
    <n v="268.37460000000004"/>
    <x v="0"/>
    <x v="739"/>
    <x v="1"/>
    <x v="1"/>
    <x v="4"/>
    <x v="13"/>
    <m/>
    <x v="0"/>
  </r>
  <r>
    <n v="1429"/>
    <x v="361"/>
    <n v="201"/>
    <n v="305"/>
    <n v="102"/>
    <n v="5"/>
    <n v="38.389000000000003"/>
    <x v="1039"/>
    <m/>
    <n v="47.986250000000005"/>
    <x v="0"/>
    <x v="102"/>
    <x v="1"/>
    <x v="1"/>
    <x v="5"/>
    <x v="19"/>
    <m/>
    <x v="0"/>
  </r>
  <r>
    <n v="2579"/>
    <x v="361"/>
    <n v="204"/>
    <n v="305"/>
    <n v="104"/>
    <n v="2"/>
    <n v="353.09300000000002"/>
    <x v="1040"/>
    <m/>
    <n v="134.17534000000001"/>
    <x v="0"/>
    <x v="740"/>
    <x v="1"/>
    <x v="1"/>
    <x v="5"/>
    <x v="9"/>
    <m/>
    <x v="0"/>
  </r>
  <r>
    <n v="1434"/>
    <x v="362"/>
    <n v="202"/>
    <n v="303"/>
    <n v="105"/>
    <n v="8"/>
    <n v="205.4"/>
    <x v="1041"/>
    <m/>
    <n v="345.072"/>
    <x v="0"/>
    <x v="281"/>
    <x v="1"/>
    <x v="1"/>
    <x v="6"/>
    <x v="20"/>
    <m/>
    <x v="0"/>
  </r>
  <r>
    <n v="1375"/>
    <x v="363"/>
    <n v="201"/>
    <n v="304"/>
    <n v="101"/>
    <n v="1"/>
    <n v="353.65200000000004"/>
    <x v="1042"/>
    <m/>
    <n v="88.413000000000011"/>
    <x v="0"/>
    <x v="601"/>
    <x v="1"/>
    <x v="1"/>
    <x v="0"/>
    <x v="9"/>
    <m/>
    <x v="0"/>
  </r>
  <r>
    <n v="1891"/>
    <x v="363"/>
    <n v="203"/>
    <n v="305"/>
    <n v="105"/>
    <n v="1"/>
    <n v="357.435"/>
    <x v="1043"/>
    <m/>
    <n v="89.358750000000001"/>
    <x v="0"/>
    <x v="69"/>
    <x v="1"/>
    <x v="1"/>
    <x v="0"/>
    <x v="11"/>
    <m/>
    <x v="0"/>
  </r>
  <r>
    <n v="2759"/>
    <x v="363"/>
    <n v="201"/>
    <n v="302"/>
    <n v="104"/>
    <n v="6"/>
    <n v="49.777000000000001"/>
    <x v="1044"/>
    <m/>
    <n v="56.745780000000011"/>
    <x v="0"/>
    <x v="741"/>
    <x v="1"/>
    <x v="1"/>
    <x v="0"/>
    <x v="11"/>
    <m/>
    <x v="0"/>
  </r>
  <r>
    <n v="2801"/>
    <x v="363"/>
    <n v="201"/>
    <n v="305"/>
    <n v="103"/>
    <n v="8"/>
    <n v="224.83499999999998"/>
    <x v="1045"/>
    <m/>
    <n v="341.74919999999997"/>
    <x v="0"/>
    <x v="742"/>
    <x v="1"/>
    <x v="1"/>
    <x v="0"/>
    <x v="2"/>
    <m/>
    <x v="0"/>
  </r>
  <r>
    <n v="1379"/>
    <x v="364"/>
    <n v="201"/>
    <n v="304"/>
    <n v="104"/>
    <n v="8"/>
    <n v="50.752000000000002"/>
    <x v="1046"/>
    <m/>
    <n v="77.143039999999999"/>
    <x v="0"/>
    <x v="743"/>
    <x v="1"/>
    <x v="1"/>
    <x v="1"/>
    <x v="18"/>
    <m/>
    <x v="0"/>
  </r>
  <r>
    <n v="1991"/>
    <x v="364"/>
    <n v="203"/>
    <n v="301"/>
    <n v="105"/>
    <n v="10"/>
    <n v="198.44500000000002"/>
    <x v="1047"/>
    <m/>
    <n v="377.04550000000006"/>
    <x v="0"/>
    <x v="744"/>
    <x v="1"/>
    <x v="1"/>
    <x v="1"/>
    <x v="16"/>
    <m/>
    <x v="0"/>
  </r>
  <r>
    <n v="2453"/>
    <x v="364"/>
    <n v="201"/>
    <n v="302"/>
    <n v="104"/>
    <n v="5"/>
    <n v="377.70200000000006"/>
    <x v="1048"/>
    <m/>
    <n v="358.81690000000003"/>
    <x v="1"/>
    <x v="554"/>
    <x v="1"/>
    <x v="1"/>
    <x v="1"/>
    <x v="6"/>
    <m/>
    <x v="0"/>
  </r>
  <r>
    <n v="1181"/>
    <x v="365"/>
    <n v="201"/>
    <n v="305"/>
    <n v="103"/>
    <n v="3"/>
    <n v="77.051000000000002"/>
    <x v="1049"/>
    <m/>
    <n v="43.919070000000005"/>
    <x v="0"/>
    <x v="745"/>
    <x v="1"/>
    <x v="1"/>
    <x v="2"/>
    <x v="18"/>
    <m/>
    <x v="0"/>
  </r>
  <r>
    <n v="1210"/>
    <x v="365"/>
    <n v="202"/>
    <n v="302"/>
    <n v="105"/>
    <n v="4"/>
    <n v="72.942999999999998"/>
    <x v="1050"/>
    <m/>
    <n v="49.601240000000004"/>
    <x v="0"/>
    <x v="564"/>
    <x v="1"/>
    <x v="1"/>
    <x v="2"/>
    <x v="12"/>
    <m/>
    <x v="0"/>
  </r>
  <r>
    <n v="2510"/>
    <x v="365"/>
    <n v="202"/>
    <n v="305"/>
    <n v="105"/>
    <n v="3"/>
    <n v="121.14700000000001"/>
    <x v="1051"/>
    <m/>
    <n v="109.03230000000001"/>
    <x v="0"/>
    <x v="746"/>
    <x v="1"/>
    <x v="1"/>
    <x v="2"/>
    <x v="0"/>
    <m/>
    <x v="0"/>
  </r>
  <r>
    <n v="1631"/>
    <x v="366"/>
    <n v="205"/>
    <n v="304"/>
    <n v="105"/>
    <n v="8"/>
    <n v="298.54500000000002"/>
    <x v="1052"/>
    <m/>
    <n v="453.78840000000002"/>
    <x v="0"/>
    <x v="169"/>
    <x v="1"/>
    <x v="1"/>
    <x v="3"/>
    <x v="16"/>
    <m/>
    <x v="0"/>
  </r>
  <r>
    <n v="1733"/>
    <x v="366"/>
    <n v="203"/>
    <n v="305"/>
    <n v="101"/>
    <n v="9"/>
    <n v="194.68799999999999"/>
    <x v="1053"/>
    <m/>
    <n v="332.91647999999998"/>
    <x v="0"/>
    <x v="620"/>
    <x v="1"/>
    <x v="1"/>
    <x v="3"/>
    <x v="0"/>
    <m/>
    <x v="0"/>
  </r>
  <r>
    <n v="2283"/>
    <x v="366"/>
    <n v="205"/>
    <n v="302"/>
    <n v="101"/>
    <n v="8"/>
    <n v="84.24"/>
    <x v="1054"/>
    <m/>
    <n v="101.08799999999999"/>
    <x v="1"/>
    <x v="747"/>
    <x v="1"/>
    <x v="1"/>
    <x v="3"/>
    <x v="0"/>
    <m/>
    <x v="0"/>
  </r>
  <r>
    <n v="2386"/>
    <x v="366"/>
    <n v="205"/>
    <n v="302"/>
    <n v="103"/>
    <n v="1"/>
    <n v="33.748000000000005"/>
    <x v="1055"/>
    <m/>
    <n v="5.7371600000000011"/>
    <x v="0"/>
    <x v="748"/>
    <x v="1"/>
    <x v="1"/>
    <x v="3"/>
    <x v="6"/>
    <m/>
    <x v="0"/>
  </r>
  <r>
    <n v="2512"/>
    <x v="366"/>
    <n v="202"/>
    <n v="305"/>
    <n v="101"/>
    <n v="5"/>
    <n v="66.105000000000004"/>
    <x v="1056"/>
    <m/>
    <n v="56.189250000000008"/>
    <x v="0"/>
    <x v="128"/>
    <x v="1"/>
    <x v="1"/>
    <x v="3"/>
    <x v="14"/>
    <m/>
    <x v="0"/>
  </r>
  <r>
    <n v="1440"/>
    <x v="367"/>
    <n v="203"/>
    <n v="302"/>
    <n v="101"/>
    <n v="7"/>
    <n v="361.12700000000007"/>
    <x v="1057"/>
    <m/>
    <n v="530.85669000000007"/>
    <x v="0"/>
    <x v="749"/>
    <x v="1"/>
    <x v="1"/>
    <x v="4"/>
    <x v="10"/>
    <m/>
    <x v="0"/>
  </r>
  <r>
    <n v="1529"/>
    <x v="367"/>
    <n v="202"/>
    <n v="303"/>
    <n v="101"/>
    <n v="8"/>
    <n v="227.96800000000002"/>
    <x v="1058"/>
    <m/>
    <n v="346.51136000000002"/>
    <x v="0"/>
    <x v="750"/>
    <x v="1"/>
    <x v="1"/>
    <x v="4"/>
    <x v="0"/>
    <m/>
    <x v="0"/>
  </r>
  <r>
    <n v="2303"/>
    <x v="367"/>
    <n v="203"/>
    <n v="302"/>
    <n v="101"/>
    <n v="5"/>
    <n v="381.31600000000003"/>
    <x v="1059"/>
    <m/>
    <n v="362.25020000000001"/>
    <x v="0"/>
    <x v="333"/>
    <x v="1"/>
    <x v="1"/>
    <x v="4"/>
    <x v="18"/>
    <m/>
    <x v="0"/>
  </r>
  <r>
    <n v="2305"/>
    <x v="367"/>
    <n v="202"/>
    <n v="301"/>
    <n v="104"/>
    <n v="2"/>
    <n v="358.69600000000003"/>
    <x v="1060"/>
    <m/>
    <n v="179.34800000000001"/>
    <x v="0"/>
    <x v="751"/>
    <x v="1"/>
    <x v="1"/>
    <x v="4"/>
    <x v="6"/>
    <m/>
    <x v="0"/>
  </r>
  <r>
    <n v="2429"/>
    <x v="367"/>
    <n v="205"/>
    <n v="304"/>
    <n v="101"/>
    <n v="4"/>
    <n v="354.666"/>
    <x v="1061"/>
    <m/>
    <n v="269.54615999999999"/>
    <x v="0"/>
    <x v="114"/>
    <x v="1"/>
    <x v="1"/>
    <x v="4"/>
    <x v="21"/>
    <m/>
    <x v="0"/>
  </r>
  <r>
    <n v="2706"/>
    <x v="367"/>
    <n v="204"/>
    <n v="304"/>
    <n v="103"/>
    <n v="4"/>
    <n v="255.50200000000001"/>
    <x v="1062"/>
    <m/>
    <n v="214.62168"/>
    <x v="1"/>
    <x v="319"/>
    <x v="1"/>
    <x v="1"/>
    <x v="4"/>
    <x v="14"/>
    <m/>
    <x v="0"/>
  </r>
  <r>
    <n v="1838"/>
    <x v="368"/>
    <n v="202"/>
    <n v="303"/>
    <n v="104"/>
    <n v="2"/>
    <n v="246.649"/>
    <x v="1063"/>
    <m/>
    <n v="147.98939999999999"/>
    <x v="0"/>
    <x v="690"/>
    <x v="1"/>
    <x v="1"/>
    <x v="5"/>
    <x v="15"/>
    <m/>
    <x v="0"/>
  </r>
  <r>
    <n v="2264"/>
    <x v="368"/>
    <n v="202"/>
    <n v="303"/>
    <n v="105"/>
    <n v="8"/>
    <n v="33.878"/>
    <x v="1064"/>
    <m/>
    <n v="81.307199999999995"/>
    <x v="0"/>
    <x v="94"/>
    <x v="1"/>
    <x v="1"/>
    <x v="5"/>
    <x v="22"/>
    <m/>
    <x v="0"/>
  </r>
  <r>
    <n v="1321"/>
    <x v="369"/>
    <n v="205"/>
    <n v="302"/>
    <n v="105"/>
    <n v="9"/>
    <n v="240.79900000000001"/>
    <x v="1065"/>
    <m/>
    <n v="541.79775000000006"/>
    <x v="1"/>
    <x v="540"/>
    <x v="1"/>
    <x v="1"/>
    <x v="6"/>
    <x v="11"/>
    <m/>
    <x v="0"/>
  </r>
  <r>
    <n v="1707"/>
    <x v="369"/>
    <n v="203"/>
    <n v="302"/>
    <n v="103"/>
    <n v="8"/>
    <n v="128.583"/>
    <x v="1066"/>
    <m/>
    <n v="154.2996"/>
    <x v="0"/>
    <x v="752"/>
    <x v="1"/>
    <x v="1"/>
    <x v="6"/>
    <x v="14"/>
    <m/>
    <x v="0"/>
  </r>
  <r>
    <n v="1886"/>
    <x v="369"/>
    <n v="204"/>
    <n v="305"/>
    <n v="105"/>
    <n v="4"/>
    <n v="110.00600000000001"/>
    <x v="1067"/>
    <m/>
    <n v="132.00720000000001"/>
    <x v="0"/>
    <x v="753"/>
    <x v="1"/>
    <x v="1"/>
    <x v="6"/>
    <x v="18"/>
    <m/>
    <x v="0"/>
  </r>
  <r>
    <n v="2124"/>
    <x v="370"/>
    <n v="203"/>
    <n v="301"/>
    <n v="102"/>
    <n v="10"/>
    <n v="188.31800000000001"/>
    <x v="1068"/>
    <m/>
    <n v="395.46780000000001"/>
    <x v="0"/>
    <x v="754"/>
    <x v="1"/>
    <x v="1"/>
    <x v="0"/>
    <x v="23"/>
    <m/>
    <x v="0"/>
  </r>
  <r>
    <n v="2751"/>
    <x v="371"/>
    <n v="201"/>
    <n v="302"/>
    <n v="105"/>
    <n v="4"/>
    <n v="90.168000000000006"/>
    <x v="1069"/>
    <m/>
    <n v="54.1008"/>
    <x v="1"/>
    <x v="523"/>
    <x v="1"/>
    <x v="1"/>
    <x v="1"/>
    <x v="9"/>
    <m/>
    <x v="0"/>
  </r>
  <r>
    <n v="2967"/>
    <x v="371"/>
    <n v="201"/>
    <n v="302"/>
    <n v="103"/>
    <n v="6"/>
    <n v="202.72200000000001"/>
    <x v="1070"/>
    <m/>
    <n v="182.44980000000001"/>
    <x v="0"/>
    <x v="527"/>
    <x v="1"/>
    <x v="1"/>
    <x v="1"/>
    <x v="9"/>
    <m/>
    <x v="0"/>
  </r>
  <r>
    <n v="1646"/>
    <x v="372"/>
    <n v="201"/>
    <n v="304"/>
    <n v="103"/>
    <n v="1"/>
    <n v="135.161"/>
    <x v="1071"/>
    <m/>
    <n v="40.548299999999998"/>
    <x v="0"/>
    <x v="755"/>
    <x v="1"/>
    <x v="1"/>
    <x v="2"/>
    <x v="19"/>
    <m/>
    <x v="0"/>
  </r>
  <r>
    <n v="2270"/>
    <x v="372"/>
    <n v="204"/>
    <n v="304"/>
    <n v="101"/>
    <n v="1"/>
    <n v="247.72800000000001"/>
    <x v="1072"/>
    <m/>
    <n v="74.318399999999997"/>
    <x v="0"/>
    <x v="756"/>
    <x v="1"/>
    <x v="1"/>
    <x v="2"/>
    <x v="11"/>
    <m/>
    <x v="0"/>
  </r>
  <r>
    <n v="2580"/>
    <x v="372"/>
    <n v="205"/>
    <n v="301"/>
    <n v="104"/>
    <n v="6"/>
    <n v="360.30800000000005"/>
    <x v="1073"/>
    <m/>
    <n v="453.98808000000008"/>
    <x v="0"/>
    <x v="117"/>
    <x v="1"/>
    <x v="1"/>
    <x v="2"/>
    <x v="13"/>
    <m/>
    <x v="0"/>
  </r>
  <r>
    <n v="1729"/>
    <x v="373"/>
    <n v="204"/>
    <n v="301"/>
    <n v="104"/>
    <n v="2"/>
    <n v="127.68600000000001"/>
    <x v="1074"/>
    <m/>
    <n v="63.843000000000004"/>
    <x v="1"/>
    <x v="757"/>
    <x v="1"/>
    <x v="1"/>
    <x v="3"/>
    <x v="18"/>
    <m/>
    <x v="0"/>
  </r>
  <r>
    <n v="2240"/>
    <x v="374"/>
    <n v="202"/>
    <n v="301"/>
    <n v="101"/>
    <n v="3"/>
    <n v="207.88300000000001"/>
    <x v="1075"/>
    <m/>
    <n v="187.09469999999999"/>
    <x v="0"/>
    <x v="758"/>
    <x v="1"/>
    <x v="1"/>
    <x v="4"/>
    <x v="18"/>
    <m/>
    <x v="0"/>
  </r>
  <r>
    <n v="1527"/>
    <x v="375"/>
    <n v="203"/>
    <n v="304"/>
    <n v="105"/>
    <n v="7"/>
    <n v="299.59800000000001"/>
    <x v="1076"/>
    <m/>
    <n v="314.5779"/>
    <x v="1"/>
    <x v="297"/>
    <x v="1"/>
    <x v="1"/>
    <x v="5"/>
    <x v="19"/>
    <m/>
    <x v="0"/>
  </r>
  <r>
    <n v="1553"/>
    <x v="375"/>
    <n v="205"/>
    <n v="304"/>
    <n v="101"/>
    <n v="5"/>
    <n v="47.359000000000002"/>
    <x v="1077"/>
    <m/>
    <n v="44.991050000000001"/>
    <x v="0"/>
    <x v="197"/>
    <x v="1"/>
    <x v="1"/>
    <x v="5"/>
    <x v="7"/>
    <m/>
    <x v="0"/>
  </r>
  <r>
    <n v="2814"/>
    <x v="375"/>
    <n v="204"/>
    <n v="303"/>
    <n v="101"/>
    <n v="3"/>
    <n v="364.62400000000002"/>
    <x v="1078"/>
    <m/>
    <n v="229.71312"/>
    <x v="0"/>
    <x v="19"/>
    <x v="1"/>
    <x v="1"/>
    <x v="5"/>
    <x v="10"/>
    <m/>
    <x v="0"/>
  </r>
  <r>
    <n v="2041"/>
    <x v="376"/>
    <n v="204"/>
    <n v="302"/>
    <n v="103"/>
    <n v="1"/>
    <n v="348.63400000000001"/>
    <x v="1079"/>
    <m/>
    <n v="87.158500000000004"/>
    <x v="0"/>
    <x v="316"/>
    <x v="1"/>
    <x v="1"/>
    <x v="6"/>
    <x v="13"/>
    <m/>
    <x v="0"/>
  </r>
  <r>
    <n v="2503"/>
    <x v="376"/>
    <n v="201"/>
    <n v="305"/>
    <n v="105"/>
    <n v="4"/>
    <n v="121.82299999999999"/>
    <x v="1080"/>
    <m/>
    <n v="121.82299999999999"/>
    <x v="0"/>
    <x v="354"/>
    <x v="1"/>
    <x v="1"/>
    <x v="6"/>
    <x v="4"/>
    <m/>
    <x v="0"/>
  </r>
  <r>
    <n v="1237"/>
    <x v="377"/>
    <n v="202"/>
    <n v="304"/>
    <n v="104"/>
    <n v="10"/>
    <n v="286.923"/>
    <x v="1081"/>
    <m/>
    <n v="717.3075"/>
    <x v="0"/>
    <x v="545"/>
    <x v="1"/>
    <x v="1"/>
    <x v="0"/>
    <x v="4"/>
    <m/>
    <x v="0"/>
  </r>
  <r>
    <n v="1882"/>
    <x v="377"/>
    <n v="205"/>
    <n v="303"/>
    <n v="102"/>
    <n v="2"/>
    <n v="363.142"/>
    <x v="1082"/>
    <m/>
    <n v="123.46828000000001"/>
    <x v="0"/>
    <x v="759"/>
    <x v="1"/>
    <x v="1"/>
    <x v="0"/>
    <x v="8"/>
    <m/>
    <x v="0"/>
  </r>
  <r>
    <n v="2774"/>
    <x v="377"/>
    <n v="203"/>
    <n v="305"/>
    <n v="104"/>
    <n v="5"/>
    <n v="179.64699999999999"/>
    <x v="1083"/>
    <m/>
    <n v="269.47049999999996"/>
    <x v="0"/>
    <x v="760"/>
    <x v="1"/>
    <x v="1"/>
    <x v="0"/>
    <x v="22"/>
    <m/>
    <x v="0"/>
  </r>
  <r>
    <n v="2857"/>
    <x v="377"/>
    <n v="202"/>
    <n v="305"/>
    <n v="101"/>
    <n v="5"/>
    <n v="259.67500000000001"/>
    <x v="1084"/>
    <m/>
    <n v="324.59375"/>
    <x v="0"/>
    <x v="468"/>
    <x v="1"/>
    <x v="1"/>
    <x v="0"/>
    <x v="13"/>
    <m/>
    <x v="0"/>
  </r>
  <r>
    <n v="2199"/>
    <x v="378"/>
    <n v="204"/>
    <n v="302"/>
    <n v="101"/>
    <n v="8"/>
    <n v="153.77700000000002"/>
    <x v="1085"/>
    <m/>
    <n v="184.53240000000002"/>
    <x v="0"/>
    <x v="526"/>
    <x v="1"/>
    <x v="1"/>
    <x v="1"/>
    <x v="22"/>
    <m/>
    <x v="0"/>
  </r>
  <r>
    <n v="2987"/>
    <x v="378"/>
    <n v="203"/>
    <n v="305"/>
    <n v="104"/>
    <n v="6"/>
    <n v="244.42600000000002"/>
    <x v="1086"/>
    <m/>
    <n v="278.64564000000001"/>
    <x v="0"/>
    <x v="143"/>
    <x v="1"/>
    <x v="1"/>
    <x v="1"/>
    <x v="0"/>
    <m/>
    <x v="0"/>
  </r>
  <r>
    <n v="2285"/>
    <x v="379"/>
    <n v="204"/>
    <n v="301"/>
    <n v="105"/>
    <n v="3"/>
    <n v="247.10400000000001"/>
    <x v="1087"/>
    <m/>
    <n v="140.84927999999999"/>
    <x v="0"/>
    <x v="761"/>
    <x v="1"/>
    <x v="2"/>
    <x v="2"/>
    <x v="13"/>
    <m/>
    <x v="0"/>
  </r>
  <r>
    <n v="2971"/>
    <x v="379"/>
    <n v="201"/>
    <n v="305"/>
    <n v="105"/>
    <n v="8"/>
    <n v="184.92500000000001"/>
    <x v="1088"/>
    <m/>
    <n v="369.85"/>
    <x v="0"/>
    <x v="762"/>
    <x v="1"/>
    <x v="2"/>
    <x v="2"/>
    <x v="5"/>
    <m/>
    <x v="0"/>
  </r>
  <r>
    <n v="1043"/>
    <x v="380"/>
    <n v="201"/>
    <n v="303"/>
    <n v="103"/>
    <n v="4"/>
    <n v="126.36000000000001"/>
    <x v="1089"/>
    <m/>
    <n v="96.033600000000007"/>
    <x v="1"/>
    <x v="55"/>
    <x v="1"/>
    <x v="2"/>
    <x v="3"/>
    <x v="5"/>
    <m/>
    <x v="0"/>
  </r>
  <r>
    <n v="1184"/>
    <x v="380"/>
    <n v="201"/>
    <n v="304"/>
    <n v="105"/>
    <n v="9"/>
    <n v="318.51299999999998"/>
    <x v="1090"/>
    <m/>
    <n v="859.98509999999987"/>
    <x v="0"/>
    <x v="245"/>
    <x v="1"/>
    <x v="2"/>
    <x v="3"/>
    <x v="7"/>
    <m/>
    <x v="0"/>
  </r>
  <r>
    <n v="1331"/>
    <x v="381"/>
    <n v="204"/>
    <n v="301"/>
    <n v="102"/>
    <n v="8"/>
    <n v="176.02"/>
    <x v="1091"/>
    <m/>
    <n v="267.55040000000002"/>
    <x v="0"/>
    <x v="763"/>
    <x v="1"/>
    <x v="2"/>
    <x v="4"/>
    <x v="19"/>
    <m/>
    <x v="0"/>
  </r>
  <r>
    <n v="1878"/>
    <x v="381"/>
    <n v="201"/>
    <n v="301"/>
    <n v="101"/>
    <n v="3"/>
    <n v="310.15400000000005"/>
    <x v="1092"/>
    <m/>
    <n v="195.39702000000003"/>
    <x v="0"/>
    <x v="18"/>
    <x v="1"/>
    <x v="2"/>
    <x v="4"/>
    <x v="13"/>
    <m/>
    <x v="0"/>
  </r>
  <r>
    <n v="2026"/>
    <x v="382"/>
    <n v="204"/>
    <n v="304"/>
    <n v="104"/>
    <n v="8"/>
    <n v="198.952"/>
    <x v="1093"/>
    <m/>
    <n v="270.57472000000001"/>
    <x v="0"/>
    <x v="482"/>
    <x v="1"/>
    <x v="2"/>
    <x v="5"/>
    <x v="21"/>
    <m/>
    <x v="0"/>
  </r>
  <r>
    <n v="2790"/>
    <x v="382"/>
    <n v="202"/>
    <n v="304"/>
    <n v="101"/>
    <n v="1"/>
    <n v="320.90500000000003"/>
    <x v="1094"/>
    <m/>
    <n v="67.390050000000002"/>
    <x v="0"/>
    <x v="764"/>
    <x v="1"/>
    <x v="2"/>
    <x v="5"/>
    <x v="15"/>
    <m/>
    <x v="0"/>
  </r>
  <r>
    <n v="1239"/>
    <x v="383"/>
    <n v="202"/>
    <n v="303"/>
    <n v="103"/>
    <n v="9"/>
    <n v="209.79400000000001"/>
    <x v="1095"/>
    <m/>
    <n v="283.22190000000001"/>
    <x v="0"/>
    <x v="765"/>
    <x v="1"/>
    <x v="2"/>
    <x v="6"/>
    <x v="8"/>
    <m/>
    <x v="0"/>
  </r>
  <r>
    <n v="2072"/>
    <x v="383"/>
    <n v="202"/>
    <n v="304"/>
    <n v="102"/>
    <n v="8"/>
    <n v="181.18100000000001"/>
    <x v="1096"/>
    <m/>
    <n v="434.83440000000002"/>
    <x v="0"/>
    <x v="118"/>
    <x v="1"/>
    <x v="2"/>
    <x v="6"/>
    <x v="9"/>
    <m/>
    <x v="0"/>
  </r>
  <r>
    <n v="2245"/>
    <x v="383"/>
    <n v="204"/>
    <n v="304"/>
    <n v="101"/>
    <n v="6"/>
    <n v="206.947"/>
    <x v="1097"/>
    <m/>
    <n v="310.4205"/>
    <x v="0"/>
    <x v="734"/>
    <x v="1"/>
    <x v="2"/>
    <x v="6"/>
    <x v="13"/>
    <m/>
    <x v="0"/>
  </r>
  <r>
    <n v="2320"/>
    <x v="383"/>
    <n v="205"/>
    <n v="302"/>
    <n v="101"/>
    <n v="8"/>
    <n v="129.61000000000001"/>
    <x v="1098"/>
    <m/>
    <n v="176.26960000000003"/>
    <x v="0"/>
    <x v="9"/>
    <x v="1"/>
    <x v="2"/>
    <x v="6"/>
    <x v="8"/>
    <m/>
    <x v="0"/>
  </r>
  <r>
    <n v="2847"/>
    <x v="383"/>
    <n v="203"/>
    <n v="301"/>
    <n v="101"/>
    <n v="2"/>
    <n v="206.19300000000001"/>
    <x v="1099"/>
    <m/>
    <n v="61.857900000000001"/>
    <x v="0"/>
    <x v="766"/>
    <x v="1"/>
    <x v="2"/>
    <x v="6"/>
    <x v="10"/>
    <m/>
    <x v="0"/>
  </r>
  <r>
    <n v="1930"/>
    <x v="384"/>
    <n v="202"/>
    <n v="303"/>
    <n v="103"/>
    <n v="10"/>
    <n v="125.983"/>
    <x v="1100"/>
    <m/>
    <n v="214.1711"/>
    <x v="0"/>
    <x v="767"/>
    <x v="1"/>
    <x v="2"/>
    <x v="0"/>
    <x v="4"/>
    <m/>
    <x v="0"/>
  </r>
  <r>
    <n v="2523"/>
    <x v="384"/>
    <n v="204"/>
    <n v="302"/>
    <n v="105"/>
    <n v="5"/>
    <n v="297.01100000000002"/>
    <x v="1101"/>
    <m/>
    <n v="222.75825"/>
    <x v="0"/>
    <x v="768"/>
    <x v="1"/>
    <x v="2"/>
    <x v="0"/>
    <x v="8"/>
    <m/>
    <x v="0"/>
  </r>
  <r>
    <n v="1154"/>
    <x v="385"/>
    <n v="203"/>
    <n v="304"/>
    <n v="103"/>
    <n v="5"/>
    <n v="78.091000000000008"/>
    <x v="1102"/>
    <m/>
    <n v="117.13650000000001"/>
    <x v="0"/>
    <x v="97"/>
    <x v="1"/>
    <x v="2"/>
    <x v="1"/>
    <x v="20"/>
    <m/>
    <x v="0"/>
  </r>
  <r>
    <n v="1168"/>
    <x v="385"/>
    <n v="205"/>
    <n v="304"/>
    <n v="101"/>
    <n v="9"/>
    <n v="234.65"/>
    <x v="1103"/>
    <m/>
    <n v="359.0145"/>
    <x v="0"/>
    <x v="769"/>
    <x v="1"/>
    <x v="2"/>
    <x v="1"/>
    <x v="3"/>
    <m/>
    <x v="0"/>
  </r>
  <r>
    <n v="1520"/>
    <x v="385"/>
    <n v="204"/>
    <n v="302"/>
    <n v="103"/>
    <n v="10"/>
    <n v="158.30099999999999"/>
    <x v="1104"/>
    <m/>
    <n v="474.90299999999991"/>
    <x v="0"/>
    <x v="537"/>
    <x v="1"/>
    <x v="2"/>
    <x v="1"/>
    <x v="9"/>
    <m/>
    <x v="0"/>
  </r>
  <r>
    <n v="1709"/>
    <x v="385"/>
    <n v="205"/>
    <n v="302"/>
    <n v="105"/>
    <n v="7"/>
    <n v="188.46100000000001"/>
    <x v="1105"/>
    <m/>
    <n v="250.65313000000003"/>
    <x v="0"/>
    <x v="449"/>
    <x v="1"/>
    <x v="2"/>
    <x v="1"/>
    <x v="12"/>
    <m/>
    <x v="0"/>
  </r>
  <r>
    <n v="2333"/>
    <x v="386"/>
    <n v="202"/>
    <n v="304"/>
    <n v="105"/>
    <n v="4"/>
    <n v="98.696000000000012"/>
    <x v="1106"/>
    <m/>
    <n v="75.008960000000016"/>
    <x v="1"/>
    <x v="598"/>
    <x v="1"/>
    <x v="2"/>
    <x v="2"/>
    <x v="1"/>
    <m/>
    <x v="0"/>
  </r>
  <r>
    <n v="2432"/>
    <x v="386"/>
    <n v="205"/>
    <n v="305"/>
    <n v="101"/>
    <n v="9"/>
    <n v="357.92899999999997"/>
    <x v="1107"/>
    <m/>
    <n v="966.40829999999994"/>
    <x v="0"/>
    <x v="770"/>
    <x v="1"/>
    <x v="2"/>
    <x v="2"/>
    <x v="4"/>
    <m/>
    <x v="0"/>
  </r>
  <r>
    <n v="2511"/>
    <x v="386"/>
    <n v="204"/>
    <n v="303"/>
    <n v="103"/>
    <n v="10"/>
    <n v="132.613"/>
    <x v="1108"/>
    <m/>
    <n v="198.9195"/>
    <x v="0"/>
    <x v="562"/>
    <x v="1"/>
    <x v="2"/>
    <x v="2"/>
    <x v="0"/>
    <m/>
    <x v="0"/>
  </r>
  <r>
    <n v="2673"/>
    <x v="386"/>
    <n v="205"/>
    <n v="302"/>
    <n v="104"/>
    <n v="8"/>
    <n v="29.406000000000002"/>
    <x v="1109"/>
    <m/>
    <n v="35.287199999999999"/>
    <x v="0"/>
    <x v="771"/>
    <x v="1"/>
    <x v="2"/>
    <x v="2"/>
    <x v="13"/>
    <m/>
    <x v="0"/>
  </r>
  <r>
    <n v="1123"/>
    <x v="387"/>
    <n v="204"/>
    <n v="303"/>
    <n v="105"/>
    <n v="4"/>
    <n v="91.025999999999996"/>
    <x v="1110"/>
    <m/>
    <n v="91.025999999999996"/>
    <x v="0"/>
    <x v="308"/>
    <x v="1"/>
    <x v="2"/>
    <x v="3"/>
    <x v="2"/>
    <m/>
    <x v="0"/>
  </r>
  <r>
    <n v="1301"/>
    <x v="387"/>
    <n v="202"/>
    <n v="301"/>
    <n v="105"/>
    <n v="5"/>
    <n v="335.49099999999999"/>
    <x v="1111"/>
    <m/>
    <n v="318.71645000000001"/>
    <x v="0"/>
    <x v="772"/>
    <x v="1"/>
    <x v="2"/>
    <x v="3"/>
    <x v="2"/>
    <m/>
    <x v="0"/>
  </r>
  <r>
    <n v="1740"/>
    <x v="387"/>
    <n v="204"/>
    <n v="301"/>
    <n v="104"/>
    <n v="3"/>
    <n v="278.33"/>
    <x v="1112"/>
    <m/>
    <n v="175.34789999999998"/>
    <x v="1"/>
    <x v="177"/>
    <x v="1"/>
    <x v="2"/>
    <x v="3"/>
    <x v="10"/>
    <m/>
    <x v="0"/>
  </r>
  <r>
    <n v="2674"/>
    <x v="387"/>
    <n v="205"/>
    <n v="304"/>
    <n v="101"/>
    <n v="2"/>
    <n v="228.709"/>
    <x v="1113"/>
    <m/>
    <n v="77.761060000000001"/>
    <x v="0"/>
    <x v="773"/>
    <x v="1"/>
    <x v="2"/>
    <x v="3"/>
    <x v="14"/>
    <m/>
    <x v="0"/>
  </r>
  <r>
    <n v="2502"/>
    <x v="388"/>
    <n v="202"/>
    <n v="304"/>
    <n v="101"/>
    <n v="7"/>
    <n v="299.065"/>
    <x v="1114"/>
    <m/>
    <n v="439.62554999999998"/>
    <x v="0"/>
    <x v="214"/>
    <x v="1"/>
    <x v="2"/>
    <x v="4"/>
    <x v="18"/>
    <m/>
    <x v="0"/>
  </r>
  <r>
    <n v="1641"/>
    <x v="389"/>
    <n v="203"/>
    <n v="303"/>
    <n v="101"/>
    <n v="4"/>
    <n v="31.655000000000005"/>
    <x v="1115"/>
    <m/>
    <n v="18.993000000000002"/>
    <x v="0"/>
    <x v="79"/>
    <x v="1"/>
    <x v="2"/>
    <x v="5"/>
    <x v="20"/>
    <m/>
    <x v="0"/>
  </r>
  <r>
    <n v="2662"/>
    <x v="389"/>
    <n v="201"/>
    <n v="304"/>
    <n v="105"/>
    <n v="10"/>
    <n v="36.231000000000002"/>
    <x v="1116"/>
    <m/>
    <n v="61.592700000000008"/>
    <x v="0"/>
    <x v="485"/>
    <x v="1"/>
    <x v="2"/>
    <x v="5"/>
    <x v="6"/>
    <m/>
    <x v="0"/>
  </r>
  <r>
    <n v="2729"/>
    <x v="389"/>
    <n v="203"/>
    <n v="302"/>
    <n v="104"/>
    <n v="2"/>
    <n v="301.40500000000003"/>
    <x v="1117"/>
    <m/>
    <n v="114.53390000000002"/>
    <x v="0"/>
    <x v="774"/>
    <x v="1"/>
    <x v="2"/>
    <x v="5"/>
    <x v="2"/>
    <m/>
    <x v="0"/>
  </r>
  <r>
    <n v="2831"/>
    <x v="389"/>
    <n v="201"/>
    <n v="302"/>
    <n v="105"/>
    <n v="1"/>
    <n v="94.457999999999998"/>
    <x v="1118"/>
    <m/>
    <n v="17.947019999999998"/>
    <x v="0"/>
    <x v="775"/>
    <x v="1"/>
    <x v="2"/>
    <x v="5"/>
    <x v="21"/>
    <m/>
    <x v="0"/>
  </r>
  <r>
    <n v="2865"/>
    <x v="389"/>
    <n v="202"/>
    <n v="302"/>
    <n v="101"/>
    <n v="1"/>
    <n v="116.857"/>
    <x v="1119"/>
    <m/>
    <n v="17.528549999999999"/>
    <x v="0"/>
    <x v="776"/>
    <x v="1"/>
    <x v="2"/>
    <x v="5"/>
    <x v="0"/>
    <m/>
    <x v="0"/>
  </r>
  <r>
    <n v="2256"/>
    <x v="390"/>
    <n v="204"/>
    <n v="304"/>
    <n v="102"/>
    <n v="2"/>
    <n v="381.55"/>
    <x v="873"/>
    <m/>
    <n v="160.251"/>
    <x v="1"/>
    <x v="777"/>
    <x v="1"/>
    <x v="2"/>
    <x v="6"/>
    <x v="5"/>
    <m/>
    <x v="0"/>
  </r>
  <r>
    <n v="2881"/>
    <x v="390"/>
    <n v="202"/>
    <n v="301"/>
    <n v="104"/>
    <n v="9"/>
    <n v="211.51"/>
    <x v="1120"/>
    <m/>
    <n v="475.89749999999998"/>
    <x v="0"/>
    <x v="524"/>
    <x v="1"/>
    <x v="2"/>
    <x v="6"/>
    <x v="1"/>
    <m/>
    <x v="0"/>
  </r>
  <r>
    <n v="1002"/>
    <x v="391"/>
    <n v="204"/>
    <n v="301"/>
    <n v="105"/>
    <n v="1"/>
    <n v="29.198"/>
    <x v="1121"/>
    <m/>
    <n v="6.1315799999999996"/>
    <x v="0"/>
    <x v="205"/>
    <x v="1"/>
    <x v="2"/>
    <x v="0"/>
    <x v="20"/>
    <m/>
    <x v="0"/>
  </r>
  <r>
    <n v="1969"/>
    <x v="391"/>
    <n v="201"/>
    <n v="304"/>
    <n v="102"/>
    <n v="9"/>
    <n v="349.77800000000002"/>
    <x v="1122"/>
    <m/>
    <n v="787.0005000000001"/>
    <x v="0"/>
    <x v="778"/>
    <x v="1"/>
    <x v="2"/>
    <x v="0"/>
    <x v="11"/>
    <m/>
    <x v="0"/>
  </r>
  <r>
    <n v="2189"/>
    <x v="391"/>
    <n v="201"/>
    <n v="302"/>
    <n v="102"/>
    <n v="1"/>
    <n v="58.747"/>
    <x v="1123"/>
    <m/>
    <n v="11.16193"/>
    <x v="0"/>
    <x v="640"/>
    <x v="1"/>
    <x v="2"/>
    <x v="0"/>
    <x v="21"/>
    <m/>
    <x v="0"/>
  </r>
  <r>
    <n v="2289"/>
    <x v="391"/>
    <n v="204"/>
    <n v="305"/>
    <n v="103"/>
    <n v="6"/>
    <n v="385.476"/>
    <x v="1124"/>
    <m/>
    <n v="346.92839999999995"/>
    <x v="0"/>
    <x v="779"/>
    <x v="1"/>
    <x v="2"/>
    <x v="0"/>
    <x v="23"/>
    <m/>
    <x v="0"/>
  </r>
  <r>
    <n v="2735"/>
    <x v="391"/>
    <n v="205"/>
    <n v="303"/>
    <n v="101"/>
    <n v="7"/>
    <n v="170.36500000000001"/>
    <x v="1125"/>
    <m/>
    <n v="226.58545000000001"/>
    <x v="0"/>
    <x v="780"/>
    <x v="1"/>
    <x v="2"/>
    <x v="0"/>
    <x v="3"/>
    <m/>
    <x v="0"/>
  </r>
  <r>
    <n v="2771"/>
    <x v="391"/>
    <n v="201"/>
    <n v="303"/>
    <n v="105"/>
    <n v="5"/>
    <n v="232.46600000000001"/>
    <x v="1126"/>
    <m/>
    <n v="220.84269999999998"/>
    <x v="0"/>
    <x v="239"/>
    <x v="1"/>
    <x v="2"/>
    <x v="0"/>
    <x v="5"/>
    <m/>
    <x v="0"/>
  </r>
  <r>
    <n v="2957"/>
    <x v="391"/>
    <n v="203"/>
    <n v="302"/>
    <n v="101"/>
    <n v="2"/>
    <n v="109.798"/>
    <x v="1127"/>
    <m/>
    <n v="41.723240000000004"/>
    <x v="1"/>
    <x v="781"/>
    <x v="1"/>
    <x v="2"/>
    <x v="0"/>
    <x v="8"/>
    <m/>
    <x v="0"/>
  </r>
  <r>
    <n v="1492"/>
    <x v="392"/>
    <n v="202"/>
    <n v="305"/>
    <n v="101"/>
    <n v="8"/>
    <n v="58.812000000000005"/>
    <x v="1128"/>
    <m/>
    <n v="79.984320000000011"/>
    <x v="0"/>
    <x v="591"/>
    <x v="1"/>
    <x v="2"/>
    <x v="1"/>
    <x v="15"/>
    <m/>
    <x v="0"/>
  </r>
  <r>
    <n v="1661"/>
    <x v="392"/>
    <n v="204"/>
    <n v="305"/>
    <n v="104"/>
    <n v="6"/>
    <n v="135.90200000000002"/>
    <x v="1129"/>
    <m/>
    <n v="154.92828"/>
    <x v="0"/>
    <x v="715"/>
    <x v="1"/>
    <x v="2"/>
    <x v="1"/>
    <x v="16"/>
    <m/>
    <x v="0"/>
  </r>
  <r>
    <n v="2200"/>
    <x v="392"/>
    <n v="203"/>
    <n v="303"/>
    <n v="103"/>
    <n v="5"/>
    <n v="95.900999999999996"/>
    <x v="1130"/>
    <m/>
    <n v="81.51585"/>
    <x v="0"/>
    <x v="382"/>
    <x v="1"/>
    <x v="2"/>
    <x v="1"/>
    <x v="7"/>
    <m/>
    <x v="0"/>
  </r>
  <r>
    <n v="2370"/>
    <x v="392"/>
    <n v="205"/>
    <n v="305"/>
    <n v="104"/>
    <n v="7"/>
    <n v="373.16500000000002"/>
    <x v="1131"/>
    <m/>
    <n v="548.55255"/>
    <x v="0"/>
    <x v="782"/>
    <x v="1"/>
    <x v="2"/>
    <x v="1"/>
    <x v="0"/>
    <m/>
    <x v="0"/>
  </r>
  <r>
    <n v="2882"/>
    <x v="392"/>
    <n v="204"/>
    <n v="301"/>
    <n v="104"/>
    <n v="9"/>
    <n v="109.408"/>
    <x v="1132"/>
    <m/>
    <n v="295.40159999999997"/>
    <x v="1"/>
    <x v="783"/>
    <x v="1"/>
    <x v="2"/>
    <x v="1"/>
    <x v="8"/>
    <m/>
    <x v="0"/>
  </r>
  <r>
    <n v="1069"/>
    <x v="393"/>
    <n v="204"/>
    <n v="302"/>
    <n v="103"/>
    <n v="2"/>
    <n v="328.80900000000003"/>
    <x v="1133"/>
    <m/>
    <n v="164.40450000000001"/>
    <x v="0"/>
    <x v="784"/>
    <x v="1"/>
    <x v="2"/>
    <x v="2"/>
    <x v="23"/>
    <m/>
    <x v="0"/>
  </r>
  <r>
    <n v="1138"/>
    <x v="393"/>
    <n v="205"/>
    <n v="304"/>
    <n v="104"/>
    <n v="5"/>
    <n v="182.83199999999999"/>
    <x v="1134"/>
    <m/>
    <n v="155.40720000000002"/>
    <x v="0"/>
    <x v="785"/>
    <x v="1"/>
    <x v="2"/>
    <x v="2"/>
    <x v="7"/>
    <m/>
    <x v="0"/>
  </r>
  <r>
    <n v="1625"/>
    <x v="393"/>
    <n v="205"/>
    <n v="303"/>
    <n v="101"/>
    <n v="8"/>
    <n v="293.12400000000002"/>
    <x v="1135"/>
    <m/>
    <n v="445.54848000000004"/>
    <x v="1"/>
    <x v="786"/>
    <x v="1"/>
    <x v="2"/>
    <x v="2"/>
    <x v="20"/>
    <m/>
    <x v="0"/>
  </r>
  <r>
    <n v="2234"/>
    <x v="393"/>
    <n v="204"/>
    <n v="305"/>
    <n v="102"/>
    <n v="2"/>
    <n v="226.928"/>
    <x v="1136"/>
    <m/>
    <n v="136.1568"/>
    <x v="1"/>
    <x v="787"/>
    <x v="1"/>
    <x v="2"/>
    <x v="2"/>
    <x v="23"/>
    <m/>
    <x v="0"/>
  </r>
  <r>
    <n v="1198"/>
    <x v="394"/>
    <n v="203"/>
    <n v="305"/>
    <n v="101"/>
    <n v="6"/>
    <n v="283.036"/>
    <x v="1137"/>
    <m/>
    <n v="288.69672000000003"/>
    <x v="1"/>
    <x v="788"/>
    <x v="1"/>
    <x v="2"/>
    <x v="3"/>
    <x v="1"/>
    <m/>
    <x v="0"/>
  </r>
  <r>
    <n v="1362"/>
    <x v="394"/>
    <n v="202"/>
    <n v="303"/>
    <n v="101"/>
    <n v="10"/>
    <n v="89.999000000000009"/>
    <x v="1138"/>
    <m/>
    <n v="188.99790000000002"/>
    <x v="0"/>
    <x v="789"/>
    <x v="1"/>
    <x v="2"/>
    <x v="3"/>
    <x v="4"/>
    <m/>
    <x v="0"/>
  </r>
  <r>
    <n v="2853"/>
    <x v="394"/>
    <n v="202"/>
    <n v="304"/>
    <n v="101"/>
    <n v="5"/>
    <n v="237.23700000000002"/>
    <x v="1139"/>
    <m/>
    <n v="177.92775000000003"/>
    <x v="0"/>
    <x v="790"/>
    <x v="1"/>
    <x v="2"/>
    <x v="3"/>
    <x v="1"/>
    <m/>
    <x v="0"/>
  </r>
  <r>
    <n v="2621"/>
    <x v="395"/>
    <n v="201"/>
    <n v="305"/>
    <n v="102"/>
    <n v="3"/>
    <n v="357.64300000000003"/>
    <x v="1140"/>
    <m/>
    <n v="203.85651000000001"/>
    <x v="1"/>
    <x v="248"/>
    <x v="1"/>
    <x v="2"/>
    <x v="4"/>
    <x v="20"/>
    <m/>
    <x v="0"/>
  </r>
  <r>
    <n v="1197"/>
    <x v="396"/>
    <n v="201"/>
    <n v="303"/>
    <n v="102"/>
    <n v="5"/>
    <n v="35.893000000000001"/>
    <x v="1141"/>
    <m/>
    <n v="26.919750000000001"/>
    <x v="1"/>
    <x v="26"/>
    <x v="1"/>
    <x v="2"/>
    <x v="5"/>
    <x v="15"/>
    <m/>
    <x v="0"/>
  </r>
  <r>
    <n v="1921"/>
    <x v="396"/>
    <n v="201"/>
    <n v="301"/>
    <n v="104"/>
    <n v="6"/>
    <n v="251.732"/>
    <x v="1142"/>
    <m/>
    <n v="377.59800000000001"/>
    <x v="0"/>
    <x v="791"/>
    <x v="1"/>
    <x v="2"/>
    <x v="5"/>
    <x v="21"/>
    <m/>
    <x v="0"/>
  </r>
  <r>
    <n v="2186"/>
    <x v="396"/>
    <n v="202"/>
    <n v="303"/>
    <n v="103"/>
    <n v="4"/>
    <n v="95.315999999999988"/>
    <x v="1143"/>
    <m/>
    <n v="114.37919999999998"/>
    <x v="0"/>
    <x v="603"/>
    <x v="1"/>
    <x v="2"/>
    <x v="5"/>
    <x v="3"/>
    <m/>
    <x v="0"/>
  </r>
  <r>
    <n v="1586"/>
    <x v="397"/>
    <n v="205"/>
    <n v="304"/>
    <n v="105"/>
    <n v="5"/>
    <n v="287.74200000000002"/>
    <x v="1144"/>
    <m/>
    <n v="431.613"/>
    <x v="1"/>
    <x v="792"/>
    <x v="1"/>
    <x v="2"/>
    <x v="6"/>
    <x v="19"/>
    <m/>
    <x v="0"/>
  </r>
  <r>
    <n v="2159"/>
    <x v="397"/>
    <n v="204"/>
    <n v="304"/>
    <n v="101"/>
    <n v="5"/>
    <n v="376.49300000000005"/>
    <x v="1145"/>
    <m/>
    <n v="357.66835000000003"/>
    <x v="1"/>
    <x v="793"/>
    <x v="1"/>
    <x v="2"/>
    <x v="6"/>
    <x v="13"/>
    <m/>
    <x v="0"/>
  </r>
  <r>
    <n v="2221"/>
    <x v="397"/>
    <n v="205"/>
    <n v="302"/>
    <n v="101"/>
    <n v="3"/>
    <n v="59.852000000000004"/>
    <x v="1146"/>
    <m/>
    <n v="44.889000000000003"/>
    <x v="0"/>
    <x v="794"/>
    <x v="1"/>
    <x v="2"/>
    <x v="6"/>
    <x v="13"/>
    <m/>
    <x v="0"/>
  </r>
  <r>
    <n v="1140"/>
    <x v="398"/>
    <n v="205"/>
    <n v="302"/>
    <n v="103"/>
    <n v="7"/>
    <n v="337.20699999999999"/>
    <x v="1147"/>
    <m/>
    <n v="495.69429000000002"/>
    <x v="0"/>
    <x v="795"/>
    <x v="1"/>
    <x v="2"/>
    <x v="0"/>
    <x v="0"/>
    <m/>
    <x v="0"/>
  </r>
  <r>
    <n v="1896"/>
    <x v="398"/>
    <n v="202"/>
    <n v="303"/>
    <n v="103"/>
    <n v="1"/>
    <n v="294.04700000000003"/>
    <x v="1148"/>
    <m/>
    <n v="61.749870000000001"/>
    <x v="0"/>
    <x v="796"/>
    <x v="1"/>
    <x v="2"/>
    <x v="0"/>
    <x v="15"/>
    <m/>
    <x v="0"/>
  </r>
  <r>
    <n v="2509"/>
    <x v="398"/>
    <n v="205"/>
    <n v="302"/>
    <n v="102"/>
    <n v="6"/>
    <n v="305.86400000000003"/>
    <x v="1149"/>
    <m/>
    <n v="458.79600000000005"/>
    <x v="0"/>
    <x v="534"/>
    <x v="1"/>
    <x v="2"/>
    <x v="0"/>
    <x v="22"/>
    <m/>
    <x v="0"/>
  </r>
  <r>
    <n v="2540"/>
    <x v="398"/>
    <n v="204"/>
    <n v="305"/>
    <n v="104"/>
    <n v="1"/>
    <n v="363.779"/>
    <x v="1150"/>
    <m/>
    <n v="109.13369999999999"/>
    <x v="0"/>
    <x v="797"/>
    <x v="1"/>
    <x v="2"/>
    <x v="0"/>
    <x v="17"/>
    <m/>
    <x v="0"/>
  </r>
  <r>
    <n v="2835"/>
    <x v="399"/>
    <n v="204"/>
    <n v="302"/>
    <n v="104"/>
    <n v="5"/>
    <n v="387.959"/>
    <x v="1151"/>
    <m/>
    <n v="290.96924999999999"/>
    <x v="0"/>
    <x v="798"/>
    <x v="1"/>
    <x v="2"/>
    <x v="1"/>
    <x v="0"/>
    <m/>
    <x v="0"/>
  </r>
  <r>
    <n v="2331"/>
    <x v="400"/>
    <n v="204"/>
    <n v="305"/>
    <n v="105"/>
    <n v="9"/>
    <n v="86.50200000000001"/>
    <x v="1152"/>
    <m/>
    <n v="116.7777"/>
    <x v="0"/>
    <x v="616"/>
    <x v="1"/>
    <x v="2"/>
    <x v="2"/>
    <x v="3"/>
    <m/>
    <x v="0"/>
  </r>
  <r>
    <n v="2017"/>
    <x v="401"/>
    <n v="202"/>
    <n v="302"/>
    <n v="105"/>
    <n v="4"/>
    <n v="135.97999999999999"/>
    <x v="1153"/>
    <m/>
    <n v="135.97999999999999"/>
    <x v="0"/>
    <x v="799"/>
    <x v="1"/>
    <x v="2"/>
    <x v="3"/>
    <x v="21"/>
    <m/>
    <x v="0"/>
  </r>
  <r>
    <n v="2356"/>
    <x v="401"/>
    <n v="205"/>
    <n v="302"/>
    <n v="103"/>
    <n v="1"/>
    <n v="342.92700000000002"/>
    <x v="1154"/>
    <m/>
    <n v="58.297590000000007"/>
    <x v="0"/>
    <x v="221"/>
    <x v="1"/>
    <x v="2"/>
    <x v="3"/>
    <x v="11"/>
    <m/>
    <x v="0"/>
  </r>
  <r>
    <n v="2969"/>
    <x v="401"/>
    <n v="203"/>
    <n v="303"/>
    <n v="105"/>
    <n v="2"/>
    <n v="257.06200000000001"/>
    <x v="1155"/>
    <m/>
    <n v="97.68356"/>
    <x v="0"/>
    <x v="184"/>
    <x v="1"/>
    <x v="2"/>
    <x v="3"/>
    <x v="20"/>
    <m/>
    <x v="0"/>
  </r>
  <r>
    <n v="1653"/>
    <x v="402"/>
    <n v="205"/>
    <n v="301"/>
    <n v="103"/>
    <n v="8"/>
    <n v="176.44899999999998"/>
    <x v="1156"/>
    <m/>
    <n v="211.73879999999997"/>
    <x v="0"/>
    <x v="800"/>
    <x v="1"/>
    <x v="2"/>
    <x v="4"/>
    <x v="14"/>
    <m/>
    <x v="0"/>
  </r>
  <r>
    <n v="2924"/>
    <x v="402"/>
    <n v="204"/>
    <n v="304"/>
    <n v="102"/>
    <n v="4"/>
    <n v="68.302000000000007"/>
    <x v="1157"/>
    <m/>
    <n v="81.962400000000002"/>
    <x v="0"/>
    <x v="801"/>
    <x v="1"/>
    <x v="2"/>
    <x v="4"/>
    <x v="10"/>
    <m/>
    <x v="0"/>
  </r>
  <r>
    <n v="1544"/>
    <x v="403"/>
    <n v="205"/>
    <n v="304"/>
    <n v="102"/>
    <n v="9"/>
    <n v="270.64699999999999"/>
    <x v="1158"/>
    <m/>
    <n v="730.74689999999998"/>
    <x v="0"/>
    <x v="697"/>
    <x v="1"/>
    <x v="2"/>
    <x v="5"/>
    <x v="4"/>
    <m/>
    <x v="0"/>
  </r>
  <r>
    <n v="1754"/>
    <x v="403"/>
    <n v="201"/>
    <n v="305"/>
    <n v="101"/>
    <n v="2"/>
    <n v="286.81900000000002"/>
    <x v="1159"/>
    <m/>
    <n v="172.09139999999999"/>
    <x v="1"/>
    <x v="594"/>
    <x v="1"/>
    <x v="2"/>
    <x v="5"/>
    <x v="21"/>
    <m/>
    <x v="0"/>
  </r>
  <r>
    <n v="2650"/>
    <x v="403"/>
    <n v="203"/>
    <n v="305"/>
    <n v="102"/>
    <n v="6"/>
    <n v="258.19300000000004"/>
    <x v="1160"/>
    <m/>
    <n v="263.3568600000001"/>
    <x v="0"/>
    <x v="802"/>
    <x v="1"/>
    <x v="2"/>
    <x v="5"/>
    <x v="5"/>
    <m/>
    <x v="0"/>
  </r>
  <r>
    <n v="2686"/>
    <x v="403"/>
    <n v="201"/>
    <n v="304"/>
    <n v="101"/>
    <n v="10"/>
    <n v="119.70400000000001"/>
    <x v="1161"/>
    <m/>
    <n v="203.49680000000001"/>
    <x v="0"/>
    <x v="442"/>
    <x v="1"/>
    <x v="2"/>
    <x v="5"/>
    <x v="17"/>
    <m/>
    <x v="0"/>
  </r>
  <r>
    <n v="2949"/>
    <x v="403"/>
    <n v="202"/>
    <n v="301"/>
    <n v="103"/>
    <n v="9"/>
    <n v="358.15000000000003"/>
    <x v="1162"/>
    <m/>
    <n v="483.50250000000005"/>
    <x v="0"/>
    <x v="98"/>
    <x v="1"/>
    <x v="2"/>
    <x v="5"/>
    <x v="1"/>
    <m/>
    <x v="0"/>
  </r>
  <r>
    <n v="1039"/>
    <x v="404"/>
    <n v="205"/>
    <n v="301"/>
    <n v="103"/>
    <n v="8"/>
    <n v="357.34399999999999"/>
    <x v="1163"/>
    <m/>
    <n v="714.68799999999999"/>
    <x v="0"/>
    <x v="403"/>
    <x v="1"/>
    <x v="2"/>
    <x v="6"/>
    <x v="14"/>
    <m/>
    <x v="0"/>
  </r>
  <r>
    <n v="1511"/>
    <x v="404"/>
    <n v="201"/>
    <n v="303"/>
    <n v="102"/>
    <n v="6"/>
    <n v="104.429"/>
    <x v="1164"/>
    <m/>
    <n v="119.04906000000001"/>
    <x v="0"/>
    <x v="803"/>
    <x v="1"/>
    <x v="2"/>
    <x v="6"/>
    <x v="20"/>
    <m/>
    <x v="0"/>
  </r>
  <r>
    <n v="1552"/>
    <x v="404"/>
    <n v="201"/>
    <n v="301"/>
    <n v="103"/>
    <n v="5"/>
    <n v="166.47800000000001"/>
    <x v="1165"/>
    <m/>
    <n v="141.50630000000004"/>
    <x v="0"/>
    <x v="508"/>
    <x v="1"/>
    <x v="2"/>
    <x v="6"/>
    <x v="12"/>
    <m/>
    <x v="0"/>
  </r>
  <r>
    <n v="2077"/>
    <x v="404"/>
    <n v="203"/>
    <n v="305"/>
    <n v="103"/>
    <n v="2"/>
    <n v="169.59800000000001"/>
    <x v="1166"/>
    <m/>
    <n v="84.799000000000007"/>
    <x v="0"/>
    <x v="292"/>
    <x v="1"/>
    <x v="2"/>
    <x v="6"/>
    <x v="17"/>
    <m/>
    <x v="0"/>
  </r>
  <r>
    <n v="2190"/>
    <x v="404"/>
    <n v="202"/>
    <n v="304"/>
    <n v="101"/>
    <n v="6"/>
    <n v="50.453000000000003"/>
    <x v="1167"/>
    <m/>
    <n v="63.570779999999999"/>
    <x v="0"/>
    <x v="804"/>
    <x v="1"/>
    <x v="2"/>
    <x v="6"/>
    <x v="15"/>
    <m/>
    <x v="0"/>
  </r>
  <r>
    <n v="2587"/>
    <x v="404"/>
    <n v="204"/>
    <n v="302"/>
    <n v="105"/>
    <n v="2"/>
    <n v="72.176000000000002"/>
    <x v="1168"/>
    <m/>
    <n v="36.088000000000001"/>
    <x v="0"/>
    <x v="805"/>
    <x v="1"/>
    <x v="2"/>
    <x v="6"/>
    <x v="10"/>
    <m/>
    <x v="0"/>
  </r>
  <r>
    <n v="1496"/>
    <x v="405"/>
    <n v="202"/>
    <n v="304"/>
    <n v="105"/>
    <n v="9"/>
    <n v="377.988"/>
    <x v="1169"/>
    <m/>
    <n v="1020.5675999999999"/>
    <x v="0"/>
    <x v="642"/>
    <x v="1"/>
    <x v="2"/>
    <x v="0"/>
    <x v="8"/>
    <m/>
    <x v="0"/>
  </r>
  <r>
    <n v="2367"/>
    <x v="405"/>
    <n v="205"/>
    <n v="305"/>
    <n v="104"/>
    <n v="2"/>
    <n v="100.32100000000001"/>
    <x v="1170"/>
    <m/>
    <n v="30.096300000000003"/>
    <x v="0"/>
    <x v="806"/>
    <x v="1"/>
    <x v="2"/>
    <x v="0"/>
    <x v="16"/>
    <m/>
    <x v="0"/>
  </r>
  <r>
    <n v="2470"/>
    <x v="406"/>
    <n v="201"/>
    <n v="303"/>
    <n v="104"/>
    <n v="10"/>
    <n v="241.60499999999999"/>
    <x v="1171"/>
    <m/>
    <n v="410.7285"/>
    <x v="0"/>
    <x v="807"/>
    <x v="1"/>
    <x v="2"/>
    <x v="1"/>
    <x v="18"/>
    <m/>
    <x v="0"/>
  </r>
  <r>
    <n v="1743"/>
    <x v="407"/>
    <n v="205"/>
    <n v="305"/>
    <n v="104"/>
    <n v="7"/>
    <n v="117.01300000000001"/>
    <x v="1172"/>
    <m/>
    <n v="122.86364999999999"/>
    <x v="0"/>
    <x v="303"/>
    <x v="1"/>
    <x v="2"/>
    <x v="2"/>
    <x v="17"/>
    <m/>
    <x v="0"/>
  </r>
  <r>
    <n v="2028"/>
    <x v="407"/>
    <n v="202"/>
    <n v="302"/>
    <n v="104"/>
    <n v="2"/>
    <n v="78.754000000000005"/>
    <x v="1173"/>
    <m/>
    <n v="33.076680000000003"/>
    <x v="0"/>
    <x v="323"/>
    <x v="1"/>
    <x v="2"/>
    <x v="2"/>
    <x v="7"/>
    <m/>
    <x v="0"/>
  </r>
  <r>
    <n v="2619"/>
    <x v="407"/>
    <n v="203"/>
    <n v="303"/>
    <n v="101"/>
    <n v="2"/>
    <n v="354.52299999999997"/>
    <x v="1174"/>
    <m/>
    <n v="106.35689999999998"/>
    <x v="0"/>
    <x v="808"/>
    <x v="1"/>
    <x v="2"/>
    <x v="2"/>
    <x v="23"/>
    <m/>
    <x v="0"/>
  </r>
  <r>
    <n v="1006"/>
    <x v="408"/>
    <n v="205"/>
    <n v="303"/>
    <n v="103"/>
    <n v="5"/>
    <n v="223.34000000000003"/>
    <x v="1175"/>
    <m/>
    <n v="189.83900000000006"/>
    <x v="0"/>
    <x v="651"/>
    <x v="1"/>
    <x v="2"/>
    <x v="3"/>
    <x v="20"/>
    <m/>
    <x v="0"/>
  </r>
  <r>
    <n v="1606"/>
    <x v="408"/>
    <n v="202"/>
    <n v="303"/>
    <n v="105"/>
    <n v="4"/>
    <n v="166.50400000000002"/>
    <x v="1176"/>
    <m/>
    <n v="113.22272000000002"/>
    <x v="1"/>
    <x v="809"/>
    <x v="1"/>
    <x v="2"/>
    <x v="3"/>
    <x v="14"/>
    <m/>
    <x v="0"/>
  </r>
  <r>
    <n v="2082"/>
    <x v="408"/>
    <n v="201"/>
    <n v="305"/>
    <n v="104"/>
    <n v="5"/>
    <n v="183.37800000000001"/>
    <x v="1177"/>
    <m/>
    <n v="192.54690000000002"/>
    <x v="0"/>
    <x v="173"/>
    <x v="1"/>
    <x v="2"/>
    <x v="3"/>
    <x v="13"/>
    <m/>
    <x v="0"/>
  </r>
  <r>
    <n v="2632"/>
    <x v="408"/>
    <n v="205"/>
    <n v="304"/>
    <n v="105"/>
    <n v="7"/>
    <n v="218.946"/>
    <x v="1178"/>
    <m/>
    <n v="260.54574000000002"/>
    <x v="0"/>
    <x v="810"/>
    <x v="1"/>
    <x v="2"/>
    <x v="3"/>
    <x v="4"/>
    <m/>
    <x v="0"/>
  </r>
  <r>
    <n v="2972"/>
    <x v="408"/>
    <n v="205"/>
    <n v="303"/>
    <n v="102"/>
    <n v="9"/>
    <n v="313.59899999999999"/>
    <x v="1179"/>
    <m/>
    <n v="846.71730000000002"/>
    <x v="0"/>
    <x v="319"/>
    <x v="1"/>
    <x v="2"/>
    <x v="3"/>
    <x v="14"/>
    <m/>
    <x v="0"/>
  </r>
  <r>
    <n v="2543"/>
    <x v="409"/>
    <n v="201"/>
    <n v="302"/>
    <n v="102"/>
    <n v="8"/>
    <n v="93.63900000000001"/>
    <x v="1180"/>
    <m/>
    <n v="142.33128000000002"/>
    <x v="0"/>
    <x v="143"/>
    <x v="1"/>
    <x v="2"/>
    <x v="4"/>
    <x v="0"/>
    <m/>
    <x v="0"/>
  </r>
  <r>
    <n v="2572"/>
    <x v="409"/>
    <n v="205"/>
    <n v="304"/>
    <n v="103"/>
    <n v="1"/>
    <n v="99.359000000000009"/>
    <x v="1181"/>
    <m/>
    <n v="16.891030000000004"/>
    <x v="1"/>
    <x v="121"/>
    <x v="1"/>
    <x v="2"/>
    <x v="4"/>
    <x v="6"/>
    <m/>
    <x v="0"/>
  </r>
  <r>
    <n v="2776"/>
    <x v="409"/>
    <n v="204"/>
    <n v="301"/>
    <n v="104"/>
    <n v="3"/>
    <n v="59.201999999999998"/>
    <x v="1182"/>
    <m/>
    <n v="30.193020000000001"/>
    <x v="0"/>
    <x v="319"/>
    <x v="1"/>
    <x v="2"/>
    <x v="4"/>
    <x v="14"/>
    <m/>
    <x v="0"/>
  </r>
  <r>
    <n v="2912"/>
    <x v="409"/>
    <n v="201"/>
    <n v="302"/>
    <n v="104"/>
    <n v="3"/>
    <n v="166.51700000000002"/>
    <x v="1183"/>
    <m/>
    <n v="149.86530000000002"/>
    <x v="0"/>
    <x v="78"/>
    <x v="1"/>
    <x v="2"/>
    <x v="4"/>
    <x v="3"/>
    <m/>
    <x v="0"/>
  </r>
  <r>
    <n v="2920"/>
    <x v="409"/>
    <n v="202"/>
    <n v="305"/>
    <n v="101"/>
    <n v="5"/>
    <n v="127.51700000000001"/>
    <x v="1184"/>
    <m/>
    <n v="108.38945000000001"/>
    <x v="0"/>
    <x v="811"/>
    <x v="1"/>
    <x v="2"/>
    <x v="4"/>
    <x v="20"/>
    <m/>
    <x v="0"/>
  </r>
  <r>
    <n v="1313"/>
    <x v="410"/>
    <n v="204"/>
    <n v="305"/>
    <n v="104"/>
    <n v="8"/>
    <n v="346.87900000000002"/>
    <x v="1185"/>
    <m/>
    <n v="527.25608"/>
    <x v="0"/>
    <x v="296"/>
    <x v="2"/>
    <x v="3"/>
    <x v="5"/>
    <x v="10"/>
    <m/>
    <x v="0"/>
  </r>
  <r>
    <n v="1990"/>
    <x v="410"/>
    <n v="205"/>
    <n v="302"/>
    <n v="102"/>
    <n v="2"/>
    <n v="248.57300000000001"/>
    <x v="1186"/>
    <m/>
    <n v="84.514820000000014"/>
    <x v="0"/>
    <x v="141"/>
    <x v="2"/>
    <x v="3"/>
    <x v="5"/>
    <x v="6"/>
    <m/>
    <x v="0"/>
  </r>
  <r>
    <n v="2012"/>
    <x v="410"/>
    <n v="205"/>
    <n v="303"/>
    <n v="104"/>
    <n v="3"/>
    <n v="80.535000000000011"/>
    <x v="1187"/>
    <m/>
    <n v="72.481499999999997"/>
    <x v="0"/>
    <x v="17"/>
    <x v="2"/>
    <x v="3"/>
    <x v="5"/>
    <x v="12"/>
    <m/>
    <x v="0"/>
  </r>
  <r>
    <n v="1068"/>
    <x v="411"/>
    <n v="205"/>
    <n v="305"/>
    <n v="103"/>
    <n v="7"/>
    <n v="179.33499999999998"/>
    <x v="1188"/>
    <m/>
    <n v="263.62244999999996"/>
    <x v="0"/>
    <x v="812"/>
    <x v="2"/>
    <x v="3"/>
    <x v="6"/>
    <x v="12"/>
    <m/>
    <x v="0"/>
  </r>
  <r>
    <n v="2011"/>
    <x v="411"/>
    <n v="205"/>
    <n v="301"/>
    <n v="104"/>
    <n v="6"/>
    <n v="229.46299999999999"/>
    <x v="1189"/>
    <m/>
    <n v="344.19450000000001"/>
    <x v="0"/>
    <x v="264"/>
    <x v="2"/>
    <x v="3"/>
    <x v="6"/>
    <x v="11"/>
    <m/>
    <x v="0"/>
  </r>
  <r>
    <n v="1562"/>
    <x v="412"/>
    <n v="202"/>
    <n v="302"/>
    <n v="105"/>
    <n v="1"/>
    <n v="62.829000000000001"/>
    <x v="1190"/>
    <m/>
    <n v="18.848700000000001"/>
    <x v="1"/>
    <x v="813"/>
    <x v="2"/>
    <x v="3"/>
    <x v="0"/>
    <x v="7"/>
    <m/>
    <x v="0"/>
  </r>
  <r>
    <n v="1681"/>
    <x v="412"/>
    <n v="204"/>
    <n v="302"/>
    <n v="104"/>
    <n v="2"/>
    <n v="345.08499999999998"/>
    <x v="1191"/>
    <m/>
    <n v="172.54249999999999"/>
    <x v="1"/>
    <x v="299"/>
    <x v="2"/>
    <x v="3"/>
    <x v="0"/>
    <x v="21"/>
    <m/>
    <x v="0"/>
  </r>
  <r>
    <n v="2833"/>
    <x v="412"/>
    <n v="201"/>
    <n v="302"/>
    <n v="102"/>
    <n v="2"/>
    <n v="332.59200000000004"/>
    <x v="1192"/>
    <m/>
    <n v="166.29600000000002"/>
    <x v="0"/>
    <x v="814"/>
    <x v="2"/>
    <x v="3"/>
    <x v="0"/>
    <x v="11"/>
    <m/>
    <x v="0"/>
  </r>
  <r>
    <n v="1480"/>
    <x v="413"/>
    <n v="202"/>
    <n v="303"/>
    <n v="101"/>
    <n v="10"/>
    <n v="45.123000000000005"/>
    <x v="1193"/>
    <m/>
    <n v="76.709100000000007"/>
    <x v="0"/>
    <x v="97"/>
    <x v="2"/>
    <x v="3"/>
    <x v="1"/>
    <x v="20"/>
    <m/>
    <x v="0"/>
  </r>
  <r>
    <n v="1537"/>
    <x v="413"/>
    <n v="202"/>
    <n v="302"/>
    <n v="104"/>
    <n v="6"/>
    <n v="132.262"/>
    <x v="1194"/>
    <m/>
    <n v="198.393"/>
    <x v="0"/>
    <x v="269"/>
    <x v="2"/>
    <x v="3"/>
    <x v="1"/>
    <x v="9"/>
    <m/>
    <x v="0"/>
  </r>
  <r>
    <n v="1899"/>
    <x v="413"/>
    <n v="205"/>
    <n v="303"/>
    <n v="105"/>
    <n v="4"/>
    <n v="251.953"/>
    <x v="1195"/>
    <m/>
    <n v="151.17179999999999"/>
    <x v="1"/>
    <x v="785"/>
    <x v="2"/>
    <x v="3"/>
    <x v="1"/>
    <x v="7"/>
    <m/>
    <x v="0"/>
  </r>
  <r>
    <n v="2252"/>
    <x v="413"/>
    <n v="203"/>
    <n v="303"/>
    <n v="101"/>
    <n v="2"/>
    <n v="26.663000000000004"/>
    <x v="1196"/>
    <m/>
    <n v="15.997800000000002"/>
    <x v="0"/>
    <x v="815"/>
    <x v="2"/>
    <x v="3"/>
    <x v="1"/>
    <x v="8"/>
    <m/>
    <x v="0"/>
  </r>
  <r>
    <n v="2396"/>
    <x v="413"/>
    <n v="204"/>
    <n v="301"/>
    <n v="102"/>
    <n v="6"/>
    <n v="226.53799999999998"/>
    <x v="1197"/>
    <m/>
    <n v="407.76839999999993"/>
    <x v="0"/>
    <x v="496"/>
    <x v="2"/>
    <x v="3"/>
    <x v="1"/>
    <x v="2"/>
    <m/>
    <x v="0"/>
  </r>
  <r>
    <n v="2675"/>
    <x v="413"/>
    <n v="204"/>
    <n v="304"/>
    <n v="104"/>
    <n v="9"/>
    <n v="28.47"/>
    <x v="1198"/>
    <m/>
    <n v="48.683700000000002"/>
    <x v="1"/>
    <x v="363"/>
    <x v="2"/>
    <x v="3"/>
    <x v="1"/>
    <x v="15"/>
    <m/>
    <x v="0"/>
  </r>
  <r>
    <n v="1851"/>
    <x v="414"/>
    <n v="205"/>
    <n v="301"/>
    <n v="101"/>
    <n v="3"/>
    <n v="48.658999999999999"/>
    <x v="1199"/>
    <m/>
    <n v="21.896550000000001"/>
    <x v="0"/>
    <x v="100"/>
    <x v="2"/>
    <x v="3"/>
    <x v="2"/>
    <x v="7"/>
    <m/>
    <x v="0"/>
  </r>
  <r>
    <n v="2365"/>
    <x v="414"/>
    <n v="203"/>
    <n v="302"/>
    <n v="105"/>
    <n v="10"/>
    <n v="95.602000000000018"/>
    <x v="1200"/>
    <m/>
    <n v="239.00500000000005"/>
    <x v="0"/>
    <x v="57"/>
    <x v="2"/>
    <x v="3"/>
    <x v="2"/>
    <x v="8"/>
    <m/>
    <x v="0"/>
  </r>
  <r>
    <n v="2692"/>
    <x v="414"/>
    <n v="205"/>
    <n v="303"/>
    <n v="103"/>
    <n v="2"/>
    <n v="367.90000000000003"/>
    <x v="1201"/>
    <m/>
    <n v="125.08600000000003"/>
    <x v="0"/>
    <x v="816"/>
    <x v="2"/>
    <x v="3"/>
    <x v="2"/>
    <x v="0"/>
    <m/>
    <x v="0"/>
  </r>
  <r>
    <n v="2798"/>
    <x v="414"/>
    <n v="205"/>
    <n v="305"/>
    <n v="102"/>
    <n v="4"/>
    <n v="209.911"/>
    <x v="1202"/>
    <m/>
    <n v="251.89319999999998"/>
    <x v="0"/>
    <x v="817"/>
    <x v="2"/>
    <x v="3"/>
    <x v="2"/>
    <x v="15"/>
    <m/>
    <x v="0"/>
  </r>
  <r>
    <n v="1858"/>
    <x v="415"/>
    <n v="202"/>
    <n v="302"/>
    <n v="105"/>
    <n v="7"/>
    <n v="246.68799999999999"/>
    <x v="1203"/>
    <m/>
    <n v="293.55871999999999"/>
    <x v="1"/>
    <x v="818"/>
    <x v="2"/>
    <x v="3"/>
    <x v="3"/>
    <x v="7"/>
    <m/>
    <x v="0"/>
  </r>
  <r>
    <n v="2385"/>
    <x v="415"/>
    <n v="205"/>
    <n v="304"/>
    <n v="101"/>
    <n v="8"/>
    <n v="125.151"/>
    <x v="1204"/>
    <m/>
    <n v="150.18119999999999"/>
    <x v="0"/>
    <x v="535"/>
    <x v="2"/>
    <x v="3"/>
    <x v="3"/>
    <x v="8"/>
    <m/>
    <x v="0"/>
  </r>
  <r>
    <n v="2754"/>
    <x v="415"/>
    <n v="202"/>
    <n v="304"/>
    <n v="102"/>
    <n v="7"/>
    <n v="118.06599999999999"/>
    <x v="1205"/>
    <m/>
    <n v="173.55701999999997"/>
    <x v="0"/>
    <x v="819"/>
    <x v="2"/>
    <x v="3"/>
    <x v="3"/>
    <x v="6"/>
    <m/>
    <x v="0"/>
  </r>
  <r>
    <n v="1048"/>
    <x v="416"/>
    <n v="204"/>
    <n v="304"/>
    <n v="105"/>
    <n v="1"/>
    <n v="76.596000000000004"/>
    <x v="1206"/>
    <m/>
    <n v="13.021320000000001"/>
    <x v="0"/>
    <x v="820"/>
    <x v="2"/>
    <x v="3"/>
    <x v="5"/>
    <x v="10"/>
    <m/>
    <x v="0"/>
  </r>
  <r>
    <n v="1295"/>
    <x v="416"/>
    <n v="205"/>
    <n v="305"/>
    <n v="102"/>
    <n v="8"/>
    <n v="261.79399999999998"/>
    <x v="1207"/>
    <m/>
    <n v="397.92687999999998"/>
    <x v="1"/>
    <x v="721"/>
    <x v="2"/>
    <x v="3"/>
    <x v="5"/>
    <x v="2"/>
    <m/>
    <x v="0"/>
  </r>
  <r>
    <n v="2063"/>
    <x v="416"/>
    <n v="205"/>
    <n v="304"/>
    <n v="101"/>
    <n v="4"/>
    <n v="260.68900000000002"/>
    <x v="1208"/>
    <m/>
    <n v="198.12364000000002"/>
    <x v="0"/>
    <x v="821"/>
    <x v="2"/>
    <x v="3"/>
    <x v="5"/>
    <x v="4"/>
    <m/>
    <x v="0"/>
  </r>
  <r>
    <n v="2177"/>
    <x v="416"/>
    <n v="205"/>
    <n v="301"/>
    <n v="102"/>
    <n v="2"/>
    <n v="196.482"/>
    <x v="1209"/>
    <m/>
    <n v="74.663160000000005"/>
    <x v="0"/>
    <x v="547"/>
    <x v="2"/>
    <x v="3"/>
    <x v="5"/>
    <x v="14"/>
    <m/>
    <x v="0"/>
  </r>
  <r>
    <n v="1976"/>
    <x v="417"/>
    <n v="204"/>
    <n v="302"/>
    <n v="101"/>
    <n v="4"/>
    <n v="194.18100000000001"/>
    <x v="1210"/>
    <m/>
    <n v="233.0172"/>
    <x v="0"/>
    <x v="64"/>
    <x v="2"/>
    <x v="3"/>
    <x v="6"/>
    <x v="6"/>
    <m/>
    <x v="0"/>
  </r>
  <r>
    <n v="2295"/>
    <x v="417"/>
    <n v="204"/>
    <n v="305"/>
    <n v="105"/>
    <n v="6"/>
    <n v="180.60900000000001"/>
    <x v="1211"/>
    <m/>
    <n v="162.54810000000001"/>
    <x v="0"/>
    <x v="144"/>
    <x v="2"/>
    <x v="3"/>
    <x v="6"/>
    <x v="9"/>
    <m/>
    <x v="0"/>
  </r>
  <r>
    <n v="2717"/>
    <x v="417"/>
    <n v="202"/>
    <n v="302"/>
    <n v="104"/>
    <n v="7"/>
    <n v="228.89099999999999"/>
    <x v="1212"/>
    <m/>
    <n v="304.42502999999999"/>
    <x v="0"/>
    <x v="572"/>
    <x v="2"/>
    <x v="3"/>
    <x v="6"/>
    <x v="2"/>
    <m/>
    <x v="0"/>
  </r>
  <r>
    <n v="2875"/>
    <x v="417"/>
    <n v="201"/>
    <n v="302"/>
    <n v="103"/>
    <n v="10"/>
    <n v="292.52600000000001"/>
    <x v="1213"/>
    <m/>
    <n v="731.31500000000005"/>
    <x v="1"/>
    <x v="786"/>
    <x v="2"/>
    <x v="3"/>
    <x v="6"/>
    <x v="20"/>
    <m/>
    <x v="0"/>
  </r>
  <r>
    <n v="2166"/>
    <x v="418"/>
    <n v="203"/>
    <n v="301"/>
    <n v="104"/>
    <n v="1"/>
    <n v="301.50900000000001"/>
    <x v="1214"/>
    <m/>
    <n v="63.316890000000001"/>
    <x v="0"/>
    <x v="822"/>
    <x v="2"/>
    <x v="3"/>
    <x v="0"/>
    <x v="8"/>
    <m/>
    <x v="0"/>
  </r>
  <r>
    <n v="1456"/>
    <x v="419"/>
    <n v="205"/>
    <n v="305"/>
    <n v="102"/>
    <n v="5"/>
    <n v="123.851"/>
    <x v="1215"/>
    <m/>
    <n v="105.27335000000001"/>
    <x v="0"/>
    <x v="823"/>
    <x v="2"/>
    <x v="3"/>
    <x v="1"/>
    <x v="13"/>
    <m/>
    <x v="0"/>
  </r>
  <r>
    <n v="1624"/>
    <x v="419"/>
    <n v="201"/>
    <n v="301"/>
    <n v="105"/>
    <n v="1"/>
    <n v="123.708"/>
    <x v="1216"/>
    <m/>
    <n v="21.030360000000002"/>
    <x v="1"/>
    <x v="10"/>
    <x v="2"/>
    <x v="3"/>
    <x v="1"/>
    <x v="9"/>
    <m/>
    <x v="0"/>
  </r>
  <r>
    <n v="2064"/>
    <x v="419"/>
    <n v="202"/>
    <n v="305"/>
    <n v="102"/>
    <n v="2"/>
    <n v="356.96699999999998"/>
    <x v="1217"/>
    <m/>
    <n v="149.92613999999998"/>
    <x v="0"/>
    <x v="498"/>
    <x v="2"/>
    <x v="3"/>
    <x v="1"/>
    <x v="2"/>
    <m/>
    <x v="0"/>
  </r>
  <r>
    <n v="2558"/>
    <x v="420"/>
    <n v="205"/>
    <n v="303"/>
    <n v="101"/>
    <n v="2"/>
    <n v="239.72000000000003"/>
    <x v="1218"/>
    <m/>
    <n v="143.83200000000002"/>
    <x v="0"/>
    <x v="374"/>
    <x v="2"/>
    <x v="3"/>
    <x v="2"/>
    <x v="21"/>
    <m/>
    <x v="0"/>
  </r>
  <r>
    <n v="1964"/>
    <x v="421"/>
    <n v="203"/>
    <n v="305"/>
    <n v="103"/>
    <n v="5"/>
    <n v="330.25200000000001"/>
    <x v="1219"/>
    <m/>
    <n v="495.37799999999999"/>
    <x v="1"/>
    <x v="698"/>
    <x v="2"/>
    <x v="3"/>
    <x v="3"/>
    <x v="10"/>
    <m/>
    <x v="0"/>
  </r>
  <r>
    <n v="1202"/>
    <x v="422"/>
    <n v="201"/>
    <n v="304"/>
    <n v="101"/>
    <n v="3"/>
    <n v="138.94399999999999"/>
    <x v="1220"/>
    <m/>
    <n v="125.0496"/>
    <x v="1"/>
    <x v="681"/>
    <x v="2"/>
    <x v="3"/>
    <x v="4"/>
    <x v="22"/>
    <m/>
    <x v="0"/>
  </r>
  <r>
    <n v="1223"/>
    <x v="422"/>
    <n v="204"/>
    <n v="301"/>
    <n v="101"/>
    <n v="2"/>
    <n v="354.09399999999999"/>
    <x v="1221"/>
    <m/>
    <n v="134.55572000000001"/>
    <x v="0"/>
    <x v="491"/>
    <x v="2"/>
    <x v="3"/>
    <x v="4"/>
    <x v="21"/>
    <m/>
    <x v="0"/>
  </r>
  <r>
    <n v="1977"/>
    <x v="422"/>
    <n v="202"/>
    <n v="301"/>
    <n v="102"/>
    <n v="1"/>
    <n v="140.816"/>
    <x v="1222"/>
    <m/>
    <n v="21.122399999999999"/>
    <x v="0"/>
    <x v="824"/>
    <x v="2"/>
    <x v="3"/>
    <x v="4"/>
    <x v="10"/>
    <m/>
    <x v="0"/>
  </r>
  <r>
    <n v="2286"/>
    <x v="423"/>
    <n v="203"/>
    <n v="304"/>
    <n v="101"/>
    <n v="5"/>
    <n v="281.29399999999998"/>
    <x v="1223"/>
    <m/>
    <n v="295.35869999999994"/>
    <x v="1"/>
    <x v="825"/>
    <x v="2"/>
    <x v="3"/>
    <x v="5"/>
    <x v="16"/>
    <m/>
    <x v="0"/>
  </r>
  <r>
    <n v="1232"/>
    <x v="424"/>
    <n v="203"/>
    <n v="302"/>
    <n v="102"/>
    <n v="10"/>
    <n v="203.70999999999998"/>
    <x v="1224"/>
    <m/>
    <n v="611.13"/>
    <x v="1"/>
    <x v="826"/>
    <x v="2"/>
    <x v="3"/>
    <x v="6"/>
    <x v="17"/>
    <m/>
    <x v="0"/>
  </r>
  <r>
    <n v="1904"/>
    <x v="424"/>
    <n v="201"/>
    <n v="304"/>
    <n v="102"/>
    <n v="6"/>
    <n v="134.03"/>
    <x v="1225"/>
    <m/>
    <n v="241.25400000000002"/>
    <x v="0"/>
    <x v="532"/>
    <x v="2"/>
    <x v="3"/>
    <x v="6"/>
    <x v="1"/>
    <m/>
    <x v="0"/>
  </r>
  <r>
    <n v="2192"/>
    <x v="424"/>
    <n v="201"/>
    <n v="305"/>
    <n v="102"/>
    <n v="8"/>
    <n v="98.74799999999999"/>
    <x v="1226"/>
    <m/>
    <n v="236.99519999999995"/>
    <x v="0"/>
    <x v="827"/>
    <x v="2"/>
    <x v="3"/>
    <x v="6"/>
    <x v="21"/>
    <m/>
    <x v="0"/>
  </r>
  <r>
    <n v="2680"/>
    <x v="424"/>
    <n v="204"/>
    <n v="302"/>
    <n v="102"/>
    <n v="3"/>
    <n v="358.31900000000002"/>
    <x v="1227"/>
    <m/>
    <n v="182.74269000000004"/>
    <x v="0"/>
    <x v="807"/>
    <x v="2"/>
    <x v="3"/>
    <x v="6"/>
    <x v="18"/>
    <m/>
    <x v="0"/>
  </r>
  <r>
    <n v="1532"/>
    <x v="425"/>
    <n v="205"/>
    <n v="302"/>
    <n v="102"/>
    <n v="3"/>
    <n v="312.37700000000001"/>
    <x v="1228"/>
    <m/>
    <n v="281.13929999999999"/>
    <x v="0"/>
    <x v="250"/>
    <x v="2"/>
    <x v="3"/>
    <x v="0"/>
    <x v="7"/>
    <m/>
    <x v="0"/>
  </r>
  <r>
    <n v="1763"/>
    <x v="425"/>
    <n v="204"/>
    <n v="302"/>
    <n v="101"/>
    <n v="7"/>
    <n v="156.15600000000001"/>
    <x v="1229"/>
    <m/>
    <n v="207.68748000000002"/>
    <x v="0"/>
    <x v="554"/>
    <x v="2"/>
    <x v="3"/>
    <x v="0"/>
    <x v="6"/>
    <m/>
    <x v="0"/>
  </r>
  <r>
    <n v="2879"/>
    <x v="425"/>
    <n v="204"/>
    <n v="305"/>
    <n v="101"/>
    <n v="5"/>
    <n v="337.61"/>
    <x v="1230"/>
    <m/>
    <n v="320.72950000000003"/>
    <x v="1"/>
    <x v="828"/>
    <x v="2"/>
    <x v="3"/>
    <x v="0"/>
    <x v="22"/>
    <m/>
    <x v="0"/>
  </r>
  <r>
    <n v="2515"/>
    <x v="426"/>
    <n v="202"/>
    <n v="301"/>
    <n v="101"/>
    <n v="5"/>
    <n v="317.08300000000003"/>
    <x v="1231"/>
    <m/>
    <n v="396.35375000000005"/>
    <x v="0"/>
    <x v="740"/>
    <x v="2"/>
    <x v="3"/>
    <x v="1"/>
    <x v="9"/>
    <m/>
    <x v="0"/>
  </r>
  <r>
    <n v="1948"/>
    <x v="427"/>
    <n v="204"/>
    <n v="305"/>
    <n v="103"/>
    <n v="3"/>
    <n v="222.61200000000002"/>
    <x v="1232"/>
    <m/>
    <n v="113.53212000000001"/>
    <x v="0"/>
    <x v="829"/>
    <x v="2"/>
    <x v="3"/>
    <x v="2"/>
    <x v="3"/>
    <m/>
    <x v="0"/>
  </r>
  <r>
    <n v="2141"/>
    <x v="427"/>
    <n v="201"/>
    <n v="303"/>
    <n v="101"/>
    <n v="4"/>
    <n v="317.66800000000001"/>
    <x v="1233"/>
    <m/>
    <n v="241.42768000000001"/>
    <x v="0"/>
    <x v="576"/>
    <x v="2"/>
    <x v="3"/>
    <x v="2"/>
    <x v="20"/>
    <m/>
    <x v="0"/>
  </r>
  <r>
    <n v="2505"/>
    <x v="427"/>
    <n v="203"/>
    <n v="305"/>
    <n v="105"/>
    <n v="9"/>
    <n v="63.843000000000004"/>
    <x v="1234"/>
    <m/>
    <n v="86.18804999999999"/>
    <x v="0"/>
    <x v="830"/>
    <x v="2"/>
    <x v="3"/>
    <x v="2"/>
    <x v="23"/>
    <m/>
    <x v="0"/>
  </r>
  <r>
    <n v="2895"/>
    <x v="427"/>
    <n v="205"/>
    <n v="301"/>
    <n v="102"/>
    <n v="3"/>
    <n v="380.64000000000004"/>
    <x v="1235"/>
    <m/>
    <n v="171.28800000000001"/>
    <x v="0"/>
    <x v="656"/>
    <x v="2"/>
    <x v="3"/>
    <x v="2"/>
    <x v="4"/>
    <m/>
    <x v="0"/>
  </r>
  <r>
    <n v="1667"/>
    <x v="428"/>
    <n v="202"/>
    <n v="304"/>
    <n v="105"/>
    <n v="3"/>
    <n v="109.187"/>
    <x v="1236"/>
    <m/>
    <n v="62.23659"/>
    <x v="1"/>
    <x v="191"/>
    <x v="2"/>
    <x v="3"/>
    <x v="3"/>
    <x v="16"/>
    <m/>
    <x v="0"/>
  </r>
  <r>
    <n v="2006"/>
    <x v="428"/>
    <n v="202"/>
    <n v="302"/>
    <n v="102"/>
    <n v="2"/>
    <n v="218.34800000000001"/>
    <x v="1237"/>
    <m/>
    <n v="131.00880000000001"/>
    <x v="0"/>
    <x v="621"/>
    <x v="2"/>
    <x v="3"/>
    <x v="3"/>
    <x v="7"/>
    <m/>
    <x v="0"/>
  </r>
  <r>
    <n v="1588"/>
    <x v="429"/>
    <n v="203"/>
    <n v="303"/>
    <n v="103"/>
    <n v="1"/>
    <n v="124.64399999999999"/>
    <x v="1238"/>
    <m/>
    <n v="21.18948"/>
    <x v="0"/>
    <x v="831"/>
    <x v="2"/>
    <x v="3"/>
    <x v="4"/>
    <x v="2"/>
    <m/>
    <x v="0"/>
  </r>
  <r>
    <n v="1973"/>
    <x v="429"/>
    <n v="204"/>
    <n v="305"/>
    <n v="101"/>
    <n v="8"/>
    <n v="160.732"/>
    <x v="1239"/>
    <m/>
    <n v="244.31264000000002"/>
    <x v="0"/>
    <x v="218"/>
    <x v="2"/>
    <x v="3"/>
    <x v="4"/>
    <x v="3"/>
    <m/>
    <x v="0"/>
  </r>
  <r>
    <n v="2150"/>
    <x v="429"/>
    <n v="201"/>
    <n v="304"/>
    <n v="104"/>
    <n v="2"/>
    <n v="206.76500000000001"/>
    <x v="1240"/>
    <m/>
    <n v="124.059"/>
    <x v="0"/>
    <x v="832"/>
    <x v="2"/>
    <x v="3"/>
    <x v="4"/>
    <x v="11"/>
    <m/>
    <x v="0"/>
  </r>
  <r>
    <n v="2651"/>
    <x v="429"/>
    <n v="205"/>
    <n v="301"/>
    <n v="105"/>
    <n v="3"/>
    <n v="80.353000000000009"/>
    <x v="1241"/>
    <m/>
    <n v="45.801210000000005"/>
    <x v="1"/>
    <x v="10"/>
    <x v="2"/>
    <x v="3"/>
    <x v="4"/>
    <x v="9"/>
    <m/>
    <x v="0"/>
  </r>
  <r>
    <n v="1583"/>
    <x v="430"/>
    <n v="205"/>
    <n v="301"/>
    <n v="105"/>
    <n v="10"/>
    <n v="230.477"/>
    <x v="1242"/>
    <m/>
    <n v="437.90629999999999"/>
    <x v="0"/>
    <x v="207"/>
    <x v="2"/>
    <x v="3"/>
    <x v="5"/>
    <x v="2"/>
    <m/>
    <x v="0"/>
  </r>
  <r>
    <n v="2436"/>
    <x v="430"/>
    <n v="202"/>
    <n v="301"/>
    <n v="104"/>
    <n v="4"/>
    <n v="155.10300000000001"/>
    <x v="1243"/>
    <m/>
    <n v="130.28652"/>
    <x v="0"/>
    <x v="486"/>
    <x v="2"/>
    <x v="3"/>
    <x v="5"/>
    <x v="2"/>
    <m/>
    <x v="0"/>
  </r>
  <r>
    <n v="2464"/>
    <x v="430"/>
    <n v="203"/>
    <n v="302"/>
    <n v="103"/>
    <n v="8"/>
    <n v="229.32000000000002"/>
    <x v="1244"/>
    <m/>
    <n v="311.87520000000006"/>
    <x v="0"/>
    <x v="473"/>
    <x v="2"/>
    <x v="3"/>
    <x v="5"/>
    <x v="10"/>
    <m/>
    <x v="0"/>
  </r>
  <r>
    <n v="2964"/>
    <x v="430"/>
    <n v="203"/>
    <n v="301"/>
    <n v="103"/>
    <n v="6"/>
    <n v="55.744000000000007"/>
    <x v="1245"/>
    <m/>
    <n v="70.237440000000007"/>
    <x v="0"/>
    <x v="833"/>
    <x v="2"/>
    <x v="3"/>
    <x v="5"/>
    <x v="21"/>
    <m/>
    <x v="0"/>
  </r>
  <r>
    <n v="1160"/>
    <x v="431"/>
    <n v="201"/>
    <n v="301"/>
    <n v="105"/>
    <n v="8"/>
    <n v="306.73500000000001"/>
    <x v="1246"/>
    <m/>
    <n v="736.16399999999999"/>
    <x v="0"/>
    <x v="834"/>
    <x v="2"/>
    <x v="3"/>
    <x v="0"/>
    <x v="18"/>
    <m/>
    <x v="0"/>
  </r>
  <r>
    <n v="1979"/>
    <x v="431"/>
    <n v="202"/>
    <n v="302"/>
    <n v="101"/>
    <n v="10"/>
    <n v="113.048"/>
    <x v="1247"/>
    <m/>
    <n v="214.7912"/>
    <x v="0"/>
    <x v="100"/>
    <x v="2"/>
    <x v="3"/>
    <x v="0"/>
    <x v="7"/>
    <m/>
    <x v="0"/>
  </r>
  <r>
    <n v="2808"/>
    <x v="431"/>
    <n v="204"/>
    <n v="304"/>
    <n v="104"/>
    <n v="4"/>
    <n v="332.904"/>
    <x v="1248"/>
    <m/>
    <n v="279.63936000000001"/>
    <x v="0"/>
    <x v="835"/>
    <x v="2"/>
    <x v="3"/>
    <x v="0"/>
    <x v="15"/>
    <m/>
    <x v="0"/>
  </r>
  <r>
    <n v="1017"/>
    <x v="432"/>
    <n v="202"/>
    <n v="301"/>
    <n v="105"/>
    <n v="7"/>
    <n v="67.912000000000006"/>
    <x v="1249"/>
    <m/>
    <n v="71.307599999999994"/>
    <x v="0"/>
    <x v="484"/>
    <x v="2"/>
    <x v="3"/>
    <x v="1"/>
    <x v="3"/>
    <m/>
    <x v="0"/>
  </r>
  <r>
    <n v="1066"/>
    <x v="432"/>
    <n v="205"/>
    <n v="304"/>
    <n v="102"/>
    <n v="9"/>
    <n v="326.88499999999999"/>
    <x v="1250"/>
    <m/>
    <n v="500.13405000000006"/>
    <x v="0"/>
    <x v="836"/>
    <x v="2"/>
    <x v="3"/>
    <x v="1"/>
    <x v="22"/>
    <m/>
    <x v="0"/>
  </r>
  <r>
    <n v="1493"/>
    <x v="432"/>
    <n v="203"/>
    <n v="301"/>
    <n v="103"/>
    <n v="7"/>
    <n v="64.323999999999998"/>
    <x v="1251"/>
    <m/>
    <n v="85.550919999999991"/>
    <x v="0"/>
    <x v="837"/>
    <x v="2"/>
    <x v="3"/>
    <x v="1"/>
    <x v="22"/>
    <m/>
    <x v="0"/>
  </r>
  <r>
    <n v="1779"/>
    <x v="432"/>
    <n v="203"/>
    <n v="303"/>
    <n v="101"/>
    <n v="8"/>
    <n v="281.63200000000001"/>
    <x v="1252"/>
    <m/>
    <n v="337.95839999999998"/>
    <x v="0"/>
    <x v="838"/>
    <x v="2"/>
    <x v="3"/>
    <x v="1"/>
    <x v="13"/>
    <m/>
    <x v="0"/>
  </r>
  <r>
    <n v="1032"/>
    <x v="433"/>
    <n v="203"/>
    <n v="303"/>
    <n v="101"/>
    <n v="1"/>
    <n v="283.81599999999997"/>
    <x v="1253"/>
    <m/>
    <n v="59.601359999999993"/>
    <x v="0"/>
    <x v="839"/>
    <x v="2"/>
    <x v="3"/>
    <x v="2"/>
    <x v="11"/>
    <m/>
    <x v="0"/>
  </r>
  <r>
    <n v="1548"/>
    <x v="433"/>
    <n v="204"/>
    <n v="304"/>
    <n v="102"/>
    <n v="9"/>
    <n v="159.95200000000003"/>
    <x v="1254"/>
    <m/>
    <n v="302.30928000000006"/>
    <x v="0"/>
    <x v="839"/>
    <x v="2"/>
    <x v="3"/>
    <x v="2"/>
    <x v="11"/>
    <m/>
    <x v="0"/>
  </r>
  <r>
    <n v="1985"/>
    <x v="433"/>
    <n v="203"/>
    <n v="305"/>
    <n v="101"/>
    <n v="7"/>
    <n v="139.607"/>
    <x v="1255"/>
    <m/>
    <n v="185.67731000000001"/>
    <x v="0"/>
    <x v="754"/>
    <x v="2"/>
    <x v="3"/>
    <x v="2"/>
    <x v="23"/>
    <m/>
    <x v="0"/>
  </r>
  <r>
    <n v="2031"/>
    <x v="434"/>
    <n v="201"/>
    <n v="305"/>
    <n v="101"/>
    <n v="10"/>
    <n v="234.79300000000003"/>
    <x v="1256"/>
    <m/>
    <n v="352.18950000000001"/>
    <x v="0"/>
    <x v="840"/>
    <x v="2"/>
    <x v="3"/>
    <x v="3"/>
    <x v="13"/>
    <m/>
    <x v="0"/>
  </r>
  <r>
    <n v="1327"/>
    <x v="435"/>
    <n v="202"/>
    <n v="301"/>
    <n v="105"/>
    <n v="8"/>
    <n v="121.069"/>
    <x v="1257"/>
    <m/>
    <n v="242.13800000000001"/>
    <x v="0"/>
    <x v="841"/>
    <x v="2"/>
    <x v="3"/>
    <x v="4"/>
    <x v="17"/>
    <m/>
    <x v="0"/>
  </r>
  <r>
    <n v="1610"/>
    <x v="435"/>
    <n v="202"/>
    <n v="302"/>
    <n v="103"/>
    <n v="3"/>
    <n v="359.03400000000005"/>
    <x v="1258"/>
    <m/>
    <n v="323.13060000000002"/>
    <x v="1"/>
    <x v="125"/>
    <x v="2"/>
    <x v="3"/>
    <x v="4"/>
    <x v="7"/>
    <m/>
    <x v="0"/>
  </r>
  <r>
    <n v="1871"/>
    <x v="435"/>
    <n v="201"/>
    <n v="305"/>
    <n v="104"/>
    <n v="7"/>
    <n v="40.573"/>
    <x v="1259"/>
    <m/>
    <n v="53.962090000000003"/>
    <x v="0"/>
    <x v="394"/>
    <x v="2"/>
    <x v="3"/>
    <x v="4"/>
    <x v="3"/>
    <m/>
    <x v="0"/>
  </r>
  <r>
    <n v="2090"/>
    <x v="435"/>
    <n v="204"/>
    <n v="305"/>
    <n v="101"/>
    <n v="9"/>
    <n v="171.84700000000001"/>
    <x v="1260"/>
    <m/>
    <n v="463.98689999999999"/>
    <x v="0"/>
    <x v="156"/>
    <x v="2"/>
    <x v="3"/>
    <x v="4"/>
    <x v="22"/>
    <m/>
    <x v="0"/>
  </r>
  <r>
    <n v="2368"/>
    <x v="435"/>
    <n v="201"/>
    <n v="304"/>
    <n v="104"/>
    <n v="9"/>
    <n v="27.286999999999999"/>
    <x v="1261"/>
    <m/>
    <n v="41.749110000000002"/>
    <x v="0"/>
    <x v="719"/>
    <x v="2"/>
    <x v="3"/>
    <x v="4"/>
    <x v="7"/>
    <m/>
    <x v="0"/>
  </r>
  <r>
    <n v="2986"/>
    <x v="435"/>
    <n v="202"/>
    <n v="303"/>
    <n v="102"/>
    <n v="6"/>
    <n v="358.66999999999996"/>
    <x v="1262"/>
    <m/>
    <n v="365.84339999999997"/>
    <x v="0"/>
    <x v="842"/>
    <x v="2"/>
    <x v="3"/>
    <x v="4"/>
    <x v="19"/>
    <m/>
    <x v="0"/>
  </r>
  <r>
    <n v="3000"/>
    <x v="435"/>
    <n v="205"/>
    <n v="302"/>
    <n v="105"/>
    <n v="1"/>
    <n v="279.12300000000005"/>
    <x v="1263"/>
    <m/>
    <n v="58.61583000000001"/>
    <x v="0"/>
    <x v="719"/>
    <x v="2"/>
    <x v="3"/>
    <x v="4"/>
    <x v="7"/>
    <m/>
    <x v="0"/>
  </r>
  <r>
    <n v="1426"/>
    <x v="436"/>
    <n v="203"/>
    <n v="305"/>
    <n v="105"/>
    <n v="10"/>
    <n v="246.35"/>
    <x v="1264"/>
    <m/>
    <n v="418.79500000000002"/>
    <x v="1"/>
    <x v="843"/>
    <x v="2"/>
    <x v="3"/>
    <x v="0"/>
    <x v="5"/>
    <m/>
    <x v="0"/>
  </r>
  <r>
    <n v="2277"/>
    <x v="436"/>
    <n v="204"/>
    <n v="303"/>
    <n v="104"/>
    <n v="6"/>
    <n v="183.74200000000002"/>
    <x v="1265"/>
    <m/>
    <n v="165.36780000000002"/>
    <x v="0"/>
    <x v="844"/>
    <x v="2"/>
    <x v="3"/>
    <x v="0"/>
    <x v="9"/>
    <m/>
    <x v="0"/>
  </r>
  <r>
    <n v="2593"/>
    <x v="436"/>
    <n v="202"/>
    <n v="301"/>
    <n v="102"/>
    <n v="7"/>
    <n v="44.537999999999997"/>
    <x v="1266"/>
    <m/>
    <n v="77.941499999999991"/>
    <x v="0"/>
    <x v="758"/>
    <x v="2"/>
    <x v="3"/>
    <x v="0"/>
    <x v="18"/>
    <m/>
    <x v="0"/>
  </r>
  <r>
    <n v="2783"/>
    <x v="437"/>
    <n v="202"/>
    <n v="302"/>
    <n v="102"/>
    <n v="3"/>
    <n v="162.46100000000001"/>
    <x v="1267"/>
    <m/>
    <n v="92.602770000000007"/>
    <x v="0"/>
    <x v="845"/>
    <x v="2"/>
    <x v="4"/>
    <x v="1"/>
    <x v="7"/>
    <m/>
    <x v="0"/>
  </r>
  <r>
    <n v="1111"/>
    <x v="438"/>
    <n v="201"/>
    <n v="305"/>
    <n v="104"/>
    <n v="1"/>
    <n v="111.54"/>
    <x v="1268"/>
    <m/>
    <n v="27.885000000000002"/>
    <x v="0"/>
    <x v="846"/>
    <x v="2"/>
    <x v="4"/>
    <x v="2"/>
    <x v="18"/>
    <m/>
    <x v="0"/>
  </r>
  <r>
    <n v="1115"/>
    <x v="438"/>
    <n v="203"/>
    <n v="305"/>
    <n v="105"/>
    <n v="9"/>
    <n v="221.66299999999998"/>
    <x v="1269"/>
    <m/>
    <n v="379.04372999999998"/>
    <x v="0"/>
    <x v="847"/>
    <x v="2"/>
    <x v="4"/>
    <x v="2"/>
    <x v="20"/>
    <m/>
    <x v="0"/>
  </r>
  <r>
    <n v="2095"/>
    <x v="438"/>
    <n v="204"/>
    <n v="302"/>
    <n v="101"/>
    <n v="1"/>
    <n v="184.977"/>
    <x v="1270"/>
    <m/>
    <n v="46.244250000000001"/>
    <x v="0"/>
    <x v="815"/>
    <x v="2"/>
    <x v="4"/>
    <x v="2"/>
    <x v="8"/>
    <m/>
    <x v="0"/>
  </r>
  <r>
    <n v="2696"/>
    <x v="438"/>
    <n v="205"/>
    <n v="304"/>
    <n v="104"/>
    <n v="7"/>
    <n v="216.72300000000001"/>
    <x v="1271"/>
    <m/>
    <n v="455.11830000000003"/>
    <x v="0"/>
    <x v="93"/>
    <x v="2"/>
    <x v="4"/>
    <x v="2"/>
    <x v="6"/>
    <m/>
    <x v="0"/>
  </r>
  <r>
    <n v="2843"/>
    <x v="438"/>
    <n v="205"/>
    <n v="301"/>
    <n v="103"/>
    <n v="2"/>
    <n v="265.81100000000004"/>
    <x v="1272"/>
    <m/>
    <n v="101.00818000000001"/>
    <x v="0"/>
    <x v="848"/>
    <x v="2"/>
    <x v="4"/>
    <x v="2"/>
    <x v="21"/>
    <m/>
    <x v="0"/>
  </r>
  <r>
    <n v="2889"/>
    <x v="438"/>
    <n v="204"/>
    <n v="301"/>
    <n v="101"/>
    <n v="9"/>
    <n v="175.44800000000001"/>
    <x v="1273"/>
    <m/>
    <n v="236.85480000000001"/>
    <x v="0"/>
    <x v="144"/>
    <x v="2"/>
    <x v="4"/>
    <x v="2"/>
    <x v="9"/>
    <m/>
    <x v="0"/>
  </r>
  <r>
    <n v="1193"/>
    <x v="439"/>
    <n v="204"/>
    <n v="305"/>
    <n v="102"/>
    <n v="4"/>
    <n v="172.62700000000001"/>
    <x v="1274"/>
    <m/>
    <n v="131.19652000000002"/>
    <x v="0"/>
    <x v="612"/>
    <x v="2"/>
    <x v="4"/>
    <x v="3"/>
    <x v="5"/>
    <m/>
    <x v="0"/>
  </r>
  <r>
    <n v="1736"/>
    <x v="439"/>
    <n v="202"/>
    <n v="304"/>
    <n v="101"/>
    <n v="4"/>
    <n v="101.59500000000001"/>
    <x v="1275"/>
    <m/>
    <n v="121.91400000000002"/>
    <x v="1"/>
    <x v="849"/>
    <x v="2"/>
    <x v="4"/>
    <x v="3"/>
    <x v="17"/>
    <m/>
    <x v="0"/>
  </r>
  <r>
    <n v="1765"/>
    <x v="439"/>
    <n v="204"/>
    <n v="304"/>
    <n v="101"/>
    <n v="3"/>
    <n v="244.15300000000002"/>
    <x v="1276"/>
    <m/>
    <n v="183.11475000000002"/>
    <x v="0"/>
    <x v="448"/>
    <x v="2"/>
    <x v="4"/>
    <x v="3"/>
    <x v="13"/>
    <m/>
    <x v="0"/>
  </r>
  <r>
    <n v="2076"/>
    <x v="439"/>
    <n v="205"/>
    <n v="302"/>
    <n v="102"/>
    <n v="5"/>
    <n v="30.706000000000003"/>
    <x v="1277"/>
    <m/>
    <n v="32.241300000000003"/>
    <x v="1"/>
    <x v="635"/>
    <x v="2"/>
    <x v="4"/>
    <x v="3"/>
    <x v="4"/>
    <m/>
    <x v="0"/>
  </r>
  <r>
    <n v="1565"/>
    <x v="440"/>
    <n v="202"/>
    <n v="301"/>
    <n v="105"/>
    <n v="7"/>
    <n v="223.08"/>
    <x v="1278"/>
    <m/>
    <n v="296.69640000000004"/>
    <x v="0"/>
    <x v="850"/>
    <x v="2"/>
    <x v="4"/>
    <x v="5"/>
    <x v="17"/>
    <m/>
    <x v="0"/>
  </r>
  <r>
    <n v="1575"/>
    <x v="440"/>
    <n v="204"/>
    <n v="302"/>
    <n v="105"/>
    <n v="10"/>
    <n v="365.74199999999996"/>
    <x v="1279"/>
    <m/>
    <n v="548.61299999999994"/>
    <x v="0"/>
    <x v="851"/>
    <x v="2"/>
    <x v="4"/>
    <x v="5"/>
    <x v="14"/>
    <m/>
    <x v="0"/>
  </r>
  <r>
    <n v="2845"/>
    <x v="440"/>
    <n v="205"/>
    <n v="305"/>
    <n v="103"/>
    <n v="10"/>
    <n v="310.84300000000002"/>
    <x v="1280"/>
    <m/>
    <n v="777.10750000000007"/>
    <x v="0"/>
    <x v="366"/>
    <x v="2"/>
    <x v="4"/>
    <x v="5"/>
    <x v="18"/>
    <m/>
    <x v="0"/>
  </r>
  <r>
    <n v="1829"/>
    <x v="441"/>
    <n v="205"/>
    <n v="301"/>
    <n v="102"/>
    <n v="4"/>
    <n v="166.36099999999999"/>
    <x v="1281"/>
    <m/>
    <n v="126.43436"/>
    <x v="0"/>
    <x v="27"/>
    <x v="2"/>
    <x v="4"/>
    <x v="6"/>
    <x v="9"/>
    <m/>
    <x v="0"/>
  </r>
  <r>
    <n v="2452"/>
    <x v="441"/>
    <n v="202"/>
    <n v="305"/>
    <n v="104"/>
    <n v="6"/>
    <n v="87.048000000000002"/>
    <x v="1282"/>
    <m/>
    <n v="88.788960000000003"/>
    <x v="0"/>
    <x v="852"/>
    <x v="2"/>
    <x v="4"/>
    <x v="6"/>
    <x v="15"/>
    <m/>
    <x v="0"/>
  </r>
  <r>
    <n v="1639"/>
    <x v="442"/>
    <n v="202"/>
    <n v="302"/>
    <n v="104"/>
    <n v="1"/>
    <n v="363.80500000000006"/>
    <x v="1283"/>
    <m/>
    <n v="90.951250000000016"/>
    <x v="0"/>
    <x v="574"/>
    <x v="2"/>
    <x v="4"/>
    <x v="0"/>
    <x v="1"/>
    <m/>
    <x v="0"/>
  </r>
  <r>
    <n v="1849"/>
    <x v="442"/>
    <n v="203"/>
    <n v="302"/>
    <n v="104"/>
    <n v="3"/>
    <n v="211.48400000000001"/>
    <x v="1284"/>
    <m/>
    <n v="158.613"/>
    <x v="0"/>
    <x v="853"/>
    <x v="2"/>
    <x v="4"/>
    <x v="0"/>
    <x v="0"/>
    <m/>
    <x v="0"/>
  </r>
  <r>
    <n v="2348"/>
    <x v="442"/>
    <n v="204"/>
    <n v="305"/>
    <n v="102"/>
    <n v="10"/>
    <n v="389.012"/>
    <x v="1285"/>
    <m/>
    <n v="1167.0359999999998"/>
    <x v="1"/>
    <x v="447"/>
    <x v="2"/>
    <x v="4"/>
    <x v="0"/>
    <x v="5"/>
    <m/>
    <x v="0"/>
  </r>
  <r>
    <n v="2407"/>
    <x v="442"/>
    <n v="205"/>
    <n v="302"/>
    <n v="105"/>
    <n v="2"/>
    <n v="302.77000000000004"/>
    <x v="1286"/>
    <m/>
    <n v="151.38500000000002"/>
    <x v="0"/>
    <x v="854"/>
    <x v="2"/>
    <x v="4"/>
    <x v="0"/>
    <x v="23"/>
    <m/>
    <x v="0"/>
  </r>
  <r>
    <n v="1191"/>
    <x v="443"/>
    <n v="203"/>
    <n v="303"/>
    <n v="102"/>
    <n v="5"/>
    <n v="292.26600000000002"/>
    <x v="1287"/>
    <m/>
    <n v="219.19950000000003"/>
    <x v="1"/>
    <x v="219"/>
    <x v="2"/>
    <x v="4"/>
    <x v="1"/>
    <x v="8"/>
    <m/>
    <x v="0"/>
  </r>
  <r>
    <n v="1705"/>
    <x v="443"/>
    <n v="205"/>
    <n v="303"/>
    <n v="104"/>
    <n v="8"/>
    <n v="138.97"/>
    <x v="1288"/>
    <m/>
    <n v="277.94"/>
    <x v="0"/>
    <x v="819"/>
    <x v="2"/>
    <x v="4"/>
    <x v="1"/>
    <x v="6"/>
    <m/>
    <x v="0"/>
  </r>
  <r>
    <n v="2194"/>
    <x v="444"/>
    <n v="203"/>
    <n v="302"/>
    <n v="101"/>
    <n v="1"/>
    <n v="184.08"/>
    <x v="1289"/>
    <m/>
    <n v="31.293600000000005"/>
    <x v="0"/>
    <x v="482"/>
    <x v="2"/>
    <x v="4"/>
    <x v="2"/>
    <x v="21"/>
    <m/>
    <x v="0"/>
  </r>
  <r>
    <n v="2212"/>
    <x v="444"/>
    <n v="204"/>
    <n v="304"/>
    <n v="103"/>
    <n v="8"/>
    <n v="114.73800000000001"/>
    <x v="1290"/>
    <m/>
    <n v="156.04368000000002"/>
    <x v="0"/>
    <x v="120"/>
    <x v="2"/>
    <x v="4"/>
    <x v="2"/>
    <x v="19"/>
    <m/>
    <x v="0"/>
  </r>
  <r>
    <n v="2743"/>
    <x v="444"/>
    <n v="205"/>
    <n v="302"/>
    <n v="101"/>
    <n v="4"/>
    <n v="63.661000000000001"/>
    <x v="1291"/>
    <m/>
    <n v="63.661000000000001"/>
    <x v="0"/>
    <x v="56"/>
    <x v="2"/>
    <x v="4"/>
    <x v="2"/>
    <x v="2"/>
    <m/>
    <x v="0"/>
  </r>
  <r>
    <n v="1782"/>
    <x v="445"/>
    <n v="203"/>
    <n v="305"/>
    <n v="105"/>
    <n v="4"/>
    <n v="104.754"/>
    <x v="1292"/>
    <m/>
    <n v="87.993359999999996"/>
    <x v="0"/>
    <x v="367"/>
    <x v="2"/>
    <x v="4"/>
    <x v="3"/>
    <x v="22"/>
    <m/>
    <x v="0"/>
  </r>
  <r>
    <n v="2065"/>
    <x v="445"/>
    <n v="202"/>
    <n v="304"/>
    <n v="104"/>
    <n v="5"/>
    <n v="350.142"/>
    <x v="1293"/>
    <m/>
    <n v="437.67750000000001"/>
    <x v="0"/>
    <x v="784"/>
    <x v="2"/>
    <x v="4"/>
    <x v="3"/>
    <x v="23"/>
    <m/>
    <x v="0"/>
  </r>
  <r>
    <n v="2409"/>
    <x v="445"/>
    <n v="201"/>
    <n v="301"/>
    <n v="103"/>
    <n v="1"/>
    <n v="312.68900000000002"/>
    <x v="1294"/>
    <m/>
    <n v="46.903350000000003"/>
    <x v="0"/>
    <x v="855"/>
    <x v="2"/>
    <x v="4"/>
    <x v="3"/>
    <x v="2"/>
    <m/>
    <x v="0"/>
  </r>
  <r>
    <n v="2473"/>
    <x v="445"/>
    <n v="205"/>
    <n v="304"/>
    <n v="102"/>
    <n v="10"/>
    <n v="66.612000000000009"/>
    <x v="1295"/>
    <m/>
    <n v="166.53000000000003"/>
    <x v="0"/>
    <x v="25"/>
    <x v="2"/>
    <x v="4"/>
    <x v="3"/>
    <x v="13"/>
    <m/>
    <x v="0"/>
  </r>
  <r>
    <n v="2704"/>
    <x v="445"/>
    <n v="201"/>
    <n v="303"/>
    <n v="102"/>
    <n v="6"/>
    <n v="210.405"/>
    <x v="1296"/>
    <m/>
    <n v="214.61310000000003"/>
    <x v="0"/>
    <x v="513"/>
    <x v="2"/>
    <x v="4"/>
    <x v="3"/>
    <x v="15"/>
    <m/>
    <x v="0"/>
  </r>
  <r>
    <n v="1941"/>
    <x v="446"/>
    <n v="205"/>
    <n v="302"/>
    <n v="104"/>
    <n v="3"/>
    <n v="373.81500000000005"/>
    <x v="1297"/>
    <m/>
    <n v="168.21675000000002"/>
    <x v="0"/>
    <x v="856"/>
    <x v="2"/>
    <x v="4"/>
    <x v="4"/>
    <x v="6"/>
    <m/>
    <x v="0"/>
  </r>
  <r>
    <n v="2250"/>
    <x v="447"/>
    <n v="201"/>
    <n v="301"/>
    <n v="105"/>
    <n v="9"/>
    <n v="65.325000000000003"/>
    <x v="1298"/>
    <m/>
    <n v="123.46425000000001"/>
    <x v="0"/>
    <x v="857"/>
    <x v="2"/>
    <x v="4"/>
    <x v="5"/>
    <x v="20"/>
    <m/>
    <x v="0"/>
  </r>
  <r>
    <n v="2757"/>
    <x v="447"/>
    <n v="204"/>
    <n v="302"/>
    <n v="104"/>
    <n v="3"/>
    <n v="58.591000000000001"/>
    <x v="1299"/>
    <m/>
    <n v="26.365949999999998"/>
    <x v="1"/>
    <x v="858"/>
    <x v="2"/>
    <x v="4"/>
    <x v="5"/>
    <x v="3"/>
    <m/>
    <x v="0"/>
  </r>
  <r>
    <n v="1403"/>
    <x v="448"/>
    <n v="203"/>
    <n v="304"/>
    <n v="103"/>
    <n v="7"/>
    <n v="218.38700000000003"/>
    <x v="1300"/>
    <m/>
    <n v="290.45471000000003"/>
    <x v="0"/>
    <x v="331"/>
    <x v="2"/>
    <x v="4"/>
    <x v="6"/>
    <x v="2"/>
    <m/>
    <x v="0"/>
  </r>
  <r>
    <n v="1488"/>
    <x v="448"/>
    <n v="204"/>
    <n v="301"/>
    <n v="102"/>
    <n v="4"/>
    <n v="122.018"/>
    <x v="1301"/>
    <m/>
    <n v="102.49512"/>
    <x v="0"/>
    <x v="859"/>
    <x v="2"/>
    <x v="4"/>
    <x v="6"/>
    <x v="8"/>
    <m/>
    <x v="0"/>
  </r>
  <r>
    <n v="1521"/>
    <x v="449"/>
    <n v="204"/>
    <n v="304"/>
    <n v="104"/>
    <n v="1"/>
    <n v="360.23"/>
    <x v="1302"/>
    <m/>
    <n v="54.034500000000001"/>
    <x v="0"/>
    <x v="860"/>
    <x v="2"/>
    <x v="4"/>
    <x v="0"/>
    <x v="5"/>
    <m/>
    <x v="0"/>
  </r>
  <r>
    <n v="1699"/>
    <x v="449"/>
    <n v="203"/>
    <n v="302"/>
    <n v="101"/>
    <n v="6"/>
    <n v="345.37100000000004"/>
    <x v="1303"/>
    <m/>
    <n v="518.05650000000003"/>
    <x v="0"/>
    <x v="566"/>
    <x v="2"/>
    <x v="4"/>
    <x v="0"/>
    <x v="21"/>
    <m/>
    <x v="0"/>
  </r>
  <r>
    <n v="2382"/>
    <x v="449"/>
    <n v="201"/>
    <n v="304"/>
    <n v="102"/>
    <n v="8"/>
    <n v="381.03000000000003"/>
    <x v="1304"/>
    <m/>
    <n v="640.13040000000001"/>
    <x v="0"/>
    <x v="861"/>
    <x v="2"/>
    <x v="4"/>
    <x v="0"/>
    <x v="5"/>
    <m/>
    <x v="0"/>
  </r>
  <r>
    <n v="1292"/>
    <x v="450"/>
    <n v="201"/>
    <n v="301"/>
    <n v="102"/>
    <n v="10"/>
    <n v="292.27900000000005"/>
    <x v="1305"/>
    <m/>
    <n v="876.8370000000001"/>
    <x v="0"/>
    <x v="390"/>
    <x v="2"/>
    <x v="4"/>
    <x v="1"/>
    <x v="7"/>
    <m/>
    <x v="0"/>
  </r>
  <r>
    <n v="1546"/>
    <x v="450"/>
    <n v="205"/>
    <n v="303"/>
    <n v="102"/>
    <n v="2"/>
    <n v="80.34"/>
    <x v="1306"/>
    <m/>
    <n v="27.315600000000003"/>
    <x v="0"/>
    <x v="221"/>
    <x v="2"/>
    <x v="4"/>
    <x v="1"/>
    <x v="11"/>
    <m/>
    <x v="0"/>
  </r>
  <r>
    <n v="1937"/>
    <x v="450"/>
    <n v="204"/>
    <n v="302"/>
    <n v="101"/>
    <n v="6"/>
    <n v="241.04599999999999"/>
    <x v="1307"/>
    <m/>
    <n v="274.79244"/>
    <x v="0"/>
    <x v="862"/>
    <x v="2"/>
    <x v="4"/>
    <x v="1"/>
    <x v="6"/>
    <m/>
    <x v="0"/>
  </r>
  <r>
    <n v="1120"/>
    <x v="451"/>
    <n v="203"/>
    <n v="301"/>
    <n v="105"/>
    <n v="3"/>
    <n v="271.06299999999999"/>
    <x v="1308"/>
    <m/>
    <n v="138.24213"/>
    <x v="0"/>
    <x v="863"/>
    <x v="2"/>
    <x v="4"/>
    <x v="2"/>
    <x v="15"/>
    <m/>
    <x v="0"/>
  </r>
  <r>
    <n v="1134"/>
    <x v="451"/>
    <n v="202"/>
    <n v="302"/>
    <n v="105"/>
    <n v="7"/>
    <n v="99.332999999999998"/>
    <x v="1309"/>
    <m/>
    <n v="146.01951"/>
    <x v="0"/>
    <x v="864"/>
    <x v="2"/>
    <x v="4"/>
    <x v="2"/>
    <x v="22"/>
    <m/>
    <x v="0"/>
  </r>
  <r>
    <n v="2643"/>
    <x v="451"/>
    <n v="202"/>
    <n v="301"/>
    <n v="101"/>
    <n v="6"/>
    <n v="361.08800000000002"/>
    <x v="1310"/>
    <m/>
    <n v="324.97920000000005"/>
    <x v="0"/>
    <x v="722"/>
    <x v="2"/>
    <x v="4"/>
    <x v="2"/>
    <x v="17"/>
    <m/>
    <x v="0"/>
  </r>
  <r>
    <n v="1106"/>
    <x v="452"/>
    <n v="204"/>
    <n v="304"/>
    <n v="102"/>
    <n v="3"/>
    <n v="252.291"/>
    <x v="1311"/>
    <m/>
    <n v="227.06190000000001"/>
    <x v="1"/>
    <x v="625"/>
    <x v="2"/>
    <x v="4"/>
    <x v="3"/>
    <x v="9"/>
    <m/>
    <x v="0"/>
  </r>
  <r>
    <n v="1176"/>
    <x v="452"/>
    <n v="205"/>
    <n v="305"/>
    <n v="105"/>
    <n v="10"/>
    <n v="31.564000000000004"/>
    <x v="1312"/>
    <m/>
    <n v="66.284400000000005"/>
    <x v="0"/>
    <x v="34"/>
    <x v="2"/>
    <x v="4"/>
    <x v="3"/>
    <x v="17"/>
    <m/>
    <x v="0"/>
  </r>
  <r>
    <n v="2772"/>
    <x v="452"/>
    <n v="201"/>
    <n v="305"/>
    <n v="104"/>
    <n v="4"/>
    <n v="191.113"/>
    <x v="1313"/>
    <m/>
    <n v="160.53492"/>
    <x v="0"/>
    <x v="865"/>
    <x v="2"/>
    <x v="4"/>
    <x v="3"/>
    <x v="14"/>
    <m/>
    <x v="0"/>
  </r>
  <r>
    <n v="1215"/>
    <x v="453"/>
    <n v="202"/>
    <n v="304"/>
    <n v="105"/>
    <n v="2"/>
    <n v="297.77800000000002"/>
    <x v="1314"/>
    <m/>
    <n v="89.333399999999997"/>
    <x v="0"/>
    <x v="112"/>
    <x v="2"/>
    <x v="4"/>
    <x v="4"/>
    <x v="19"/>
    <m/>
    <x v="0"/>
  </r>
  <r>
    <n v="1285"/>
    <x v="453"/>
    <n v="204"/>
    <n v="302"/>
    <n v="105"/>
    <n v="6"/>
    <n v="53.17"/>
    <x v="1315"/>
    <m/>
    <n v="79.754999999999995"/>
    <x v="0"/>
    <x v="192"/>
    <x v="2"/>
    <x v="4"/>
    <x v="4"/>
    <x v="22"/>
    <m/>
    <x v="0"/>
  </r>
  <r>
    <n v="1384"/>
    <x v="453"/>
    <n v="205"/>
    <n v="305"/>
    <n v="103"/>
    <n v="3"/>
    <n v="305.73400000000004"/>
    <x v="1316"/>
    <m/>
    <n v="155.92434000000003"/>
    <x v="0"/>
    <x v="866"/>
    <x v="2"/>
    <x v="4"/>
    <x v="4"/>
    <x v="13"/>
    <m/>
    <x v="0"/>
  </r>
  <r>
    <n v="2640"/>
    <x v="453"/>
    <n v="204"/>
    <n v="303"/>
    <n v="101"/>
    <n v="4"/>
    <n v="154.661"/>
    <x v="1317"/>
    <m/>
    <n v="129.91523999999998"/>
    <x v="0"/>
    <x v="98"/>
    <x v="2"/>
    <x v="4"/>
    <x v="4"/>
    <x v="1"/>
    <m/>
    <x v="0"/>
  </r>
  <r>
    <n v="1998"/>
    <x v="454"/>
    <n v="202"/>
    <n v="304"/>
    <n v="101"/>
    <n v="6"/>
    <n v="46.852000000000004"/>
    <x v="1318"/>
    <m/>
    <n v="59.033520000000003"/>
    <x v="0"/>
    <x v="867"/>
    <x v="2"/>
    <x v="4"/>
    <x v="5"/>
    <x v="20"/>
    <m/>
    <x v="0"/>
  </r>
  <r>
    <n v="2840"/>
    <x v="454"/>
    <n v="202"/>
    <n v="303"/>
    <n v="105"/>
    <n v="6"/>
    <n v="324.59699999999998"/>
    <x v="1319"/>
    <m/>
    <n v="584.27459999999996"/>
    <x v="0"/>
    <x v="868"/>
    <x v="2"/>
    <x v="4"/>
    <x v="5"/>
    <x v="9"/>
    <m/>
    <x v="0"/>
  </r>
  <r>
    <n v="1011"/>
    <x v="455"/>
    <n v="203"/>
    <n v="301"/>
    <n v="104"/>
    <n v="10"/>
    <n v="263.62700000000001"/>
    <x v="1320"/>
    <m/>
    <n v="395.44049999999999"/>
    <x v="0"/>
    <x v="530"/>
    <x v="2"/>
    <x v="4"/>
    <x v="6"/>
    <x v="5"/>
    <m/>
    <x v="0"/>
  </r>
  <r>
    <n v="1045"/>
    <x v="455"/>
    <n v="202"/>
    <n v="303"/>
    <n v="103"/>
    <n v="7"/>
    <n v="36.347999999999999"/>
    <x v="1321"/>
    <m/>
    <n v="63.608999999999995"/>
    <x v="0"/>
    <x v="869"/>
    <x v="2"/>
    <x v="4"/>
    <x v="6"/>
    <x v="3"/>
    <m/>
    <x v="0"/>
  </r>
  <r>
    <n v="1146"/>
    <x v="456"/>
    <n v="205"/>
    <n v="305"/>
    <n v="105"/>
    <n v="2"/>
    <n v="104.351"/>
    <x v="1322"/>
    <m/>
    <n v="43.827419999999996"/>
    <x v="1"/>
    <x v="754"/>
    <x v="2"/>
    <x v="4"/>
    <x v="0"/>
    <x v="23"/>
    <m/>
    <x v="0"/>
  </r>
  <r>
    <n v="2038"/>
    <x v="456"/>
    <n v="203"/>
    <n v="304"/>
    <n v="105"/>
    <n v="10"/>
    <n v="269.43799999999999"/>
    <x v="1323"/>
    <m/>
    <n v="458.04460000000006"/>
    <x v="0"/>
    <x v="870"/>
    <x v="2"/>
    <x v="4"/>
    <x v="0"/>
    <x v="16"/>
    <m/>
    <x v="0"/>
  </r>
  <r>
    <n v="2595"/>
    <x v="456"/>
    <n v="203"/>
    <n v="305"/>
    <n v="101"/>
    <n v="5"/>
    <n v="69.160000000000011"/>
    <x v="1324"/>
    <m/>
    <n v="51.870000000000012"/>
    <x v="0"/>
    <x v="308"/>
    <x v="2"/>
    <x v="4"/>
    <x v="0"/>
    <x v="2"/>
    <m/>
    <x v="0"/>
  </r>
  <r>
    <n v="1541"/>
    <x v="457"/>
    <n v="202"/>
    <n v="301"/>
    <n v="101"/>
    <n v="9"/>
    <n v="373.65900000000005"/>
    <x v="1325"/>
    <m/>
    <n v="638.95689000000016"/>
    <x v="0"/>
    <x v="534"/>
    <x v="2"/>
    <x v="4"/>
    <x v="1"/>
    <x v="22"/>
    <m/>
    <x v="0"/>
  </r>
  <r>
    <n v="1907"/>
    <x v="457"/>
    <n v="203"/>
    <n v="301"/>
    <n v="104"/>
    <n v="5"/>
    <n v="86.177000000000007"/>
    <x v="1326"/>
    <m/>
    <n v="81.868150000000014"/>
    <x v="0"/>
    <x v="871"/>
    <x v="2"/>
    <x v="4"/>
    <x v="1"/>
    <x v="23"/>
    <m/>
    <x v="0"/>
  </r>
  <r>
    <n v="2176"/>
    <x v="457"/>
    <n v="204"/>
    <n v="305"/>
    <n v="105"/>
    <n v="1"/>
    <n v="278.05700000000002"/>
    <x v="1327"/>
    <m/>
    <n v="47.269690000000004"/>
    <x v="1"/>
    <x v="24"/>
    <x v="2"/>
    <x v="4"/>
    <x v="1"/>
    <x v="14"/>
    <m/>
    <x v="0"/>
  </r>
  <r>
    <n v="2642"/>
    <x v="457"/>
    <n v="205"/>
    <n v="305"/>
    <n v="101"/>
    <n v="3"/>
    <n v="102.791"/>
    <x v="1328"/>
    <m/>
    <n v="92.511899999999997"/>
    <x v="0"/>
    <x v="521"/>
    <x v="2"/>
    <x v="4"/>
    <x v="1"/>
    <x v="13"/>
    <m/>
    <x v="0"/>
  </r>
  <r>
    <n v="2678"/>
    <x v="458"/>
    <n v="205"/>
    <n v="302"/>
    <n v="101"/>
    <n v="9"/>
    <n v="236.65199999999999"/>
    <x v="1329"/>
    <m/>
    <n v="638.96039999999994"/>
    <x v="0"/>
    <x v="555"/>
    <x v="2"/>
    <x v="4"/>
    <x v="2"/>
    <x v="12"/>
    <m/>
    <x v="0"/>
  </r>
  <r>
    <n v="1769"/>
    <x v="459"/>
    <n v="205"/>
    <n v="305"/>
    <n v="102"/>
    <n v="4"/>
    <n v="344.73400000000004"/>
    <x v="1330"/>
    <m/>
    <n v="261.99784000000005"/>
    <x v="0"/>
    <x v="466"/>
    <x v="2"/>
    <x v="4"/>
    <x v="3"/>
    <x v="17"/>
    <m/>
    <x v="0"/>
  </r>
  <r>
    <n v="2446"/>
    <x v="459"/>
    <n v="203"/>
    <n v="302"/>
    <n v="101"/>
    <n v="5"/>
    <n v="102.765"/>
    <x v="1331"/>
    <m/>
    <n v="87.350250000000017"/>
    <x v="0"/>
    <x v="479"/>
    <x v="2"/>
    <x v="4"/>
    <x v="3"/>
    <x v="8"/>
    <m/>
    <x v="0"/>
  </r>
  <r>
    <n v="2959"/>
    <x v="459"/>
    <n v="202"/>
    <n v="302"/>
    <n v="103"/>
    <n v="6"/>
    <n v="278.56400000000002"/>
    <x v="1332"/>
    <m/>
    <n v="417.846"/>
    <x v="0"/>
    <x v="872"/>
    <x v="2"/>
    <x v="4"/>
    <x v="3"/>
    <x v="4"/>
    <m/>
    <x v="0"/>
  </r>
  <r>
    <n v="1768"/>
    <x v="460"/>
    <n v="201"/>
    <n v="301"/>
    <n v="105"/>
    <n v="5"/>
    <n v="91.702000000000012"/>
    <x v="1333"/>
    <m/>
    <n v="77.946700000000007"/>
    <x v="0"/>
    <x v="176"/>
    <x v="2"/>
    <x v="4"/>
    <x v="4"/>
    <x v="6"/>
    <m/>
    <x v="0"/>
  </r>
  <r>
    <n v="1919"/>
    <x v="460"/>
    <n v="204"/>
    <n v="305"/>
    <n v="105"/>
    <n v="9"/>
    <n v="59.514000000000003"/>
    <x v="1334"/>
    <m/>
    <n v="101.76894"/>
    <x v="0"/>
    <x v="873"/>
    <x v="2"/>
    <x v="4"/>
    <x v="4"/>
    <x v="21"/>
    <m/>
    <x v="0"/>
  </r>
  <r>
    <n v="2051"/>
    <x v="460"/>
    <n v="201"/>
    <n v="303"/>
    <n v="104"/>
    <n v="3"/>
    <n v="62.048999999999999"/>
    <x v="1335"/>
    <m/>
    <n v="35.367930000000001"/>
    <x v="1"/>
    <x v="509"/>
    <x v="2"/>
    <x v="4"/>
    <x v="4"/>
    <x v="9"/>
    <m/>
    <x v="0"/>
  </r>
  <r>
    <n v="2254"/>
    <x v="460"/>
    <n v="202"/>
    <n v="303"/>
    <n v="101"/>
    <n v="8"/>
    <n v="140.41300000000001"/>
    <x v="1336"/>
    <m/>
    <n v="190.96168000000003"/>
    <x v="0"/>
    <x v="874"/>
    <x v="2"/>
    <x v="4"/>
    <x v="4"/>
    <x v="9"/>
    <m/>
    <x v="0"/>
  </r>
  <r>
    <n v="2535"/>
    <x v="460"/>
    <n v="202"/>
    <n v="303"/>
    <n v="105"/>
    <n v="9"/>
    <n v="353.08000000000004"/>
    <x v="1337"/>
    <m/>
    <n v="476.65800000000002"/>
    <x v="0"/>
    <x v="875"/>
    <x v="2"/>
    <x v="4"/>
    <x v="4"/>
    <x v="16"/>
    <m/>
    <x v="0"/>
  </r>
  <r>
    <n v="1247"/>
    <x v="461"/>
    <n v="203"/>
    <n v="301"/>
    <n v="103"/>
    <n v="9"/>
    <n v="298.61"/>
    <x v="1338"/>
    <m/>
    <n v="510.62310000000008"/>
    <x v="0"/>
    <x v="270"/>
    <x v="2"/>
    <x v="4"/>
    <x v="5"/>
    <x v="0"/>
    <m/>
    <x v="0"/>
  </r>
  <r>
    <n v="1847"/>
    <x v="461"/>
    <n v="201"/>
    <n v="301"/>
    <n v="105"/>
    <n v="2"/>
    <n v="192.46500000000003"/>
    <x v="1339"/>
    <m/>
    <n v="73.136700000000019"/>
    <x v="0"/>
    <x v="228"/>
    <x v="2"/>
    <x v="4"/>
    <x v="5"/>
    <x v="18"/>
    <m/>
    <x v="0"/>
  </r>
  <r>
    <n v="2377"/>
    <x v="461"/>
    <n v="203"/>
    <n v="304"/>
    <n v="104"/>
    <n v="4"/>
    <n v="206.68700000000001"/>
    <x v="1340"/>
    <m/>
    <n v="206.68700000000001"/>
    <x v="0"/>
    <x v="143"/>
    <x v="2"/>
    <x v="4"/>
    <x v="5"/>
    <x v="0"/>
    <m/>
    <x v="0"/>
  </r>
  <r>
    <n v="1315"/>
    <x v="462"/>
    <n v="205"/>
    <n v="303"/>
    <n v="104"/>
    <n v="1"/>
    <n v="211.26300000000001"/>
    <x v="1341"/>
    <m/>
    <n v="52.815750000000001"/>
    <x v="0"/>
    <x v="839"/>
    <x v="2"/>
    <x v="4"/>
    <x v="6"/>
    <x v="11"/>
    <m/>
    <x v="0"/>
  </r>
  <r>
    <n v="1997"/>
    <x v="462"/>
    <n v="204"/>
    <n v="305"/>
    <n v="104"/>
    <n v="1"/>
    <n v="137.11099999999999"/>
    <x v="1342"/>
    <m/>
    <n v="26.051089999999999"/>
    <x v="0"/>
    <x v="593"/>
    <x v="2"/>
    <x v="4"/>
    <x v="6"/>
    <x v="9"/>
    <m/>
    <x v="0"/>
  </r>
  <r>
    <n v="2861"/>
    <x v="462"/>
    <n v="205"/>
    <n v="304"/>
    <n v="102"/>
    <n v="5"/>
    <n v="281.06"/>
    <x v="1343"/>
    <m/>
    <n v="267.00700000000001"/>
    <x v="0"/>
    <x v="402"/>
    <x v="2"/>
    <x v="4"/>
    <x v="6"/>
    <x v="1"/>
    <m/>
    <x v="0"/>
  </r>
  <r>
    <n v="1287"/>
    <x v="463"/>
    <n v="205"/>
    <n v="304"/>
    <n v="104"/>
    <n v="10"/>
    <n v="227.76"/>
    <x v="1344"/>
    <m/>
    <n v="341.64"/>
    <x v="0"/>
    <x v="810"/>
    <x v="2"/>
    <x v="4"/>
    <x v="0"/>
    <x v="4"/>
    <m/>
    <x v="0"/>
  </r>
  <r>
    <n v="2410"/>
    <x v="463"/>
    <n v="205"/>
    <n v="305"/>
    <n v="101"/>
    <n v="6"/>
    <n v="46.15"/>
    <x v="1345"/>
    <m/>
    <n v="47.073"/>
    <x v="0"/>
    <x v="31"/>
    <x v="2"/>
    <x v="4"/>
    <x v="0"/>
    <x v="13"/>
    <m/>
    <x v="0"/>
  </r>
  <r>
    <n v="2990"/>
    <x v="463"/>
    <n v="202"/>
    <n v="304"/>
    <n v="101"/>
    <n v="6"/>
    <n v="346.22899999999998"/>
    <x v="1346"/>
    <m/>
    <n v="623.21219999999994"/>
    <x v="0"/>
    <x v="876"/>
    <x v="2"/>
    <x v="4"/>
    <x v="0"/>
    <x v="17"/>
    <m/>
    <x v="0"/>
  </r>
  <r>
    <n v="1228"/>
    <x v="464"/>
    <n v="204"/>
    <n v="301"/>
    <n v="105"/>
    <n v="6"/>
    <n v="349.27100000000002"/>
    <x v="1347"/>
    <m/>
    <n v="356.25642000000005"/>
    <x v="0"/>
    <x v="877"/>
    <x v="2"/>
    <x v="4"/>
    <x v="1"/>
    <x v="22"/>
    <m/>
    <x v="0"/>
  </r>
  <r>
    <n v="1598"/>
    <x v="464"/>
    <n v="202"/>
    <n v="305"/>
    <n v="103"/>
    <n v="3"/>
    <n v="365.83300000000003"/>
    <x v="1348"/>
    <m/>
    <n v="329.24970000000002"/>
    <x v="0"/>
    <x v="157"/>
    <x v="2"/>
    <x v="4"/>
    <x v="1"/>
    <x v="9"/>
    <m/>
    <x v="0"/>
  </r>
  <r>
    <n v="1766"/>
    <x v="464"/>
    <n v="202"/>
    <n v="303"/>
    <n v="105"/>
    <n v="3"/>
    <n v="197.964"/>
    <x v="1349"/>
    <m/>
    <n v="178.16760000000002"/>
    <x v="0"/>
    <x v="5"/>
    <x v="2"/>
    <x v="4"/>
    <x v="1"/>
    <x v="2"/>
    <m/>
    <x v="0"/>
  </r>
  <r>
    <n v="1947"/>
    <x v="464"/>
    <n v="203"/>
    <n v="302"/>
    <n v="103"/>
    <n v="2"/>
    <n v="340.06700000000001"/>
    <x v="1350"/>
    <m/>
    <n v="102.0201"/>
    <x v="0"/>
    <x v="351"/>
    <x v="2"/>
    <x v="4"/>
    <x v="1"/>
    <x v="9"/>
    <m/>
    <x v="0"/>
  </r>
  <r>
    <n v="2244"/>
    <x v="464"/>
    <n v="205"/>
    <n v="301"/>
    <n v="104"/>
    <n v="5"/>
    <n v="194.46700000000001"/>
    <x v="1351"/>
    <m/>
    <n v="204.19035"/>
    <x v="0"/>
    <x v="878"/>
    <x v="2"/>
    <x v="4"/>
    <x v="1"/>
    <x v="11"/>
    <m/>
    <x v="0"/>
  </r>
  <r>
    <n v="2417"/>
    <x v="464"/>
    <n v="203"/>
    <n v="305"/>
    <n v="103"/>
    <n v="3"/>
    <n v="218.322"/>
    <x v="1352"/>
    <m/>
    <n v="124.44354"/>
    <x v="0"/>
    <x v="879"/>
    <x v="2"/>
    <x v="4"/>
    <x v="1"/>
    <x v="23"/>
    <m/>
    <x v="0"/>
  </r>
  <r>
    <n v="2684"/>
    <x v="464"/>
    <n v="205"/>
    <n v="303"/>
    <n v="102"/>
    <n v="2"/>
    <n v="375.57"/>
    <x v="1353"/>
    <m/>
    <n v="225.34199999999998"/>
    <x v="0"/>
    <x v="550"/>
    <x v="2"/>
    <x v="4"/>
    <x v="1"/>
    <x v="3"/>
    <m/>
    <x v="0"/>
  </r>
  <r>
    <n v="1344"/>
    <x v="465"/>
    <n v="204"/>
    <n v="304"/>
    <n v="105"/>
    <n v="2"/>
    <n v="386.38600000000002"/>
    <x v="1354"/>
    <m/>
    <n v="162.28211999999999"/>
    <x v="0"/>
    <x v="718"/>
    <x v="2"/>
    <x v="5"/>
    <x v="2"/>
    <x v="11"/>
    <m/>
    <x v="0"/>
  </r>
  <r>
    <n v="2337"/>
    <x v="465"/>
    <n v="204"/>
    <n v="301"/>
    <n v="105"/>
    <n v="9"/>
    <n v="228.82600000000002"/>
    <x v="1355"/>
    <m/>
    <n v="308.9151"/>
    <x v="0"/>
    <x v="880"/>
    <x v="2"/>
    <x v="5"/>
    <x v="2"/>
    <x v="4"/>
    <m/>
    <x v="0"/>
  </r>
  <r>
    <n v="1724"/>
    <x v="466"/>
    <n v="201"/>
    <n v="305"/>
    <n v="104"/>
    <n v="6"/>
    <n v="258.83"/>
    <x v="1356"/>
    <m/>
    <n v="465.89400000000001"/>
    <x v="1"/>
    <x v="173"/>
    <x v="2"/>
    <x v="5"/>
    <x v="3"/>
    <x v="13"/>
    <m/>
    <x v="0"/>
  </r>
  <r>
    <n v="1852"/>
    <x v="466"/>
    <n v="202"/>
    <n v="305"/>
    <n v="102"/>
    <n v="6"/>
    <n v="259.012"/>
    <x v="1357"/>
    <m/>
    <n v="264.19224000000003"/>
    <x v="0"/>
    <x v="818"/>
    <x v="2"/>
    <x v="5"/>
    <x v="3"/>
    <x v="7"/>
    <m/>
    <x v="0"/>
  </r>
  <r>
    <n v="2618"/>
    <x v="466"/>
    <n v="204"/>
    <n v="303"/>
    <n v="101"/>
    <n v="7"/>
    <n v="186.17300000000003"/>
    <x v="1358"/>
    <m/>
    <n v="390.96330000000006"/>
    <x v="0"/>
    <x v="315"/>
    <x v="2"/>
    <x v="5"/>
    <x v="3"/>
    <x v="8"/>
    <m/>
    <x v="0"/>
  </r>
  <r>
    <n v="1411"/>
    <x v="467"/>
    <n v="203"/>
    <n v="305"/>
    <n v="104"/>
    <n v="10"/>
    <n v="40.950000000000003"/>
    <x v="1359"/>
    <m/>
    <n v="102.375"/>
    <x v="0"/>
    <x v="206"/>
    <x v="2"/>
    <x v="5"/>
    <x v="4"/>
    <x v="17"/>
    <m/>
    <x v="0"/>
  </r>
  <r>
    <n v="1522"/>
    <x v="468"/>
    <n v="205"/>
    <n v="303"/>
    <n v="103"/>
    <n v="6"/>
    <n v="354.79600000000005"/>
    <x v="1360"/>
    <m/>
    <n v="361.89192000000008"/>
    <x v="1"/>
    <x v="466"/>
    <x v="2"/>
    <x v="5"/>
    <x v="5"/>
    <x v="17"/>
    <m/>
    <x v="0"/>
  </r>
  <r>
    <n v="2140"/>
    <x v="468"/>
    <n v="204"/>
    <n v="301"/>
    <n v="101"/>
    <n v="10"/>
    <n v="74.451000000000008"/>
    <x v="1361"/>
    <m/>
    <n v="126.56670000000003"/>
    <x v="0"/>
    <x v="71"/>
    <x v="2"/>
    <x v="5"/>
    <x v="5"/>
    <x v="21"/>
    <m/>
    <x v="0"/>
  </r>
  <r>
    <n v="1596"/>
    <x v="469"/>
    <n v="202"/>
    <n v="301"/>
    <n v="102"/>
    <n v="10"/>
    <n v="127.322"/>
    <x v="1362"/>
    <m/>
    <n v="267.37619999999998"/>
    <x v="0"/>
    <x v="241"/>
    <x v="2"/>
    <x v="5"/>
    <x v="6"/>
    <x v="11"/>
    <m/>
    <x v="0"/>
  </r>
  <r>
    <n v="2481"/>
    <x v="469"/>
    <n v="202"/>
    <n v="305"/>
    <n v="103"/>
    <n v="4"/>
    <n v="69.784000000000006"/>
    <x v="1363"/>
    <m/>
    <n v="41.870400000000004"/>
    <x v="1"/>
    <x v="881"/>
    <x v="2"/>
    <x v="5"/>
    <x v="6"/>
    <x v="8"/>
    <m/>
    <x v="0"/>
  </r>
  <r>
    <n v="1478"/>
    <x v="470"/>
    <n v="202"/>
    <n v="302"/>
    <n v="105"/>
    <n v="4"/>
    <n v="44.785000000000004"/>
    <x v="1364"/>
    <m/>
    <n v="53.742000000000004"/>
    <x v="0"/>
    <x v="882"/>
    <x v="2"/>
    <x v="5"/>
    <x v="0"/>
    <x v="1"/>
    <m/>
    <x v="0"/>
  </r>
  <r>
    <n v="1060"/>
    <x v="471"/>
    <n v="202"/>
    <n v="302"/>
    <n v="103"/>
    <n v="3"/>
    <n v="295.78899999999999"/>
    <x v="1365"/>
    <m/>
    <n v="150.85239000000001"/>
    <x v="0"/>
    <x v="883"/>
    <x v="2"/>
    <x v="5"/>
    <x v="1"/>
    <x v="7"/>
    <m/>
    <x v="0"/>
  </r>
  <r>
    <n v="1542"/>
    <x v="471"/>
    <n v="205"/>
    <n v="302"/>
    <n v="104"/>
    <n v="1"/>
    <n v="26.065000000000001"/>
    <x v="1366"/>
    <m/>
    <n v="5.4736500000000001"/>
    <x v="0"/>
    <x v="71"/>
    <x v="2"/>
    <x v="5"/>
    <x v="1"/>
    <x v="21"/>
    <m/>
    <x v="0"/>
  </r>
  <r>
    <n v="2098"/>
    <x v="471"/>
    <n v="202"/>
    <n v="305"/>
    <n v="105"/>
    <n v="2"/>
    <n v="213.12200000000001"/>
    <x v="1367"/>
    <m/>
    <n v="72.461480000000009"/>
    <x v="1"/>
    <x v="729"/>
    <x v="2"/>
    <x v="5"/>
    <x v="1"/>
    <x v="4"/>
    <m/>
    <x v="0"/>
  </r>
  <r>
    <n v="2779"/>
    <x v="471"/>
    <n v="204"/>
    <n v="303"/>
    <n v="101"/>
    <n v="8"/>
    <n v="153.69900000000001"/>
    <x v="1368"/>
    <m/>
    <n v="307.39800000000002"/>
    <x v="0"/>
    <x v="884"/>
    <x v="2"/>
    <x v="5"/>
    <x v="1"/>
    <x v="4"/>
    <m/>
    <x v="0"/>
  </r>
  <r>
    <n v="1201"/>
    <x v="472"/>
    <n v="203"/>
    <n v="303"/>
    <n v="101"/>
    <n v="9"/>
    <n v="263.58800000000002"/>
    <x v="1369"/>
    <m/>
    <n v="593.07300000000009"/>
    <x v="0"/>
    <x v="381"/>
    <x v="2"/>
    <x v="5"/>
    <x v="2"/>
    <x v="7"/>
    <m/>
    <x v="0"/>
  </r>
  <r>
    <n v="2092"/>
    <x v="472"/>
    <n v="205"/>
    <n v="303"/>
    <n v="103"/>
    <n v="5"/>
    <n v="109.77200000000001"/>
    <x v="1370"/>
    <m/>
    <n v="93.306200000000004"/>
    <x v="1"/>
    <x v="885"/>
    <x v="2"/>
    <x v="5"/>
    <x v="2"/>
    <x v="8"/>
    <m/>
    <x v="0"/>
  </r>
  <r>
    <n v="2627"/>
    <x v="472"/>
    <n v="205"/>
    <n v="304"/>
    <n v="101"/>
    <n v="9"/>
    <n v="313.911"/>
    <x v="1371"/>
    <m/>
    <n v="536.78781000000004"/>
    <x v="0"/>
    <x v="686"/>
    <x v="2"/>
    <x v="5"/>
    <x v="2"/>
    <x v="13"/>
    <m/>
    <x v="0"/>
  </r>
  <r>
    <n v="2419"/>
    <x v="473"/>
    <n v="202"/>
    <n v="303"/>
    <n v="103"/>
    <n v="7"/>
    <n v="338.74099999999999"/>
    <x v="1372"/>
    <m/>
    <n v="592.79674999999997"/>
    <x v="0"/>
    <x v="747"/>
    <x v="2"/>
    <x v="5"/>
    <x v="4"/>
    <x v="0"/>
    <m/>
    <x v="0"/>
  </r>
  <r>
    <n v="2373"/>
    <x v="474"/>
    <n v="202"/>
    <n v="302"/>
    <n v="103"/>
    <n v="3"/>
    <n v="338.42899999999997"/>
    <x v="1373"/>
    <m/>
    <n v="152.29304999999999"/>
    <x v="1"/>
    <x v="293"/>
    <x v="2"/>
    <x v="5"/>
    <x v="5"/>
    <x v="6"/>
    <m/>
    <x v="0"/>
  </r>
  <r>
    <n v="2767"/>
    <x v="474"/>
    <n v="205"/>
    <n v="304"/>
    <n v="104"/>
    <n v="2"/>
    <n v="252.77200000000002"/>
    <x v="1374"/>
    <m/>
    <n v="126.38600000000001"/>
    <x v="0"/>
    <x v="886"/>
    <x v="2"/>
    <x v="5"/>
    <x v="5"/>
    <x v="19"/>
    <m/>
    <x v="0"/>
  </r>
  <r>
    <n v="1968"/>
    <x v="475"/>
    <n v="203"/>
    <n v="304"/>
    <n v="105"/>
    <n v="2"/>
    <n v="308.99700000000001"/>
    <x v="678"/>
    <m/>
    <n v="129.77874"/>
    <x v="0"/>
    <x v="489"/>
    <x v="2"/>
    <x v="5"/>
    <x v="6"/>
    <x v="3"/>
    <m/>
    <x v="0"/>
  </r>
  <r>
    <n v="2483"/>
    <x v="476"/>
    <n v="202"/>
    <n v="302"/>
    <n v="104"/>
    <n v="4"/>
    <n v="47.307000000000002"/>
    <x v="1375"/>
    <m/>
    <n v="35.953320000000005"/>
    <x v="1"/>
    <x v="500"/>
    <x v="2"/>
    <x v="5"/>
    <x v="0"/>
    <x v="9"/>
    <m/>
    <x v="0"/>
  </r>
  <r>
    <n v="1099"/>
    <x v="477"/>
    <n v="204"/>
    <n v="302"/>
    <n v="101"/>
    <n v="3"/>
    <n v="204.477"/>
    <x v="1376"/>
    <m/>
    <n v="153.35775000000001"/>
    <x v="1"/>
    <x v="431"/>
    <x v="2"/>
    <x v="5"/>
    <x v="1"/>
    <x v="22"/>
    <m/>
    <x v="0"/>
  </r>
  <r>
    <n v="1811"/>
    <x v="477"/>
    <n v="205"/>
    <n v="304"/>
    <n v="103"/>
    <n v="9"/>
    <n v="212.91400000000002"/>
    <x v="1377"/>
    <m/>
    <n v="364.08294000000001"/>
    <x v="0"/>
    <x v="887"/>
    <x v="2"/>
    <x v="5"/>
    <x v="1"/>
    <x v="19"/>
    <m/>
    <x v="0"/>
  </r>
  <r>
    <n v="2093"/>
    <x v="477"/>
    <n v="202"/>
    <n v="305"/>
    <n v="103"/>
    <n v="2"/>
    <n v="248.10499999999999"/>
    <x v="1378"/>
    <m/>
    <n v="94.279899999999998"/>
    <x v="1"/>
    <x v="888"/>
    <x v="2"/>
    <x v="5"/>
    <x v="1"/>
    <x v="4"/>
    <m/>
    <x v="0"/>
  </r>
  <r>
    <n v="2273"/>
    <x v="477"/>
    <n v="204"/>
    <n v="304"/>
    <n v="102"/>
    <n v="6"/>
    <n v="91.221000000000004"/>
    <x v="1379"/>
    <m/>
    <n v="103.99194"/>
    <x v="0"/>
    <x v="793"/>
    <x v="2"/>
    <x v="5"/>
    <x v="1"/>
    <x v="13"/>
    <m/>
    <x v="0"/>
  </r>
  <r>
    <n v="1803"/>
    <x v="478"/>
    <n v="205"/>
    <n v="301"/>
    <n v="104"/>
    <n v="4"/>
    <n v="37.648000000000003"/>
    <x v="1380"/>
    <m/>
    <n v="22.588800000000003"/>
    <x v="0"/>
    <x v="45"/>
    <x v="2"/>
    <x v="5"/>
    <x v="2"/>
    <x v="18"/>
    <m/>
    <x v="0"/>
  </r>
  <r>
    <n v="1843"/>
    <x v="478"/>
    <n v="202"/>
    <n v="301"/>
    <n v="104"/>
    <n v="8"/>
    <n v="60.657999999999994"/>
    <x v="1381"/>
    <m/>
    <n v="121.31599999999999"/>
    <x v="0"/>
    <x v="889"/>
    <x v="2"/>
    <x v="5"/>
    <x v="2"/>
    <x v="9"/>
    <m/>
    <x v="0"/>
  </r>
  <r>
    <n v="1025"/>
    <x v="479"/>
    <n v="205"/>
    <n v="305"/>
    <n v="105"/>
    <n v="10"/>
    <n v="93.093000000000004"/>
    <x v="1382"/>
    <m/>
    <n v="176.87670000000003"/>
    <x v="1"/>
    <x v="102"/>
    <x v="2"/>
    <x v="5"/>
    <x v="3"/>
    <x v="19"/>
    <m/>
    <x v="0"/>
  </r>
  <r>
    <n v="1047"/>
    <x v="479"/>
    <n v="201"/>
    <n v="305"/>
    <n v="103"/>
    <n v="3"/>
    <n v="27.702999999999999"/>
    <x v="1383"/>
    <m/>
    <n v="12.466349999999998"/>
    <x v="0"/>
    <x v="890"/>
    <x v="2"/>
    <x v="5"/>
    <x v="3"/>
    <x v="18"/>
    <m/>
    <x v="0"/>
  </r>
  <r>
    <n v="2191"/>
    <x v="479"/>
    <n v="201"/>
    <n v="301"/>
    <n v="105"/>
    <n v="7"/>
    <n v="44.304000000000002"/>
    <x v="1384"/>
    <m/>
    <n v="77.532000000000011"/>
    <x v="1"/>
    <x v="2"/>
    <x v="2"/>
    <x v="5"/>
    <x v="3"/>
    <x v="2"/>
    <m/>
    <x v="0"/>
  </r>
  <r>
    <n v="1557"/>
    <x v="480"/>
    <n v="202"/>
    <n v="302"/>
    <n v="101"/>
    <n v="1"/>
    <n v="149.31800000000001"/>
    <x v="1385"/>
    <m/>
    <n v="22.3977"/>
    <x v="0"/>
    <x v="891"/>
    <x v="2"/>
    <x v="5"/>
    <x v="4"/>
    <x v="5"/>
    <m/>
    <x v="0"/>
  </r>
  <r>
    <n v="2350"/>
    <x v="480"/>
    <n v="203"/>
    <n v="304"/>
    <n v="101"/>
    <n v="1"/>
    <n v="192.01"/>
    <x v="1386"/>
    <m/>
    <n v="32.6417"/>
    <x v="0"/>
    <x v="479"/>
    <x v="2"/>
    <x v="5"/>
    <x v="4"/>
    <x v="8"/>
    <m/>
    <x v="0"/>
  </r>
  <r>
    <n v="2536"/>
    <x v="480"/>
    <n v="202"/>
    <n v="304"/>
    <n v="104"/>
    <n v="5"/>
    <n v="190.72300000000001"/>
    <x v="1387"/>
    <m/>
    <n v="162.11455000000001"/>
    <x v="0"/>
    <x v="359"/>
    <x v="2"/>
    <x v="5"/>
    <x v="4"/>
    <x v="22"/>
    <m/>
    <x v="0"/>
  </r>
  <r>
    <n v="2570"/>
    <x v="480"/>
    <n v="201"/>
    <n v="301"/>
    <n v="103"/>
    <n v="5"/>
    <n v="169.23400000000001"/>
    <x v="1388"/>
    <m/>
    <n v="253.851"/>
    <x v="0"/>
    <x v="396"/>
    <x v="2"/>
    <x v="5"/>
    <x v="4"/>
    <x v="5"/>
    <m/>
    <x v="0"/>
  </r>
  <r>
    <n v="2870"/>
    <x v="480"/>
    <n v="203"/>
    <n v="304"/>
    <n v="104"/>
    <n v="6"/>
    <n v="53.378000000000007"/>
    <x v="1389"/>
    <m/>
    <n v="96.080400000000012"/>
    <x v="0"/>
    <x v="433"/>
    <x v="2"/>
    <x v="5"/>
    <x v="4"/>
    <x v="8"/>
    <m/>
    <x v="0"/>
  </r>
  <r>
    <n v="1821"/>
    <x v="481"/>
    <n v="205"/>
    <n v="304"/>
    <n v="105"/>
    <n v="9"/>
    <n v="117.66300000000001"/>
    <x v="1390"/>
    <m/>
    <n v="158.84505000000001"/>
    <x v="0"/>
    <x v="323"/>
    <x v="2"/>
    <x v="5"/>
    <x v="5"/>
    <x v="7"/>
    <m/>
    <x v="0"/>
  </r>
  <r>
    <n v="2118"/>
    <x v="481"/>
    <n v="202"/>
    <n v="302"/>
    <n v="102"/>
    <n v="4"/>
    <n v="370.04499999999996"/>
    <x v="1391"/>
    <m/>
    <n v="310.83779999999996"/>
    <x v="1"/>
    <x v="892"/>
    <x v="2"/>
    <x v="5"/>
    <x v="5"/>
    <x v="14"/>
    <m/>
    <x v="0"/>
  </r>
  <r>
    <n v="2323"/>
    <x v="481"/>
    <n v="204"/>
    <n v="304"/>
    <n v="102"/>
    <n v="8"/>
    <n v="95.771000000000001"/>
    <x v="1392"/>
    <m/>
    <n v="191.542"/>
    <x v="0"/>
    <x v="893"/>
    <x v="2"/>
    <x v="5"/>
    <x v="5"/>
    <x v="22"/>
    <m/>
    <x v="0"/>
  </r>
  <r>
    <n v="2472"/>
    <x v="482"/>
    <n v="203"/>
    <n v="302"/>
    <n v="104"/>
    <n v="10"/>
    <n v="225.459"/>
    <x v="1393"/>
    <m/>
    <n v="473.46390000000002"/>
    <x v="1"/>
    <x v="464"/>
    <x v="2"/>
    <x v="5"/>
    <x v="6"/>
    <x v="15"/>
    <m/>
    <x v="0"/>
  </r>
  <r>
    <n v="2541"/>
    <x v="482"/>
    <n v="203"/>
    <n v="302"/>
    <n v="104"/>
    <n v="6"/>
    <n v="287.56"/>
    <x v="1394"/>
    <m/>
    <n v="258.80400000000003"/>
    <x v="1"/>
    <x v="616"/>
    <x v="2"/>
    <x v="5"/>
    <x v="6"/>
    <x v="3"/>
    <m/>
    <x v="0"/>
  </r>
  <r>
    <n v="2458"/>
    <x v="483"/>
    <n v="201"/>
    <n v="302"/>
    <n v="104"/>
    <n v="10"/>
    <n v="80.691000000000003"/>
    <x v="1395"/>
    <m/>
    <n v="137.17470000000003"/>
    <x v="0"/>
    <x v="544"/>
    <x v="2"/>
    <x v="5"/>
    <x v="0"/>
    <x v="18"/>
    <m/>
    <x v="0"/>
  </r>
  <r>
    <n v="2539"/>
    <x v="483"/>
    <n v="204"/>
    <n v="305"/>
    <n v="105"/>
    <n v="2"/>
    <n v="369.90200000000004"/>
    <x v="1396"/>
    <m/>
    <n v="184.95100000000002"/>
    <x v="0"/>
    <x v="894"/>
    <x v="2"/>
    <x v="5"/>
    <x v="0"/>
    <x v="22"/>
    <m/>
    <x v="0"/>
  </r>
  <r>
    <n v="1173"/>
    <x v="484"/>
    <n v="203"/>
    <n v="305"/>
    <n v="101"/>
    <n v="6"/>
    <n v="84.89"/>
    <x v="1397"/>
    <m/>
    <n v="76.400999999999996"/>
    <x v="0"/>
    <x v="429"/>
    <x v="2"/>
    <x v="5"/>
    <x v="1"/>
    <x v="1"/>
    <m/>
    <x v="0"/>
  </r>
  <r>
    <n v="1600"/>
    <x v="484"/>
    <n v="201"/>
    <n v="304"/>
    <n v="105"/>
    <n v="6"/>
    <n v="366.27500000000003"/>
    <x v="1398"/>
    <m/>
    <n v="373.60050000000007"/>
    <x v="1"/>
    <x v="895"/>
    <x v="2"/>
    <x v="5"/>
    <x v="1"/>
    <x v="4"/>
    <m/>
    <x v="0"/>
  </r>
  <r>
    <n v="2195"/>
    <x v="484"/>
    <n v="203"/>
    <n v="303"/>
    <n v="101"/>
    <n v="6"/>
    <n v="306.08499999999998"/>
    <x v="1399"/>
    <m/>
    <n v="348.93689999999998"/>
    <x v="0"/>
    <x v="896"/>
    <x v="2"/>
    <x v="5"/>
    <x v="1"/>
    <x v="2"/>
    <m/>
    <x v="0"/>
  </r>
  <r>
    <n v="2508"/>
    <x v="484"/>
    <n v="203"/>
    <n v="303"/>
    <n v="102"/>
    <n v="2"/>
    <n v="361.85500000000002"/>
    <x v="1400"/>
    <m/>
    <n v="151.97909999999999"/>
    <x v="0"/>
    <x v="897"/>
    <x v="2"/>
    <x v="5"/>
    <x v="1"/>
    <x v="15"/>
    <m/>
    <x v="0"/>
  </r>
  <r>
    <n v="1007"/>
    <x v="485"/>
    <n v="202"/>
    <n v="305"/>
    <n v="101"/>
    <n v="9"/>
    <n v="327.08"/>
    <x v="1401"/>
    <m/>
    <n v="559.30679999999995"/>
    <x v="0"/>
    <x v="192"/>
    <x v="2"/>
    <x v="5"/>
    <x v="2"/>
    <x v="22"/>
    <m/>
    <x v="0"/>
  </r>
  <r>
    <n v="1481"/>
    <x v="485"/>
    <n v="202"/>
    <n v="304"/>
    <n v="102"/>
    <n v="6"/>
    <n v="389.87"/>
    <x v="1402"/>
    <m/>
    <n v="444.45180000000005"/>
    <x v="0"/>
    <x v="826"/>
    <x v="2"/>
    <x v="5"/>
    <x v="2"/>
    <x v="17"/>
    <m/>
    <x v="0"/>
  </r>
  <r>
    <n v="1410"/>
    <x v="486"/>
    <n v="205"/>
    <n v="303"/>
    <n v="105"/>
    <n v="2"/>
    <n v="386.464"/>
    <x v="1403"/>
    <m/>
    <n v="162.31487999999999"/>
    <x v="0"/>
    <x v="410"/>
    <x v="2"/>
    <x v="5"/>
    <x v="3"/>
    <x v="10"/>
    <m/>
    <x v="0"/>
  </r>
  <r>
    <n v="2397"/>
    <x v="486"/>
    <n v="203"/>
    <n v="305"/>
    <n v="101"/>
    <n v="6"/>
    <n v="338.87100000000004"/>
    <x v="1404"/>
    <m/>
    <n v="304.98390000000001"/>
    <x v="0"/>
    <x v="729"/>
    <x v="2"/>
    <x v="5"/>
    <x v="3"/>
    <x v="4"/>
    <m/>
    <x v="0"/>
  </r>
  <r>
    <n v="2443"/>
    <x v="487"/>
    <n v="202"/>
    <n v="302"/>
    <n v="104"/>
    <n v="3"/>
    <n v="160.13400000000001"/>
    <x v="1405"/>
    <m/>
    <n v="120.10050000000001"/>
    <x v="1"/>
    <x v="501"/>
    <x v="2"/>
    <x v="5"/>
    <x v="4"/>
    <x v="16"/>
    <m/>
    <x v="0"/>
  </r>
  <r>
    <n v="2740"/>
    <x v="487"/>
    <n v="203"/>
    <n v="303"/>
    <n v="105"/>
    <n v="10"/>
    <n v="262.14500000000004"/>
    <x v="1406"/>
    <m/>
    <n v="445.64650000000006"/>
    <x v="0"/>
    <x v="180"/>
    <x v="2"/>
    <x v="5"/>
    <x v="4"/>
    <x v="9"/>
    <m/>
    <x v="0"/>
  </r>
  <r>
    <n v="2950"/>
    <x v="487"/>
    <n v="201"/>
    <n v="305"/>
    <n v="104"/>
    <n v="5"/>
    <n v="160.47200000000001"/>
    <x v="1407"/>
    <m/>
    <n v="136.40120000000002"/>
    <x v="0"/>
    <x v="850"/>
    <x v="2"/>
    <x v="5"/>
    <x v="4"/>
    <x v="17"/>
    <m/>
    <x v="0"/>
  </r>
  <r>
    <n v="1382"/>
    <x v="488"/>
    <n v="202"/>
    <n v="303"/>
    <n v="104"/>
    <n v="4"/>
    <n v="270.07499999999999"/>
    <x v="1408"/>
    <m/>
    <n v="324.08999999999997"/>
    <x v="0"/>
    <x v="898"/>
    <x v="2"/>
    <x v="5"/>
    <x v="5"/>
    <x v="2"/>
    <m/>
    <x v="0"/>
  </r>
  <r>
    <n v="1578"/>
    <x v="488"/>
    <n v="205"/>
    <n v="301"/>
    <n v="101"/>
    <n v="5"/>
    <n v="277.19900000000001"/>
    <x v="1409"/>
    <m/>
    <n v="291.05895000000004"/>
    <x v="0"/>
    <x v="899"/>
    <x v="2"/>
    <x v="5"/>
    <x v="5"/>
    <x v="4"/>
    <m/>
    <x v="0"/>
  </r>
  <r>
    <n v="1772"/>
    <x v="488"/>
    <n v="202"/>
    <n v="305"/>
    <n v="103"/>
    <n v="2"/>
    <n v="126.33400000000002"/>
    <x v="1410"/>
    <m/>
    <n v="75.80040000000001"/>
    <x v="1"/>
    <x v="106"/>
    <x v="2"/>
    <x v="5"/>
    <x v="5"/>
    <x v="21"/>
    <m/>
    <x v="0"/>
  </r>
  <r>
    <n v="2271"/>
    <x v="488"/>
    <n v="202"/>
    <n v="301"/>
    <n v="104"/>
    <n v="5"/>
    <n v="44.524999999999999"/>
    <x v="1411"/>
    <m/>
    <n v="33.393749999999997"/>
    <x v="0"/>
    <x v="703"/>
    <x v="2"/>
    <x v="5"/>
    <x v="5"/>
    <x v="16"/>
    <m/>
    <x v="0"/>
  </r>
  <r>
    <n v="2688"/>
    <x v="488"/>
    <n v="204"/>
    <n v="304"/>
    <n v="101"/>
    <n v="9"/>
    <n v="257.20499999999998"/>
    <x v="1412"/>
    <m/>
    <n v="486.11744999999996"/>
    <x v="0"/>
    <x v="900"/>
    <x v="2"/>
    <x v="5"/>
    <x v="5"/>
    <x v="17"/>
    <m/>
    <x v="0"/>
  </r>
  <r>
    <n v="1255"/>
    <x v="489"/>
    <n v="205"/>
    <n v="304"/>
    <n v="101"/>
    <n v="2"/>
    <n v="141.77800000000002"/>
    <x v="1413"/>
    <m/>
    <n v="70.88900000000001"/>
    <x v="0"/>
    <x v="34"/>
    <x v="2"/>
    <x v="5"/>
    <x v="6"/>
    <x v="17"/>
    <m/>
    <x v="0"/>
  </r>
  <r>
    <n v="1784"/>
    <x v="489"/>
    <n v="204"/>
    <n v="305"/>
    <n v="101"/>
    <n v="6"/>
    <n v="63.478999999999999"/>
    <x v="1414"/>
    <m/>
    <n v="114.26220000000001"/>
    <x v="0"/>
    <x v="901"/>
    <x v="2"/>
    <x v="5"/>
    <x v="6"/>
    <x v="19"/>
    <m/>
    <x v="0"/>
  </r>
  <r>
    <n v="1864"/>
    <x v="489"/>
    <n v="204"/>
    <n v="302"/>
    <n v="101"/>
    <n v="2"/>
    <n v="52.753999999999998"/>
    <x v="1415"/>
    <m/>
    <n v="17.936360000000001"/>
    <x v="0"/>
    <x v="679"/>
    <x v="2"/>
    <x v="5"/>
    <x v="6"/>
    <x v="16"/>
    <m/>
    <x v="0"/>
  </r>
  <r>
    <n v="2253"/>
    <x v="489"/>
    <n v="201"/>
    <n v="304"/>
    <n v="102"/>
    <n v="10"/>
    <n v="185.73100000000002"/>
    <x v="1416"/>
    <m/>
    <n v="278.59649999999999"/>
    <x v="0"/>
    <x v="902"/>
    <x v="2"/>
    <x v="5"/>
    <x v="6"/>
    <x v="3"/>
    <m/>
    <x v="0"/>
  </r>
  <r>
    <n v="1938"/>
    <x v="490"/>
    <n v="204"/>
    <n v="304"/>
    <n v="104"/>
    <n v="8"/>
    <n v="279.94200000000001"/>
    <x v="1417"/>
    <m/>
    <n v="470.30255999999997"/>
    <x v="0"/>
    <x v="903"/>
    <x v="2"/>
    <x v="5"/>
    <x v="0"/>
    <x v="10"/>
    <m/>
    <x v="0"/>
  </r>
  <r>
    <n v="1543"/>
    <x v="491"/>
    <n v="203"/>
    <n v="303"/>
    <n v="104"/>
    <n v="3"/>
    <n v="137.072"/>
    <x v="1418"/>
    <m/>
    <n v="102.804"/>
    <x v="0"/>
    <x v="904"/>
    <x v="2"/>
    <x v="5"/>
    <x v="1"/>
    <x v="5"/>
    <m/>
    <x v="0"/>
  </r>
  <r>
    <n v="2583"/>
    <x v="491"/>
    <n v="204"/>
    <n v="302"/>
    <n v="103"/>
    <n v="2"/>
    <n v="59.28"/>
    <x v="1419"/>
    <m/>
    <n v="17.783999999999999"/>
    <x v="0"/>
    <x v="520"/>
    <x v="2"/>
    <x v="5"/>
    <x v="1"/>
    <x v="2"/>
    <m/>
    <x v="0"/>
  </r>
  <r>
    <n v="1233"/>
    <x v="492"/>
    <n v="202"/>
    <n v="303"/>
    <n v="102"/>
    <n v="5"/>
    <n v="48.021999999999998"/>
    <x v="1420"/>
    <m/>
    <n v="36.016499999999994"/>
    <x v="0"/>
    <x v="905"/>
    <x v="2"/>
    <x v="5"/>
    <x v="3"/>
    <x v="5"/>
    <m/>
    <x v="0"/>
  </r>
  <r>
    <n v="1135"/>
    <x v="493"/>
    <n v="202"/>
    <n v="305"/>
    <n v="105"/>
    <n v="2"/>
    <n v="39.767000000000003"/>
    <x v="1421"/>
    <m/>
    <n v="19.883500000000002"/>
    <x v="0"/>
    <x v="906"/>
    <x v="2"/>
    <x v="5"/>
    <x v="4"/>
    <x v="5"/>
    <m/>
    <x v="0"/>
  </r>
  <r>
    <n v="1273"/>
    <x v="493"/>
    <n v="201"/>
    <n v="302"/>
    <n v="103"/>
    <n v="1"/>
    <n v="59.305999999999997"/>
    <x v="1422"/>
    <m/>
    <n v="14.826499999999999"/>
    <x v="0"/>
    <x v="889"/>
    <x v="2"/>
    <x v="5"/>
    <x v="4"/>
    <x v="9"/>
    <m/>
    <x v="0"/>
  </r>
  <r>
    <n v="1730"/>
    <x v="493"/>
    <n v="203"/>
    <n v="304"/>
    <n v="104"/>
    <n v="3"/>
    <n v="333.45"/>
    <x v="1423"/>
    <m/>
    <n v="300.10499999999996"/>
    <x v="0"/>
    <x v="198"/>
    <x v="2"/>
    <x v="5"/>
    <x v="4"/>
    <x v="17"/>
    <m/>
    <x v="0"/>
  </r>
  <r>
    <n v="2894"/>
    <x v="493"/>
    <n v="203"/>
    <n v="305"/>
    <n v="105"/>
    <n v="1"/>
    <n v="77.025000000000006"/>
    <x v="1424"/>
    <m/>
    <n v="23.107500000000002"/>
    <x v="0"/>
    <x v="907"/>
    <x v="2"/>
    <x v="5"/>
    <x v="4"/>
    <x v="5"/>
    <m/>
    <x v="0"/>
  </r>
  <r>
    <n v="1334"/>
    <x v="494"/>
    <n v="205"/>
    <n v="303"/>
    <n v="103"/>
    <n v="6"/>
    <n v="115.02400000000002"/>
    <x v="1425"/>
    <m/>
    <n v="207.04320000000004"/>
    <x v="0"/>
    <x v="908"/>
    <x v="2"/>
    <x v="6"/>
    <x v="5"/>
    <x v="7"/>
    <m/>
    <x v="0"/>
  </r>
  <r>
    <n v="1081"/>
    <x v="495"/>
    <n v="205"/>
    <n v="304"/>
    <n v="104"/>
    <n v="8"/>
    <n v="316.29000000000002"/>
    <x v="1426"/>
    <m/>
    <n v="632.58000000000004"/>
    <x v="0"/>
    <x v="590"/>
    <x v="2"/>
    <x v="6"/>
    <x v="6"/>
    <x v="17"/>
    <m/>
    <x v="0"/>
  </r>
  <r>
    <n v="1992"/>
    <x v="495"/>
    <n v="204"/>
    <n v="305"/>
    <n v="105"/>
    <n v="2"/>
    <n v="37.739000000000004"/>
    <x v="1427"/>
    <m/>
    <n v="15.850380000000001"/>
    <x v="1"/>
    <x v="679"/>
    <x v="2"/>
    <x v="6"/>
    <x v="6"/>
    <x v="16"/>
    <m/>
    <x v="0"/>
  </r>
  <r>
    <n v="2001"/>
    <x v="495"/>
    <n v="205"/>
    <n v="303"/>
    <n v="102"/>
    <n v="6"/>
    <n v="196.56"/>
    <x v="1428"/>
    <m/>
    <n v="176.90400000000002"/>
    <x v="0"/>
    <x v="2"/>
    <x v="2"/>
    <x v="6"/>
    <x v="6"/>
    <x v="2"/>
    <m/>
    <x v="0"/>
  </r>
  <r>
    <n v="2332"/>
    <x v="495"/>
    <n v="205"/>
    <n v="303"/>
    <n v="103"/>
    <n v="6"/>
    <n v="375.57"/>
    <x v="1429"/>
    <m/>
    <n v="383.08140000000003"/>
    <x v="0"/>
    <x v="790"/>
    <x v="2"/>
    <x v="6"/>
    <x v="6"/>
    <x v="1"/>
    <m/>
    <x v="0"/>
  </r>
  <r>
    <n v="1261"/>
    <x v="496"/>
    <n v="205"/>
    <n v="301"/>
    <n v="105"/>
    <n v="6"/>
    <n v="284.57"/>
    <x v="1430"/>
    <m/>
    <n v="426.85500000000002"/>
    <x v="0"/>
    <x v="909"/>
    <x v="2"/>
    <x v="6"/>
    <x v="0"/>
    <x v="12"/>
    <m/>
    <x v="0"/>
  </r>
  <r>
    <n v="1290"/>
    <x v="497"/>
    <n v="203"/>
    <n v="303"/>
    <n v="103"/>
    <n v="4"/>
    <n v="252.07000000000002"/>
    <x v="1431"/>
    <m/>
    <n v="211.7388"/>
    <x v="0"/>
    <x v="373"/>
    <x v="2"/>
    <x v="6"/>
    <x v="1"/>
    <x v="16"/>
    <m/>
    <x v="0"/>
  </r>
  <r>
    <n v="1472"/>
    <x v="497"/>
    <n v="202"/>
    <n v="301"/>
    <n v="103"/>
    <n v="4"/>
    <n v="177.58"/>
    <x v="1432"/>
    <m/>
    <n v="213.096"/>
    <x v="0"/>
    <x v="910"/>
    <x v="2"/>
    <x v="6"/>
    <x v="1"/>
    <x v="21"/>
    <m/>
    <x v="0"/>
  </r>
  <r>
    <n v="2235"/>
    <x v="497"/>
    <n v="203"/>
    <n v="302"/>
    <n v="105"/>
    <n v="9"/>
    <n v="384.03300000000007"/>
    <x v="1433"/>
    <m/>
    <n v="518.44455000000005"/>
    <x v="1"/>
    <x v="911"/>
    <x v="2"/>
    <x v="6"/>
    <x v="1"/>
    <x v="9"/>
    <m/>
    <x v="0"/>
  </r>
  <r>
    <n v="2384"/>
    <x v="497"/>
    <n v="205"/>
    <n v="302"/>
    <n v="105"/>
    <n v="3"/>
    <n v="172.27600000000001"/>
    <x v="1434"/>
    <m/>
    <n v="155.04839999999999"/>
    <x v="0"/>
    <x v="912"/>
    <x v="2"/>
    <x v="6"/>
    <x v="1"/>
    <x v="7"/>
    <m/>
    <x v="0"/>
  </r>
  <r>
    <n v="1243"/>
    <x v="498"/>
    <n v="203"/>
    <n v="304"/>
    <n v="105"/>
    <n v="8"/>
    <n v="372.541"/>
    <x v="1435"/>
    <m/>
    <n v="745.08199999999999"/>
    <x v="1"/>
    <x v="96"/>
    <x v="2"/>
    <x v="6"/>
    <x v="2"/>
    <x v="13"/>
    <m/>
    <x v="0"/>
  </r>
  <r>
    <n v="1531"/>
    <x v="498"/>
    <n v="205"/>
    <n v="304"/>
    <n v="101"/>
    <n v="2"/>
    <n v="317.03100000000001"/>
    <x v="1436"/>
    <m/>
    <n v="158.5155"/>
    <x v="0"/>
    <x v="212"/>
    <x v="2"/>
    <x v="6"/>
    <x v="2"/>
    <x v="17"/>
    <m/>
    <x v="0"/>
  </r>
  <r>
    <n v="1704"/>
    <x v="498"/>
    <n v="203"/>
    <n v="302"/>
    <n v="103"/>
    <n v="2"/>
    <n v="85.033000000000001"/>
    <x v="1437"/>
    <m/>
    <n v="35.713859999999997"/>
    <x v="0"/>
    <x v="913"/>
    <x v="2"/>
    <x v="6"/>
    <x v="2"/>
    <x v="20"/>
    <m/>
    <x v="0"/>
  </r>
  <r>
    <n v="2152"/>
    <x v="498"/>
    <n v="202"/>
    <n v="303"/>
    <n v="105"/>
    <n v="4"/>
    <n v="194.935"/>
    <x v="1438"/>
    <m/>
    <n v="132.5558"/>
    <x v="0"/>
    <x v="529"/>
    <x v="2"/>
    <x v="6"/>
    <x v="2"/>
    <x v="1"/>
    <m/>
    <x v="0"/>
  </r>
  <r>
    <n v="1570"/>
    <x v="499"/>
    <n v="204"/>
    <n v="303"/>
    <n v="101"/>
    <n v="2"/>
    <n v="254.995"/>
    <x v="1439"/>
    <m/>
    <n v="86.698300000000003"/>
    <x v="0"/>
    <x v="914"/>
    <x v="2"/>
    <x v="6"/>
    <x v="3"/>
    <x v="2"/>
    <m/>
    <x v="0"/>
  </r>
  <r>
    <n v="2170"/>
    <x v="499"/>
    <n v="205"/>
    <n v="303"/>
    <n v="102"/>
    <n v="6"/>
    <n v="354.666"/>
    <x v="1440"/>
    <m/>
    <n v="361.75932000000006"/>
    <x v="0"/>
    <x v="915"/>
    <x v="2"/>
    <x v="6"/>
    <x v="3"/>
    <x v="9"/>
    <m/>
    <x v="0"/>
  </r>
  <r>
    <n v="1713"/>
    <x v="500"/>
    <n v="205"/>
    <n v="302"/>
    <n v="104"/>
    <n v="7"/>
    <n v="296.97199999999998"/>
    <x v="1441"/>
    <m/>
    <n v="311.82060000000001"/>
    <x v="0"/>
    <x v="916"/>
    <x v="2"/>
    <x v="6"/>
    <x v="4"/>
    <x v="23"/>
    <m/>
    <x v="0"/>
  </r>
  <r>
    <n v="2697"/>
    <x v="500"/>
    <n v="205"/>
    <n v="305"/>
    <n v="105"/>
    <n v="5"/>
    <n v="229.56700000000001"/>
    <x v="1442"/>
    <m/>
    <n v="172.17525000000001"/>
    <x v="0"/>
    <x v="725"/>
    <x v="2"/>
    <x v="6"/>
    <x v="4"/>
    <x v="1"/>
    <m/>
    <x v="0"/>
  </r>
  <r>
    <n v="2107"/>
    <x v="501"/>
    <n v="203"/>
    <n v="305"/>
    <n v="103"/>
    <n v="1"/>
    <n v="299.33800000000002"/>
    <x v="1443"/>
    <m/>
    <n v="74.834500000000006"/>
    <x v="1"/>
    <x v="728"/>
    <x v="2"/>
    <x v="6"/>
    <x v="5"/>
    <x v="23"/>
    <m/>
    <x v="0"/>
  </r>
  <r>
    <n v="2756"/>
    <x v="501"/>
    <n v="205"/>
    <n v="304"/>
    <n v="103"/>
    <n v="2"/>
    <n v="172.58799999999999"/>
    <x v="1444"/>
    <m/>
    <n v="103.55279999999999"/>
    <x v="1"/>
    <x v="917"/>
    <x v="2"/>
    <x v="6"/>
    <x v="5"/>
    <x v="11"/>
    <m/>
    <x v="0"/>
  </r>
  <r>
    <n v="1328"/>
    <x v="502"/>
    <n v="201"/>
    <n v="303"/>
    <n v="103"/>
    <n v="3"/>
    <n v="282.28199999999998"/>
    <x v="1445"/>
    <m/>
    <n v="254.0538"/>
    <x v="0"/>
    <x v="459"/>
    <x v="2"/>
    <x v="6"/>
    <x v="6"/>
    <x v="9"/>
    <m/>
    <x v="0"/>
  </r>
  <r>
    <n v="1928"/>
    <x v="502"/>
    <n v="204"/>
    <n v="302"/>
    <n v="103"/>
    <n v="1"/>
    <n v="57.967000000000006"/>
    <x v="1446"/>
    <m/>
    <n v="17.3901"/>
    <x v="0"/>
    <x v="275"/>
    <x v="2"/>
    <x v="6"/>
    <x v="6"/>
    <x v="0"/>
    <m/>
    <x v="0"/>
  </r>
  <r>
    <n v="2341"/>
    <x v="502"/>
    <n v="203"/>
    <n v="303"/>
    <n v="105"/>
    <n v="4"/>
    <n v="197.08"/>
    <x v="1447"/>
    <m/>
    <n v="197.08"/>
    <x v="0"/>
    <x v="509"/>
    <x v="2"/>
    <x v="6"/>
    <x v="6"/>
    <x v="9"/>
    <m/>
    <x v="0"/>
  </r>
  <r>
    <n v="2451"/>
    <x v="502"/>
    <n v="204"/>
    <n v="305"/>
    <n v="104"/>
    <n v="2"/>
    <n v="153.49099999999999"/>
    <x v="1448"/>
    <m/>
    <n v="46.047299999999993"/>
    <x v="1"/>
    <x v="334"/>
    <x v="2"/>
    <x v="6"/>
    <x v="6"/>
    <x v="4"/>
    <m/>
    <x v="0"/>
  </r>
  <r>
    <n v="1389"/>
    <x v="503"/>
    <n v="205"/>
    <n v="302"/>
    <n v="105"/>
    <n v="9"/>
    <n v="145.78200000000001"/>
    <x v="1449"/>
    <m/>
    <n v="196.8057"/>
    <x v="0"/>
    <x v="879"/>
    <x v="2"/>
    <x v="6"/>
    <x v="0"/>
    <x v="23"/>
    <m/>
    <x v="0"/>
  </r>
  <r>
    <n v="2671"/>
    <x v="503"/>
    <n v="203"/>
    <n v="304"/>
    <n v="105"/>
    <n v="9"/>
    <n v="228.05900000000003"/>
    <x v="1450"/>
    <m/>
    <n v="513.1327500000001"/>
    <x v="0"/>
    <x v="491"/>
    <x v="2"/>
    <x v="6"/>
    <x v="0"/>
    <x v="21"/>
    <m/>
    <x v="0"/>
  </r>
  <r>
    <n v="2040"/>
    <x v="504"/>
    <n v="204"/>
    <n v="304"/>
    <n v="102"/>
    <n v="7"/>
    <n v="68.198000000000008"/>
    <x v="1451"/>
    <m/>
    <n v="100.25106000000001"/>
    <x v="0"/>
    <x v="87"/>
    <x v="2"/>
    <x v="6"/>
    <x v="1"/>
    <x v="10"/>
    <m/>
    <x v="0"/>
  </r>
  <r>
    <n v="2427"/>
    <x v="504"/>
    <n v="205"/>
    <n v="301"/>
    <n v="101"/>
    <n v="6"/>
    <n v="113.711"/>
    <x v="1452"/>
    <m/>
    <n v="102.33989999999999"/>
    <x v="1"/>
    <x v="331"/>
    <x v="2"/>
    <x v="6"/>
    <x v="1"/>
    <x v="2"/>
    <m/>
    <x v="0"/>
  </r>
  <r>
    <n v="1093"/>
    <x v="505"/>
    <n v="205"/>
    <n v="304"/>
    <n v="105"/>
    <n v="9"/>
    <n v="356.81100000000004"/>
    <x v="1453"/>
    <m/>
    <n v="802.82475000000011"/>
    <x v="0"/>
    <x v="232"/>
    <x v="2"/>
    <x v="6"/>
    <x v="2"/>
    <x v="0"/>
    <m/>
    <x v="0"/>
  </r>
  <r>
    <n v="2739"/>
    <x v="505"/>
    <n v="201"/>
    <n v="302"/>
    <n v="103"/>
    <n v="7"/>
    <n v="134.667"/>
    <x v="1454"/>
    <m/>
    <n v="141.40035"/>
    <x v="0"/>
    <x v="708"/>
    <x v="2"/>
    <x v="6"/>
    <x v="2"/>
    <x v="23"/>
    <m/>
    <x v="0"/>
  </r>
  <r>
    <n v="2803"/>
    <x v="505"/>
    <n v="202"/>
    <n v="304"/>
    <n v="103"/>
    <n v="6"/>
    <n v="264.25100000000003"/>
    <x v="1455"/>
    <m/>
    <n v="396.37650000000008"/>
    <x v="0"/>
    <x v="918"/>
    <x v="2"/>
    <x v="6"/>
    <x v="2"/>
    <x v="20"/>
    <m/>
    <x v="0"/>
  </r>
  <r>
    <n v="1823"/>
    <x v="506"/>
    <n v="203"/>
    <n v="304"/>
    <n v="101"/>
    <n v="10"/>
    <n v="183.09200000000001"/>
    <x v="1456"/>
    <m/>
    <n v="347.87479999999999"/>
    <x v="0"/>
    <x v="919"/>
    <x v="2"/>
    <x v="6"/>
    <x v="3"/>
    <x v="21"/>
    <m/>
    <x v="0"/>
  </r>
  <r>
    <n v="1446"/>
    <x v="507"/>
    <n v="204"/>
    <n v="301"/>
    <n v="102"/>
    <n v="6"/>
    <n v="292.74700000000001"/>
    <x v="1457"/>
    <m/>
    <n v="368.86122"/>
    <x v="0"/>
    <x v="920"/>
    <x v="2"/>
    <x v="6"/>
    <x v="4"/>
    <x v="15"/>
    <m/>
    <x v="0"/>
  </r>
  <r>
    <n v="2778"/>
    <x v="508"/>
    <n v="201"/>
    <n v="301"/>
    <n v="101"/>
    <n v="1"/>
    <n v="116.53200000000001"/>
    <x v="1458"/>
    <m/>
    <n v="24.471720000000001"/>
    <x v="0"/>
    <x v="819"/>
    <x v="2"/>
    <x v="6"/>
    <x v="5"/>
    <x v="6"/>
    <m/>
    <x v="0"/>
  </r>
  <r>
    <n v="2902"/>
    <x v="508"/>
    <n v="201"/>
    <n v="304"/>
    <n v="104"/>
    <n v="7"/>
    <n v="75.179000000000002"/>
    <x v="1459"/>
    <m/>
    <n v="89.463010000000011"/>
    <x v="0"/>
    <x v="921"/>
    <x v="2"/>
    <x v="6"/>
    <x v="5"/>
    <x v="11"/>
    <m/>
    <x v="0"/>
  </r>
  <r>
    <n v="1324"/>
    <x v="509"/>
    <n v="205"/>
    <n v="301"/>
    <n v="103"/>
    <n v="1"/>
    <n v="29.588000000000005"/>
    <x v="1460"/>
    <m/>
    <n v="5.0299600000000009"/>
    <x v="0"/>
    <x v="202"/>
    <x v="2"/>
    <x v="6"/>
    <x v="6"/>
    <x v="20"/>
    <m/>
    <x v="0"/>
  </r>
  <r>
    <n v="2079"/>
    <x v="509"/>
    <n v="204"/>
    <n v="303"/>
    <n v="103"/>
    <n v="3"/>
    <n v="144.11799999999999"/>
    <x v="1461"/>
    <m/>
    <n v="64.853099999999998"/>
    <x v="0"/>
    <x v="7"/>
    <x v="2"/>
    <x v="6"/>
    <x v="6"/>
    <x v="6"/>
    <m/>
    <x v="0"/>
  </r>
  <r>
    <n v="2519"/>
    <x v="509"/>
    <n v="202"/>
    <n v="305"/>
    <n v="105"/>
    <n v="7"/>
    <n v="186.511"/>
    <x v="1462"/>
    <m/>
    <n v="248.05963"/>
    <x v="0"/>
    <x v="922"/>
    <x v="2"/>
    <x v="6"/>
    <x v="6"/>
    <x v="8"/>
    <m/>
    <x v="0"/>
  </r>
  <r>
    <n v="1455"/>
    <x v="510"/>
    <n v="203"/>
    <n v="303"/>
    <n v="102"/>
    <n v="3"/>
    <n v="165.50300000000001"/>
    <x v="1463"/>
    <m/>
    <n v="74.476349999999996"/>
    <x v="1"/>
    <x v="923"/>
    <x v="2"/>
    <x v="6"/>
    <x v="0"/>
    <x v="8"/>
    <m/>
    <x v="0"/>
  </r>
  <r>
    <n v="1954"/>
    <x v="510"/>
    <n v="203"/>
    <n v="302"/>
    <n v="102"/>
    <n v="5"/>
    <n v="200.17400000000001"/>
    <x v="1464"/>
    <m/>
    <n v="170.14790000000002"/>
    <x v="0"/>
    <x v="862"/>
    <x v="2"/>
    <x v="6"/>
    <x v="0"/>
    <x v="6"/>
    <m/>
    <x v="0"/>
  </r>
  <r>
    <n v="2551"/>
    <x v="510"/>
    <n v="202"/>
    <n v="301"/>
    <n v="101"/>
    <n v="3"/>
    <n v="85.488000000000014"/>
    <x v="1465"/>
    <m/>
    <n v="64.116000000000014"/>
    <x v="1"/>
    <x v="627"/>
    <x v="2"/>
    <x v="6"/>
    <x v="0"/>
    <x v="7"/>
    <m/>
    <x v="0"/>
  </r>
  <r>
    <n v="2995"/>
    <x v="510"/>
    <n v="201"/>
    <n v="302"/>
    <n v="105"/>
    <n v="5"/>
    <n v="139.1"/>
    <x v="1466"/>
    <m/>
    <n v="173.875"/>
    <x v="0"/>
    <x v="924"/>
    <x v="2"/>
    <x v="6"/>
    <x v="0"/>
    <x v="11"/>
    <m/>
    <x v="0"/>
  </r>
  <r>
    <n v="2719"/>
    <x v="511"/>
    <n v="204"/>
    <n v="305"/>
    <n v="104"/>
    <n v="2"/>
    <n v="367.09399999999999"/>
    <x v="1467"/>
    <m/>
    <n v="183.547"/>
    <x v="0"/>
    <x v="925"/>
    <x v="2"/>
    <x v="6"/>
    <x v="1"/>
    <x v="10"/>
    <m/>
    <x v="0"/>
  </r>
  <r>
    <n v="1402"/>
    <x v="512"/>
    <n v="204"/>
    <n v="303"/>
    <n v="105"/>
    <n v="2"/>
    <n v="209.417"/>
    <x v="336"/>
    <m/>
    <n v="71.201779999999999"/>
    <x v="0"/>
    <x v="707"/>
    <x v="2"/>
    <x v="6"/>
    <x v="2"/>
    <x v="19"/>
    <m/>
    <x v="0"/>
  </r>
  <r>
    <n v="1694"/>
    <x v="512"/>
    <n v="201"/>
    <n v="301"/>
    <n v="105"/>
    <n v="4"/>
    <n v="38.194000000000003"/>
    <x v="1468"/>
    <m/>
    <n v="45.832799999999999"/>
    <x v="1"/>
    <x v="913"/>
    <x v="2"/>
    <x v="6"/>
    <x v="2"/>
    <x v="20"/>
    <m/>
    <x v="0"/>
  </r>
  <r>
    <n v="2048"/>
    <x v="513"/>
    <n v="202"/>
    <n v="301"/>
    <n v="103"/>
    <n v="1"/>
    <n v="262.65199999999999"/>
    <x v="1469"/>
    <m/>
    <n v="78.795599999999993"/>
    <x v="0"/>
    <x v="490"/>
    <x v="2"/>
    <x v="6"/>
    <x v="3"/>
    <x v="17"/>
    <m/>
    <x v="0"/>
  </r>
  <r>
    <n v="2413"/>
    <x v="513"/>
    <n v="201"/>
    <n v="305"/>
    <n v="105"/>
    <n v="8"/>
    <n v="231.29599999999999"/>
    <x v="1470"/>
    <m/>
    <n v="462.59199999999998"/>
    <x v="0"/>
    <x v="926"/>
    <x v="2"/>
    <x v="6"/>
    <x v="3"/>
    <x v="20"/>
    <m/>
    <x v="0"/>
  </r>
  <r>
    <n v="2466"/>
    <x v="513"/>
    <n v="203"/>
    <n v="301"/>
    <n v="103"/>
    <n v="7"/>
    <n v="104.676"/>
    <x v="1471"/>
    <m/>
    <n v="153.87371999999999"/>
    <x v="0"/>
    <x v="83"/>
    <x v="2"/>
    <x v="6"/>
    <x v="3"/>
    <x v="12"/>
    <m/>
    <x v="0"/>
  </r>
  <r>
    <n v="1436"/>
    <x v="514"/>
    <n v="201"/>
    <n v="303"/>
    <n v="104"/>
    <n v="10"/>
    <n v="126.34700000000001"/>
    <x v="1472"/>
    <m/>
    <n v="379.041"/>
    <x v="0"/>
    <x v="803"/>
    <x v="2"/>
    <x v="6"/>
    <x v="4"/>
    <x v="20"/>
    <m/>
    <x v="0"/>
  </r>
  <r>
    <n v="2787"/>
    <x v="514"/>
    <n v="201"/>
    <n v="302"/>
    <n v="105"/>
    <n v="6"/>
    <n v="73.462999999999994"/>
    <x v="1473"/>
    <m/>
    <n v="66.116699999999994"/>
    <x v="0"/>
    <x v="927"/>
    <x v="2"/>
    <x v="6"/>
    <x v="4"/>
    <x v="4"/>
    <m/>
    <x v="0"/>
  </r>
  <r>
    <n v="2998"/>
    <x v="514"/>
    <n v="204"/>
    <n v="304"/>
    <n v="105"/>
    <n v="9"/>
    <n v="231.452"/>
    <x v="1474"/>
    <m/>
    <n v="354.12156000000004"/>
    <x v="1"/>
    <x v="500"/>
    <x v="2"/>
    <x v="6"/>
    <x v="4"/>
    <x v="9"/>
    <m/>
    <x v="0"/>
  </r>
  <r>
    <n v="1507"/>
    <x v="515"/>
    <n v="204"/>
    <n v="303"/>
    <n v="104"/>
    <n v="10"/>
    <n v="328.952"/>
    <x v="1475"/>
    <m/>
    <n v="822.38"/>
    <x v="0"/>
    <x v="928"/>
    <x v="2"/>
    <x v="6"/>
    <x v="6"/>
    <x v="21"/>
    <m/>
    <x v="0"/>
  </r>
  <r>
    <n v="2744"/>
    <x v="515"/>
    <n v="205"/>
    <n v="302"/>
    <n v="103"/>
    <n v="2"/>
    <n v="148.34300000000002"/>
    <x v="1476"/>
    <m/>
    <n v="89.005800000000008"/>
    <x v="0"/>
    <x v="582"/>
    <x v="2"/>
    <x v="6"/>
    <x v="6"/>
    <x v="21"/>
    <m/>
    <x v="0"/>
  </r>
  <r>
    <n v="2961"/>
    <x v="515"/>
    <n v="201"/>
    <n v="305"/>
    <n v="102"/>
    <n v="5"/>
    <n v="325.637"/>
    <x v="1477"/>
    <m/>
    <n v="244.22774999999999"/>
    <x v="1"/>
    <x v="463"/>
    <x v="2"/>
    <x v="6"/>
    <x v="6"/>
    <x v="14"/>
    <m/>
    <x v="0"/>
  </r>
  <r>
    <n v="2156"/>
    <x v="516"/>
    <n v="202"/>
    <n v="302"/>
    <n v="101"/>
    <n v="5"/>
    <n v="121.49799999999999"/>
    <x v="1478"/>
    <m/>
    <n v="182.24699999999999"/>
    <x v="1"/>
    <x v="929"/>
    <x v="2"/>
    <x v="6"/>
    <x v="0"/>
    <x v="5"/>
    <m/>
    <x v="0"/>
  </r>
  <r>
    <n v="2872"/>
    <x v="516"/>
    <n v="201"/>
    <n v="302"/>
    <n v="101"/>
    <n v="3"/>
    <n v="132.834"/>
    <x v="1479"/>
    <m/>
    <n v="67.745340000000013"/>
    <x v="0"/>
    <x v="560"/>
    <x v="2"/>
    <x v="6"/>
    <x v="0"/>
    <x v="9"/>
    <m/>
    <x v="0"/>
  </r>
  <r>
    <n v="1573"/>
    <x v="517"/>
    <n v="203"/>
    <n v="305"/>
    <n v="104"/>
    <n v="8"/>
    <n v="273.32499999999999"/>
    <x v="1480"/>
    <m/>
    <n v="546.65"/>
    <x v="0"/>
    <x v="930"/>
    <x v="2"/>
    <x v="6"/>
    <x v="1"/>
    <x v="0"/>
    <m/>
    <x v="0"/>
  </r>
  <r>
    <n v="1910"/>
    <x v="517"/>
    <n v="202"/>
    <n v="305"/>
    <n v="103"/>
    <n v="10"/>
    <n v="381.303"/>
    <x v="1481"/>
    <m/>
    <n v="1143.9089999999999"/>
    <x v="0"/>
    <x v="514"/>
    <x v="2"/>
    <x v="6"/>
    <x v="1"/>
    <x v="5"/>
    <m/>
    <x v="0"/>
  </r>
  <r>
    <n v="2728"/>
    <x v="517"/>
    <n v="201"/>
    <n v="302"/>
    <n v="102"/>
    <n v="6"/>
    <n v="206.25800000000001"/>
    <x v="1482"/>
    <m/>
    <n v="210.38316"/>
    <x v="0"/>
    <x v="931"/>
    <x v="2"/>
    <x v="6"/>
    <x v="1"/>
    <x v="0"/>
    <m/>
    <x v="0"/>
  </r>
  <r>
    <n v="1310"/>
    <x v="518"/>
    <n v="201"/>
    <n v="305"/>
    <n v="103"/>
    <n v="3"/>
    <n v="38.935000000000002"/>
    <x v="1483"/>
    <m/>
    <n v="35.041499999999999"/>
    <x v="0"/>
    <x v="932"/>
    <x v="2"/>
    <x v="6"/>
    <x v="2"/>
    <x v="16"/>
    <m/>
    <x v="0"/>
  </r>
  <r>
    <n v="1526"/>
    <x v="518"/>
    <n v="202"/>
    <n v="303"/>
    <n v="104"/>
    <n v="3"/>
    <n v="102.193"/>
    <x v="1484"/>
    <m/>
    <n v="91.973699999999994"/>
    <x v="0"/>
    <x v="482"/>
    <x v="2"/>
    <x v="6"/>
    <x v="2"/>
    <x v="21"/>
    <m/>
    <x v="0"/>
  </r>
  <r>
    <n v="2816"/>
    <x v="518"/>
    <n v="203"/>
    <n v="303"/>
    <n v="104"/>
    <n v="7"/>
    <n v="189.73499999999999"/>
    <x v="1485"/>
    <m/>
    <n v="398.44349999999997"/>
    <x v="0"/>
    <x v="502"/>
    <x v="2"/>
    <x v="6"/>
    <x v="2"/>
    <x v="18"/>
    <m/>
    <x v="0"/>
  </r>
  <r>
    <n v="1149"/>
    <x v="519"/>
    <n v="204"/>
    <n v="303"/>
    <n v="102"/>
    <n v="3"/>
    <n v="97.89"/>
    <x v="1486"/>
    <m/>
    <n v="44.0505"/>
    <x v="0"/>
    <x v="932"/>
    <x v="2"/>
    <x v="6"/>
    <x v="3"/>
    <x v="16"/>
    <m/>
    <x v="0"/>
  </r>
  <r>
    <n v="1206"/>
    <x v="519"/>
    <n v="201"/>
    <n v="305"/>
    <n v="101"/>
    <n v="5"/>
    <n v="161.38200000000001"/>
    <x v="1395"/>
    <m/>
    <n v="169.4511"/>
    <x v="0"/>
    <x v="933"/>
    <x v="2"/>
    <x v="6"/>
    <x v="3"/>
    <x v="1"/>
    <m/>
    <x v="0"/>
  </r>
  <r>
    <n v="2351"/>
    <x v="519"/>
    <n v="202"/>
    <n v="305"/>
    <n v="104"/>
    <n v="9"/>
    <n v="218.33499999999998"/>
    <x v="1487"/>
    <m/>
    <n v="373.35284999999999"/>
    <x v="1"/>
    <x v="686"/>
    <x v="2"/>
    <x v="6"/>
    <x v="3"/>
    <x v="13"/>
    <m/>
    <x v="0"/>
  </r>
  <r>
    <n v="1110"/>
    <x v="520"/>
    <n v="201"/>
    <n v="301"/>
    <n v="103"/>
    <n v="2"/>
    <n v="145.119"/>
    <x v="1488"/>
    <m/>
    <n v="60.949979999999996"/>
    <x v="0"/>
    <x v="821"/>
    <x v="2"/>
    <x v="6"/>
    <x v="4"/>
    <x v="4"/>
    <m/>
    <x v="0"/>
  </r>
  <r>
    <n v="1903"/>
    <x v="520"/>
    <n v="201"/>
    <n v="301"/>
    <n v="105"/>
    <n v="10"/>
    <n v="382.69400000000002"/>
    <x v="1489"/>
    <m/>
    <n v="956.73500000000001"/>
    <x v="0"/>
    <x v="728"/>
    <x v="2"/>
    <x v="6"/>
    <x v="4"/>
    <x v="23"/>
    <m/>
    <x v="0"/>
  </r>
  <r>
    <n v="1148"/>
    <x v="521"/>
    <n v="201"/>
    <n v="303"/>
    <n v="105"/>
    <n v="8"/>
    <n v="299.72800000000001"/>
    <x v="1490"/>
    <m/>
    <n v="719.34720000000004"/>
    <x v="0"/>
    <x v="547"/>
    <x v="2"/>
    <x v="6"/>
    <x v="5"/>
    <x v="14"/>
    <m/>
    <x v="0"/>
  </r>
  <r>
    <n v="1479"/>
    <x v="521"/>
    <n v="202"/>
    <n v="303"/>
    <n v="101"/>
    <n v="5"/>
    <n v="370.435"/>
    <x v="1491"/>
    <m/>
    <n v="277.82624999999996"/>
    <x v="1"/>
    <x v="934"/>
    <x v="2"/>
    <x v="6"/>
    <x v="5"/>
    <x v="23"/>
    <m/>
    <x v="0"/>
  </r>
  <r>
    <n v="1748"/>
    <x v="521"/>
    <n v="203"/>
    <n v="301"/>
    <n v="103"/>
    <n v="8"/>
    <n v="327.899"/>
    <x v="1492"/>
    <m/>
    <n v="786.95759999999996"/>
    <x v="0"/>
    <x v="935"/>
    <x v="2"/>
    <x v="6"/>
    <x v="5"/>
    <x v="21"/>
    <m/>
    <x v="0"/>
  </r>
  <r>
    <n v="2067"/>
    <x v="521"/>
    <n v="201"/>
    <n v="303"/>
    <n v="104"/>
    <n v="5"/>
    <n v="371.709"/>
    <x v="1493"/>
    <m/>
    <n v="278.78174999999999"/>
    <x v="0"/>
    <x v="4"/>
    <x v="2"/>
    <x v="6"/>
    <x v="5"/>
    <x v="4"/>
    <m/>
    <x v="0"/>
  </r>
  <r>
    <n v="2157"/>
    <x v="521"/>
    <n v="203"/>
    <n v="305"/>
    <n v="103"/>
    <n v="5"/>
    <n v="379.71699999999998"/>
    <x v="1494"/>
    <m/>
    <n v="284.78775000000002"/>
    <x v="0"/>
    <x v="936"/>
    <x v="2"/>
    <x v="6"/>
    <x v="5"/>
    <x v="15"/>
    <m/>
    <x v="0"/>
  </r>
  <r>
    <n v="2434"/>
    <x v="521"/>
    <n v="203"/>
    <n v="301"/>
    <n v="101"/>
    <n v="2"/>
    <n v="291.08300000000003"/>
    <x v="1495"/>
    <m/>
    <n v="98.968220000000017"/>
    <x v="0"/>
    <x v="937"/>
    <x v="2"/>
    <x v="6"/>
    <x v="5"/>
    <x v="14"/>
    <m/>
    <x v="0"/>
  </r>
  <r>
    <n v="1837"/>
    <x v="522"/>
    <n v="204"/>
    <n v="301"/>
    <n v="104"/>
    <n v="2"/>
    <n v="45.448"/>
    <x v="1496"/>
    <m/>
    <n v="22.724"/>
    <x v="0"/>
    <x v="938"/>
    <x v="2"/>
    <x v="6"/>
    <x v="6"/>
    <x v="15"/>
    <m/>
    <x v="0"/>
  </r>
  <r>
    <n v="2218"/>
    <x v="522"/>
    <n v="201"/>
    <n v="303"/>
    <n v="105"/>
    <n v="5"/>
    <n v="376.94799999999998"/>
    <x v="1497"/>
    <m/>
    <n v="320.4058"/>
    <x v="0"/>
    <x v="939"/>
    <x v="2"/>
    <x v="6"/>
    <x v="6"/>
    <x v="6"/>
    <m/>
    <x v="0"/>
  </r>
  <r>
    <n v="2690"/>
    <x v="523"/>
    <n v="202"/>
    <n v="301"/>
    <n v="103"/>
    <n v="10"/>
    <n v="229.08600000000001"/>
    <x v="1498"/>
    <m/>
    <n v="687.25800000000004"/>
    <x v="0"/>
    <x v="788"/>
    <x v="2"/>
    <x v="7"/>
    <x v="0"/>
    <x v="1"/>
    <m/>
    <x v="0"/>
  </r>
  <r>
    <n v="2786"/>
    <x v="524"/>
    <n v="202"/>
    <n v="302"/>
    <n v="102"/>
    <n v="2"/>
    <n v="54.184000000000005"/>
    <x v="1499"/>
    <m/>
    <n v="32.510400000000004"/>
    <x v="0"/>
    <x v="940"/>
    <x v="2"/>
    <x v="7"/>
    <x v="1"/>
    <x v="9"/>
    <m/>
    <x v="0"/>
  </r>
  <r>
    <n v="1276"/>
    <x v="525"/>
    <n v="202"/>
    <n v="303"/>
    <n v="103"/>
    <n v="10"/>
    <n v="361.15300000000002"/>
    <x v="1500"/>
    <m/>
    <n v="613.96010000000012"/>
    <x v="1"/>
    <x v="941"/>
    <x v="2"/>
    <x v="7"/>
    <x v="2"/>
    <x v="22"/>
    <m/>
    <x v="0"/>
  </r>
  <r>
    <n v="1589"/>
    <x v="525"/>
    <n v="203"/>
    <n v="304"/>
    <n v="104"/>
    <n v="1"/>
    <n v="228.696"/>
    <x v="1501"/>
    <m/>
    <n v="43.452240000000003"/>
    <x v="0"/>
    <x v="942"/>
    <x v="2"/>
    <x v="7"/>
    <x v="2"/>
    <x v="4"/>
    <m/>
    <x v="0"/>
  </r>
  <r>
    <n v="1897"/>
    <x v="525"/>
    <n v="202"/>
    <n v="302"/>
    <n v="102"/>
    <n v="10"/>
    <n v="271.29700000000003"/>
    <x v="1502"/>
    <m/>
    <n v="678.24250000000006"/>
    <x v="0"/>
    <x v="943"/>
    <x v="2"/>
    <x v="7"/>
    <x v="2"/>
    <x v="23"/>
    <m/>
    <x v="0"/>
  </r>
  <r>
    <n v="1121"/>
    <x v="526"/>
    <n v="201"/>
    <n v="303"/>
    <n v="105"/>
    <n v="1"/>
    <n v="296.92"/>
    <x v="1503"/>
    <m/>
    <n v="56.414800000000007"/>
    <x v="1"/>
    <x v="787"/>
    <x v="2"/>
    <x v="7"/>
    <x v="3"/>
    <x v="23"/>
    <m/>
    <x v="0"/>
  </r>
  <r>
    <n v="1797"/>
    <x v="526"/>
    <n v="204"/>
    <n v="302"/>
    <n v="105"/>
    <n v="6"/>
    <n v="202.8"/>
    <x v="1504"/>
    <m/>
    <n v="182.52"/>
    <x v="0"/>
    <x v="440"/>
    <x v="2"/>
    <x v="7"/>
    <x v="3"/>
    <x v="12"/>
    <m/>
    <x v="0"/>
  </r>
  <r>
    <n v="2066"/>
    <x v="526"/>
    <n v="202"/>
    <n v="302"/>
    <n v="102"/>
    <n v="1"/>
    <n v="319.202"/>
    <x v="1505"/>
    <m/>
    <n v="95.760599999999997"/>
    <x v="0"/>
    <x v="944"/>
    <x v="2"/>
    <x v="7"/>
    <x v="3"/>
    <x v="18"/>
    <m/>
    <x v="0"/>
  </r>
  <r>
    <n v="2084"/>
    <x v="526"/>
    <n v="202"/>
    <n v="302"/>
    <n v="101"/>
    <n v="9"/>
    <n v="34.047000000000004"/>
    <x v="1506"/>
    <m/>
    <n v="91.926900000000018"/>
    <x v="1"/>
    <x v="562"/>
    <x v="2"/>
    <x v="7"/>
    <x v="3"/>
    <x v="0"/>
    <m/>
    <x v="0"/>
  </r>
  <r>
    <n v="2103"/>
    <x v="526"/>
    <n v="201"/>
    <n v="305"/>
    <n v="105"/>
    <n v="3"/>
    <n v="43.94"/>
    <x v="1507"/>
    <m/>
    <n v="19.773"/>
    <x v="0"/>
    <x v="472"/>
    <x v="2"/>
    <x v="7"/>
    <x v="3"/>
    <x v="11"/>
    <m/>
    <x v="0"/>
  </r>
  <r>
    <n v="2187"/>
    <x v="527"/>
    <n v="202"/>
    <n v="302"/>
    <n v="105"/>
    <n v="5"/>
    <n v="341.64000000000004"/>
    <x v="1508"/>
    <m/>
    <n v="256.23"/>
    <x v="0"/>
    <x v="413"/>
    <x v="2"/>
    <x v="7"/>
    <x v="4"/>
    <x v="10"/>
    <m/>
    <x v="0"/>
  </r>
  <r>
    <n v="2238"/>
    <x v="527"/>
    <n v="204"/>
    <n v="301"/>
    <n v="102"/>
    <n v="4"/>
    <n v="101.77700000000002"/>
    <x v="1509"/>
    <m/>
    <n v="85.492680000000007"/>
    <x v="1"/>
    <x v="364"/>
    <x v="2"/>
    <x v="7"/>
    <x v="4"/>
    <x v="15"/>
    <m/>
    <x v="0"/>
  </r>
  <r>
    <n v="2499"/>
    <x v="527"/>
    <n v="202"/>
    <n v="302"/>
    <n v="102"/>
    <n v="9"/>
    <n v="117"/>
    <x v="1510"/>
    <m/>
    <n v="157.94999999999999"/>
    <x v="0"/>
    <x v="421"/>
    <x v="2"/>
    <x v="7"/>
    <x v="4"/>
    <x v="7"/>
    <m/>
    <x v="0"/>
  </r>
  <r>
    <n v="2727"/>
    <x v="527"/>
    <n v="201"/>
    <n v="301"/>
    <n v="104"/>
    <n v="10"/>
    <n v="64.856999999999999"/>
    <x v="1511"/>
    <m/>
    <n v="97.285499999999985"/>
    <x v="0"/>
    <x v="36"/>
    <x v="2"/>
    <x v="7"/>
    <x v="4"/>
    <x v="18"/>
    <m/>
    <x v="0"/>
  </r>
  <r>
    <n v="2563"/>
    <x v="528"/>
    <n v="201"/>
    <n v="305"/>
    <n v="105"/>
    <n v="8"/>
    <n v="58.707999999999998"/>
    <x v="1512"/>
    <m/>
    <n v="117.416"/>
    <x v="0"/>
    <x v="945"/>
    <x v="2"/>
    <x v="7"/>
    <x v="5"/>
    <x v="20"/>
    <m/>
    <x v="0"/>
  </r>
  <r>
    <n v="2649"/>
    <x v="528"/>
    <n v="202"/>
    <n v="304"/>
    <n v="103"/>
    <n v="5"/>
    <n v="301.58700000000005"/>
    <x v="1513"/>
    <m/>
    <n v="226.19025000000002"/>
    <x v="0"/>
    <x v="267"/>
    <x v="2"/>
    <x v="7"/>
    <x v="5"/>
    <x v="14"/>
    <m/>
    <x v="0"/>
  </r>
  <r>
    <n v="1182"/>
    <x v="529"/>
    <n v="203"/>
    <n v="302"/>
    <n v="104"/>
    <n v="8"/>
    <n v="38.103000000000002"/>
    <x v="1514"/>
    <m/>
    <n v="64.013040000000004"/>
    <x v="1"/>
    <x v="946"/>
    <x v="2"/>
    <x v="7"/>
    <x v="6"/>
    <x v="17"/>
    <m/>
    <x v="0"/>
  </r>
  <r>
    <n v="2257"/>
    <x v="529"/>
    <n v="201"/>
    <n v="304"/>
    <n v="103"/>
    <n v="2"/>
    <n v="286.44200000000001"/>
    <x v="1515"/>
    <m/>
    <n v="143.221"/>
    <x v="1"/>
    <x v="207"/>
    <x v="2"/>
    <x v="7"/>
    <x v="6"/>
    <x v="2"/>
    <m/>
    <x v="0"/>
  </r>
  <r>
    <n v="2556"/>
    <x v="529"/>
    <n v="205"/>
    <n v="304"/>
    <n v="105"/>
    <n v="2"/>
    <n v="214.006"/>
    <x v="1516"/>
    <m/>
    <n v="89.88252"/>
    <x v="0"/>
    <x v="674"/>
    <x v="2"/>
    <x v="7"/>
    <x v="6"/>
    <x v="21"/>
    <m/>
    <x v="0"/>
  </r>
  <r>
    <n v="2110"/>
    <x v="530"/>
    <n v="205"/>
    <n v="305"/>
    <n v="101"/>
    <n v="5"/>
    <n v="74.646000000000001"/>
    <x v="1517"/>
    <m/>
    <n v="63.449100000000008"/>
    <x v="0"/>
    <x v="947"/>
    <x v="2"/>
    <x v="7"/>
    <x v="0"/>
    <x v="7"/>
    <m/>
    <x v="0"/>
  </r>
  <r>
    <n v="1428"/>
    <x v="531"/>
    <n v="204"/>
    <n v="303"/>
    <n v="101"/>
    <n v="7"/>
    <n v="388.80399999999997"/>
    <x v="1518"/>
    <m/>
    <n v="571.54187999999988"/>
    <x v="0"/>
    <x v="948"/>
    <x v="2"/>
    <x v="7"/>
    <x v="1"/>
    <x v="6"/>
    <m/>
    <x v="0"/>
  </r>
  <r>
    <n v="1664"/>
    <x v="531"/>
    <n v="202"/>
    <n v="305"/>
    <n v="104"/>
    <n v="1"/>
    <n v="27.014000000000003"/>
    <x v="1519"/>
    <m/>
    <n v="8.1042000000000005"/>
    <x v="0"/>
    <x v="723"/>
    <x v="2"/>
    <x v="7"/>
    <x v="1"/>
    <x v="0"/>
    <m/>
    <x v="0"/>
  </r>
  <r>
    <n v="1915"/>
    <x v="531"/>
    <n v="202"/>
    <n v="303"/>
    <n v="105"/>
    <n v="5"/>
    <n v="76.635000000000005"/>
    <x v="1520"/>
    <m/>
    <n v="95.793750000000003"/>
    <x v="1"/>
    <x v="31"/>
    <x v="2"/>
    <x v="7"/>
    <x v="1"/>
    <x v="13"/>
    <m/>
    <x v="0"/>
  </r>
  <r>
    <n v="2135"/>
    <x v="531"/>
    <n v="203"/>
    <n v="304"/>
    <n v="105"/>
    <n v="5"/>
    <n v="47.151000000000003"/>
    <x v="1521"/>
    <m/>
    <n v="44.793450000000007"/>
    <x v="0"/>
    <x v="590"/>
    <x v="2"/>
    <x v="7"/>
    <x v="1"/>
    <x v="17"/>
    <m/>
    <x v="0"/>
  </r>
  <r>
    <n v="1089"/>
    <x v="532"/>
    <n v="205"/>
    <n v="305"/>
    <n v="102"/>
    <n v="6"/>
    <n v="121.08200000000001"/>
    <x v="1522"/>
    <m/>
    <n v="108.97380000000001"/>
    <x v="0"/>
    <x v="302"/>
    <x v="2"/>
    <x v="7"/>
    <x v="2"/>
    <x v="1"/>
    <m/>
    <x v="0"/>
  </r>
  <r>
    <n v="1238"/>
    <x v="532"/>
    <n v="202"/>
    <n v="304"/>
    <n v="103"/>
    <n v="3"/>
    <n v="69.069000000000003"/>
    <x v="1523"/>
    <m/>
    <n v="62.162099999999995"/>
    <x v="0"/>
    <x v="949"/>
    <x v="2"/>
    <x v="7"/>
    <x v="2"/>
    <x v="11"/>
    <m/>
    <x v="0"/>
  </r>
  <r>
    <n v="1265"/>
    <x v="532"/>
    <n v="201"/>
    <n v="303"/>
    <n v="103"/>
    <n v="6"/>
    <n v="341.99099999999999"/>
    <x v="1524"/>
    <m/>
    <n v="389.86973999999998"/>
    <x v="0"/>
    <x v="527"/>
    <x v="2"/>
    <x v="7"/>
    <x v="2"/>
    <x v="9"/>
    <m/>
    <x v="0"/>
  </r>
  <r>
    <n v="2844"/>
    <x v="532"/>
    <n v="204"/>
    <n v="302"/>
    <n v="102"/>
    <n v="4"/>
    <n v="367.69200000000001"/>
    <x v="1525"/>
    <m/>
    <n v="308.86128000000002"/>
    <x v="0"/>
    <x v="76"/>
    <x v="2"/>
    <x v="7"/>
    <x v="2"/>
    <x v="1"/>
    <m/>
    <x v="0"/>
  </r>
  <r>
    <n v="1346"/>
    <x v="533"/>
    <n v="201"/>
    <n v="301"/>
    <n v="103"/>
    <n v="9"/>
    <n v="154.12800000000001"/>
    <x v="1526"/>
    <m/>
    <n v="416.1456"/>
    <x v="0"/>
    <x v="859"/>
    <x v="2"/>
    <x v="7"/>
    <x v="3"/>
    <x v="8"/>
    <m/>
    <x v="0"/>
  </r>
  <r>
    <n v="1469"/>
    <x v="533"/>
    <n v="202"/>
    <n v="303"/>
    <n v="105"/>
    <n v="3"/>
    <n v="223.17099999999999"/>
    <x v="1527"/>
    <m/>
    <n v="127.20746999999999"/>
    <x v="0"/>
    <x v="338"/>
    <x v="2"/>
    <x v="7"/>
    <x v="3"/>
    <x v="0"/>
    <m/>
    <x v="0"/>
  </r>
  <r>
    <n v="1673"/>
    <x v="533"/>
    <n v="205"/>
    <n v="303"/>
    <n v="101"/>
    <n v="6"/>
    <n v="373.91899999999998"/>
    <x v="1528"/>
    <m/>
    <n v="426.26766000000003"/>
    <x v="0"/>
    <x v="644"/>
    <x v="2"/>
    <x v="7"/>
    <x v="3"/>
    <x v="20"/>
    <m/>
    <x v="0"/>
  </r>
  <r>
    <n v="1844"/>
    <x v="533"/>
    <n v="202"/>
    <n v="304"/>
    <n v="104"/>
    <n v="3"/>
    <n v="362.96"/>
    <x v="1529"/>
    <m/>
    <n v="326.66399999999993"/>
    <x v="0"/>
    <x v="614"/>
    <x v="2"/>
    <x v="7"/>
    <x v="3"/>
    <x v="8"/>
    <m/>
    <x v="0"/>
  </r>
  <r>
    <n v="1972"/>
    <x v="533"/>
    <n v="202"/>
    <n v="301"/>
    <n v="102"/>
    <n v="10"/>
    <n v="339.10500000000002"/>
    <x v="1530"/>
    <m/>
    <n v="576.47850000000005"/>
    <x v="0"/>
    <x v="160"/>
    <x v="2"/>
    <x v="7"/>
    <x v="3"/>
    <x v="20"/>
    <m/>
    <x v="0"/>
  </r>
  <r>
    <n v="2281"/>
    <x v="533"/>
    <n v="204"/>
    <n v="305"/>
    <n v="103"/>
    <n v="7"/>
    <n v="249.44399999999999"/>
    <x v="1531"/>
    <m/>
    <n v="436.52699999999999"/>
    <x v="0"/>
    <x v="926"/>
    <x v="2"/>
    <x v="7"/>
    <x v="3"/>
    <x v="20"/>
    <m/>
    <x v="0"/>
  </r>
  <r>
    <n v="2313"/>
    <x v="533"/>
    <n v="205"/>
    <n v="304"/>
    <n v="101"/>
    <n v="6"/>
    <n v="359.26800000000003"/>
    <x v="1532"/>
    <m/>
    <n v="323.34120000000001"/>
    <x v="1"/>
    <x v="950"/>
    <x v="2"/>
    <x v="7"/>
    <x v="3"/>
    <x v="13"/>
    <m/>
    <x v="0"/>
  </r>
  <r>
    <n v="2369"/>
    <x v="533"/>
    <n v="205"/>
    <n v="304"/>
    <n v="103"/>
    <n v="7"/>
    <n v="195.87099999999998"/>
    <x v="1533"/>
    <m/>
    <n v="260.50842999999998"/>
    <x v="0"/>
    <x v="676"/>
    <x v="2"/>
    <x v="7"/>
    <x v="3"/>
    <x v="23"/>
    <m/>
    <x v="0"/>
  </r>
  <r>
    <n v="2418"/>
    <x v="533"/>
    <n v="203"/>
    <n v="302"/>
    <n v="105"/>
    <n v="8"/>
    <n v="200.655"/>
    <x v="1534"/>
    <m/>
    <n v="337.10039999999998"/>
    <x v="1"/>
    <x v="951"/>
    <x v="2"/>
    <x v="7"/>
    <x v="3"/>
    <x v="13"/>
    <m/>
    <x v="0"/>
  </r>
  <r>
    <n v="1072"/>
    <x v="534"/>
    <n v="205"/>
    <n v="303"/>
    <n v="104"/>
    <n v="6"/>
    <n v="53.430000000000007"/>
    <x v="1535"/>
    <m/>
    <n v="54.49860000000001"/>
    <x v="1"/>
    <x v="952"/>
    <x v="2"/>
    <x v="7"/>
    <x v="5"/>
    <x v="17"/>
    <m/>
    <x v="0"/>
  </r>
  <r>
    <n v="1975"/>
    <x v="534"/>
    <n v="205"/>
    <n v="304"/>
    <n v="103"/>
    <n v="1"/>
    <n v="264.84899999999999"/>
    <x v="1536"/>
    <m/>
    <n v="66.212249999999997"/>
    <x v="0"/>
    <x v="670"/>
    <x v="2"/>
    <x v="7"/>
    <x v="5"/>
    <x v="10"/>
    <m/>
    <x v="0"/>
  </r>
  <r>
    <n v="2630"/>
    <x v="534"/>
    <n v="202"/>
    <n v="302"/>
    <n v="101"/>
    <n v="9"/>
    <n v="66.274000000000001"/>
    <x v="1537"/>
    <m/>
    <n v="178.93979999999999"/>
    <x v="0"/>
    <x v="953"/>
    <x v="2"/>
    <x v="7"/>
    <x v="5"/>
    <x v="3"/>
    <m/>
    <x v="0"/>
  </r>
  <r>
    <n v="1158"/>
    <x v="535"/>
    <n v="203"/>
    <n v="305"/>
    <n v="102"/>
    <n v="1"/>
    <n v="184.13199999999998"/>
    <x v="1538"/>
    <m/>
    <n v="38.667719999999996"/>
    <x v="0"/>
    <x v="954"/>
    <x v="2"/>
    <x v="7"/>
    <x v="6"/>
    <x v="23"/>
    <m/>
    <x v="0"/>
  </r>
  <r>
    <n v="1323"/>
    <x v="535"/>
    <n v="203"/>
    <n v="301"/>
    <n v="104"/>
    <n v="4"/>
    <n v="92.3"/>
    <x v="1539"/>
    <m/>
    <n v="55.379999999999995"/>
    <x v="0"/>
    <x v="106"/>
    <x v="2"/>
    <x v="7"/>
    <x v="6"/>
    <x v="21"/>
    <m/>
    <x v="0"/>
  </r>
  <r>
    <n v="1505"/>
    <x v="535"/>
    <n v="202"/>
    <n v="305"/>
    <n v="102"/>
    <n v="6"/>
    <n v="149.76000000000002"/>
    <x v="1540"/>
    <m/>
    <n v="170.72640000000004"/>
    <x v="1"/>
    <x v="591"/>
    <x v="2"/>
    <x v="7"/>
    <x v="6"/>
    <x v="15"/>
    <m/>
    <x v="0"/>
  </r>
  <r>
    <n v="2552"/>
    <x v="535"/>
    <n v="202"/>
    <n v="304"/>
    <n v="101"/>
    <n v="9"/>
    <n v="70.785000000000011"/>
    <x v="1541"/>
    <m/>
    <n v="191.11950000000002"/>
    <x v="0"/>
    <x v="561"/>
    <x v="2"/>
    <x v="7"/>
    <x v="6"/>
    <x v="18"/>
    <m/>
    <x v="0"/>
  </r>
  <r>
    <n v="1040"/>
    <x v="536"/>
    <n v="201"/>
    <n v="305"/>
    <n v="103"/>
    <n v="5"/>
    <n v="314.13200000000001"/>
    <x v="1542"/>
    <m/>
    <n v="471.19799999999998"/>
    <x v="1"/>
    <x v="802"/>
    <x v="2"/>
    <x v="7"/>
    <x v="0"/>
    <x v="5"/>
    <m/>
    <x v="0"/>
  </r>
  <r>
    <n v="1648"/>
    <x v="536"/>
    <n v="205"/>
    <n v="303"/>
    <n v="105"/>
    <n v="9"/>
    <n v="240.53900000000002"/>
    <x v="1543"/>
    <m/>
    <n v="368.02467000000007"/>
    <x v="0"/>
    <x v="955"/>
    <x v="2"/>
    <x v="7"/>
    <x v="0"/>
    <x v="6"/>
    <m/>
    <x v="0"/>
  </r>
  <r>
    <n v="1750"/>
    <x v="536"/>
    <n v="205"/>
    <n v="301"/>
    <n v="103"/>
    <n v="10"/>
    <n v="54.248999999999995"/>
    <x v="1544"/>
    <m/>
    <n v="92.223300000000009"/>
    <x v="0"/>
    <x v="931"/>
    <x v="2"/>
    <x v="7"/>
    <x v="0"/>
    <x v="0"/>
    <m/>
    <x v="0"/>
  </r>
  <r>
    <n v="2936"/>
    <x v="536"/>
    <n v="203"/>
    <n v="303"/>
    <n v="104"/>
    <n v="4"/>
    <n v="83.135000000000005"/>
    <x v="1545"/>
    <m/>
    <n v="99.762"/>
    <x v="0"/>
    <x v="956"/>
    <x v="2"/>
    <x v="7"/>
    <x v="0"/>
    <x v="9"/>
    <m/>
    <x v="0"/>
  </r>
  <r>
    <n v="1675"/>
    <x v="537"/>
    <n v="204"/>
    <n v="304"/>
    <n v="102"/>
    <n v="5"/>
    <n v="236.05400000000003"/>
    <x v="1546"/>
    <m/>
    <n v="295.06750000000005"/>
    <x v="0"/>
    <x v="161"/>
    <x v="2"/>
    <x v="7"/>
    <x v="1"/>
    <x v="15"/>
    <m/>
    <x v="0"/>
  </r>
  <r>
    <n v="2322"/>
    <x v="537"/>
    <n v="202"/>
    <n v="304"/>
    <n v="102"/>
    <n v="6"/>
    <n v="43.953000000000003"/>
    <x v="1547"/>
    <m/>
    <n v="55.380780000000001"/>
    <x v="0"/>
    <x v="501"/>
    <x v="2"/>
    <x v="7"/>
    <x v="1"/>
    <x v="16"/>
    <m/>
    <x v="0"/>
  </r>
  <r>
    <n v="1499"/>
    <x v="538"/>
    <n v="203"/>
    <n v="302"/>
    <n v="101"/>
    <n v="8"/>
    <n v="345.839"/>
    <x v="1548"/>
    <m/>
    <n v="525.67528000000004"/>
    <x v="1"/>
    <x v="249"/>
    <x v="2"/>
    <x v="7"/>
    <x v="2"/>
    <x v="19"/>
    <m/>
    <x v="0"/>
  </r>
  <r>
    <n v="1523"/>
    <x v="538"/>
    <n v="202"/>
    <n v="301"/>
    <n v="105"/>
    <n v="9"/>
    <n v="171.834"/>
    <x v="1549"/>
    <m/>
    <n v="293.83614"/>
    <x v="0"/>
    <x v="17"/>
    <x v="2"/>
    <x v="7"/>
    <x v="2"/>
    <x v="12"/>
    <m/>
    <x v="0"/>
  </r>
  <r>
    <n v="1841"/>
    <x v="538"/>
    <n v="201"/>
    <n v="305"/>
    <n v="105"/>
    <n v="5"/>
    <n v="284.7"/>
    <x v="1550"/>
    <m/>
    <n v="270.46499999999997"/>
    <x v="0"/>
    <x v="957"/>
    <x v="2"/>
    <x v="7"/>
    <x v="2"/>
    <x v="14"/>
    <m/>
    <x v="0"/>
  </r>
  <r>
    <n v="2457"/>
    <x v="538"/>
    <n v="205"/>
    <n v="303"/>
    <n v="103"/>
    <n v="5"/>
    <n v="288.31400000000002"/>
    <x v="1551"/>
    <m/>
    <n v="216.23550000000003"/>
    <x v="0"/>
    <x v="798"/>
    <x v="2"/>
    <x v="7"/>
    <x v="2"/>
    <x v="0"/>
    <m/>
    <x v="0"/>
  </r>
  <r>
    <n v="1940"/>
    <x v="539"/>
    <n v="202"/>
    <n v="305"/>
    <n v="101"/>
    <n v="4"/>
    <n v="337.45400000000001"/>
    <x v="1552"/>
    <m/>
    <n v="404.94479999999999"/>
    <x v="0"/>
    <x v="290"/>
    <x v="2"/>
    <x v="7"/>
    <x v="3"/>
    <x v="16"/>
    <m/>
    <x v="0"/>
  </r>
  <r>
    <n v="1957"/>
    <x v="539"/>
    <n v="204"/>
    <n v="301"/>
    <n v="102"/>
    <n v="1"/>
    <n v="45.149000000000001"/>
    <x v="1553"/>
    <m/>
    <n v="11.28725"/>
    <x v="0"/>
    <x v="958"/>
    <x v="2"/>
    <x v="7"/>
    <x v="3"/>
    <x v="17"/>
    <m/>
    <x v="0"/>
  </r>
  <r>
    <n v="2312"/>
    <x v="539"/>
    <n v="201"/>
    <n v="303"/>
    <n v="105"/>
    <n v="7"/>
    <n v="177.411"/>
    <x v="1554"/>
    <m/>
    <n v="372.56309999999996"/>
    <x v="0"/>
    <x v="54"/>
    <x v="2"/>
    <x v="7"/>
    <x v="3"/>
    <x v="10"/>
    <m/>
    <x v="0"/>
  </r>
  <r>
    <n v="2582"/>
    <x v="539"/>
    <n v="201"/>
    <n v="305"/>
    <n v="105"/>
    <n v="3"/>
    <n v="33.956000000000003"/>
    <x v="1555"/>
    <m/>
    <n v="30.560400000000001"/>
    <x v="0"/>
    <x v="959"/>
    <x v="2"/>
    <x v="7"/>
    <x v="3"/>
    <x v="7"/>
    <m/>
    <x v="0"/>
  </r>
  <r>
    <n v="1365"/>
    <x v="540"/>
    <n v="203"/>
    <n v="303"/>
    <n v="101"/>
    <n v="5"/>
    <n v="157.53400000000002"/>
    <x v="1556"/>
    <m/>
    <n v="118.15050000000001"/>
    <x v="1"/>
    <x v="288"/>
    <x v="2"/>
    <x v="7"/>
    <x v="4"/>
    <x v="0"/>
    <m/>
    <x v="0"/>
  </r>
  <r>
    <n v="1513"/>
    <x v="541"/>
    <n v="205"/>
    <n v="302"/>
    <n v="101"/>
    <n v="3"/>
    <n v="117.33800000000001"/>
    <x v="1557"/>
    <m/>
    <n v="88.003500000000003"/>
    <x v="0"/>
    <x v="117"/>
    <x v="2"/>
    <x v="7"/>
    <x v="5"/>
    <x v="13"/>
    <m/>
    <x v="0"/>
  </r>
  <r>
    <n v="1737"/>
    <x v="541"/>
    <n v="202"/>
    <n v="304"/>
    <n v="101"/>
    <n v="5"/>
    <n v="114.114"/>
    <x v="1558"/>
    <m/>
    <n v="85.58550000000001"/>
    <x v="1"/>
    <x v="960"/>
    <x v="2"/>
    <x v="7"/>
    <x v="5"/>
    <x v="16"/>
    <m/>
    <x v="0"/>
  </r>
  <r>
    <n v="2588"/>
    <x v="541"/>
    <n v="204"/>
    <n v="302"/>
    <n v="104"/>
    <n v="7"/>
    <n v="369.33000000000004"/>
    <x v="1559"/>
    <m/>
    <n v="775.59300000000007"/>
    <x v="0"/>
    <x v="649"/>
    <x v="2"/>
    <x v="7"/>
    <x v="5"/>
    <x v="16"/>
    <m/>
    <x v="0"/>
  </r>
  <r>
    <n v="2530"/>
    <x v="542"/>
    <n v="201"/>
    <n v="305"/>
    <n v="104"/>
    <n v="7"/>
    <n v="211.58799999999999"/>
    <x v="1560"/>
    <m/>
    <n v="251.78972000000002"/>
    <x v="0"/>
    <x v="961"/>
    <x v="2"/>
    <x v="7"/>
    <x v="6"/>
    <x v="2"/>
    <m/>
    <x v="0"/>
  </r>
  <r>
    <n v="1494"/>
    <x v="543"/>
    <n v="204"/>
    <n v="303"/>
    <n v="105"/>
    <n v="5"/>
    <n v="190.16400000000002"/>
    <x v="1561"/>
    <m/>
    <n v="199.6722"/>
    <x v="1"/>
    <x v="962"/>
    <x v="2"/>
    <x v="7"/>
    <x v="0"/>
    <x v="13"/>
    <m/>
    <x v="0"/>
  </r>
  <r>
    <n v="2405"/>
    <x v="543"/>
    <n v="202"/>
    <n v="304"/>
    <n v="102"/>
    <n v="8"/>
    <n v="282.49"/>
    <x v="1562"/>
    <m/>
    <n v="429.38480000000004"/>
    <x v="0"/>
    <x v="963"/>
    <x v="2"/>
    <x v="7"/>
    <x v="0"/>
    <x v="1"/>
    <m/>
    <x v="0"/>
  </r>
  <r>
    <n v="2475"/>
    <x v="543"/>
    <n v="204"/>
    <n v="302"/>
    <n v="101"/>
    <n v="6"/>
    <n v="71.578000000000003"/>
    <x v="1563"/>
    <m/>
    <n v="64.420199999999994"/>
    <x v="0"/>
    <x v="573"/>
    <x v="2"/>
    <x v="7"/>
    <x v="0"/>
    <x v="8"/>
    <m/>
    <x v="0"/>
  </r>
  <r>
    <n v="2622"/>
    <x v="543"/>
    <n v="201"/>
    <n v="305"/>
    <n v="102"/>
    <n v="1"/>
    <n v="191.73700000000002"/>
    <x v="1564"/>
    <m/>
    <n v="40.264770000000006"/>
    <x v="1"/>
    <x v="452"/>
    <x v="2"/>
    <x v="7"/>
    <x v="0"/>
    <x v="11"/>
    <m/>
    <x v="0"/>
  </r>
  <r>
    <n v="2784"/>
    <x v="543"/>
    <n v="204"/>
    <n v="305"/>
    <n v="102"/>
    <n v="5"/>
    <n v="221.29900000000001"/>
    <x v="1565"/>
    <m/>
    <n v="232.36395000000002"/>
    <x v="0"/>
    <x v="910"/>
    <x v="2"/>
    <x v="7"/>
    <x v="0"/>
    <x v="21"/>
    <m/>
    <x v="0"/>
  </r>
  <r>
    <n v="1088"/>
    <x v="544"/>
    <n v="203"/>
    <n v="303"/>
    <n v="101"/>
    <n v="8"/>
    <n v="115.05"/>
    <x v="1566"/>
    <m/>
    <n v="276.12"/>
    <x v="0"/>
    <x v="964"/>
    <x v="2"/>
    <x v="7"/>
    <x v="1"/>
    <x v="23"/>
    <m/>
    <x v="0"/>
  </r>
  <r>
    <n v="1169"/>
    <x v="544"/>
    <n v="203"/>
    <n v="303"/>
    <n v="105"/>
    <n v="1"/>
    <n v="340.50900000000001"/>
    <x v="1567"/>
    <m/>
    <n v="64.69671000000001"/>
    <x v="0"/>
    <x v="965"/>
    <x v="2"/>
    <x v="7"/>
    <x v="1"/>
    <x v="22"/>
    <m/>
    <x v="0"/>
  </r>
  <r>
    <n v="1752"/>
    <x v="544"/>
    <n v="203"/>
    <n v="301"/>
    <n v="104"/>
    <n v="3"/>
    <n v="33.786999999999999"/>
    <x v="1568"/>
    <m/>
    <n v="21.285809999999998"/>
    <x v="0"/>
    <x v="673"/>
    <x v="2"/>
    <x v="7"/>
    <x v="1"/>
    <x v="16"/>
    <m/>
    <x v="0"/>
  </r>
  <r>
    <n v="1926"/>
    <x v="544"/>
    <n v="203"/>
    <n v="302"/>
    <n v="103"/>
    <n v="1"/>
    <n v="246.32399999999998"/>
    <x v="1569"/>
    <m/>
    <n v="51.728039999999993"/>
    <x v="1"/>
    <x v="966"/>
    <x v="2"/>
    <x v="7"/>
    <x v="1"/>
    <x v="21"/>
    <m/>
    <x v="0"/>
  </r>
  <r>
    <n v="2931"/>
    <x v="544"/>
    <n v="202"/>
    <n v="304"/>
    <n v="103"/>
    <n v="3"/>
    <n v="383.47400000000005"/>
    <x v="1570"/>
    <m/>
    <n v="172.5633"/>
    <x v="0"/>
    <x v="26"/>
    <x v="2"/>
    <x v="7"/>
    <x v="1"/>
    <x v="15"/>
    <m/>
    <x v="0"/>
  </r>
  <r>
    <n v="2781"/>
    <x v="545"/>
    <n v="205"/>
    <n v="302"/>
    <n v="101"/>
    <n v="10"/>
    <n v="308.73700000000002"/>
    <x v="1571"/>
    <m/>
    <n v="463.10550000000001"/>
    <x v="0"/>
    <x v="590"/>
    <x v="2"/>
    <x v="7"/>
    <x v="2"/>
    <x v="17"/>
    <m/>
    <x v="0"/>
  </r>
  <r>
    <n v="1065"/>
    <x v="546"/>
    <n v="204"/>
    <n v="303"/>
    <n v="102"/>
    <n v="3"/>
    <n v="53.118000000000002"/>
    <x v="1572"/>
    <m/>
    <n v="23.903100000000002"/>
    <x v="0"/>
    <x v="967"/>
    <x v="2"/>
    <x v="7"/>
    <x v="3"/>
    <x v="6"/>
    <m/>
    <x v="0"/>
  </r>
  <r>
    <n v="1463"/>
    <x v="547"/>
    <n v="203"/>
    <n v="301"/>
    <n v="103"/>
    <n v="8"/>
    <n v="292.11"/>
    <x v="1573"/>
    <m/>
    <n v="444.00720000000001"/>
    <x v="0"/>
    <x v="355"/>
    <x v="2"/>
    <x v="7"/>
    <x v="4"/>
    <x v="11"/>
    <m/>
    <x v="0"/>
  </r>
  <r>
    <n v="1855"/>
    <x v="547"/>
    <n v="203"/>
    <n v="301"/>
    <n v="101"/>
    <n v="7"/>
    <n v="111.55300000000001"/>
    <x v="1574"/>
    <m/>
    <n v="195.21775000000002"/>
    <x v="1"/>
    <x v="731"/>
    <x v="2"/>
    <x v="7"/>
    <x v="4"/>
    <x v="10"/>
    <m/>
    <x v="0"/>
  </r>
  <r>
    <n v="2014"/>
    <x v="547"/>
    <n v="201"/>
    <n v="303"/>
    <n v="103"/>
    <n v="3"/>
    <n v="369.74600000000004"/>
    <x v="1575"/>
    <m/>
    <n v="188.57046000000003"/>
    <x v="0"/>
    <x v="968"/>
    <x v="2"/>
    <x v="7"/>
    <x v="4"/>
    <x v="14"/>
    <m/>
    <x v="0"/>
  </r>
  <r>
    <n v="2548"/>
    <x v="547"/>
    <n v="205"/>
    <n v="301"/>
    <n v="104"/>
    <n v="9"/>
    <n v="101.504"/>
    <x v="1576"/>
    <m/>
    <n v="155.30112000000003"/>
    <x v="0"/>
    <x v="498"/>
    <x v="2"/>
    <x v="7"/>
    <x v="4"/>
    <x v="2"/>
    <m/>
    <x v="0"/>
  </r>
  <r>
    <n v="1458"/>
    <x v="548"/>
    <n v="204"/>
    <n v="302"/>
    <n v="103"/>
    <n v="8"/>
    <n v="77.584000000000003"/>
    <x v="1577"/>
    <m/>
    <n v="130.34111999999999"/>
    <x v="1"/>
    <x v="564"/>
    <x v="2"/>
    <x v="7"/>
    <x v="5"/>
    <x v="12"/>
    <m/>
    <x v="0"/>
  </r>
  <r>
    <n v="1712"/>
    <x v="549"/>
    <n v="205"/>
    <n v="303"/>
    <n v="102"/>
    <n v="2"/>
    <n v="168.53199999999998"/>
    <x v="1578"/>
    <m/>
    <n v="101.11919999999999"/>
    <x v="0"/>
    <x v="969"/>
    <x v="2"/>
    <x v="7"/>
    <x v="6"/>
    <x v="5"/>
    <m/>
    <x v="0"/>
  </r>
  <r>
    <n v="1866"/>
    <x v="549"/>
    <n v="201"/>
    <n v="301"/>
    <n v="102"/>
    <n v="3"/>
    <n v="277.53700000000003"/>
    <x v="1579"/>
    <m/>
    <n v="174.84831000000003"/>
    <x v="1"/>
    <x v="314"/>
    <x v="2"/>
    <x v="7"/>
    <x v="6"/>
    <x v="12"/>
    <m/>
    <x v="0"/>
  </r>
  <r>
    <n v="1893"/>
    <x v="549"/>
    <n v="203"/>
    <n v="302"/>
    <n v="104"/>
    <n v="3"/>
    <n v="237.52300000000002"/>
    <x v="1580"/>
    <m/>
    <n v="106.88535"/>
    <x v="0"/>
    <x v="968"/>
    <x v="2"/>
    <x v="7"/>
    <x v="6"/>
    <x v="14"/>
    <m/>
    <x v="0"/>
  </r>
  <r>
    <n v="1339"/>
    <x v="550"/>
    <n v="204"/>
    <n v="303"/>
    <n v="103"/>
    <n v="2"/>
    <n v="335.673"/>
    <x v="1581"/>
    <m/>
    <n v="167.8365"/>
    <x v="1"/>
    <x v="359"/>
    <x v="2"/>
    <x v="7"/>
    <x v="0"/>
    <x v="22"/>
    <m/>
    <x v="0"/>
  </r>
  <r>
    <n v="1371"/>
    <x v="550"/>
    <n v="201"/>
    <n v="301"/>
    <n v="104"/>
    <n v="6"/>
    <n v="338.65000000000003"/>
    <x v="1582"/>
    <m/>
    <n v="304.78500000000003"/>
    <x v="0"/>
    <x v="500"/>
    <x v="2"/>
    <x v="7"/>
    <x v="0"/>
    <x v="9"/>
    <m/>
    <x v="0"/>
  </r>
  <r>
    <n v="1482"/>
    <x v="550"/>
    <n v="201"/>
    <n v="304"/>
    <n v="105"/>
    <n v="6"/>
    <n v="313.06599999999997"/>
    <x v="1583"/>
    <m/>
    <n v="394.4631599999999"/>
    <x v="1"/>
    <x v="615"/>
    <x v="2"/>
    <x v="7"/>
    <x v="0"/>
    <x v="20"/>
    <m/>
    <x v="0"/>
  </r>
  <r>
    <n v="1767"/>
    <x v="550"/>
    <n v="205"/>
    <n v="304"/>
    <n v="101"/>
    <n v="8"/>
    <n v="358.37100000000004"/>
    <x v="1584"/>
    <m/>
    <n v="430.04520000000002"/>
    <x v="0"/>
    <x v="970"/>
    <x v="2"/>
    <x v="7"/>
    <x v="0"/>
    <x v="8"/>
    <m/>
    <x v="0"/>
  </r>
  <r>
    <n v="1932"/>
    <x v="550"/>
    <n v="203"/>
    <n v="303"/>
    <n v="104"/>
    <n v="8"/>
    <n v="124.78699999999999"/>
    <x v="1585"/>
    <m/>
    <n v="209.64215999999999"/>
    <x v="0"/>
    <x v="494"/>
    <x v="2"/>
    <x v="7"/>
    <x v="0"/>
    <x v="16"/>
    <m/>
    <x v="0"/>
  </r>
  <r>
    <n v="2310"/>
    <x v="550"/>
    <n v="203"/>
    <n v="302"/>
    <n v="102"/>
    <n v="1"/>
    <n v="195.702"/>
    <x v="1586"/>
    <m/>
    <n v="41.09742"/>
    <x v="1"/>
    <x v="971"/>
    <x v="2"/>
    <x v="7"/>
    <x v="0"/>
    <x v="19"/>
    <m/>
    <x v="0"/>
  </r>
  <r>
    <n v="2624"/>
    <x v="550"/>
    <n v="201"/>
    <n v="302"/>
    <n v="101"/>
    <n v="7"/>
    <n v="263.35400000000004"/>
    <x v="1587"/>
    <m/>
    <n v="553.04340000000002"/>
    <x v="1"/>
    <x v="127"/>
    <x v="2"/>
    <x v="7"/>
    <x v="0"/>
    <x v="17"/>
    <m/>
    <x v="0"/>
  </r>
  <r>
    <n v="1607"/>
    <x v="551"/>
    <n v="205"/>
    <n v="304"/>
    <n v="102"/>
    <n v="6"/>
    <n v="326.17"/>
    <x v="1588"/>
    <m/>
    <n v="371.8338"/>
    <x v="0"/>
    <x v="690"/>
    <x v="2"/>
    <x v="7"/>
    <x v="1"/>
    <x v="15"/>
    <m/>
    <x v="0"/>
  </r>
  <r>
    <n v="2683"/>
    <x v="551"/>
    <n v="203"/>
    <n v="304"/>
    <n v="105"/>
    <n v="1"/>
    <n v="320.39800000000002"/>
    <x v="1589"/>
    <m/>
    <n v="80.099500000000006"/>
    <x v="1"/>
    <x v="16"/>
    <x v="2"/>
    <x v="7"/>
    <x v="1"/>
    <x v="10"/>
    <m/>
    <x v="0"/>
  </r>
  <r>
    <n v="1438"/>
    <x v="552"/>
    <n v="203"/>
    <n v="305"/>
    <n v="102"/>
    <n v="5"/>
    <n v="107.029"/>
    <x v="1590"/>
    <m/>
    <n v="90.974649999999997"/>
    <x v="0"/>
    <x v="799"/>
    <x v="2"/>
    <x v="7"/>
    <x v="2"/>
    <x v="21"/>
    <m/>
    <x v="0"/>
  </r>
  <r>
    <n v="1538"/>
    <x v="552"/>
    <n v="203"/>
    <n v="305"/>
    <n v="105"/>
    <n v="2"/>
    <n v="255.46299999999999"/>
    <x v="1591"/>
    <m/>
    <n v="153.27779999999998"/>
    <x v="0"/>
    <x v="328"/>
    <x v="2"/>
    <x v="7"/>
    <x v="2"/>
    <x v="6"/>
    <m/>
    <x v="0"/>
  </r>
  <r>
    <n v="2263"/>
    <x v="552"/>
    <n v="201"/>
    <n v="302"/>
    <n v="105"/>
    <n v="3"/>
    <n v="237.744"/>
    <x v="1592"/>
    <m/>
    <n v="178.30799999999999"/>
    <x v="1"/>
    <x v="883"/>
    <x v="2"/>
    <x v="7"/>
    <x v="2"/>
    <x v="7"/>
    <m/>
    <x v="0"/>
  </r>
  <r>
    <n v="1982"/>
    <x v="553"/>
    <n v="203"/>
    <n v="304"/>
    <n v="105"/>
    <n v="8"/>
    <n v="172.39300000000003"/>
    <x v="1593"/>
    <m/>
    <n v="413.74320000000006"/>
    <x v="1"/>
    <x v="793"/>
    <x v="2"/>
    <x v="8"/>
    <x v="4"/>
    <x v="13"/>
    <m/>
    <x v="0"/>
  </r>
  <r>
    <n v="2042"/>
    <x v="553"/>
    <n v="205"/>
    <n v="304"/>
    <n v="105"/>
    <n v="1"/>
    <n v="277.09500000000003"/>
    <x v="1594"/>
    <m/>
    <n v="83.128500000000003"/>
    <x v="0"/>
    <x v="757"/>
    <x v="2"/>
    <x v="8"/>
    <x v="4"/>
    <x v="18"/>
    <m/>
    <x v="0"/>
  </r>
  <r>
    <n v="2648"/>
    <x v="553"/>
    <n v="204"/>
    <n v="302"/>
    <n v="103"/>
    <n v="10"/>
    <n v="90.661999999999992"/>
    <x v="1595"/>
    <m/>
    <n v="271.98599999999993"/>
    <x v="0"/>
    <x v="972"/>
    <x v="2"/>
    <x v="8"/>
    <x v="4"/>
    <x v="22"/>
    <m/>
    <x v="0"/>
  </r>
  <r>
    <n v="2746"/>
    <x v="553"/>
    <n v="204"/>
    <n v="303"/>
    <n v="104"/>
    <n v="10"/>
    <n v="383.26600000000002"/>
    <x v="1596"/>
    <m/>
    <n v="651.55220000000008"/>
    <x v="0"/>
    <x v="748"/>
    <x v="2"/>
    <x v="8"/>
    <x v="4"/>
    <x v="6"/>
    <m/>
    <x v="0"/>
  </r>
  <r>
    <n v="2236"/>
    <x v="554"/>
    <n v="203"/>
    <n v="304"/>
    <n v="102"/>
    <n v="7"/>
    <n v="231.99800000000002"/>
    <x v="1597"/>
    <m/>
    <n v="276.07762000000002"/>
    <x v="0"/>
    <x v="849"/>
    <x v="2"/>
    <x v="8"/>
    <x v="5"/>
    <x v="17"/>
    <m/>
    <x v="0"/>
  </r>
  <r>
    <n v="2340"/>
    <x v="554"/>
    <n v="203"/>
    <n v="301"/>
    <n v="103"/>
    <n v="6"/>
    <n v="255.39800000000002"/>
    <x v="1598"/>
    <m/>
    <n v="321.80148000000003"/>
    <x v="0"/>
    <x v="736"/>
    <x v="2"/>
    <x v="8"/>
    <x v="5"/>
    <x v="5"/>
    <m/>
    <x v="0"/>
  </r>
  <r>
    <n v="2795"/>
    <x v="554"/>
    <n v="202"/>
    <n v="305"/>
    <n v="102"/>
    <n v="7"/>
    <n v="33.956000000000003"/>
    <x v="1599"/>
    <m/>
    <n v="45.161480000000005"/>
    <x v="1"/>
    <x v="381"/>
    <x v="2"/>
    <x v="8"/>
    <x v="5"/>
    <x v="7"/>
    <m/>
    <x v="0"/>
  </r>
  <r>
    <n v="1070"/>
    <x v="555"/>
    <n v="205"/>
    <n v="302"/>
    <n v="101"/>
    <n v="8"/>
    <n v="263.73099999999999"/>
    <x v="1600"/>
    <m/>
    <n v="632.95439999999996"/>
    <x v="0"/>
    <x v="973"/>
    <x v="2"/>
    <x v="8"/>
    <x v="6"/>
    <x v="7"/>
    <m/>
    <x v="0"/>
  </r>
  <r>
    <n v="1159"/>
    <x v="555"/>
    <n v="205"/>
    <n v="305"/>
    <n v="104"/>
    <n v="6"/>
    <n v="97.513000000000005"/>
    <x v="1601"/>
    <m/>
    <n v="146.26949999999999"/>
    <x v="0"/>
    <x v="306"/>
    <x v="2"/>
    <x v="8"/>
    <x v="6"/>
    <x v="9"/>
    <m/>
    <x v="0"/>
  </r>
  <r>
    <n v="1209"/>
    <x v="555"/>
    <n v="205"/>
    <n v="304"/>
    <n v="101"/>
    <n v="5"/>
    <n v="129.428"/>
    <x v="316"/>
    <m/>
    <n v="97.070999999999998"/>
    <x v="0"/>
    <x v="17"/>
    <x v="2"/>
    <x v="8"/>
    <x v="6"/>
    <x v="12"/>
    <m/>
    <x v="0"/>
  </r>
  <r>
    <n v="1216"/>
    <x v="555"/>
    <n v="204"/>
    <n v="304"/>
    <n v="101"/>
    <n v="9"/>
    <n v="332.25400000000002"/>
    <x v="1602"/>
    <m/>
    <n v="508.34862000000004"/>
    <x v="0"/>
    <x v="573"/>
    <x v="2"/>
    <x v="8"/>
    <x v="6"/>
    <x v="8"/>
    <m/>
    <x v="0"/>
  </r>
  <r>
    <n v="2685"/>
    <x v="555"/>
    <n v="202"/>
    <n v="302"/>
    <n v="105"/>
    <n v="6"/>
    <n v="389.94799999999998"/>
    <x v="1603"/>
    <m/>
    <n v="350.95319999999998"/>
    <x v="0"/>
    <x v="900"/>
    <x v="2"/>
    <x v="8"/>
    <x v="6"/>
    <x v="17"/>
    <m/>
    <x v="0"/>
  </r>
  <r>
    <n v="2319"/>
    <x v="556"/>
    <n v="201"/>
    <n v="304"/>
    <n v="104"/>
    <n v="1"/>
    <n v="371.74799999999999"/>
    <x v="1604"/>
    <m/>
    <n v="55.7622"/>
    <x v="0"/>
    <x v="831"/>
    <x v="2"/>
    <x v="8"/>
    <x v="0"/>
    <x v="2"/>
    <m/>
    <x v="0"/>
  </r>
  <r>
    <n v="2393"/>
    <x v="556"/>
    <n v="203"/>
    <n v="302"/>
    <n v="104"/>
    <n v="7"/>
    <n v="292.63"/>
    <x v="1605"/>
    <m/>
    <n v="389.1979"/>
    <x v="1"/>
    <x v="974"/>
    <x v="2"/>
    <x v="8"/>
    <x v="0"/>
    <x v="17"/>
    <m/>
    <x v="0"/>
  </r>
  <r>
    <n v="2522"/>
    <x v="556"/>
    <n v="203"/>
    <n v="305"/>
    <n v="101"/>
    <n v="3"/>
    <n v="299.09100000000001"/>
    <x v="1606"/>
    <m/>
    <n v="269.18189999999998"/>
    <x v="1"/>
    <x v="256"/>
    <x v="2"/>
    <x v="8"/>
    <x v="0"/>
    <x v="9"/>
    <m/>
    <x v="0"/>
  </r>
  <r>
    <n v="2646"/>
    <x v="556"/>
    <n v="205"/>
    <n v="302"/>
    <n v="104"/>
    <n v="1"/>
    <n v="145.10600000000002"/>
    <x v="1607"/>
    <m/>
    <n v="30.472260000000002"/>
    <x v="0"/>
    <x v="975"/>
    <x v="2"/>
    <x v="8"/>
    <x v="0"/>
    <x v="15"/>
    <m/>
    <x v="0"/>
  </r>
  <r>
    <n v="2862"/>
    <x v="556"/>
    <n v="204"/>
    <n v="303"/>
    <n v="104"/>
    <n v="2"/>
    <n v="28.093"/>
    <x v="1608"/>
    <m/>
    <n v="11.799059999999999"/>
    <x v="0"/>
    <x v="976"/>
    <x v="2"/>
    <x v="8"/>
    <x v="0"/>
    <x v="17"/>
    <m/>
    <x v="0"/>
  </r>
  <r>
    <n v="1504"/>
    <x v="557"/>
    <n v="202"/>
    <n v="303"/>
    <n v="103"/>
    <n v="10"/>
    <n v="349.31"/>
    <x v="1609"/>
    <m/>
    <n v="593.827"/>
    <x v="1"/>
    <x v="468"/>
    <x v="2"/>
    <x v="8"/>
    <x v="1"/>
    <x v="13"/>
    <m/>
    <x v="0"/>
  </r>
  <r>
    <n v="1619"/>
    <x v="557"/>
    <n v="204"/>
    <n v="301"/>
    <n v="105"/>
    <n v="8"/>
    <n v="238.108"/>
    <x v="1610"/>
    <m/>
    <n v="361.92416000000003"/>
    <x v="0"/>
    <x v="977"/>
    <x v="2"/>
    <x v="8"/>
    <x v="1"/>
    <x v="18"/>
    <m/>
    <x v="0"/>
  </r>
  <r>
    <n v="1887"/>
    <x v="557"/>
    <n v="202"/>
    <n v="304"/>
    <n v="103"/>
    <n v="1"/>
    <n v="239.27800000000002"/>
    <x v="1611"/>
    <m/>
    <n v="35.8917"/>
    <x v="0"/>
    <x v="199"/>
    <x v="2"/>
    <x v="8"/>
    <x v="1"/>
    <x v="11"/>
    <m/>
    <x v="0"/>
  </r>
  <r>
    <n v="1914"/>
    <x v="557"/>
    <n v="203"/>
    <n v="303"/>
    <n v="103"/>
    <n v="9"/>
    <n v="388.07599999999996"/>
    <x v="1612"/>
    <m/>
    <n v="733.46363999999994"/>
    <x v="0"/>
    <x v="374"/>
    <x v="2"/>
    <x v="8"/>
    <x v="1"/>
    <x v="21"/>
    <m/>
    <x v="0"/>
  </r>
  <r>
    <n v="1764"/>
    <x v="558"/>
    <n v="204"/>
    <n v="305"/>
    <n v="102"/>
    <n v="3"/>
    <n v="189.95600000000002"/>
    <x v="1613"/>
    <m/>
    <n v="119.67228"/>
    <x v="0"/>
    <x v="758"/>
    <x v="2"/>
    <x v="8"/>
    <x v="2"/>
    <x v="18"/>
    <m/>
    <x v="0"/>
  </r>
  <r>
    <n v="1826"/>
    <x v="558"/>
    <n v="202"/>
    <n v="303"/>
    <n v="103"/>
    <n v="9"/>
    <n v="83.173999999999992"/>
    <x v="1614"/>
    <m/>
    <n v="224.56979999999996"/>
    <x v="0"/>
    <x v="357"/>
    <x v="2"/>
    <x v="8"/>
    <x v="2"/>
    <x v="19"/>
    <m/>
    <x v="0"/>
  </r>
  <r>
    <n v="1831"/>
    <x v="559"/>
    <n v="201"/>
    <n v="304"/>
    <n v="101"/>
    <n v="4"/>
    <n v="276.34100000000001"/>
    <x v="1615"/>
    <m/>
    <n v="276.34100000000001"/>
    <x v="0"/>
    <x v="253"/>
    <x v="2"/>
    <x v="8"/>
    <x v="3"/>
    <x v="7"/>
    <m/>
    <x v="0"/>
  </r>
  <r>
    <n v="1920"/>
    <x v="559"/>
    <n v="201"/>
    <n v="304"/>
    <n v="104"/>
    <n v="8"/>
    <n v="361.959"/>
    <x v="1616"/>
    <m/>
    <n v="608.09111999999993"/>
    <x v="1"/>
    <x v="285"/>
    <x v="2"/>
    <x v="8"/>
    <x v="3"/>
    <x v="18"/>
    <m/>
    <x v="0"/>
  </r>
  <r>
    <n v="2029"/>
    <x v="559"/>
    <n v="204"/>
    <n v="303"/>
    <n v="104"/>
    <n v="8"/>
    <n v="96.603000000000009"/>
    <x v="1617"/>
    <m/>
    <n v="193.20600000000002"/>
    <x v="0"/>
    <x v="781"/>
    <x v="2"/>
    <x v="8"/>
    <x v="3"/>
    <x v="8"/>
    <m/>
    <x v="0"/>
  </r>
  <r>
    <n v="2529"/>
    <x v="559"/>
    <n v="201"/>
    <n v="303"/>
    <n v="103"/>
    <n v="7"/>
    <n v="379.13200000000001"/>
    <x v="1618"/>
    <m/>
    <n v="398.08859999999999"/>
    <x v="0"/>
    <x v="731"/>
    <x v="2"/>
    <x v="8"/>
    <x v="3"/>
    <x v="10"/>
    <m/>
    <x v="0"/>
  </r>
  <r>
    <n v="1777"/>
    <x v="560"/>
    <n v="205"/>
    <n v="302"/>
    <n v="105"/>
    <n v="1"/>
    <n v="274.85900000000004"/>
    <x v="1619"/>
    <m/>
    <n v="68.714750000000009"/>
    <x v="0"/>
    <x v="978"/>
    <x v="2"/>
    <x v="8"/>
    <x v="4"/>
    <x v="21"/>
    <m/>
    <x v="0"/>
  </r>
  <r>
    <n v="1474"/>
    <x v="561"/>
    <n v="201"/>
    <n v="305"/>
    <n v="102"/>
    <n v="4"/>
    <n v="141.05000000000001"/>
    <x v="1620"/>
    <m/>
    <n v="95.914000000000016"/>
    <x v="0"/>
    <x v="979"/>
    <x v="2"/>
    <x v="8"/>
    <x v="5"/>
    <x v="18"/>
    <m/>
    <x v="0"/>
  </r>
  <r>
    <n v="2363"/>
    <x v="561"/>
    <n v="204"/>
    <n v="305"/>
    <n v="105"/>
    <n v="6"/>
    <n v="140.41300000000001"/>
    <x v="1621"/>
    <m/>
    <n v="160.07082000000003"/>
    <x v="0"/>
    <x v="463"/>
    <x v="2"/>
    <x v="8"/>
    <x v="5"/>
    <x v="14"/>
    <m/>
    <x v="0"/>
  </r>
  <r>
    <n v="2864"/>
    <x v="561"/>
    <n v="202"/>
    <n v="304"/>
    <n v="105"/>
    <n v="5"/>
    <n v="298.20699999999999"/>
    <x v="1622"/>
    <m/>
    <n v="447.31049999999993"/>
    <x v="0"/>
    <x v="299"/>
    <x v="2"/>
    <x v="8"/>
    <x v="5"/>
    <x v="21"/>
    <m/>
    <x v="0"/>
  </r>
  <r>
    <n v="1708"/>
    <x v="562"/>
    <n v="205"/>
    <n v="302"/>
    <n v="105"/>
    <n v="10"/>
    <n v="203.29400000000001"/>
    <x v="1623"/>
    <m/>
    <n v="345.59980000000002"/>
    <x v="1"/>
    <x v="276"/>
    <x v="2"/>
    <x v="8"/>
    <x v="6"/>
    <x v="2"/>
    <m/>
    <x v="0"/>
  </r>
  <r>
    <n v="2282"/>
    <x v="562"/>
    <n v="205"/>
    <n v="303"/>
    <n v="105"/>
    <n v="9"/>
    <n v="112.71000000000001"/>
    <x v="1624"/>
    <m/>
    <n v="304.31700000000001"/>
    <x v="0"/>
    <x v="408"/>
    <x v="2"/>
    <x v="8"/>
    <x v="6"/>
    <x v="20"/>
    <m/>
    <x v="0"/>
  </r>
  <r>
    <n v="2973"/>
    <x v="562"/>
    <n v="203"/>
    <n v="305"/>
    <n v="102"/>
    <n v="3"/>
    <n v="26.182000000000002"/>
    <x v="1625"/>
    <m/>
    <n v="11.7819"/>
    <x v="1"/>
    <x v="980"/>
    <x v="2"/>
    <x v="8"/>
    <x v="6"/>
    <x v="12"/>
    <m/>
    <x v="0"/>
  </r>
  <r>
    <n v="1294"/>
    <x v="563"/>
    <n v="203"/>
    <n v="303"/>
    <n v="103"/>
    <n v="8"/>
    <n v="381.91399999999999"/>
    <x v="1626"/>
    <m/>
    <n v="519.40304000000003"/>
    <x v="0"/>
    <x v="315"/>
    <x v="2"/>
    <x v="8"/>
    <x v="0"/>
    <x v="8"/>
    <m/>
    <x v="0"/>
  </r>
  <r>
    <n v="2058"/>
    <x v="563"/>
    <n v="202"/>
    <n v="301"/>
    <n v="105"/>
    <n v="10"/>
    <n v="65.884"/>
    <x v="1627"/>
    <m/>
    <n v="138.35640000000001"/>
    <x v="0"/>
    <x v="733"/>
    <x v="2"/>
    <x v="8"/>
    <x v="0"/>
    <x v="11"/>
    <m/>
    <x v="0"/>
  </r>
  <r>
    <n v="2168"/>
    <x v="563"/>
    <n v="204"/>
    <n v="302"/>
    <n v="103"/>
    <n v="5"/>
    <n v="238.32900000000004"/>
    <x v="1628"/>
    <m/>
    <n v="357.49350000000004"/>
    <x v="0"/>
    <x v="279"/>
    <x v="2"/>
    <x v="8"/>
    <x v="0"/>
    <x v="7"/>
    <m/>
    <x v="0"/>
  </r>
  <r>
    <n v="1883"/>
    <x v="564"/>
    <n v="205"/>
    <n v="304"/>
    <n v="101"/>
    <n v="2"/>
    <n v="42.016000000000005"/>
    <x v="1629"/>
    <m/>
    <n v="15.966080000000002"/>
    <x v="0"/>
    <x v="981"/>
    <x v="2"/>
    <x v="8"/>
    <x v="1"/>
    <x v="2"/>
    <m/>
    <x v="0"/>
  </r>
  <r>
    <n v="2045"/>
    <x v="564"/>
    <n v="201"/>
    <n v="304"/>
    <n v="101"/>
    <n v="2"/>
    <n v="169.208"/>
    <x v="1630"/>
    <m/>
    <n v="64.299040000000005"/>
    <x v="0"/>
    <x v="386"/>
    <x v="2"/>
    <x v="8"/>
    <x v="1"/>
    <x v="2"/>
    <m/>
    <x v="0"/>
  </r>
  <r>
    <n v="2517"/>
    <x v="564"/>
    <n v="201"/>
    <n v="305"/>
    <n v="105"/>
    <n v="4"/>
    <n v="367.09399999999999"/>
    <x v="1631"/>
    <m/>
    <n v="220.25639999999999"/>
    <x v="0"/>
    <x v="241"/>
    <x v="2"/>
    <x v="8"/>
    <x v="1"/>
    <x v="11"/>
    <m/>
    <x v="0"/>
  </r>
  <r>
    <n v="2117"/>
    <x v="565"/>
    <n v="202"/>
    <n v="305"/>
    <n v="102"/>
    <n v="10"/>
    <n v="269.60699999999997"/>
    <x v="1632"/>
    <m/>
    <n v="512.25329999999997"/>
    <x v="0"/>
    <x v="798"/>
    <x v="2"/>
    <x v="8"/>
    <x v="2"/>
    <x v="0"/>
    <m/>
    <x v="0"/>
  </r>
  <r>
    <n v="2482"/>
    <x v="565"/>
    <n v="202"/>
    <n v="301"/>
    <n v="105"/>
    <n v="5"/>
    <n v="238.667"/>
    <x v="1633"/>
    <m/>
    <n v="202.86695000000003"/>
    <x v="0"/>
    <x v="982"/>
    <x v="2"/>
    <x v="8"/>
    <x v="2"/>
    <x v="20"/>
    <m/>
    <x v="0"/>
  </r>
  <r>
    <n v="1470"/>
    <x v="566"/>
    <n v="201"/>
    <n v="305"/>
    <n v="103"/>
    <n v="5"/>
    <n v="133.666"/>
    <x v="1634"/>
    <m/>
    <n v="140.34929999999997"/>
    <x v="0"/>
    <x v="44"/>
    <x v="2"/>
    <x v="8"/>
    <x v="3"/>
    <x v="19"/>
    <m/>
    <x v="0"/>
  </r>
  <r>
    <n v="1790"/>
    <x v="566"/>
    <n v="205"/>
    <n v="304"/>
    <n v="103"/>
    <n v="10"/>
    <n v="251.65400000000002"/>
    <x v="1635"/>
    <m/>
    <n v="754.9620000000001"/>
    <x v="1"/>
    <x v="983"/>
    <x v="2"/>
    <x v="8"/>
    <x v="3"/>
    <x v="4"/>
    <m/>
    <x v="0"/>
  </r>
  <r>
    <n v="1913"/>
    <x v="566"/>
    <n v="204"/>
    <n v="304"/>
    <n v="101"/>
    <n v="5"/>
    <n v="60.878999999999998"/>
    <x v="1636"/>
    <m/>
    <n v="57.835049999999995"/>
    <x v="1"/>
    <x v="984"/>
    <x v="2"/>
    <x v="8"/>
    <x v="3"/>
    <x v="18"/>
    <m/>
    <x v="0"/>
  </r>
  <r>
    <n v="2401"/>
    <x v="566"/>
    <n v="202"/>
    <n v="302"/>
    <n v="104"/>
    <n v="3"/>
    <n v="142.25900000000001"/>
    <x v="1637"/>
    <m/>
    <n v="106.69425000000001"/>
    <x v="0"/>
    <x v="77"/>
    <x v="2"/>
    <x v="8"/>
    <x v="3"/>
    <x v="22"/>
    <m/>
    <x v="0"/>
  </r>
  <r>
    <n v="2531"/>
    <x v="567"/>
    <n v="204"/>
    <n v="301"/>
    <n v="103"/>
    <n v="7"/>
    <n v="48.451000000000008"/>
    <x v="1638"/>
    <m/>
    <n v="64.439830000000015"/>
    <x v="0"/>
    <x v="832"/>
    <x v="2"/>
    <x v="8"/>
    <x v="4"/>
    <x v="11"/>
    <m/>
    <x v="0"/>
  </r>
  <r>
    <n v="1008"/>
    <x v="568"/>
    <n v="203"/>
    <n v="301"/>
    <n v="104"/>
    <n v="9"/>
    <n v="97.578000000000003"/>
    <x v="1639"/>
    <m/>
    <n v="184.42241999999999"/>
    <x v="1"/>
    <x v="985"/>
    <x v="2"/>
    <x v="8"/>
    <x v="5"/>
    <x v="16"/>
    <m/>
    <x v="0"/>
  </r>
  <r>
    <n v="1885"/>
    <x v="568"/>
    <n v="205"/>
    <n v="303"/>
    <n v="105"/>
    <n v="10"/>
    <n v="109.31700000000001"/>
    <x v="1640"/>
    <m/>
    <n v="273.29250000000002"/>
    <x v="0"/>
    <x v="85"/>
    <x v="2"/>
    <x v="8"/>
    <x v="5"/>
    <x v="21"/>
    <m/>
    <x v="0"/>
  </r>
  <r>
    <n v="2197"/>
    <x v="568"/>
    <n v="204"/>
    <n v="301"/>
    <n v="101"/>
    <n v="8"/>
    <n v="195.83199999999999"/>
    <x v="1641"/>
    <m/>
    <n v="391.66399999999999"/>
    <x v="1"/>
    <x v="986"/>
    <x v="2"/>
    <x v="8"/>
    <x v="5"/>
    <x v="17"/>
    <m/>
    <x v="0"/>
  </r>
  <r>
    <n v="1178"/>
    <x v="569"/>
    <n v="204"/>
    <n v="305"/>
    <n v="103"/>
    <n v="4"/>
    <n v="367.40600000000001"/>
    <x v="1642"/>
    <m/>
    <n v="440.88720000000001"/>
    <x v="0"/>
    <x v="282"/>
    <x v="2"/>
    <x v="8"/>
    <x v="6"/>
    <x v="11"/>
    <m/>
    <x v="0"/>
  </r>
  <r>
    <n v="1433"/>
    <x v="569"/>
    <n v="204"/>
    <n v="301"/>
    <n v="104"/>
    <n v="5"/>
    <n v="260.93600000000004"/>
    <x v="1643"/>
    <m/>
    <n v="247.88920000000005"/>
    <x v="0"/>
    <x v="288"/>
    <x v="2"/>
    <x v="8"/>
    <x v="6"/>
    <x v="0"/>
    <m/>
    <x v="0"/>
  </r>
  <r>
    <n v="1540"/>
    <x v="569"/>
    <n v="204"/>
    <n v="305"/>
    <n v="103"/>
    <n v="4"/>
    <n v="124.072"/>
    <x v="1644"/>
    <m/>
    <n v="84.368960000000001"/>
    <x v="0"/>
    <x v="102"/>
    <x v="2"/>
    <x v="8"/>
    <x v="6"/>
    <x v="19"/>
    <m/>
    <x v="0"/>
  </r>
  <r>
    <n v="1846"/>
    <x v="569"/>
    <n v="202"/>
    <n v="302"/>
    <n v="102"/>
    <n v="5"/>
    <n v="88.673000000000002"/>
    <x v="1645"/>
    <m/>
    <n v="75.372050000000002"/>
    <x v="0"/>
    <x v="987"/>
    <x v="2"/>
    <x v="8"/>
    <x v="6"/>
    <x v="7"/>
    <m/>
    <x v="0"/>
  </r>
  <r>
    <n v="1856"/>
    <x v="570"/>
    <n v="204"/>
    <n v="301"/>
    <n v="104"/>
    <n v="10"/>
    <n v="146.601"/>
    <x v="1646"/>
    <m/>
    <n v="439.803"/>
    <x v="0"/>
    <x v="668"/>
    <x v="2"/>
    <x v="8"/>
    <x v="0"/>
    <x v="15"/>
    <m/>
    <x v="0"/>
  </r>
  <r>
    <n v="1909"/>
    <x v="570"/>
    <n v="203"/>
    <n v="302"/>
    <n v="105"/>
    <n v="9"/>
    <n v="276.62700000000001"/>
    <x v="1647"/>
    <m/>
    <n v="622.41075000000001"/>
    <x v="0"/>
    <x v="355"/>
    <x v="2"/>
    <x v="8"/>
    <x v="0"/>
    <x v="11"/>
    <m/>
    <x v="0"/>
  </r>
  <r>
    <n v="2569"/>
    <x v="571"/>
    <n v="202"/>
    <n v="303"/>
    <n v="102"/>
    <n v="8"/>
    <n v="122.369"/>
    <x v="1648"/>
    <m/>
    <n v="244.738"/>
    <x v="1"/>
    <x v="988"/>
    <x v="2"/>
    <x v="8"/>
    <x v="1"/>
    <x v="14"/>
    <m/>
    <x v="0"/>
  </r>
  <r>
    <n v="2927"/>
    <x v="571"/>
    <n v="203"/>
    <n v="302"/>
    <n v="103"/>
    <n v="4"/>
    <n v="193.28400000000002"/>
    <x v="1649"/>
    <m/>
    <n v="146.89584000000002"/>
    <x v="0"/>
    <x v="574"/>
    <x v="2"/>
    <x v="8"/>
    <x v="1"/>
    <x v="1"/>
    <m/>
    <x v="0"/>
  </r>
  <r>
    <n v="2974"/>
    <x v="571"/>
    <n v="205"/>
    <n v="301"/>
    <n v="104"/>
    <n v="3"/>
    <n v="162.04500000000002"/>
    <x v="1650"/>
    <m/>
    <n v="82.642950000000013"/>
    <x v="0"/>
    <x v="10"/>
    <x v="2"/>
    <x v="8"/>
    <x v="1"/>
    <x v="9"/>
    <m/>
    <x v="0"/>
  </r>
  <r>
    <n v="1561"/>
    <x v="572"/>
    <n v="203"/>
    <n v="304"/>
    <n v="103"/>
    <n v="2"/>
    <n v="277.49800000000005"/>
    <x v="1651"/>
    <m/>
    <n v="138.74900000000002"/>
    <x v="0"/>
    <x v="274"/>
    <x v="2"/>
    <x v="8"/>
    <x v="2"/>
    <x v="23"/>
    <m/>
    <x v="0"/>
  </r>
  <r>
    <n v="1950"/>
    <x v="572"/>
    <n v="204"/>
    <n v="304"/>
    <n v="101"/>
    <n v="2"/>
    <n v="178.477"/>
    <x v="1652"/>
    <m/>
    <n v="74.960340000000002"/>
    <x v="0"/>
    <x v="989"/>
    <x v="2"/>
    <x v="8"/>
    <x v="2"/>
    <x v="1"/>
    <m/>
    <x v="0"/>
  </r>
  <r>
    <n v="2378"/>
    <x v="572"/>
    <n v="204"/>
    <n v="305"/>
    <n v="105"/>
    <n v="6"/>
    <n v="81.861000000000004"/>
    <x v="1653"/>
    <m/>
    <n v="147.34980000000002"/>
    <x v="0"/>
    <x v="819"/>
    <x v="2"/>
    <x v="8"/>
    <x v="2"/>
    <x v="6"/>
    <m/>
    <x v="0"/>
  </r>
  <r>
    <n v="2855"/>
    <x v="572"/>
    <n v="202"/>
    <n v="305"/>
    <n v="103"/>
    <n v="5"/>
    <n v="207.077"/>
    <x v="1654"/>
    <m/>
    <n v="196.72315"/>
    <x v="0"/>
    <x v="990"/>
    <x v="2"/>
    <x v="8"/>
    <x v="2"/>
    <x v="4"/>
    <m/>
    <x v="0"/>
  </r>
  <r>
    <n v="1137"/>
    <x v="573"/>
    <n v="205"/>
    <n v="304"/>
    <n v="104"/>
    <n v="6"/>
    <n v="290.84899999999999"/>
    <x v="1655"/>
    <m/>
    <n v="261.76409999999998"/>
    <x v="0"/>
    <x v="246"/>
    <x v="2"/>
    <x v="8"/>
    <x v="4"/>
    <x v="1"/>
    <m/>
    <x v="0"/>
  </r>
  <r>
    <n v="1187"/>
    <x v="573"/>
    <n v="202"/>
    <n v="303"/>
    <n v="105"/>
    <n v="4"/>
    <n v="128.68700000000001"/>
    <x v="1656"/>
    <m/>
    <n v="97.802120000000016"/>
    <x v="0"/>
    <x v="717"/>
    <x v="2"/>
    <x v="8"/>
    <x v="4"/>
    <x v="23"/>
    <m/>
    <x v="0"/>
  </r>
  <r>
    <n v="1407"/>
    <x v="573"/>
    <n v="203"/>
    <n v="301"/>
    <n v="105"/>
    <n v="2"/>
    <n v="88.868000000000009"/>
    <x v="1657"/>
    <m/>
    <n v="26.660400000000003"/>
    <x v="0"/>
    <x v="569"/>
    <x v="2"/>
    <x v="8"/>
    <x v="4"/>
    <x v="3"/>
    <m/>
    <x v="0"/>
  </r>
  <r>
    <n v="1418"/>
    <x v="573"/>
    <n v="203"/>
    <n v="302"/>
    <n v="104"/>
    <n v="4"/>
    <n v="35.139000000000003"/>
    <x v="1658"/>
    <m/>
    <n v="42.166800000000002"/>
    <x v="1"/>
    <x v="532"/>
    <x v="2"/>
    <x v="8"/>
    <x v="4"/>
    <x v="1"/>
    <m/>
    <x v="0"/>
  </r>
  <r>
    <n v="1443"/>
    <x v="573"/>
    <n v="203"/>
    <n v="304"/>
    <n v="102"/>
    <n v="6"/>
    <n v="235.07900000000004"/>
    <x v="1659"/>
    <m/>
    <n v="211.57110000000003"/>
    <x v="0"/>
    <x v="173"/>
    <x v="2"/>
    <x v="8"/>
    <x v="4"/>
    <x v="13"/>
    <m/>
    <x v="0"/>
  </r>
  <r>
    <n v="2867"/>
    <x v="573"/>
    <n v="204"/>
    <n v="302"/>
    <n v="103"/>
    <n v="6"/>
    <n v="344.38300000000004"/>
    <x v="1660"/>
    <m/>
    <n v="392.59662000000003"/>
    <x v="0"/>
    <x v="839"/>
    <x v="2"/>
    <x v="8"/>
    <x v="4"/>
    <x v="11"/>
    <m/>
    <x v="0"/>
  </r>
  <r>
    <n v="1023"/>
    <x v="574"/>
    <n v="203"/>
    <n v="305"/>
    <n v="104"/>
    <n v="4"/>
    <n v="302.54899999999998"/>
    <x v="1661"/>
    <m/>
    <n v="181.52939999999998"/>
    <x v="0"/>
    <x v="851"/>
    <x v="2"/>
    <x v="8"/>
    <x v="5"/>
    <x v="14"/>
    <m/>
    <x v="0"/>
  </r>
  <r>
    <n v="1083"/>
    <x v="574"/>
    <n v="201"/>
    <n v="304"/>
    <n v="101"/>
    <n v="8"/>
    <n v="186.22499999999999"/>
    <x v="1662"/>
    <m/>
    <n v="223.47"/>
    <x v="0"/>
    <x v="135"/>
    <x v="2"/>
    <x v="8"/>
    <x v="5"/>
    <x v="15"/>
    <m/>
    <x v="0"/>
  </r>
  <r>
    <n v="1863"/>
    <x v="574"/>
    <n v="205"/>
    <n v="305"/>
    <n v="104"/>
    <n v="3"/>
    <n v="49.660000000000004"/>
    <x v="1663"/>
    <m/>
    <n v="22.347000000000001"/>
    <x v="0"/>
    <x v="991"/>
    <x v="2"/>
    <x v="8"/>
    <x v="5"/>
    <x v="18"/>
    <m/>
    <x v="0"/>
  </r>
  <r>
    <n v="2811"/>
    <x v="574"/>
    <n v="203"/>
    <n v="301"/>
    <n v="103"/>
    <n v="8"/>
    <n v="169.10400000000001"/>
    <x v="1664"/>
    <m/>
    <n v="202.9248"/>
    <x v="1"/>
    <x v="224"/>
    <x v="2"/>
    <x v="8"/>
    <x v="5"/>
    <x v="3"/>
    <m/>
    <x v="0"/>
  </r>
  <r>
    <n v="1188"/>
    <x v="575"/>
    <n v="201"/>
    <n v="301"/>
    <n v="104"/>
    <n v="5"/>
    <n v="291.512"/>
    <x v="1665"/>
    <m/>
    <n v="306.08759999999995"/>
    <x v="0"/>
    <x v="992"/>
    <x v="2"/>
    <x v="8"/>
    <x v="6"/>
    <x v="19"/>
    <m/>
    <x v="0"/>
  </r>
  <r>
    <n v="2137"/>
    <x v="575"/>
    <n v="201"/>
    <n v="303"/>
    <n v="101"/>
    <n v="8"/>
    <n v="97.994"/>
    <x v="1666"/>
    <m/>
    <n v="195.988"/>
    <x v="0"/>
    <x v="440"/>
    <x v="2"/>
    <x v="8"/>
    <x v="6"/>
    <x v="12"/>
    <m/>
    <x v="0"/>
  </r>
  <r>
    <n v="2441"/>
    <x v="575"/>
    <n v="205"/>
    <n v="301"/>
    <n v="102"/>
    <n v="7"/>
    <n v="64.168000000000006"/>
    <x v="1667"/>
    <m/>
    <n v="85.343440000000015"/>
    <x v="1"/>
    <x v="509"/>
    <x v="2"/>
    <x v="8"/>
    <x v="6"/>
    <x v="9"/>
    <m/>
    <x v="0"/>
  </r>
  <r>
    <n v="2610"/>
    <x v="575"/>
    <n v="205"/>
    <n v="301"/>
    <n v="105"/>
    <n v="7"/>
    <n v="229.85300000000001"/>
    <x v="1668"/>
    <m/>
    <n v="337.88391000000001"/>
    <x v="1"/>
    <x v="993"/>
    <x v="2"/>
    <x v="8"/>
    <x v="6"/>
    <x v="3"/>
    <m/>
    <x v="0"/>
  </r>
  <r>
    <n v="1267"/>
    <x v="576"/>
    <n v="204"/>
    <n v="301"/>
    <n v="101"/>
    <n v="5"/>
    <n v="176.709"/>
    <x v="1669"/>
    <m/>
    <n v="220.88625000000002"/>
    <x v="0"/>
    <x v="198"/>
    <x v="2"/>
    <x v="8"/>
    <x v="0"/>
    <x v="17"/>
    <m/>
    <x v="0"/>
  </r>
  <r>
    <n v="1510"/>
    <x v="576"/>
    <n v="204"/>
    <n v="302"/>
    <n v="103"/>
    <n v="2"/>
    <n v="305.74700000000001"/>
    <x v="1670"/>
    <m/>
    <n v="103.95398000000002"/>
    <x v="0"/>
    <x v="994"/>
    <x v="2"/>
    <x v="8"/>
    <x v="0"/>
    <x v="3"/>
    <m/>
    <x v="0"/>
  </r>
  <r>
    <n v="2497"/>
    <x v="576"/>
    <n v="201"/>
    <n v="303"/>
    <n v="105"/>
    <n v="2"/>
    <n v="300.71600000000001"/>
    <x v="1671"/>
    <m/>
    <n v="150.358"/>
    <x v="0"/>
    <x v="139"/>
    <x v="2"/>
    <x v="8"/>
    <x v="0"/>
    <x v="2"/>
    <m/>
    <x v="0"/>
  </r>
  <r>
    <n v="1786"/>
    <x v="577"/>
    <n v="203"/>
    <n v="303"/>
    <n v="104"/>
    <n v="7"/>
    <n v="196.11800000000002"/>
    <x v="1672"/>
    <m/>
    <n v="233.38042000000007"/>
    <x v="0"/>
    <x v="639"/>
    <x v="2"/>
    <x v="8"/>
    <x v="1"/>
    <x v="8"/>
    <m/>
    <x v="0"/>
  </r>
  <r>
    <n v="2480"/>
    <x v="577"/>
    <n v="202"/>
    <n v="304"/>
    <n v="104"/>
    <n v="6"/>
    <n v="239.35600000000002"/>
    <x v="1673"/>
    <m/>
    <n v="430.84080000000006"/>
    <x v="0"/>
    <x v="132"/>
    <x v="2"/>
    <x v="8"/>
    <x v="1"/>
    <x v="7"/>
    <m/>
    <x v="0"/>
  </r>
  <r>
    <n v="2601"/>
    <x v="577"/>
    <n v="204"/>
    <n v="303"/>
    <n v="101"/>
    <n v="2"/>
    <n v="201.56500000000003"/>
    <x v="1674"/>
    <m/>
    <n v="60.469500000000004"/>
    <x v="0"/>
    <x v="157"/>
    <x v="2"/>
    <x v="8"/>
    <x v="1"/>
    <x v="9"/>
    <m/>
    <x v="0"/>
  </r>
  <r>
    <n v="1226"/>
    <x v="578"/>
    <n v="205"/>
    <n v="303"/>
    <n v="103"/>
    <n v="4"/>
    <n v="297.62200000000001"/>
    <x v="1675"/>
    <m/>
    <n v="357.14640000000003"/>
    <x v="0"/>
    <x v="995"/>
    <x v="2"/>
    <x v="8"/>
    <x v="2"/>
    <x v="22"/>
    <m/>
    <x v="0"/>
  </r>
  <r>
    <n v="1545"/>
    <x v="578"/>
    <n v="201"/>
    <n v="304"/>
    <n v="102"/>
    <n v="10"/>
    <n v="362.62200000000001"/>
    <x v="1676"/>
    <m/>
    <n v="543.93299999999999"/>
    <x v="0"/>
    <x v="996"/>
    <x v="2"/>
    <x v="8"/>
    <x v="2"/>
    <x v="16"/>
    <m/>
    <x v="0"/>
  </r>
  <r>
    <n v="1655"/>
    <x v="578"/>
    <n v="201"/>
    <n v="301"/>
    <n v="105"/>
    <n v="7"/>
    <n v="358.423"/>
    <x v="1677"/>
    <m/>
    <n v="476.70259000000004"/>
    <x v="1"/>
    <x v="997"/>
    <x v="2"/>
    <x v="8"/>
    <x v="2"/>
    <x v="13"/>
    <m/>
    <x v="0"/>
  </r>
  <r>
    <n v="2172"/>
    <x v="579"/>
    <n v="205"/>
    <n v="305"/>
    <n v="103"/>
    <n v="8"/>
    <n v="105.742"/>
    <x v="1678"/>
    <m/>
    <n v="177.64655999999999"/>
    <x v="0"/>
    <x v="144"/>
    <x v="2"/>
    <x v="8"/>
    <x v="3"/>
    <x v="9"/>
    <m/>
    <x v="0"/>
  </r>
  <r>
    <n v="1441"/>
    <x v="580"/>
    <n v="205"/>
    <n v="305"/>
    <n v="104"/>
    <n v="4"/>
    <n v="138.30700000000002"/>
    <x v="1679"/>
    <m/>
    <n v="138.30700000000002"/>
    <x v="0"/>
    <x v="998"/>
    <x v="2"/>
    <x v="8"/>
    <x v="4"/>
    <x v="23"/>
    <m/>
    <x v="0"/>
  </r>
  <r>
    <n v="1517"/>
    <x v="580"/>
    <n v="202"/>
    <n v="303"/>
    <n v="101"/>
    <n v="7"/>
    <n v="319.488"/>
    <x v="1680"/>
    <m/>
    <n v="424.91904000000005"/>
    <x v="0"/>
    <x v="892"/>
    <x v="2"/>
    <x v="8"/>
    <x v="4"/>
    <x v="14"/>
    <m/>
    <x v="0"/>
  </r>
  <r>
    <n v="1760"/>
    <x v="580"/>
    <n v="202"/>
    <n v="301"/>
    <n v="102"/>
    <n v="1"/>
    <n v="194.98700000000002"/>
    <x v="1681"/>
    <m/>
    <n v="58.496100000000006"/>
    <x v="0"/>
    <x v="999"/>
    <x v="2"/>
    <x v="8"/>
    <x v="4"/>
    <x v="19"/>
    <m/>
    <x v="0"/>
  </r>
  <r>
    <n v="2050"/>
    <x v="580"/>
    <n v="203"/>
    <n v="303"/>
    <n v="102"/>
    <n v="3"/>
    <n v="123.5"/>
    <x v="1682"/>
    <m/>
    <n v="62.985000000000007"/>
    <x v="0"/>
    <x v="615"/>
    <x v="2"/>
    <x v="8"/>
    <x v="4"/>
    <x v="20"/>
    <m/>
    <x v="0"/>
  </r>
  <r>
    <n v="2763"/>
    <x v="580"/>
    <n v="201"/>
    <n v="302"/>
    <n v="105"/>
    <n v="8"/>
    <n v="43.589000000000006"/>
    <x v="1683"/>
    <m/>
    <n v="52.306800000000003"/>
    <x v="0"/>
    <x v="1000"/>
    <x v="2"/>
    <x v="8"/>
    <x v="4"/>
    <x v="21"/>
    <m/>
    <x v="0"/>
  </r>
  <r>
    <n v="2083"/>
    <x v="581"/>
    <n v="202"/>
    <n v="301"/>
    <n v="102"/>
    <n v="5"/>
    <n v="112.82700000000001"/>
    <x v="1684"/>
    <m/>
    <n v="141.03375000000003"/>
    <x v="1"/>
    <x v="60"/>
    <x v="2"/>
    <x v="9"/>
    <x v="5"/>
    <x v="18"/>
    <m/>
    <x v="0"/>
  </r>
  <r>
    <n v="2785"/>
    <x v="581"/>
    <n v="203"/>
    <n v="302"/>
    <n v="104"/>
    <n v="2"/>
    <n v="179.68600000000001"/>
    <x v="1685"/>
    <m/>
    <n v="89.843000000000004"/>
    <x v="0"/>
    <x v="728"/>
    <x v="2"/>
    <x v="9"/>
    <x v="5"/>
    <x v="23"/>
    <m/>
    <x v="0"/>
  </r>
  <r>
    <n v="1581"/>
    <x v="582"/>
    <n v="204"/>
    <n v="304"/>
    <n v="105"/>
    <n v="4"/>
    <n v="289.09399999999999"/>
    <x v="1686"/>
    <m/>
    <n v="173.4564"/>
    <x v="0"/>
    <x v="1001"/>
    <x v="2"/>
    <x v="9"/>
    <x v="6"/>
    <x v="13"/>
    <m/>
    <x v="0"/>
  </r>
  <r>
    <n v="2087"/>
    <x v="582"/>
    <n v="203"/>
    <n v="303"/>
    <n v="102"/>
    <n v="5"/>
    <n v="312.78000000000003"/>
    <x v="1687"/>
    <m/>
    <n v="297.14100000000002"/>
    <x v="0"/>
    <x v="105"/>
    <x v="2"/>
    <x v="9"/>
    <x v="6"/>
    <x v="8"/>
    <m/>
    <x v="0"/>
  </r>
  <r>
    <n v="2477"/>
    <x v="582"/>
    <n v="201"/>
    <n v="302"/>
    <n v="104"/>
    <n v="3"/>
    <n v="334.58100000000002"/>
    <x v="1688"/>
    <m/>
    <n v="190.71117000000001"/>
    <x v="0"/>
    <x v="1002"/>
    <x v="2"/>
    <x v="9"/>
    <x v="6"/>
    <x v="8"/>
    <m/>
    <x v="0"/>
  </r>
  <r>
    <n v="2984"/>
    <x v="582"/>
    <n v="204"/>
    <n v="302"/>
    <n v="101"/>
    <n v="3"/>
    <n v="279.39600000000002"/>
    <x v="1689"/>
    <m/>
    <n v="251.45640000000003"/>
    <x v="0"/>
    <x v="285"/>
    <x v="2"/>
    <x v="9"/>
    <x v="6"/>
    <x v="18"/>
    <m/>
    <x v="0"/>
  </r>
  <r>
    <n v="1248"/>
    <x v="583"/>
    <n v="204"/>
    <n v="301"/>
    <n v="104"/>
    <n v="8"/>
    <n v="123.07100000000001"/>
    <x v="1690"/>
    <m/>
    <n v="206.75928000000002"/>
    <x v="0"/>
    <x v="465"/>
    <x v="2"/>
    <x v="9"/>
    <x v="0"/>
    <x v="20"/>
    <m/>
    <x v="0"/>
  </r>
  <r>
    <n v="1373"/>
    <x v="583"/>
    <n v="205"/>
    <n v="305"/>
    <n v="103"/>
    <n v="10"/>
    <n v="29.939000000000004"/>
    <x v="1691"/>
    <m/>
    <n v="56.884100000000011"/>
    <x v="1"/>
    <x v="1003"/>
    <x v="2"/>
    <x v="9"/>
    <x v="0"/>
    <x v="15"/>
    <m/>
    <x v="0"/>
  </r>
  <r>
    <n v="2639"/>
    <x v="583"/>
    <n v="203"/>
    <n v="301"/>
    <n v="102"/>
    <n v="4"/>
    <n v="278.94099999999997"/>
    <x v="1692"/>
    <m/>
    <n v="211.99515999999997"/>
    <x v="0"/>
    <x v="687"/>
    <x v="2"/>
    <x v="9"/>
    <x v="0"/>
    <x v="6"/>
    <m/>
    <x v="0"/>
  </r>
  <r>
    <n v="1325"/>
    <x v="584"/>
    <n v="202"/>
    <n v="305"/>
    <n v="103"/>
    <n v="1"/>
    <n v="374.62100000000004"/>
    <x v="1693"/>
    <m/>
    <n v="71.177990000000008"/>
    <x v="0"/>
    <x v="1004"/>
    <x v="2"/>
    <x v="9"/>
    <x v="1"/>
    <x v="0"/>
    <m/>
    <x v="0"/>
  </r>
  <r>
    <n v="1845"/>
    <x v="584"/>
    <n v="201"/>
    <n v="305"/>
    <n v="103"/>
    <n v="9"/>
    <n v="170.17000000000002"/>
    <x v="1694"/>
    <m/>
    <n v="229.72950000000003"/>
    <x v="0"/>
    <x v="865"/>
    <x v="2"/>
    <x v="9"/>
    <x v="1"/>
    <x v="14"/>
    <m/>
    <x v="0"/>
  </r>
  <r>
    <n v="2237"/>
    <x v="584"/>
    <n v="203"/>
    <n v="302"/>
    <n v="102"/>
    <n v="1"/>
    <n v="244.34800000000001"/>
    <x v="1695"/>
    <m/>
    <n v="46.426120000000004"/>
    <x v="1"/>
    <x v="1005"/>
    <x v="2"/>
    <x v="9"/>
    <x v="1"/>
    <x v="22"/>
    <m/>
    <x v="0"/>
  </r>
  <r>
    <n v="2611"/>
    <x v="584"/>
    <n v="203"/>
    <n v="302"/>
    <n v="104"/>
    <n v="4"/>
    <n v="138.57999999999998"/>
    <x v="1696"/>
    <m/>
    <n v="138.57999999999998"/>
    <x v="0"/>
    <x v="998"/>
    <x v="2"/>
    <x v="9"/>
    <x v="1"/>
    <x v="23"/>
    <m/>
    <x v="0"/>
  </r>
  <r>
    <n v="2818"/>
    <x v="584"/>
    <n v="201"/>
    <n v="304"/>
    <n v="103"/>
    <n v="10"/>
    <n v="92.390999999999991"/>
    <x v="1697"/>
    <m/>
    <n v="157.06469999999999"/>
    <x v="1"/>
    <x v="1006"/>
    <x v="2"/>
    <x v="9"/>
    <x v="1"/>
    <x v="15"/>
    <m/>
    <x v="0"/>
  </r>
  <r>
    <n v="2358"/>
    <x v="585"/>
    <n v="204"/>
    <n v="304"/>
    <n v="102"/>
    <n v="8"/>
    <n v="221.66299999999998"/>
    <x v="1698"/>
    <m/>
    <n v="372.39383999999995"/>
    <x v="0"/>
    <x v="816"/>
    <x v="2"/>
    <x v="9"/>
    <x v="2"/>
    <x v="0"/>
    <m/>
    <x v="0"/>
  </r>
  <r>
    <n v="2891"/>
    <x v="585"/>
    <n v="203"/>
    <n v="304"/>
    <n v="105"/>
    <n v="1"/>
    <n v="140.49099999999999"/>
    <x v="1699"/>
    <m/>
    <n v="26.693289999999998"/>
    <x v="0"/>
    <x v="1007"/>
    <x v="2"/>
    <x v="9"/>
    <x v="2"/>
    <x v="18"/>
    <m/>
    <x v="0"/>
  </r>
  <r>
    <n v="1405"/>
    <x v="586"/>
    <n v="205"/>
    <n v="303"/>
    <n v="102"/>
    <n v="9"/>
    <n v="363.02500000000003"/>
    <x v="1700"/>
    <m/>
    <n v="816.80625000000009"/>
    <x v="0"/>
    <x v="583"/>
    <x v="2"/>
    <x v="9"/>
    <x v="3"/>
    <x v="15"/>
    <m/>
    <x v="0"/>
  </r>
  <r>
    <n v="2544"/>
    <x v="586"/>
    <n v="201"/>
    <n v="301"/>
    <n v="105"/>
    <n v="6"/>
    <n v="99.203000000000003"/>
    <x v="1701"/>
    <m/>
    <n v="124.99578000000001"/>
    <x v="0"/>
    <x v="498"/>
    <x v="2"/>
    <x v="9"/>
    <x v="3"/>
    <x v="2"/>
    <m/>
    <x v="0"/>
  </r>
  <r>
    <n v="1696"/>
    <x v="587"/>
    <n v="202"/>
    <n v="303"/>
    <n v="105"/>
    <n v="5"/>
    <n v="235.78100000000001"/>
    <x v="1702"/>
    <m/>
    <n v="200.41385"/>
    <x v="0"/>
    <x v="941"/>
    <x v="2"/>
    <x v="9"/>
    <x v="4"/>
    <x v="22"/>
    <m/>
    <x v="0"/>
  </r>
  <r>
    <n v="1796"/>
    <x v="587"/>
    <n v="201"/>
    <n v="303"/>
    <n v="101"/>
    <n v="2"/>
    <n v="83.161000000000001"/>
    <x v="1703"/>
    <m/>
    <n v="49.896599999999999"/>
    <x v="0"/>
    <x v="1008"/>
    <x v="2"/>
    <x v="9"/>
    <x v="4"/>
    <x v="12"/>
    <m/>
    <x v="0"/>
  </r>
  <r>
    <n v="1151"/>
    <x v="588"/>
    <n v="201"/>
    <n v="304"/>
    <n v="101"/>
    <n v="3"/>
    <n v="246.935"/>
    <x v="1704"/>
    <m/>
    <n v="140.75295000000003"/>
    <x v="0"/>
    <x v="1009"/>
    <x v="2"/>
    <x v="9"/>
    <x v="5"/>
    <x v="19"/>
    <m/>
    <x v="0"/>
  </r>
  <r>
    <n v="1502"/>
    <x v="588"/>
    <n v="204"/>
    <n v="302"/>
    <n v="101"/>
    <n v="1"/>
    <n v="134.524"/>
    <x v="1705"/>
    <m/>
    <n v="40.357199999999999"/>
    <x v="0"/>
    <x v="284"/>
    <x v="2"/>
    <x v="9"/>
    <x v="5"/>
    <x v="6"/>
    <m/>
    <x v="0"/>
  </r>
  <r>
    <n v="2914"/>
    <x v="588"/>
    <n v="202"/>
    <n v="303"/>
    <n v="103"/>
    <n v="2"/>
    <n v="200.90199999999999"/>
    <x v="1706"/>
    <m/>
    <n v="68.30668"/>
    <x v="0"/>
    <x v="1010"/>
    <x v="2"/>
    <x v="9"/>
    <x v="5"/>
    <x v="11"/>
    <m/>
    <x v="0"/>
  </r>
  <r>
    <n v="2937"/>
    <x v="588"/>
    <n v="204"/>
    <n v="305"/>
    <n v="105"/>
    <n v="1"/>
    <n v="152.88"/>
    <x v="1707"/>
    <m/>
    <n v="22.931999999999999"/>
    <x v="0"/>
    <x v="1011"/>
    <x v="2"/>
    <x v="9"/>
    <x v="5"/>
    <x v="13"/>
    <m/>
    <x v="0"/>
  </r>
  <r>
    <n v="2903"/>
    <x v="589"/>
    <n v="204"/>
    <n v="304"/>
    <n v="105"/>
    <n v="7"/>
    <n v="357.78600000000006"/>
    <x v="1708"/>
    <m/>
    <n v="475.85538000000008"/>
    <x v="0"/>
    <x v="110"/>
    <x v="2"/>
    <x v="9"/>
    <x v="6"/>
    <x v="21"/>
    <m/>
    <x v="0"/>
  </r>
  <r>
    <n v="1508"/>
    <x v="590"/>
    <n v="201"/>
    <n v="302"/>
    <n v="105"/>
    <n v="5"/>
    <n v="178.93199999999999"/>
    <x v="1709"/>
    <m/>
    <n v="268.39799999999997"/>
    <x v="0"/>
    <x v="1012"/>
    <x v="2"/>
    <x v="9"/>
    <x v="0"/>
    <x v="21"/>
    <m/>
    <x v="0"/>
  </r>
  <r>
    <n v="2459"/>
    <x v="590"/>
    <n v="205"/>
    <n v="303"/>
    <n v="104"/>
    <n v="9"/>
    <n v="153.04900000000001"/>
    <x v="1710"/>
    <m/>
    <n v="261.71379000000002"/>
    <x v="0"/>
    <x v="108"/>
    <x v="2"/>
    <x v="9"/>
    <x v="0"/>
    <x v="1"/>
    <m/>
    <x v="0"/>
  </r>
  <r>
    <n v="2469"/>
    <x v="590"/>
    <n v="204"/>
    <n v="301"/>
    <n v="104"/>
    <n v="10"/>
    <n v="301.44400000000002"/>
    <x v="1711"/>
    <m/>
    <n v="452.166"/>
    <x v="0"/>
    <x v="932"/>
    <x v="2"/>
    <x v="9"/>
    <x v="0"/>
    <x v="16"/>
    <m/>
    <x v="0"/>
  </r>
  <r>
    <n v="2088"/>
    <x v="591"/>
    <n v="203"/>
    <n v="301"/>
    <n v="104"/>
    <n v="9"/>
    <n v="306.37099999999998"/>
    <x v="1712"/>
    <m/>
    <n v="579.04118999999992"/>
    <x v="0"/>
    <x v="138"/>
    <x v="2"/>
    <x v="9"/>
    <x v="1"/>
    <x v="12"/>
    <m/>
    <x v="0"/>
  </r>
  <r>
    <n v="2346"/>
    <x v="591"/>
    <n v="205"/>
    <n v="305"/>
    <n v="103"/>
    <n v="5"/>
    <n v="331.27900000000005"/>
    <x v="1713"/>
    <m/>
    <n v="347.84295000000003"/>
    <x v="0"/>
    <x v="962"/>
    <x v="2"/>
    <x v="9"/>
    <x v="1"/>
    <x v="13"/>
    <m/>
    <x v="0"/>
  </r>
  <r>
    <n v="2455"/>
    <x v="591"/>
    <n v="203"/>
    <n v="305"/>
    <n v="103"/>
    <n v="7"/>
    <n v="366.834"/>
    <x v="1714"/>
    <m/>
    <n v="641.95950000000005"/>
    <x v="0"/>
    <x v="1013"/>
    <x v="2"/>
    <x v="9"/>
    <x v="1"/>
    <x v="21"/>
    <m/>
    <x v="0"/>
  </r>
  <r>
    <n v="1644"/>
    <x v="592"/>
    <n v="204"/>
    <n v="302"/>
    <n v="105"/>
    <n v="1"/>
    <n v="367.86100000000005"/>
    <x v="1715"/>
    <m/>
    <n v="77.250810000000001"/>
    <x v="0"/>
    <x v="1014"/>
    <x v="2"/>
    <x v="9"/>
    <x v="2"/>
    <x v="7"/>
    <m/>
    <x v="0"/>
  </r>
  <r>
    <n v="2173"/>
    <x v="592"/>
    <n v="205"/>
    <n v="303"/>
    <n v="103"/>
    <n v="7"/>
    <n v="218.12700000000001"/>
    <x v="1716"/>
    <m/>
    <n v="381.72225000000003"/>
    <x v="1"/>
    <x v="1015"/>
    <x v="2"/>
    <x v="9"/>
    <x v="2"/>
    <x v="10"/>
    <m/>
    <x v="0"/>
  </r>
  <r>
    <n v="2471"/>
    <x v="592"/>
    <n v="203"/>
    <n v="302"/>
    <n v="101"/>
    <n v="7"/>
    <n v="205.946"/>
    <x v="1717"/>
    <m/>
    <n v="273.90818000000002"/>
    <x v="0"/>
    <x v="1016"/>
    <x v="2"/>
    <x v="9"/>
    <x v="2"/>
    <x v="16"/>
    <m/>
    <x v="0"/>
  </r>
  <r>
    <n v="2547"/>
    <x v="592"/>
    <n v="202"/>
    <n v="301"/>
    <n v="101"/>
    <n v="6"/>
    <n v="181.428"/>
    <x v="1718"/>
    <m/>
    <n v="163.2852"/>
    <x v="0"/>
    <x v="160"/>
    <x v="2"/>
    <x v="9"/>
    <x v="2"/>
    <x v="20"/>
    <m/>
    <x v="0"/>
  </r>
  <r>
    <n v="2625"/>
    <x v="592"/>
    <n v="205"/>
    <n v="304"/>
    <n v="105"/>
    <n v="10"/>
    <n v="220.363"/>
    <x v="1719"/>
    <m/>
    <n v="330.54450000000003"/>
    <x v="0"/>
    <x v="960"/>
    <x v="2"/>
    <x v="9"/>
    <x v="2"/>
    <x v="16"/>
    <m/>
    <x v="0"/>
  </r>
  <r>
    <n v="2856"/>
    <x v="592"/>
    <n v="201"/>
    <n v="303"/>
    <n v="102"/>
    <n v="6"/>
    <n v="337.44100000000003"/>
    <x v="1720"/>
    <m/>
    <n v="425.17566000000005"/>
    <x v="0"/>
    <x v="115"/>
    <x v="2"/>
    <x v="9"/>
    <x v="2"/>
    <x v="19"/>
    <m/>
    <x v="0"/>
  </r>
  <r>
    <n v="1213"/>
    <x v="593"/>
    <n v="203"/>
    <n v="302"/>
    <n v="104"/>
    <n v="4"/>
    <n v="183.18299999999999"/>
    <x v="1471"/>
    <m/>
    <n v="183.18299999999999"/>
    <x v="0"/>
    <x v="533"/>
    <x v="2"/>
    <x v="9"/>
    <x v="3"/>
    <x v="12"/>
    <m/>
    <x v="0"/>
  </r>
  <r>
    <n v="1460"/>
    <x v="593"/>
    <n v="204"/>
    <n v="303"/>
    <n v="101"/>
    <n v="9"/>
    <n v="155.792"/>
    <x v="1721"/>
    <m/>
    <n v="420.63839999999999"/>
    <x v="1"/>
    <x v="1017"/>
    <x v="2"/>
    <x v="9"/>
    <x v="3"/>
    <x v="19"/>
    <m/>
    <x v="0"/>
  </r>
  <r>
    <n v="1726"/>
    <x v="593"/>
    <n v="202"/>
    <n v="305"/>
    <n v="105"/>
    <n v="5"/>
    <n v="199.27699999999999"/>
    <x v="1722"/>
    <m/>
    <n v="169.38545000000002"/>
    <x v="1"/>
    <x v="860"/>
    <x v="2"/>
    <x v="9"/>
    <x v="3"/>
    <x v="5"/>
    <m/>
    <x v="0"/>
  </r>
  <r>
    <n v="2839"/>
    <x v="593"/>
    <n v="204"/>
    <n v="305"/>
    <n v="104"/>
    <n v="10"/>
    <n v="347.98400000000004"/>
    <x v="1723"/>
    <m/>
    <n v="869.96"/>
    <x v="1"/>
    <x v="987"/>
    <x v="2"/>
    <x v="9"/>
    <x v="3"/>
    <x v="7"/>
    <m/>
    <x v="0"/>
  </r>
  <r>
    <n v="2120"/>
    <x v="594"/>
    <n v="203"/>
    <n v="303"/>
    <n v="103"/>
    <n v="10"/>
    <n v="111.52700000000002"/>
    <x v="1724"/>
    <m/>
    <n v="334.58100000000007"/>
    <x v="0"/>
    <x v="664"/>
    <x v="2"/>
    <x v="9"/>
    <x v="4"/>
    <x v="6"/>
    <m/>
    <x v="0"/>
  </r>
  <r>
    <n v="2284"/>
    <x v="594"/>
    <n v="201"/>
    <n v="303"/>
    <n v="103"/>
    <n v="4"/>
    <n v="130.637"/>
    <x v="1725"/>
    <m/>
    <n v="88.833160000000007"/>
    <x v="1"/>
    <x v="1018"/>
    <x v="2"/>
    <x v="9"/>
    <x v="4"/>
    <x v="4"/>
    <m/>
    <x v="0"/>
  </r>
  <r>
    <n v="2791"/>
    <x v="594"/>
    <n v="203"/>
    <n v="301"/>
    <n v="105"/>
    <n v="3"/>
    <n v="357.51299999999998"/>
    <x v="1726"/>
    <m/>
    <n v="268.13475"/>
    <x v="0"/>
    <x v="117"/>
    <x v="2"/>
    <x v="9"/>
    <x v="4"/>
    <x v="13"/>
    <m/>
    <x v="0"/>
  </r>
  <r>
    <n v="2768"/>
    <x v="595"/>
    <n v="204"/>
    <n v="303"/>
    <n v="105"/>
    <n v="9"/>
    <n v="212.589"/>
    <x v="1727"/>
    <m/>
    <n v="573.99029999999993"/>
    <x v="0"/>
    <x v="543"/>
    <x v="2"/>
    <x v="9"/>
    <x v="5"/>
    <x v="3"/>
    <m/>
    <x v="0"/>
  </r>
  <r>
    <n v="2628"/>
    <x v="596"/>
    <n v="203"/>
    <n v="304"/>
    <n v="101"/>
    <n v="5"/>
    <n v="247.02600000000001"/>
    <x v="1728"/>
    <m/>
    <n v="259.37729999999999"/>
    <x v="1"/>
    <x v="608"/>
    <x v="2"/>
    <x v="9"/>
    <x v="6"/>
    <x v="12"/>
    <m/>
    <x v="0"/>
  </r>
  <r>
    <n v="1171"/>
    <x v="597"/>
    <n v="203"/>
    <n v="305"/>
    <n v="102"/>
    <n v="5"/>
    <n v="336.726"/>
    <x v="1729"/>
    <m/>
    <n v="420.90750000000003"/>
    <x v="0"/>
    <x v="1019"/>
    <x v="2"/>
    <x v="9"/>
    <x v="0"/>
    <x v="0"/>
    <m/>
    <x v="0"/>
  </r>
  <r>
    <n v="1413"/>
    <x v="597"/>
    <n v="204"/>
    <n v="305"/>
    <n v="104"/>
    <n v="5"/>
    <n v="109.64200000000001"/>
    <x v="1730"/>
    <m/>
    <n v="82.231499999999997"/>
    <x v="0"/>
    <x v="1020"/>
    <x v="2"/>
    <x v="9"/>
    <x v="0"/>
    <x v="16"/>
    <m/>
    <x v="0"/>
  </r>
  <r>
    <n v="1448"/>
    <x v="598"/>
    <n v="202"/>
    <n v="304"/>
    <n v="103"/>
    <n v="10"/>
    <n v="210.91200000000001"/>
    <x v="1731"/>
    <m/>
    <n v="632.73599999999999"/>
    <x v="0"/>
    <x v="1021"/>
    <x v="2"/>
    <x v="9"/>
    <x v="1"/>
    <x v="19"/>
    <m/>
    <x v="0"/>
  </r>
  <r>
    <n v="1884"/>
    <x v="598"/>
    <n v="203"/>
    <n v="304"/>
    <n v="102"/>
    <n v="3"/>
    <n v="110.20099999999999"/>
    <x v="1732"/>
    <m/>
    <n v="69.426629999999989"/>
    <x v="1"/>
    <x v="804"/>
    <x v="2"/>
    <x v="9"/>
    <x v="1"/>
    <x v="15"/>
    <m/>
    <x v="0"/>
  </r>
  <r>
    <n v="1774"/>
    <x v="599"/>
    <n v="203"/>
    <n v="301"/>
    <n v="102"/>
    <n v="8"/>
    <n v="264.524"/>
    <x v="1733"/>
    <m/>
    <n v="359.75264000000004"/>
    <x v="0"/>
    <x v="822"/>
    <x v="2"/>
    <x v="9"/>
    <x v="2"/>
    <x v="8"/>
    <m/>
    <x v="0"/>
  </r>
  <r>
    <n v="2178"/>
    <x v="599"/>
    <n v="201"/>
    <n v="304"/>
    <n v="102"/>
    <n v="2"/>
    <n v="310.05"/>
    <x v="1734"/>
    <m/>
    <n v="130.221"/>
    <x v="1"/>
    <x v="409"/>
    <x v="2"/>
    <x v="9"/>
    <x v="2"/>
    <x v="5"/>
    <m/>
    <x v="0"/>
  </r>
  <r>
    <n v="1717"/>
    <x v="600"/>
    <n v="202"/>
    <n v="301"/>
    <n v="104"/>
    <n v="6"/>
    <n v="226.69399999999999"/>
    <x v="1735"/>
    <m/>
    <n v="340.041"/>
    <x v="1"/>
    <x v="991"/>
    <x v="2"/>
    <x v="9"/>
    <x v="3"/>
    <x v="18"/>
    <m/>
    <x v="0"/>
  </r>
  <r>
    <n v="2304"/>
    <x v="600"/>
    <n v="203"/>
    <n v="303"/>
    <n v="103"/>
    <n v="3"/>
    <n v="85.956000000000003"/>
    <x v="1736"/>
    <m/>
    <n v="54.152279999999998"/>
    <x v="0"/>
    <x v="1004"/>
    <x v="2"/>
    <x v="9"/>
    <x v="3"/>
    <x v="0"/>
    <m/>
    <x v="0"/>
  </r>
  <r>
    <n v="2749"/>
    <x v="600"/>
    <n v="204"/>
    <n v="302"/>
    <n v="101"/>
    <n v="8"/>
    <n v="333.98300000000006"/>
    <x v="1737"/>
    <m/>
    <n v="667.96600000000012"/>
    <x v="0"/>
    <x v="57"/>
    <x v="2"/>
    <x v="9"/>
    <x v="3"/>
    <x v="8"/>
    <m/>
    <x v="0"/>
  </r>
  <r>
    <n v="1322"/>
    <x v="601"/>
    <n v="203"/>
    <n v="303"/>
    <n v="102"/>
    <n v="2"/>
    <n v="97.525999999999996"/>
    <x v="1738"/>
    <m/>
    <n v="58.515599999999992"/>
    <x v="0"/>
    <x v="251"/>
    <x v="2"/>
    <x v="9"/>
    <x v="4"/>
    <x v="15"/>
    <m/>
    <x v="0"/>
  </r>
  <r>
    <n v="1668"/>
    <x v="601"/>
    <n v="204"/>
    <n v="302"/>
    <n v="102"/>
    <n v="6"/>
    <n v="252.22600000000003"/>
    <x v="1739"/>
    <m/>
    <n v="317.80476000000004"/>
    <x v="1"/>
    <x v="319"/>
    <x v="2"/>
    <x v="9"/>
    <x v="4"/>
    <x v="14"/>
    <m/>
    <x v="0"/>
  </r>
  <r>
    <n v="2069"/>
    <x v="601"/>
    <n v="203"/>
    <n v="303"/>
    <n v="102"/>
    <n v="7"/>
    <n v="239.447"/>
    <x v="1740"/>
    <m/>
    <n v="318.46450999999996"/>
    <x v="1"/>
    <x v="210"/>
    <x v="2"/>
    <x v="9"/>
    <x v="4"/>
    <x v="6"/>
    <m/>
    <x v="0"/>
  </r>
  <r>
    <n v="2731"/>
    <x v="601"/>
    <n v="202"/>
    <n v="301"/>
    <n v="103"/>
    <n v="2"/>
    <n v="336.98600000000005"/>
    <x v="1741"/>
    <m/>
    <n v="168.49300000000002"/>
    <x v="0"/>
    <x v="422"/>
    <x v="2"/>
    <x v="9"/>
    <x v="4"/>
    <x v="22"/>
    <m/>
    <x v="0"/>
  </r>
  <r>
    <n v="2810"/>
    <x v="601"/>
    <n v="202"/>
    <n v="301"/>
    <n v="102"/>
    <n v="3"/>
    <n v="71.278999999999996"/>
    <x v="1742"/>
    <m/>
    <n v="64.1511"/>
    <x v="0"/>
    <x v="709"/>
    <x v="2"/>
    <x v="9"/>
    <x v="4"/>
    <x v="6"/>
    <m/>
    <x v="0"/>
  </r>
  <r>
    <n v="2585"/>
    <x v="602"/>
    <n v="201"/>
    <n v="305"/>
    <n v="105"/>
    <n v="6"/>
    <n v="255.63200000000001"/>
    <x v="1743"/>
    <m/>
    <n v="291.42048"/>
    <x v="0"/>
    <x v="958"/>
    <x v="2"/>
    <x v="9"/>
    <x v="5"/>
    <x v="17"/>
    <m/>
    <x v="0"/>
  </r>
  <r>
    <n v="2777"/>
    <x v="602"/>
    <n v="201"/>
    <n v="302"/>
    <n v="103"/>
    <n v="10"/>
    <n v="213.096"/>
    <x v="1744"/>
    <m/>
    <n v="404.88240000000002"/>
    <x v="0"/>
    <x v="928"/>
    <x v="2"/>
    <x v="9"/>
    <x v="5"/>
    <x v="21"/>
    <m/>
    <x v="0"/>
  </r>
  <r>
    <n v="2007"/>
    <x v="603"/>
    <n v="204"/>
    <n v="303"/>
    <n v="103"/>
    <n v="3"/>
    <n v="152.06100000000001"/>
    <x v="1745"/>
    <m/>
    <n v="68.427449999999993"/>
    <x v="0"/>
    <x v="968"/>
    <x v="2"/>
    <x v="9"/>
    <x v="6"/>
    <x v="14"/>
    <m/>
    <x v="0"/>
  </r>
  <r>
    <n v="2317"/>
    <x v="603"/>
    <n v="204"/>
    <n v="302"/>
    <n v="103"/>
    <n v="3"/>
    <n v="262.91200000000003"/>
    <x v="1746"/>
    <m/>
    <n v="197.18400000000003"/>
    <x v="0"/>
    <x v="1022"/>
    <x v="2"/>
    <x v="9"/>
    <x v="6"/>
    <x v="1"/>
    <m/>
    <x v="0"/>
  </r>
  <r>
    <n v="1670"/>
    <x v="604"/>
    <n v="201"/>
    <n v="302"/>
    <n v="105"/>
    <n v="5"/>
    <n v="96.850000000000009"/>
    <x v="1747"/>
    <m/>
    <n v="145.27500000000001"/>
    <x v="1"/>
    <x v="185"/>
    <x v="2"/>
    <x v="9"/>
    <x v="0"/>
    <x v="14"/>
    <m/>
    <x v="0"/>
  </r>
  <r>
    <n v="2149"/>
    <x v="604"/>
    <n v="202"/>
    <n v="304"/>
    <n v="101"/>
    <n v="1"/>
    <n v="370.79900000000004"/>
    <x v="1748"/>
    <m/>
    <n v="92.699750000000009"/>
    <x v="0"/>
    <x v="822"/>
    <x v="2"/>
    <x v="9"/>
    <x v="0"/>
    <x v="8"/>
    <m/>
    <x v="0"/>
  </r>
  <r>
    <n v="2909"/>
    <x v="604"/>
    <n v="202"/>
    <n v="302"/>
    <n v="102"/>
    <n v="3"/>
    <n v="67.39200000000001"/>
    <x v="1749"/>
    <m/>
    <n v="38.413440000000008"/>
    <x v="0"/>
    <x v="735"/>
    <x v="2"/>
    <x v="9"/>
    <x v="0"/>
    <x v="9"/>
    <m/>
    <x v="0"/>
  </r>
  <r>
    <n v="2955"/>
    <x v="604"/>
    <n v="204"/>
    <n v="305"/>
    <n v="103"/>
    <n v="10"/>
    <n v="132.71700000000001"/>
    <x v="1750"/>
    <m/>
    <n v="199.07550000000001"/>
    <x v="0"/>
    <x v="746"/>
    <x v="2"/>
    <x v="9"/>
    <x v="0"/>
    <x v="0"/>
    <m/>
    <x v="0"/>
  </r>
  <r>
    <n v="1024"/>
    <x v="605"/>
    <n v="201"/>
    <n v="303"/>
    <n v="105"/>
    <n v="9"/>
    <n v="323.77800000000002"/>
    <x v="1751"/>
    <m/>
    <n v="495.3803400000001"/>
    <x v="0"/>
    <x v="1023"/>
    <x v="2"/>
    <x v="9"/>
    <x v="1"/>
    <x v="3"/>
    <m/>
    <x v="0"/>
  </r>
  <r>
    <n v="1260"/>
    <x v="605"/>
    <n v="201"/>
    <n v="303"/>
    <n v="101"/>
    <n v="2"/>
    <n v="367.38000000000005"/>
    <x v="1752"/>
    <m/>
    <n v="154.29960000000003"/>
    <x v="0"/>
    <x v="923"/>
    <x v="2"/>
    <x v="9"/>
    <x v="1"/>
    <x v="8"/>
    <m/>
    <x v="0"/>
  </r>
  <r>
    <n v="2181"/>
    <x v="605"/>
    <n v="203"/>
    <n v="304"/>
    <n v="105"/>
    <n v="2"/>
    <n v="61.594000000000008"/>
    <x v="1753"/>
    <m/>
    <n v="18.478200000000001"/>
    <x v="0"/>
    <x v="761"/>
    <x v="2"/>
    <x v="9"/>
    <x v="1"/>
    <x v="13"/>
    <m/>
    <x v="0"/>
  </r>
  <r>
    <n v="2292"/>
    <x v="605"/>
    <n v="205"/>
    <n v="301"/>
    <n v="101"/>
    <n v="2"/>
    <n v="214.27900000000002"/>
    <x v="1754"/>
    <m/>
    <n v="89.99718"/>
    <x v="0"/>
    <x v="1024"/>
    <x v="2"/>
    <x v="9"/>
    <x v="1"/>
    <x v="21"/>
    <m/>
    <x v="0"/>
  </r>
  <r>
    <n v="2836"/>
    <x v="605"/>
    <n v="205"/>
    <n v="305"/>
    <n v="105"/>
    <n v="6"/>
    <n v="153.20499999999998"/>
    <x v="1755"/>
    <m/>
    <n v="156.26910000000001"/>
    <x v="0"/>
    <x v="749"/>
    <x v="2"/>
    <x v="9"/>
    <x v="1"/>
    <x v="10"/>
    <m/>
    <x v="0"/>
  </r>
  <r>
    <n v="1117"/>
    <x v="606"/>
    <n v="205"/>
    <n v="302"/>
    <n v="101"/>
    <n v="6"/>
    <n v="230.542"/>
    <x v="1756"/>
    <m/>
    <n v="345.81299999999999"/>
    <x v="0"/>
    <x v="1025"/>
    <x v="2"/>
    <x v="9"/>
    <x v="2"/>
    <x v="10"/>
    <m/>
    <x v="0"/>
  </r>
  <r>
    <n v="2153"/>
    <x v="606"/>
    <n v="203"/>
    <n v="304"/>
    <n v="105"/>
    <n v="6"/>
    <n v="77.037999999999997"/>
    <x v="1757"/>
    <m/>
    <n v="87.823319999999995"/>
    <x v="0"/>
    <x v="1026"/>
    <x v="2"/>
    <x v="9"/>
    <x v="2"/>
    <x v="20"/>
    <m/>
    <x v="0"/>
  </r>
  <r>
    <n v="1358"/>
    <x v="607"/>
    <n v="201"/>
    <n v="304"/>
    <n v="104"/>
    <n v="2"/>
    <n v="276.51"/>
    <x v="1758"/>
    <m/>
    <n v="165.90599999999998"/>
    <x v="1"/>
    <x v="11"/>
    <x v="2"/>
    <x v="9"/>
    <x v="3"/>
    <x v="5"/>
    <m/>
    <x v="0"/>
  </r>
  <r>
    <n v="2276"/>
    <x v="607"/>
    <n v="203"/>
    <n v="303"/>
    <n v="101"/>
    <n v="6"/>
    <n v="328.06800000000004"/>
    <x v="1759"/>
    <m/>
    <n v="590.52240000000006"/>
    <x v="0"/>
    <x v="318"/>
    <x v="2"/>
    <x v="9"/>
    <x v="3"/>
    <x v="21"/>
    <m/>
    <x v="0"/>
  </r>
  <r>
    <n v="1861"/>
    <x v="608"/>
    <n v="202"/>
    <n v="302"/>
    <n v="105"/>
    <n v="2"/>
    <n v="45.63"/>
    <x v="1760"/>
    <m/>
    <n v="22.815000000000001"/>
    <x v="0"/>
    <x v="1027"/>
    <x v="2"/>
    <x v="9"/>
    <x v="4"/>
    <x v="5"/>
    <m/>
    <x v="0"/>
  </r>
  <r>
    <n v="1742"/>
    <x v="609"/>
    <n v="201"/>
    <n v="301"/>
    <n v="103"/>
    <n v="6"/>
    <n v="78.02600000000001"/>
    <x v="1761"/>
    <m/>
    <n v="140.44680000000002"/>
    <x v="0"/>
    <x v="1028"/>
    <x v="2"/>
    <x v="9"/>
    <x v="5"/>
    <x v="4"/>
    <m/>
    <x v="0"/>
  </r>
  <r>
    <n v="1054"/>
    <x v="610"/>
    <n v="201"/>
    <n v="305"/>
    <n v="105"/>
    <n v="1"/>
    <n v="261.95"/>
    <x v="1762"/>
    <m/>
    <n v="44.531500000000001"/>
    <x v="0"/>
    <x v="1029"/>
    <x v="2"/>
    <x v="9"/>
    <x v="6"/>
    <x v="13"/>
    <m/>
    <x v="0"/>
  </r>
  <r>
    <n v="1801"/>
    <x v="610"/>
    <n v="202"/>
    <n v="304"/>
    <n v="102"/>
    <n v="3"/>
    <n v="144.10499999999999"/>
    <x v="1763"/>
    <m/>
    <n v="108.07874999999999"/>
    <x v="0"/>
    <x v="1030"/>
    <x v="2"/>
    <x v="9"/>
    <x v="6"/>
    <x v="8"/>
    <m/>
    <x v="0"/>
  </r>
  <r>
    <n v="2487"/>
    <x v="610"/>
    <n v="201"/>
    <n v="302"/>
    <n v="104"/>
    <n v="2"/>
    <n v="324.18100000000004"/>
    <x v="1764"/>
    <m/>
    <n v="97.254300000000015"/>
    <x v="0"/>
    <x v="270"/>
    <x v="2"/>
    <x v="9"/>
    <x v="6"/>
    <x v="0"/>
    <m/>
    <x v="0"/>
  </r>
  <r>
    <n v="1347"/>
    <x v="611"/>
    <n v="201"/>
    <n v="304"/>
    <n v="104"/>
    <n v="4"/>
    <n v="155.76599999999999"/>
    <x v="1765"/>
    <m/>
    <n v="93.459599999999995"/>
    <x v="1"/>
    <x v="1031"/>
    <x v="2"/>
    <x v="9"/>
    <x v="0"/>
    <x v="3"/>
    <m/>
    <x v="0"/>
  </r>
  <r>
    <n v="1368"/>
    <x v="612"/>
    <n v="203"/>
    <n v="304"/>
    <n v="102"/>
    <n v="5"/>
    <n v="234.71500000000003"/>
    <x v="1766"/>
    <m/>
    <n v="246.45075000000006"/>
    <x v="0"/>
    <x v="1032"/>
    <x v="2"/>
    <x v="10"/>
    <x v="1"/>
    <x v="20"/>
    <m/>
    <x v="0"/>
  </r>
  <r>
    <n v="1778"/>
    <x v="612"/>
    <n v="205"/>
    <n v="305"/>
    <n v="103"/>
    <n v="1"/>
    <n v="300.06599999999997"/>
    <x v="1767"/>
    <m/>
    <n v="90.019799999999989"/>
    <x v="0"/>
    <x v="433"/>
    <x v="2"/>
    <x v="10"/>
    <x v="1"/>
    <x v="8"/>
    <m/>
    <x v="0"/>
  </r>
  <r>
    <n v="1244"/>
    <x v="613"/>
    <n v="201"/>
    <n v="304"/>
    <n v="104"/>
    <n v="8"/>
    <n v="104.26"/>
    <x v="1768"/>
    <m/>
    <n v="250.22399999999999"/>
    <x v="1"/>
    <x v="23"/>
    <x v="2"/>
    <x v="10"/>
    <x v="2"/>
    <x v="7"/>
    <m/>
    <x v="0"/>
  </r>
  <r>
    <n v="1744"/>
    <x v="613"/>
    <n v="202"/>
    <n v="302"/>
    <n v="101"/>
    <n v="8"/>
    <n v="283.76400000000001"/>
    <x v="1769"/>
    <m/>
    <n v="385.91904000000005"/>
    <x v="1"/>
    <x v="268"/>
    <x v="2"/>
    <x v="10"/>
    <x v="2"/>
    <x v="9"/>
    <m/>
    <x v="0"/>
  </r>
  <r>
    <n v="2147"/>
    <x v="613"/>
    <n v="202"/>
    <n v="302"/>
    <n v="105"/>
    <n v="7"/>
    <n v="80.144999999999996"/>
    <x v="1770"/>
    <m/>
    <n v="106.59285"/>
    <x v="0"/>
    <x v="694"/>
    <x v="2"/>
    <x v="10"/>
    <x v="2"/>
    <x v="11"/>
    <m/>
    <x v="0"/>
  </r>
  <r>
    <n v="1284"/>
    <x v="614"/>
    <n v="204"/>
    <n v="302"/>
    <n v="101"/>
    <n v="4"/>
    <n v="102.297"/>
    <x v="1771"/>
    <m/>
    <n v="85.929479999999998"/>
    <x v="0"/>
    <x v="1033"/>
    <x v="2"/>
    <x v="10"/>
    <x v="3"/>
    <x v="10"/>
    <m/>
    <x v="0"/>
  </r>
  <r>
    <n v="1341"/>
    <x v="615"/>
    <n v="203"/>
    <n v="302"/>
    <n v="104"/>
    <n v="5"/>
    <n v="53.507999999999996"/>
    <x v="1772"/>
    <m/>
    <n v="40.130999999999993"/>
    <x v="0"/>
    <x v="57"/>
    <x v="2"/>
    <x v="10"/>
    <x v="4"/>
    <x v="8"/>
    <m/>
    <x v="0"/>
  </r>
  <r>
    <n v="1605"/>
    <x v="615"/>
    <n v="203"/>
    <n v="301"/>
    <n v="105"/>
    <n v="8"/>
    <n v="76.894999999999996"/>
    <x v="1773"/>
    <m/>
    <n v="92.273999999999987"/>
    <x v="0"/>
    <x v="317"/>
    <x v="2"/>
    <x v="10"/>
    <x v="4"/>
    <x v="19"/>
    <m/>
    <x v="0"/>
  </r>
  <r>
    <n v="2809"/>
    <x v="615"/>
    <n v="204"/>
    <n v="302"/>
    <n v="102"/>
    <n v="3"/>
    <n v="327.483"/>
    <x v="1774"/>
    <m/>
    <n v="245.61225000000002"/>
    <x v="0"/>
    <x v="526"/>
    <x v="2"/>
    <x v="10"/>
    <x v="4"/>
    <x v="22"/>
    <m/>
    <x v="0"/>
  </r>
  <r>
    <n v="2828"/>
    <x v="615"/>
    <n v="204"/>
    <n v="301"/>
    <n v="101"/>
    <n v="5"/>
    <n v="363.19400000000002"/>
    <x v="1775"/>
    <m/>
    <n v="544.79099999999994"/>
    <x v="0"/>
    <x v="551"/>
    <x v="2"/>
    <x v="10"/>
    <x v="4"/>
    <x v="20"/>
    <m/>
    <x v="0"/>
  </r>
  <r>
    <n v="2901"/>
    <x v="615"/>
    <n v="201"/>
    <n v="301"/>
    <n v="101"/>
    <n v="3"/>
    <n v="348.01"/>
    <x v="1776"/>
    <m/>
    <n v="156.6045"/>
    <x v="0"/>
    <x v="1034"/>
    <x v="2"/>
    <x v="10"/>
    <x v="4"/>
    <x v="9"/>
    <m/>
    <x v="0"/>
  </r>
  <r>
    <n v="2963"/>
    <x v="615"/>
    <n v="201"/>
    <n v="303"/>
    <n v="105"/>
    <n v="7"/>
    <n v="326.36500000000001"/>
    <x v="1777"/>
    <m/>
    <n v="434.06545000000006"/>
    <x v="0"/>
    <x v="818"/>
    <x v="2"/>
    <x v="10"/>
    <x v="4"/>
    <x v="7"/>
    <m/>
    <x v="0"/>
  </r>
  <r>
    <n v="1203"/>
    <x v="616"/>
    <n v="201"/>
    <n v="303"/>
    <n v="103"/>
    <n v="7"/>
    <n v="167.92099999999999"/>
    <x v="1778"/>
    <m/>
    <n v="176.31704999999997"/>
    <x v="0"/>
    <x v="316"/>
    <x v="2"/>
    <x v="10"/>
    <x v="5"/>
    <x v="13"/>
    <m/>
    <x v="0"/>
  </r>
  <r>
    <n v="1318"/>
    <x v="617"/>
    <n v="205"/>
    <n v="304"/>
    <n v="105"/>
    <n v="1"/>
    <n v="138.13800000000001"/>
    <x v="1779"/>
    <m/>
    <n v="23.483460000000001"/>
    <x v="0"/>
    <x v="1035"/>
    <x v="2"/>
    <x v="10"/>
    <x v="6"/>
    <x v="10"/>
    <m/>
    <x v="0"/>
  </r>
  <r>
    <n v="1604"/>
    <x v="617"/>
    <n v="202"/>
    <n v="301"/>
    <n v="105"/>
    <n v="7"/>
    <n v="112.19"/>
    <x v="1780"/>
    <m/>
    <n v="235.59899999999996"/>
    <x v="0"/>
    <x v="864"/>
    <x v="2"/>
    <x v="10"/>
    <x v="6"/>
    <x v="22"/>
    <m/>
    <x v="0"/>
  </r>
  <r>
    <n v="2742"/>
    <x v="617"/>
    <n v="205"/>
    <n v="305"/>
    <n v="102"/>
    <n v="10"/>
    <n v="353.43100000000004"/>
    <x v="1781"/>
    <m/>
    <n v="742.20510000000002"/>
    <x v="0"/>
    <x v="685"/>
    <x v="2"/>
    <x v="10"/>
    <x v="6"/>
    <x v="3"/>
    <m/>
    <x v="0"/>
  </r>
  <r>
    <n v="2925"/>
    <x v="617"/>
    <n v="202"/>
    <n v="302"/>
    <n v="104"/>
    <n v="2"/>
    <n v="265.33"/>
    <x v="1782"/>
    <m/>
    <n v="79.59899999999999"/>
    <x v="0"/>
    <x v="639"/>
    <x v="2"/>
    <x v="10"/>
    <x v="6"/>
    <x v="8"/>
    <m/>
    <x v="0"/>
  </r>
  <r>
    <n v="1549"/>
    <x v="618"/>
    <n v="204"/>
    <n v="302"/>
    <n v="101"/>
    <n v="7"/>
    <n v="259.012"/>
    <x v="1783"/>
    <m/>
    <n v="453.27100000000002"/>
    <x v="1"/>
    <x v="1036"/>
    <x v="2"/>
    <x v="10"/>
    <x v="0"/>
    <x v="13"/>
    <m/>
    <x v="0"/>
  </r>
  <r>
    <n v="2097"/>
    <x v="618"/>
    <n v="203"/>
    <n v="305"/>
    <n v="102"/>
    <n v="9"/>
    <n v="254.93"/>
    <x v="1784"/>
    <m/>
    <n v="344.15549999999996"/>
    <x v="0"/>
    <x v="990"/>
    <x v="2"/>
    <x v="10"/>
    <x v="0"/>
    <x v="4"/>
    <m/>
    <x v="0"/>
  </r>
  <r>
    <n v="2513"/>
    <x v="618"/>
    <n v="202"/>
    <n v="305"/>
    <n v="102"/>
    <n v="5"/>
    <n v="319.89100000000002"/>
    <x v="1785"/>
    <m/>
    <n v="303.89645000000002"/>
    <x v="0"/>
    <x v="890"/>
    <x v="2"/>
    <x v="10"/>
    <x v="0"/>
    <x v="18"/>
    <m/>
    <x v="0"/>
  </r>
  <r>
    <n v="2965"/>
    <x v="618"/>
    <n v="204"/>
    <n v="303"/>
    <n v="105"/>
    <n v="6"/>
    <n v="79.832999999999998"/>
    <x v="1786"/>
    <m/>
    <n v="119.7495"/>
    <x v="0"/>
    <x v="1020"/>
    <x v="2"/>
    <x v="10"/>
    <x v="0"/>
    <x v="16"/>
    <m/>
    <x v="0"/>
  </r>
  <r>
    <n v="1380"/>
    <x v="619"/>
    <n v="201"/>
    <n v="302"/>
    <n v="102"/>
    <n v="2"/>
    <n v="122.27800000000001"/>
    <x v="1787"/>
    <m/>
    <n v="51.356760000000001"/>
    <x v="1"/>
    <x v="20"/>
    <x v="2"/>
    <x v="10"/>
    <x v="1"/>
    <x v="9"/>
    <m/>
    <x v="0"/>
  </r>
  <r>
    <n v="1689"/>
    <x v="619"/>
    <n v="202"/>
    <n v="302"/>
    <n v="104"/>
    <n v="5"/>
    <n v="178.191"/>
    <x v="1788"/>
    <m/>
    <n v="133.64324999999999"/>
    <x v="0"/>
    <x v="776"/>
    <x v="2"/>
    <x v="10"/>
    <x v="1"/>
    <x v="0"/>
    <m/>
    <x v="0"/>
  </r>
  <r>
    <n v="2287"/>
    <x v="619"/>
    <n v="201"/>
    <n v="303"/>
    <n v="102"/>
    <n v="3"/>
    <n v="316.29000000000002"/>
    <x v="1789"/>
    <m/>
    <n v="237.21750000000003"/>
    <x v="0"/>
    <x v="344"/>
    <x v="2"/>
    <x v="10"/>
    <x v="1"/>
    <x v="5"/>
    <m/>
    <x v="0"/>
  </r>
  <r>
    <n v="2293"/>
    <x v="619"/>
    <n v="202"/>
    <n v="301"/>
    <n v="103"/>
    <n v="5"/>
    <n v="88.907000000000011"/>
    <x v="1790"/>
    <m/>
    <n v="111.13375000000002"/>
    <x v="1"/>
    <x v="133"/>
    <x v="2"/>
    <x v="10"/>
    <x v="1"/>
    <x v="10"/>
    <m/>
    <x v="0"/>
  </r>
  <r>
    <n v="2460"/>
    <x v="619"/>
    <n v="202"/>
    <n v="305"/>
    <n v="103"/>
    <n v="2"/>
    <n v="261.76800000000003"/>
    <x v="1791"/>
    <m/>
    <n v="109.94256000000001"/>
    <x v="0"/>
    <x v="280"/>
    <x v="2"/>
    <x v="10"/>
    <x v="1"/>
    <x v="14"/>
    <m/>
    <x v="0"/>
  </r>
  <r>
    <n v="2664"/>
    <x v="619"/>
    <n v="204"/>
    <n v="304"/>
    <n v="105"/>
    <n v="10"/>
    <n v="286.67600000000004"/>
    <x v="1792"/>
    <m/>
    <n v="602.01959999999997"/>
    <x v="0"/>
    <x v="908"/>
    <x v="2"/>
    <x v="10"/>
    <x v="1"/>
    <x v="7"/>
    <m/>
    <x v="0"/>
  </r>
  <r>
    <n v="1015"/>
    <x v="620"/>
    <n v="204"/>
    <n v="301"/>
    <n v="103"/>
    <n v="9"/>
    <n v="251.77099999999999"/>
    <x v="1793"/>
    <m/>
    <n v="566.48474999999996"/>
    <x v="0"/>
    <x v="220"/>
    <x v="2"/>
    <x v="10"/>
    <x v="2"/>
    <x v="8"/>
    <m/>
    <x v="0"/>
  </r>
  <r>
    <n v="1558"/>
    <x v="620"/>
    <n v="201"/>
    <n v="301"/>
    <n v="101"/>
    <n v="8"/>
    <n v="369.33000000000004"/>
    <x v="1794"/>
    <m/>
    <n v="502.28880000000009"/>
    <x v="0"/>
    <x v="1037"/>
    <x v="2"/>
    <x v="10"/>
    <x v="2"/>
    <x v="5"/>
    <m/>
    <x v="0"/>
  </r>
  <r>
    <n v="2832"/>
    <x v="620"/>
    <n v="204"/>
    <n v="303"/>
    <n v="101"/>
    <n v="8"/>
    <n v="282.048"/>
    <x v="1795"/>
    <m/>
    <n v="473.84064000000001"/>
    <x v="0"/>
    <x v="92"/>
    <x v="2"/>
    <x v="10"/>
    <x v="2"/>
    <x v="5"/>
    <m/>
    <x v="0"/>
  </r>
  <r>
    <n v="1212"/>
    <x v="621"/>
    <n v="204"/>
    <n v="302"/>
    <n v="105"/>
    <n v="7"/>
    <n v="164.02100000000002"/>
    <x v="1796"/>
    <m/>
    <n v="241.11087000000003"/>
    <x v="0"/>
    <x v="505"/>
    <x v="2"/>
    <x v="10"/>
    <x v="3"/>
    <x v="8"/>
    <m/>
    <x v="0"/>
  </r>
  <r>
    <n v="1378"/>
    <x v="622"/>
    <n v="202"/>
    <n v="303"/>
    <n v="101"/>
    <n v="2"/>
    <n v="159.84799999999998"/>
    <x v="1797"/>
    <m/>
    <n v="54.348320000000001"/>
    <x v="1"/>
    <x v="337"/>
    <x v="2"/>
    <x v="10"/>
    <x v="4"/>
    <x v="21"/>
    <m/>
    <x v="0"/>
  </r>
  <r>
    <n v="1431"/>
    <x v="622"/>
    <n v="201"/>
    <n v="305"/>
    <n v="104"/>
    <n v="4"/>
    <n v="166.4"/>
    <x v="1798"/>
    <m/>
    <n v="99.84"/>
    <x v="1"/>
    <x v="1038"/>
    <x v="2"/>
    <x v="10"/>
    <x v="4"/>
    <x v="1"/>
    <m/>
    <x v="0"/>
  </r>
  <r>
    <n v="1459"/>
    <x v="622"/>
    <n v="204"/>
    <n v="304"/>
    <n v="101"/>
    <n v="4"/>
    <n v="192.959"/>
    <x v="1799"/>
    <m/>
    <n v="192.959"/>
    <x v="0"/>
    <x v="357"/>
    <x v="2"/>
    <x v="10"/>
    <x v="4"/>
    <x v="19"/>
    <m/>
    <x v="0"/>
  </r>
  <r>
    <n v="1179"/>
    <x v="623"/>
    <n v="205"/>
    <n v="303"/>
    <n v="105"/>
    <n v="8"/>
    <n v="387.738"/>
    <x v="1800"/>
    <m/>
    <n v="465.28559999999999"/>
    <x v="0"/>
    <x v="751"/>
    <x v="2"/>
    <x v="10"/>
    <x v="5"/>
    <x v="6"/>
    <m/>
    <x v="0"/>
  </r>
  <r>
    <n v="1746"/>
    <x v="623"/>
    <n v="201"/>
    <n v="303"/>
    <n v="105"/>
    <n v="3"/>
    <n v="184.87300000000002"/>
    <x v="1801"/>
    <m/>
    <n v="116.46999"/>
    <x v="0"/>
    <x v="1039"/>
    <x v="2"/>
    <x v="10"/>
    <x v="5"/>
    <x v="20"/>
    <m/>
    <x v="0"/>
  </r>
  <r>
    <n v="2734"/>
    <x v="623"/>
    <n v="201"/>
    <n v="303"/>
    <n v="105"/>
    <n v="8"/>
    <n v="126.21700000000001"/>
    <x v="1802"/>
    <m/>
    <n v="171.65512000000004"/>
    <x v="0"/>
    <x v="1040"/>
    <x v="2"/>
    <x v="10"/>
    <x v="5"/>
    <x v="14"/>
    <m/>
    <x v="0"/>
  </r>
  <r>
    <n v="1381"/>
    <x v="624"/>
    <n v="203"/>
    <n v="303"/>
    <n v="101"/>
    <n v="4"/>
    <n v="101.62100000000001"/>
    <x v="1803"/>
    <m/>
    <n v="101.62100000000001"/>
    <x v="0"/>
    <x v="1041"/>
    <x v="2"/>
    <x v="10"/>
    <x v="6"/>
    <x v="19"/>
    <m/>
    <x v="0"/>
  </r>
  <r>
    <n v="1383"/>
    <x v="624"/>
    <n v="203"/>
    <n v="302"/>
    <n v="104"/>
    <n v="2"/>
    <n v="198.822"/>
    <x v="1804"/>
    <m/>
    <n v="59.646599999999999"/>
    <x v="1"/>
    <x v="488"/>
    <x v="2"/>
    <x v="10"/>
    <x v="6"/>
    <x v="0"/>
    <m/>
    <x v="0"/>
  </r>
  <r>
    <n v="2677"/>
    <x v="624"/>
    <n v="205"/>
    <n v="305"/>
    <n v="104"/>
    <n v="7"/>
    <n v="47.996000000000002"/>
    <x v="901"/>
    <m/>
    <n v="83.993000000000009"/>
    <x v="0"/>
    <x v="857"/>
    <x v="2"/>
    <x v="10"/>
    <x v="6"/>
    <x v="20"/>
    <m/>
    <x v="0"/>
  </r>
  <r>
    <n v="2945"/>
    <x v="624"/>
    <n v="203"/>
    <n v="304"/>
    <n v="104"/>
    <n v="6"/>
    <n v="122.005"/>
    <x v="1805"/>
    <m/>
    <n v="139.0857"/>
    <x v="0"/>
    <x v="423"/>
    <x v="2"/>
    <x v="10"/>
    <x v="6"/>
    <x v="13"/>
    <m/>
    <x v="0"/>
  </r>
  <r>
    <n v="1163"/>
    <x v="625"/>
    <n v="202"/>
    <n v="301"/>
    <n v="101"/>
    <n v="9"/>
    <n v="222.65100000000001"/>
    <x v="1806"/>
    <m/>
    <n v="380.73321000000004"/>
    <x v="0"/>
    <x v="675"/>
    <x v="2"/>
    <x v="10"/>
    <x v="0"/>
    <x v="21"/>
    <m/>
    <x v="0"/>
  </r>
  <r>
    <n v="2387"/>
    <x v="626"/>
    <n v="203"/>
    <n v="304"/>
    <n v="102"/>
    <n v="8"/>
    <n v="109.85000000000001"/>
    <x v="1807"/>
    <m/>
    <n v="166.97200000000001"/>
    <x v="1"/>
    <x v="806"/>
    <x v="2"/>
    <x v="10"/>
    <x v="1"/>
    <x v="16"/>
    <m/>
    <x v="0"/>
  </r>
  <r>
    <n v="2926"/>
    <x v="626"/>
    <n v="204"/>
    <n v="301"/>
    <n v="104"/>
    <n v="6"/>
    <n v="306.05900000000003"/>
    <x v="1808"/>
    <m/>
    <n v="312.18018000000006"/>
    <x v="1"/>
    <x v="884"/>
    <x v="2"/>
    <x v="10"/>
    <x v="1"/>
    <x v="4"/>
    <m/>
    <x v="0"/>
  </r>
  <r>
    <n v="1086"/>
    <x v="627"/>
    <n v="201"/>
    <n v="301"/>
    <n v="103"/>
    <n v="10"/>
    <n v="165.542"/>
    <x v="1809"/>
    <m/>
    <n v="347.63819999999998"/>
    <x v="0"/>
    <x v="823"/>
    <x v="2"/>
    <x v="10"/>
    <x v="2"/>
    <x v="13"/>
    <m/>
    <x v="0"/>
  </r>
  <r>
    <n v="1986"/>
    <x v="627"/>
    <n v="201"/>
    <n v="301"/>
    <n v="102"/>
    <n v="10"/>
    <n v="262.99"/>
    <x v="1810"/>
    <m/>
    <n v="552.279"/>
    <x v="0"/>
    <x v="856"/>
    <x v="2"/>
    <x v="10"/>
    <x v="2"/>
    <x v="6"/>
    <m/>
    <x v="0"/>
  </r>
  <r>
    <n v="2549"/>
    <x v="627"/>
    <n v="204"/>
    <n v="302"/>
    <n v="102"/>
    <n v="5"/>
    <n v="339.18300000000005"/>
    <x v="1811"/>
    <m/>
    <n v="322.22385000000003"/>
    <x v="0"/>
    <x v="122"/>
    <x v="2"/>
    <x v="10"/>
    <x v="2"/>
    <x v="1"/>
    <m/>
    <x v="0"/>
  </r>
  <r>
    <n v="2576"/>
    <x v="627"/>
    <n v="204"/>
    <n v="304"/>
    <n v="103"/>
    <n v="6"/>
    <n v="356.798"/>
    <x v="1812"/>
    <m/>
    <n v="642.2364"/>
    <x v="1"/>
    <x v="1042"/>
    <x v="2"/>
    <x v="10"/>
    <x v="2"/>
    <x v="23"/>
    <m/>
    <x v="0"/>
  </r>
  <r>
    <n v="2193"/>
    <x v="628"/>
    <n v="204"/>
    <n v="301"/>
    <n v="103"/>
    <n v="6"/>
    <n v="178.12600000000003"/>
    <x v="1813"/>
    <m/>
    <n v="160.31340000000003"/>
    <x v="0"/>
    <x v="22"/>
    <x v="2"/>
    <x v="10"/>
    <x v="3"/>
    <x v="14"/>
    <m/>
    <x v="0"/>
  </r>
  <r>
    <n v="2604"/>
    <x v="628"/>
    <n v="204"/>
    <n v="302"/>
    <n v="102"/>
    <n v="9"/>
    <n v="89.804000000000002"/>
    <x v="1814"/>
    <m/>
    <n v="169.72955999999999"/>
    <x v="0"/>
    <x v="222"/>
    <x v="2"/>
    <x v="10"/>
    <x v="3"/>
    <x v="5"/>
    <m/>
    <x v="0"/>
  </r>
  <r>
    <n v="2667"/>
    <x v="629"/>
    <n v="203"/>
    <n v="304"/>
    <n v="102"/>
    <n v="6"/>
    <n v="47.554000000000002"/>
    <x v="1815"/>
    <m/>
    <n v="42.7986"/>
    <x v="0"/>
    <x v="485"/>
    <x v="2"/>
    <x v="10"/>
    <x v="4"/>
    <x v="6"/>
    <m/>
    <x v="0"/>
  </r>
  <r>
    <n v="1580"/>
    <x v="630"/>
    <n v="201"/>
    <n v="302"/>
    <n v="104"/>
    <n v="9"/>
    <n v="212.55"/>
    <x v="1816"/>
    <m/>
    <n v="573.88499999999999"/>
    <x v="0"/>
    <x v="1043"/>
    <x v="2"/>
    <x v="10"/>
    <x v="5"/>
    <x v="7"/>
    <m/>
    <x v="0"/>
  </r>
  <r>
    <n v="2291"/>
    <x v="630"/>
    <n v="202"/>
    <n v="302"/>
    <n v="102"/>
    <n v="7"/>
    <n v="288.86"/>
    <x v="1817"/>
    <m/>
    <n v="384.18380000000002"/>
    <x v="0"/>
    <x v="1044"/>
    <x v="2"/>
    <x v="10"/>
    <x v="5"/>
    <x v="21"/>
    <m/>
    <x v="0"/>
  </r>
  <r>
    <n v="2999"/>
    <x v="631"/>
    <n v="202"/>
    <n v="305"/>
    <n v="104"/>
    <n v="6"/>
    <n v="202.86500000000001"/>
    <x v="1818"/>
    <m/>
    <n v="231.26610000000002"/>
    <x v="1"/>
    <x v="257"/>
    <x v="2"/>
    <x v="10"/>
    <x v="6"/>
    <x v="16"/>
    <m/>
    <x v="0"/>
  </r>
  <r>
    <n v="1461"/>
    <x v="632"/>
    <n v="204"/>
    <n v="303"/>
    <n v="101"/>
    <n v="10"/>
    <n v="174.69399999999999"/>
    <x v="1819"/>
    <m/>
    <n v="262.04099999999994"/>
    <x v="1"/>
    <x v="631"/>
    <x v="2"/>
    <x v="10"/>
    <x v="0"/>
    <x v="4"/>
    <m/>
    <x v="0"/>
  </r>
  <r>
    <n v="1892"/>
    <x v="632"/>
    <n v="203"/>
    <n v="303"/>
    <n v="102"/>
    <n v="5"/>
    <n v="80.262"/>
    <x v="1820"/>
    <m/>
    <n v="120.393"/>
    <x v="1"/>
    <x v="857"/>
    <x v="2"/>
    <x v="10"/>
    <x v="0"/>
    <x v="20"/>
    <m/>
    <x v="0"/>
  </r>
  <r>
    <n v="2773"/>
    <x v="632"/>
    <n v="201"/>
    <n v="301"/>
    <n v="102"/>
    <n v="2"/>
    <n v="334.97100000000006"/>
    <x v="1821"/>
    <m/>
    <n v="167.48550000000003"/>
    <x v="0"/>
    <x v="359"/>
    <x v="2"/>
    <x v="10"/>
    <x v="0"/>
    <x v="22"/>
    <m/>
    <x v="0"/>
  </r>
  <r>
    <n v="2802"/>
    <x v="632"/>
    <n v="204"/>
    <n v="304"/>
    <n v="104"/>
    <n v="10"/>
    <n v="166.68600000000001"/>
    <x v="1822"/>
    <m/>
    <n v="350.04060000000004"/>
    <x v="0"/>
    <x v="939"/>
    <x v="2"/>
    <x v="10"/>
    <x v="0"/>
    <x v="6"/>
    <m/>
    <x v="0"/>
  </r>
  <r>
    <n v="2196"/>
    <x v="633"/>
    <n v="204"/>
    <n v="303"/>
    <n v="103"/>
    <n v="2"/>
    <n v="265.99300000000005"/>
    <x v="1823"/>
    <m/>
    <n v="111.71706000000002"/>
    <x v="0"/>
    <x v="1045"/>
    <x v="2"/>
    <x v="10"/>
    <x v="1"/>
    <x v="10"/>
    <m/>
    <x v="0"/>
  </r>
  <r>
    <n v="2983"/>
    <x v="633"/>
    <n v="201"/>
    <n v="301"/>
    <n v="103"/>
    <n v="2"/>
    <n v="28.548000000000002"/>
    <x v="1824"/>
    <m/>
    <n v="14.274000000000001"/>
    <x v="0"/>
    <x v="244"/>
    <x v="2"/>
    <x v="10"/>
    <x v="1"/>
    <x v="13"/>
    <m/>
    <x v="0"/>
  </r>
  <r>
    <n v="2182"/>
    <x v="634"/>
    <n v="201"/>
    <n v="305"/>
    <n v="102"/>
    <n v="10"/>
    <n v="165.72400000000002"/>
    <x v="1825"/>
    <m/>
    <n v="281.73080000000004"/>
    <x v="0"/>
    <x v="908"/>
    <x v="2"/>
    <x v="10"/>
    <x v="3"/>
    <x v="7"/>
    <m/>
    <x v="0"/>
  </r>
  <r>
    <n v="2321"/>
    <x v="634"/>
    <n v="205"/>
    <n v="301"/>
    <n v="102"/>
    <n v="6"/>
    <n v="372.51500000000004"/>
    <x v="1826"/>
    <m/>
    <n v="424.6671"/>
    <x v="1"/>
    <x v="489"/>
    <x v="2"/>
    <x v="10"/>
    <x v="3"/>
    <x v="3"/>
    <m/>
    <x v="0"/>
  </r>
  <r>
    <n v="1626"/>
    <x v="635"/>
    <n v="202"/>
    <n v="301"/>
    <n v="104"/>
    <n v="5"/>
    <n v="84.474000000000004"/>
    <x v="1827"/>
    <m/>
    <n v="88.697699999999998"/>
    <x v="0"/>
    <x v="155"/>
    <x v="2"/>
    <x v="10"/>
    <x v="4"/>
    <x v="22"/>
    <m/>
    <x v="0"/>
  </r>
  <r>
    <n v="2206"/>
    <x v="635"/>
    <n v="203"/>
    <n v="302"/>
    <n v="104"/>
    <n v="6"/>
    <n v="245.089"/>
    <x v="1828"/>
    <m/>
    <n v="249.99078000000003"/>
    <x v="0"/>
    <x v="850"/>
    <x v="2"/>
    <x v="10"/>
    <x v="4"/>
    <x v="17"/>
    <m/>
    <x v="0"/>
  </r>
  <r>
    <n v="1220"/>
    <x v="636"/>
    <n v="205"/>
    <n v="301"/>
    <n v="104"/>
    <n v="10"/>
    <n v="368.459"/>
    <x v="1829"/>
    <m/>
    <n v="1105.377"/>
    <x v="0"/>
    <x v="881"/>
    <x v="2"/>
    <x v="10"/>
    <x v="5"/>
    <x v="8"/>
    <m/>
    <x v="0"/>
  </r>
  <r>
    <n v="2119"/>
    <x v="636"/>
    <n v="201"/>
    <n v="301"/>
    <n v="101"/>
    <n v="5"/>
    <n v="373.78899999999999"/>
    <x v="1830"/>
    <m/>
    <n v="467.23624999999998"/>
    <x v="0"/>
    <x v="1046"/>
    <x v="2"/>
    <x v="10"/>
    <x v="5"/>
    <x v="19"/>
    <m/>
    <x v="0"/>
  </r>
  <r>
    <n v="2589"/>
    <x v="636"/>
    <n v="201"/>
    <n v="303"/>
    <n v="102"/>
    <n v="3"/>
    <n v="337.94799999999998"/>
    <x v="1831"/>
    <m/>
    <n v="152.07659999999998"/>
    <x v="0"/>
    <x v="877"/>
    <x v="2"/>
    <x v="10"/>
    <x v="5"/>
    <x v="22"/>
    <m/>
    <x v="0"/>
  </r>
  <r>
    <n v="1074"/>
    <x v="637"/>
    <n v="201"/>
    <n v="303"/>
    <n v="101"/>
    <n v="1"/>
    <n v="180.12800000000001"/>
    <x v="1832"/>
    <m/>
    <n v="37.826880000000003"/>
    <x v="0"/>
    <x v="1047"/>
    <x v="2"/>
    <x v="10"/>
    <x v="6"/>
    <x v="18"/>
    <m/>
    <x v="0"/>
  </r>
  <r>
    <n v="2223"/>
    <x v="637"/>
    <n v="205"/>
    <n v="301"/>
    <n v="101"/>
    <n v="6"/>
    <n v="74.256"/>
    <x v="1833"/>
    <m/>
    <n v="66.830399999999997"/>
    <x v="0"/>
    <x v="571"/>
    <x v="2"/>
    <x v="10"/>
    <x v="6"/>
    <x v="5"/>
    <m/>
    <x v="0"/>
  </r>
  <r>
    <n v="2329"/>
    <x v="637"/>
    <n v="203"/>
    <n v="303"/>
    <n v="104"/>
    <n v="2"/>
    <n v="248.989"/>
    <x v="1834"/>
    <m/>
    <n v="124.4945"/>
    <x v="0"/>
    <x v="310"/>
    <x v="2"/>
    <x v="10"/>
    <x v="6"/>
    <x v="0"/>
    <m/>
    <x v="0"/>
  </r>
  <r>
    <n v="1393"/>
    <x v="638"/>
    <n v="205"/>
    <n v="301"/>
    <n v="101"/>
    <n v="1"/>
    <n v="149.52600000000001"/>
    <x v="1835"/>
    <m/>
    <n v="37.381500000000003"/>
    <x v="0"/>
    <x v="275"/>
    <x v="2"/>
    <x v="10"/>
    <x v="0"/>
    <x v="0"/>
    <m/>
    <x v="0"/>
  </r>
  <r>
    <n v="1889"/>
    <x v="638"/>
    <n v="201"/>
    <n v="301"/>
    <n v="104"/>
    <n v="3"/>
    <n v="264.82300000000004"/>
    <x v="1836"/>
    <m/>
    <n v="150.94911000000002"/>
    <x v="0"/>
    <x v="808"/>
    <x v="2"/>
    <x v="10"/>
    <x v="0"/>
    <x v="23"/>
    <m/>
    <x v="0"/>
  </r>
  <r>
    <n v="1906"/>
    <x v="638"/>
    <n v="201"/>
    <n v="302"/>
    <n v="102"/>
    <n v="8"/>
    <n v="254.28"/>
    <x v="1837"/>
    <m/>
    <n v="345.82080000000002"/>
    <x v="0"/>
    <x v="581"/>
    <x v="2"/>
    <x v="10"/>
    <x v="0"/>
    <x v="6"/>
    <m/>
    <x v="0"/>
  </r>
  <r>
    <n v="2091"/>
    <x v="638"/>
    <n v="201"/>
    <n v="305"/>
    <n v="104"/>
    <n v="3"/>
    <n v="84.656000000000006"/>
    <x v="1838"/>
    <m/>
    <n v="38.095199999999998"/>
    <x v="0"/>
    <x v="40"/>
    <x v="2"/>
    <x v="10"/>
    <x v="0"/>
    <x v="0"/>
    <m/>
    <x v="0"/>
  </r>
  <r>
    <n v="2546"/>
    <x v="638"/>
    <n v="201"/>
    <n v="302"/>
    <n v="101"/>
    <n v="8"/>
    <n v="216.11200000000002"/>
    <x v="1839"/>
    <m/>
    <n v="518.66880000000003"/>
    <x v="0"/>
    <x v="159"/>
    <x v="2"/>
    <x v="10"/>
    <x v="0"/>
    <x v="8"/>
    <m/>
    <x v="0"/>
  </r>
  <r>
    <n v="1172"/>
    <x v="639"/>
    <n v="205"/>
    <n v="302"/>
    <n v="104"/>
    <n v="10"/>
    <n v="72.384"/>
    <x v="1840"/>
    <m/>
    <n v="217.15200000000002"/>
    <x v="0"/>
    <x v="87"/>
    <x v="2"/>
    <x v="10"/>
    <x v="1"/>
    <x v="10"/>
    <m/>
    <x v="0"/>
  </r>
  <r>
    <n v="1536"/>
    <x v="639"/>
    <n v="202"/>
    <n v="304"/>
    <n v="103"/>
    <n v="1"/>
    <n v="334.36"/>
    <x v="1841"/>
    <m/>
    <n v="70.215599999999995"/>
    <x v="1"/>
    <x v="112"/>
    <x v="2"/>
    <x v="10"/>
    <x v="1"/>
    <x v="19"/>
    <m/>
    <x v="0"/>
  </r>
  <r>
    <n v="1560"/>
    <x v="640"/>
    <n v="203"/>
    <n v="302"/>
    <n v="105"/>
    <n v="3"/>
    <n v="287.65100000000001"/>
    <x v="1842"/>
    <m/>
    <n v="181.22012999999998"/>
    <x v="0"/>
    <x v="78"/>
    <x v="2"/>
    <x v="10"/>
    <x v="2"/>
    <x v="3"/>
    <m/>
    <x v="0"/>
  </r>
  <r>
    <n v="1817"/>
    <x v="640"/>
    <n v="201"/>
    <n v="302"/>
    <n v="104"/>
    <n v="10"/>
    <n v="64.350000000000009"/>
    <x v="1843"/>
    <m/>
    <n v="122.26500000000003"/>
    <x v="1"/>
    <x v="328"/>
    <x v="2"/>
    <x v="10"/>
    <x v="2"/>
    <x v="6"/>
    <m/>
    <x v="0"/>
  </r>
  <r>
    <n v="1881"/>
    <x v="640"/>
    <n v="201"/>
    <n v="304"/>
    <n v="101"/>
    <n v="10"/>
    <n v="254.29300000000003"/>
    <x v="1844"/>
    <m/>
    <n v="381.43950000000001"/>
    <x v="0"/>
    <x v="319"/>
    <x v="2"/>
    <x v="10"/>
    <x v="2"/>
    <x v="14"/>
    <m/>
    <x v="0"/>
  </r>
  <r>
    <n v="1021"/>
    <x v="641"/>
    <n v="201"/>
    <n v="303"/>
    <n v="104"/>
    <n v="7"/>
    <n v="352.50800000000004"/>
    <x v="1845"/>
    <m/>
    <n v="616.88900000000012"/>
    <x v="1"/>
    <x v="98"/>
    <x v="2"/>
    <x v="10"/>
    <x v="3"/>
    <x v="1"/>
    <m/>
    <x v="0"/>
  </r>
  <r>
    <n v="1245"/>
    <x v="641"/>
    <n v="202"/>
    <n v="303"/>
    <n v="102"/>
    <n v="10"/>
    <n v="144.58600000000001"/>
    <x v="1846"/>
    <m/>
    <n v="216.87900000000002"/>
    <x v="0"/>
    <x v="437"/>
    <x v="2"/>
    <x v="10"/>
    <x v="3"/>
    <x v="15"/>
    <m/>
    <x v="0"/>
  </r>
  <r>
    <n v="1512"/>
    <x v="642"/>
    <n v="201"/>
    <n v="305"/>
    <n v="101"/>
    <n v="4"/>
    <n v="276.471"/>
    <x v="1847"/>
    <m/>
    <n v="232.23563999999999"/>
    <x v="0"/>
    <x v="520"/>
    <x v="2"/>
    <x v="11"/>
    <x v="4"/>
    <x v="2"/>
    <m/>
    <x v="0"/>
  </r>
  <r>
    <n v="2080"/>
    <x v="643"/>
    <n v="202"/>
    <n v="305"/>
    <n v="104"/>
    <n v="9"/>
    <n v="336.40100000000001"/>
    <x v="1848"/>
    <m/>
    <n v="514.69353000000001"/>
    <x v="0"/>
    <x v="1048"/>
    <x v="2"/>
    <x v="11"/>
    <x v="6"/>
    <x v="12"/>
    <m/>
    <x v="0"/>
  </r>
  <r>
    <n v="2315"/>
    <x v="643"/>
    <n v="202"/>
    <n v="301"/>
    <n v="104"/>
    <n v="5"/>
    <n v="186.953"/>
    <x v="1849"/>
    <m/>
    <n v="177.60534999999999"/>
    <x v="0"/>
    <x v="740"/>
    <x v="2"/>
    <x v="11"/>
    <x v="6"/>
    <x v="9"/>
    <m/>
    <x v="0"/>
  </r>
  <r>
    <n v="2484"/>
    <x v="643"/>
    <n v="203"/>
    <n v="303"/>
    <n v="102"/>
    <n v="9"/>
    <n v="93.807999999999993"/>
    <x v="1850"/>
    <m/>
    <n v="177.29711999999998"/>
    <x v="0"/>
    <x v="1049"/>
    <x v="2"/>
    <x v="11"/>
    <x v="6"/>
    <x v="4"/>
    <m/>
    <x v="0"/>
  </r>
  <r>
    <n v="2899"/>
    <x v="643"/>
    <n v="204"/>
    <n v="303"/>
    <n v="105"/>
    <n v="9"/>
    <n v="195.06500000000003"/>
    <x v="1851"/>
    <m/>
    <n v="438.89625000000007"/>
    <x v="0"/>
    <x v="1050"/>
    <x v="2"/>
    <x v="11"/>
    <x v="6"/>
    <x v="20"/>
    <m/>
    <x v="0"/>
  </r>
  <r>
    <n v="2954"/>
    <x v="643"/>
    <n v="204"/>
    <n v="304"/>
    <n v="104"/>
    <n v="3"/>
    <n v="108.67999999999999"/>
    <x v="1852"/>
    <m/>
    <n v="97.811999999999983"/>
    <x v="0"/>
    <x v="678"/>
    <x v="2"/>
    <x v="11"/>
    <x v="6"/>
    <x v="9"/>
    <m/>
    <x v="0"/>
  </r>
  <r>
    <n v="1001"/>
    <x v="644"/>
    <n v="202"/>
    <n v="305"/>
    <n v="101"/>
    <n v="2"/>
    <n v="309.24400000000003"/>
    <x v="1853"/>
    <m/>
    <n v="117.51272000000002"/>
    <x v="0"/>
    <x v="672"/>
    <x v="2"/>
    <x v="11"/>
    <x v="1"/>
    <x v="15"/>
    <m/>
    <x v="0"/>
  </r>
  <r>
    <n v="1174"/>
    <x v="644"/>
    <n v="205"/>
    <n v="305"/>
    <n v="102"/>
    <n v="4"/>
    <n v="346.85300000000001"/>
    <x v="1854"/>
    <m/>
    <n v="235.86004000000003"/>
    <x v="0"/>
    <x v="1051"/>
    <x v="2"/>
    <x v="11"/>
    <x v="1"/>
    <x v="12"/>
    <m/>
    <x v="0"/>
  </r>
  <r>
    <n v="1603"/>
    <x v="644"/>
    <n v="205"/>
    <n v="302"/>
    <n v="102"/>
    <n v="6"/>
    <n v="133.601"/>
    <x v="1855"/>
    <m/>
    <n v="200.4015"/>
    <x v="0"/>
    <x v="175"/>
    <x v="2"/>
    <x v="11"/>
    <x v="1"/>
    <x v="14"/>
    <m/>
    <x v="0"/>
  </r>
  <r>
    <n v="1759"/>
    <x v="644"/>
    <n v="201"/>
    <n v="303"/>
    <n v="104"/>
    <n v="6"/>
    <n v="28.366"/>
    <x v="1856"/>
    <m/>
    <n v="42.548999999999999"/>
    <x v="0"/>
    <x v="1052"/>
    <x v="2"/>
    <x v="11"/>
    <x v="1"/>
    <x v="10"/>
    <m/>
    <x v="0"/>
  </r>
  <r>
    <n v="2171"/>
    <x v="644"/>
    <n v="204"/>
    <n v="305"/>
    <n v="101"/>
    <n v="5"/>
    <n v="95.01700000000001"/>
    <x v="1857"/>
    <m/>
    <n v="90.26615000000001"/>
    <x v="0"/>
    <x v="287"/>
    <x v="2"/>
    <x v="11"/>
    <x v="1"/>
    <x v="17"/>
    <m/>
    <x v="0"/>
  </r>
  <r>
    <n v="2566"/>
    <x v="644"/>
    <n v="201"/>
    <n v="302"/>
    <n v="103"/>
    <n v="5"/>
    <n v="172.96500000000003"/>
    <x v="1858"/>
    <m/>
    <n v="147.02025000000003"/>
    <x v="0"/>
    <x v="361"/>
    <x v="2"/>
    <x v="11"/>
    <x v="1"/>
    <x v="15"/>
    <m/>
    <x v="0"/>
  </r>
  <r>
    <n v="1080"/>
    <x v="645"/>
    <n v="205"/>
    <n v="304"/>
    <n v="105"/>
    <n v="5"/>
    <n v="301.35300000000001"/>
    <x v="1859"/>
    <m/>
    <n v="316.42065000000002"/>
    <x v="0"/>
    <x v="1045"/>
    <x v="2"/>
    <x v="11"/>
    <x v="2"/>
    <x v="10"/>
    <m/>
    <x v="0"/>
  </r>
  <r>
    <n v="2336"/>
    <x v="645"/>
    <n v="204"/>
    <n v="305"/>
    <n v="105"/>
    <n v="1"/>
    <n v="298.92200000000003"/>
    <x v="1860"/>
    <m/>
    <n v="89.676600000000008"/>
    <x v="0"/>
    <x v="288"/>
    <x v="2"/>
    <x v="11"/>
    <x v="2"/>
    <x v="0"/>
    <m/>
    <x v="0"/>
  </r>
  <r>
    <n v="2491"/>
    <x v="645"/>
    <n v="204"/>
    <n v="301"/>
    <n v="102"/>
    <n v="7"/>
    <n v="376.45400000000001"/>
    <x v="1861"/>
    <m/>
    <n v="658.79449999999997"/>
    <x v="0"/>
    <x v="236"/>
    <x v="2"/>
    <x v="11"/>
    <x v="2"/>
    <x v="11"/>
    <m/>
    <x v="0"/>
  </r>
  <r>
    <n v="1246"/>
    <x v="646"/>
    <n v="201"/>
    <n v="304"/>
    <n v="102"/>
    <n v="9"/>
    <n v="193.28400000000002"/>
    <x v="1862"/>
    <m/>
    <n v="295.72452000000004"/>
    <x v="1"/>
    <x v="766"/>
    <x v="2"/>
    <x v="11"/>
    <x v="3"/>
    <x v="10"/>
    <m/>
    <x v="0"/>
  </r>
  <r>
    <n v="1659"/>
    <x v="646"/>
    <n v="202"/>
    <n v="301"/>
    <n v="103"/>
    <n v="5"/>
    <n v="105.846"/>
    <x v="1863"/>
    <m/>
    <n v="79.384500000000003"/>
    <x v="0"/>
    <x v="1053"/>
    <x v="2"/>
    <x v="11"/>
    <x v="3"/>
    <x v="16"/>
    <m/>
    <x v="0"/>
  </r>
  <r>
    <n v="2663"/>
    <x v="646"/>
    <n v="205"/>
    <n v="301"/>
    <n v="105"/>
    <n v="7"/>
    <n v="102.99900000000001"/>
    <x v="1864"/>
    <m/>
    <n v="136.98867000000001"/>
    <x v="0"/>
    <x v="645"/>
    <x v="2"/>
    <x v="11"/>
    <x v="3"/>
    <x v="16"/>
    <m/>
    <x v="0"/>
  </r>
  <r>
    <n v="1414"/>
    <x v="647"/>
    <n v="205"/>
    <n v="301"/>
    <n v="101"/>
    <n v="9"/>
    <n v="331.851"/>
    <x v="1865"/>
    <m/>
    <n v="507.73203000000007"/>
    <x v="0"/>
    <x v="290"/>
    <x v="2"/>
    <x v="11"/>
    <x v="4"/>
    <x v="16"/>
    <m/>
    <x v="0"/>
  </r>
  <r>
    <n v="2860"/>
    <x v="647"/>
    <n v="202"/>
    <n v="305"/>
    <n v="103"/>
    <n v="4"/>
    <n v="156.88400000000001"/>
    <x v="1866"/>
    <m/>
    <n v="106.68112000000002"/>
    <x v="0"/>
    <x v="812"/>
    <x v="2"/>
    <x v="11"/>
    <x v="4"/>
    <x v="12"/>
    <m/>
    <x v="0"/>
  </r>
  <r>
    <n v="2929"/>
    <x v="647"/>
    <n v="202"/>
    <n v="303"/>
    <n v="103"/>
    <n v="8"/>
    <n v="36.347999999999999"/>
    <x v="1867"/>
    <m/>
    <n v="72.695999999999998"/>
    <x v="0"/>
    <x v="714"/>
    <x v="2"/>
    <x v="11"/>
    <x v="4"/>
    <x v="23"/>
    <m/>
    <x v="0"/>
  </r>
  <r>
    <n v="1640"/>
    <x v="648"/>
    <n v="203"/>
    <n v="305"/>
    <n v="103"/>
    <n v="4"/>
    <n v="187.72000000000003"/>
    <x v="1868"/>
    <m/>
    <n v="225.26400000000004"/>
    <x v="1"/>
    <x v="406"/>
    <x v="2"/>
    <x v="11"/>
    <x v="5"/>
    <x v="21"/>
    <m/>
    <x v="0"/>
  </r>
  <r>
    <n v="2852"/>
    <x v="648"/>
    <n v="201"/>
    <n v="304"/>
    <n v="101"/>
    <n v="5"/>
    <n v="150.22800000000001"/>
    <x v="1869"/>
    <m/>
    <n v="225.34200000000001"/>
    <x v="0"/>
    <x v="1004"/>
    <x v="2"/>
    <x v="11"/>
    <x v="5"/>
    <x v="0"/>
    <m/>
    <x v="0"/>
  </r>
  <r>
    <n v="2637"/>
    <x v="649"/>
    <n v="201"/>
    <n v="303"/>
    <n v="105"/>
    <n v="1"/>
    <n v="61.737000000000002"/>
    <x v="1870"/>
    <m/>
    <n v="9.2605500000000003"/>
    <x v="0"/>
    <x v="1054"/>
    <x v="2"/>
    <x v="11"/>
    <x v="6"/>
    <x v="18"/>
    <m/>
    <x v="0"/>
  </r>
  <r>
    <n v="1224"/>
    <x v="650"/>
    <n v="203"/>
    <n v="302"/>
    <n v="101"/>
    <n v="6"/>
    <n v="148.07000000000002"/>
    <x v="1871"/>
    <m/>
    <n v="186.56820000000002"/>
    <x v="1"/>
    <x v="161"/>
    <x v="2"/>
    <x v="11"/>
    <x v="0"/>
    <x v="15"/>
    <m/>
    <x v="0"/>
  </r>
  <r>
    <n v="1669"/>
    <x v="650"/>
    <n v="203"/>
    <n v="304"/>
    <n v="103"/>
    <n v="4"/>
    <n v="154.375"/>
    <x v="1872"/>
    <m/>
    <n v="154.375"/>
    <x v="0"/>
    <x v="1055"/>
    <x v="2"/>
    <x v="11"/>
    <x v="0"/>
    <x v="3"/>
    <m/>
    <x v="0"/>
  </r>
  <r>
    <n v="2242"/>
    <x v="651"/>
    <n v="203"/>
    <n v="305"/>
    <n v="104"/>
    <n v="3"/>
    <n v="178.43799999999999"/>
    <x v="1873"/>
    <m/>
    <n v="91.003380000000007"/>
    <x v="1"/>
    <x v="928"/>
    <x v="2"/>
    <x v="11"/>
    <x v="1"/>
    <x v="21"/>
    <m/>
    <x v="0"/>
  </r>
  <r>
    <n v="2501"/>
    <x v="651"/>
    <n v="205"/>
    <n v="305"/>
    <n v="103"/>
    <n v="6"/>
    <n v="31.447000000000003"/>
    <x v="1874"/>
    <m/>
    <n v="35.849580000000003"/>
    <x v="0"/>
    <x v="1056"/>
    <x v="2"/>
    <x v="11"/>
    <x v="1"/>
    <x v="23"/>
    <m/>
    <x v="0"/>
  </r>
  <r>
    <n v="1035"/>
    <x v="652"/>
    <n v="201"/>
    <n v="305"/>
    <n v="105"/>
    <n v="5"/>
    <n v="37.153999999999996"/>
    <x v="1875"/>
    <m/>
    <n v="27.865499999999997"/>
    <x v="0"/>
    <x v="165"/>
    <x v="2"/>
    <x v="11"/>
    <x v="2"/>
    <x v="5"/>
    <m/>
    <x v="0"/>
  </r>
  <r>
    <n v="2918"/>
    <x v="652"/>
    <n v="201"/>
    <n v="304"/>
    <n v="104"/>
    <n v="3"/>
    <n v="276.22399999999999"/>
    <x v="1876"/>
    <m/>
    <n v="248.60159999999999"/>
    <x v="0"/>
    <x v="1057"/>
    <x v="2"/>
    <x v="11"/>
    <x v="2"/>
    <x v="21"/>
    <m/>
    <x v="0"/>
  </r>
  <r>
    <n v="1835"/>
    <x v="653"/>
    <n v="204"/>
    <n v="305"/>
    <n v="104"/>
    <n v="3"/>
    <n v="252.75900000000001"/>
    <x v="1877"/>
    <m/>
    <n v="144.07263"/>
    <x v="0"/>
    <x v="1058"/>
    <x v="2"/>
    <x v="11"/>
    <x v="3"/>
    <x v="7"/>
    <m/>
    <x v="0"/>
  </r>
  <r>
    <n v="1898"/>
    <x v="653"/>
    <n v="201"/>
    <n v="304"/>
    <n v="101"/>
    <n v="6"/>
    <n v="227.60400000000001"/>
    <x v="1878"/>
    <m/>
    <n v="409.68720000000002"/>
    <x v="0"/>
    <x v="628"/>
    <x v="2"/>
    <x v="11"/>
    <x v="3"/>
    <x v="12"/>
    <m/>
    <x v="0"/>
  </r>
  <r>
    <n v="2545"/>
    <x v="653"/>
    <n v="205"/>
    <n v="304"/>
    <n v="104"/>
    <n v="9"/>
    <n v="191.191"/>
    <x v="1879"/>
    <m/>
    <n v="430.17975000000001"/>
    <x v="0"/>
    <x v="51"/>
    <x v="2"/>
    <x v="11"/>
    <x v="3"/>
    <x v="17"/>
    <m/>
    <x v="0"/>
  </r>
  <r>
    <n v="2760"/>
    <x v="653"/>
    <n v="203"/>
    <n v="301"/>
    <n v="103"/>
    <n v="10"/>
    <n v="210.56100000000001"/>
    <x v="1880"/>
    <m/>
    <n v="442.17810000000003"/>
    <x v="1"/>
    <x v="443"/>
    <x v="2"/>
    <x v="11"/>
    <x v="3"/>
    <x v="6"/>
    <m/>
    <x v="0"/>
  </r>
  <r>
    <n v="1195"/>
    <x v="654"/>
    <n v="203"/>
    <n v="304"/>
    <n v="105"/>
    <n v="7"/>
    <n v="215.86500000000001"/>
    <x v="1881"/>
    <m/>
    <n v="377.76375000000002"/>
    <x v="0"/>
    <x v="385"/>
    <x v="2"/>
    <x v="11"/>
    <x v="4"/>
    <x v="23"/>
    <m/>
    <x v="0"/>
  </r>
  <r>
    <n v="1423"/>
    <x v="654"/>
    <n v="203"/>
    <n v="304"/>
    <n v="104"/>
    <n v="2"/>
    <n v="189.81299999999999"/>
    <x v="1882"/>
    <m/>
    <n v="94.906499999999994"/>
    <x v="0"/>
    <x v="644"/>
    <x v="2"/>
    <x v="11"/>
    <x v="4"/>
    <x v="20"/>
    <m/>
    <x v="0"/>
  </r>
  <r>
    <n v="1222"/>
    <x v="655"/>
    <n v="201"/>
    <n v="303"/>
    <n v="104"/>
    <n v="7"/>
    <n v="224.57500000000002"/>
    <x v="1883"/>
    <m/>
    <n v="267.24425000000002"/>
    <x v="1"/>
    <x v="717"/>
    <x v="2"/>
    <x v="11"/>
    <x v="5"/>
    <x v="23"/>
    <m/>
    <x v="0"/>
  </r>
  <r>
    <n v="2437"/>
    <x v="655"/>
    <n v="203"/>
    <n v="304"/>
    <n v="102"/>
    <n v="10"/>
    <n v="111.70900000000002"/>
    <x v="1884"/>
    <m/>
    <n v="279.27250000000004"/>
    <x v="0"/>
    <x v="406"/>
    <x v="2"/>
    <x v="11"/>
    <x v="5"/>
    <x v="21"/>
    <m/>
    <x v="0"/>
  </r>
  <r>
    <n v="1452"/>
    <x v="656"/>
    <n v="205"/>
    <n v="305"/>
    <n v="104"/>
    <n v="6"/>
    <n v="284.47900000000004"/>
    <x v="1885"/>
    <m/>
    <n v="358.44354000000004"/>
    <x v="0"/>
    <x v="526"/>
    <x v="2"/>
    <x v="11"/>
    <x v="6"/>
    <x v="22"/>
    <m/>
    <x v="0"/>
  </r>
  <r>
    <n v="2053"/>
    <x v="656"/>
    <n v="205"/>
    <n v="302"/>
    <n v="103"/>
    <n v="6"/>
    <n v="299.33800000000002"/>
    <x v="1886"/>
    <m/>
    <n v="449.00700000000006"/>
    <x v="0"/>
    <x v="975"/>
    <x v="2"/>
    <x v="11"/>
    <x v="6"/>
    <x v="15"/>
    <m/>
    <x v="0"/>
  </r>
  <r>
    <n v="2224"/>
    <x v="657"/>
    <n v="203"/>
    <n v="301"/>
    <n v="105"/>
    <n v="7"/>
    <n v="325.18200000000002"/>
    <x v="1887"/>
    <m/>
    <n v="386.96658000000008"/>
    <x v="0"/>
    <x v="369"/>
    <x v="2"/>
    <x v="11"/>
    <x v="0"/>
    <x v="23"/>
    <m/>
    <x v="0"/>
  </r>
  <r>
    <n v="1495"/>
    <x v="658"/>
    <n v="205"/>
    <n v="301"/>
    <n v="103"/>
    <n v="8"/>
    <n v="139.93200000000002"/>
    <x v="1888"/>
    <m/>
    <n v="279.86400000000003"/>
    <x v="0"/>
    <x v="1059"/>
    <x v="2"/>
    <x v="11"/>
    <x v="1"/>
    <x v="5"/>
    <m/>
    <x v="0"/>
  </r>
  <r>
    <n v="2143"/>
    <x v="658"/>
    <n v="203"/>
    <n v="301"/>
    <n v="102"/>
    <n v="2"/>
    <n v="255.346"/>
    <x v="1889"/>
    <m/>
    <n v="127.673"/>
    <x v="0"/>
    <x v="949"/>
    <x v="2"/>
    <x v="11"/>
    <x v="1"/>
    <x v="11"/>
    <m/>
    <x v="0"/>
  </r>
  <r>
    <n v="1078"/>
    <x v="659"/>
    <n v="203"/>
    <n v="301"/>
    <n v="101"/>
    <n v="2"/>
    <n v="384.709"/>
    <x v="1890"/>
    <m/>
    <n v="130.80106000000001"/>
    <x v="0"/>
    <x v="861"/>
    <x v="2"/>
    <x v="11"/>
    <x v="2"/>
    <x v="5"/>
    <m/>
    <x v="0"/>
  </r>
  <r>
    <n v="1442"/>
    <x v="659"/>
    <n v="202"/>
    <n v="303"/>
    <n v="101"/>
    <n v="4"/>
    <n v="253.30500000000001"/>
    <x v="1891"/>
    <m/>
    <n v="303.96600000000001"/>
    <x v="0"/>
    <x v="846"/>
    <x v="2"/>
    <x v="11"/>
    <x v="2"/>
    <x v="18"/>
    <m/>
    <x v="0"/>
  </r>
  <r>
    <n v="1307"/>
    <x v="660"/>
    <n v="202"/>
    <n v="301"/>
    <n v="103"/>
    <n v="3"/>
    <n v="145.613"/>
    <x v="1892"/>
    <m/>
    <n v="82.999409999999997"/>
    <x v="0"/>
    <x v="190"/>
    <x v="2"/>
    <x v="11"/>
    <x v="3"/>
    <x v="3"/>
    <m/>
    <x v="0"/>
  </r>
  <r>
    <n v="2851"/>
    <x v="660"/>
    <n v="204"/>
    <n v="305"/>
    <n v="103"/>
    <n v="7"/>
    <n v="376.03800000000001"/>
    <x v="1893"/>
    <m/>
    <n v="658.06650000000002"/>
    <x v="0"/>
    <x v="1060"/>
    <x v="2"/>
    <x v="11"/>
    <x v="3"/>
    <x v="15"/>
    <m/>
    <x v="0"/>
  </r>
  <r>
    <n v="2868"/>
    <x v="660"/>
    <n v="205"/>
    <n v="302"/>
    <n v="102"/>
    <n v="2"/>
    <n v="181.792"/>
    <x v="1894"/>
    <m/>
    <n v="76.352639999999994"/>
    <x v="0"/>
    <x v="217"/>
    <x v="2"/>
    <x v="11"/>
    <x v="3"/>
    <x v="20"/>
    <m/>
    <x v="0"/>
  </r>
  <r>
    <n v="1280"/>
    <x v="661"/>
    <n v="204"/>
    <n v="302"/>
    <n v="105"/>
    <n v="5"/>
    <n v="75.725000000000009"/>
    <x v="1895"/>
    <m/>
    <n v="113.58750000000002"/>
    <x v="0"/>
    <x v="377"/>
    <x v="2"/>
    <x v="11"/>
    <x v="4"/>
    <x v="17"/>
    <m/>
    <x v="0"/>
  </r>
  <r>
    <n v="1981"/>
    <x v="661"/>
    <n v="201"/>
    <n v="301"/>
    <n v="103"/>
    <n v="8"/>
    <n v="335.23099999999999"/>
    <x v="1896"/>
    <m/>
    <n v="670.46199999999999"/>
    <x v="1"/>
    <x v="846"/>
    <x v="2"/>
    <x v="11"/>
    <x v="4"/>
    <x v="18"/>
    <m/>
    <x v="0"/>
  </r>
  <r>
    <n v="2227"/>
    <x v="661"/>
    <n v="202"/>
    <n v="301"/>
    <n v="101"/>
    <n v="7"/>
    <n v="62.127000000000002"/>
    <x v="1897"/>
    <m/>
    <n v="108.72225"/>
    <x v="0"/>
    <x v="1061"/>
    <x v="2"/>
    <x v="11"/>
    <x v="4"/>
    <x v="22"/>
    <m/>
    <x v="0"/>
  </r>
  <r>
    <n v="1401"/>
    <x v="662"/>
    <n v="203"/>
    <n v="303"/>
    <n v="101"/>
    <n v="1"/>
    <n v="177.38499999999999"/>
    <x v="1898"/>
    <m/>
    <n v="26.607749999999999"/>
    <x v="0"/>
    <x v="929"/>
    <x v="2"/>
    <x v="11"/>
    <x v="5"/>
    <x v="5"/>
    <m/>
    <x v="0"/>
  </r>
  <r>
    <n v="2750"/>
    <x v="662"/>
    <n v="204"/>
    <n v="304"/>
    <n v="104"/>
    <n v="8"/>
    <n v="248.45600000000002"/>
    <x v="1899"/>
    <m/>
    <n v="596.2944"/>
    <x v="1"/>
    <x v="1002"/>
    <x v="2"/>
    <x v="11"/>
    <x v="5"/>
    <x v="8"/>
    <m/>
    <x v="0"/>
  </r>
  <r>
    <n v="1155"/>
    <x v="663"/>
    <n v="204"/>
    <n v="305"/>
    <n v="103"/>
    <n v="6"/>
    <n v="265.85000000000002"/>
    <x v="1900"/>
    <m/>
    <n v="239.26500000000001"/>
    <x v="0"/>
    <x v="281"/>
    <x v="2"/>
    <x v="11"/>
    <x v="6"/>
    <x v="20"/>
    <m/>
    <x v="0"/>
  </r>
  <r>
    <n v="1651"/>
    <x v="663"/>
    <n v="202"/>
    <n v="302"/>
    <n v="104"/>
    <n v="9"/>
    <n v="380.08100000000002"/>
    <x v="1901"/>
    <m/>
    <n v="855.18225000000007"/>
    <x v="1"/>
    <x v="1049"/>
    <x v="2"/>
    <x v="11"/>
    <x v="6"/>
    <x v="4"/>
    <m/>
    <x v="0"/>
  </r>
  <r>
    <n v="1674"/>
    <x v="663"/>
    <n v="202"/>
    <n v="304"/>
    <n v="103"/>
    <n v="3"/>
    <n v="119.97700000000002"/>
    <x v="1902"/>
    <m/>
    <n v="75.585509999999999"/>
    <x v="0"/>
    <x v="1062"/>
    <x v="2"/>
    <x v="11"/>
    <x v="6"/>
    <x v="13"/>
    <m/>
    <x v="0"/>
  </r>
  <r>
    <n v="1350"/>
    <x v="664"/>
    <n v="204"/>
    <n v="305"/>
    <n v="103"/>
    <n v="6"/>
    <n v="39.597999999999999"/>
    <x v="1903"/>
    <m/>
    <n v="49.893479999999997"/>
    <x v="1"/>
    <x v="1063"/>
    <x v="2"/>
    <x v="11"/>
    <x v="0"/>
    <x v="11"/>
    <m/>
    <x v="0"/>
  </r>
  <r>
    <n v="1922"/>
    <x v="664"/>
    <n v="204"/>
    <n v="302"/>
    <n v="105"/>
    <n v="7"/>
    <n v="168.31100000000001"/>
    <x v="1904"/>
    <m/>
    <n v="353.45310000000001"/>
    <x v="0"/>
    <x v="1064"/>
    <x v="2"/>
    <x v="11"/>
    <x v="0"/>
    <x v="9"/>
    <m/>
    <x v="0"/>
  </r>
  <r>
    <n v="2131"/>
    <x v="664"/>
    <n v="203"/>
    <n v="304"/>
    <n v="104"/>
    <n v="4"/>
    <n v="67.183999999999997"/>
    <x v="1905"/>
    <m/>
    <n v="67.183999999999997"/>
    <x v="0"/>
    <x v="185"/>
    <x v="2"/>
    <x v="11"/>
    <x v="0"/>
    <x v="14"/>
    <m/>
    <x v="0"/>
  </r>
  <r>
    <n v="2465"/>
    <x v="664"/>
    <n v="202"/>
    <n v="305"/>
    <n v="101"/>
    <n v="8"/>
    <n v="135.74600000000001"/>
    <x v="1906"/>
    <m/>
    <n v="206.33392000000001"/>
    <x v="0"/>
    <x v="620"/>
    <x v="2"/>
    <x v="11"/>
    <x v="0"/>
    <x v="0"/>
    <m/>
    <x v="0"/>
  </r>
  <r>
    <n v="1028"/>
    <x v="665"/>
    <n v="202"/>
    <n v="305"/>
    <n v="103"/>
    <n v="8"/>
    <n v="79.131"/>
    <x v="1907"/>
    <m/>
    <n v="189.9144"/>
    <x v="0"/>
    <x v="535"/>
    <x v="2"/>
    <x v="11"/>
    <x v="1"/>
    <x v="8"/>
    <m/>
    <x v="0"/>
  </r>
  <r>
    <n v="1071"/>
    <x v="665"/>
    <n v="204"/>
    <n v="304"/>
    <n v="101"/>
    <n v="9"/>
    <n v="170.43"/>
    <x v="1908"/>
    <m/>
    <n v="230.0805"/>
    <x v="0"/>
    <x v="1065"/>
    <x v="2"/>
    <x v="11"/>
    <x v="1"/>
    <x v="16"/>
    <m/>
    <x v="0"/>
  </r>
  <r>
    <n v="1150"/>
    <x v="665"/>
    <n v="205"/>
    <n v="301"/>
    <n v="103"/>
    <n v="5"/>
    <n v="197.31400000000002"/>
    <x v="1909"/>
    <m/>
    <n v="167.71690000000004"/>
    <x v="0"/>
    <x v="370"/>
    <x v="2"/>
    <x v="11"/>
    <x v="1"/>
    <x v="10"/>
    <m/>
    <x v="0"/>
  </r>
  <r>
    <n v="2327"/>
    <x v="665"/>
    <n v="204"/>
    <n v="305"/>
    <n v="103"/>
    <n v="10"/>
    <n v="34.97"/>
    <x v="1910"/>
    <m/>
    <n v="66.442999999999998"/>
    <x v="0"/>
    <x v="388"/>
    <x v="2"/>
    <x v="11"/>
    <x v="1"/>
    <x v="5"/>
    <m/>
    <x v="0"/>
  </r>
  <r>
    <n v="1577"/>
    <x v="666"/>
    <n v="204"/>
    <n v="304"/>
    <n v="104"/>
    <n v="8"/>
    <n v="213.04400000000001"/>
    <x v="1911"/>
    <m/>
    <n v="323.82688000000002"/>
    <x v="0"/>
    <x v="976"/>
    <x v="2"/>
    <x v="11"/>
    <x v="2"/>
    <x v="17"/>
    <m/>
    <x v="0"/>
  </r>
  <r>
    <n v="2215"/>
    <x v="666"/>
    <n v="204"/>
    <n v="302"/>
    <n v="102"/>
    <n v="7"/>
    <n v="172.27600000000001"/>
    <x v="1912"/>
    <m/>
    <n v="301.483"/>
    <x v="0"/>
    <x v="521"/>
    <x v="2"/>
    <x v="11"/>
    <x v="2"/>
    <x v="13"/>
    <m/>
    <x v="0"/>
  </r>
  <r>
    <n v="1534"/>
    <x v="667"/>
    <n v="203"/>
    <n v="302"/>
    <n v="103"/>
    <n v="3"/>
    <n v="160.21199999999999"/>
    <x v="1913"/>
    <m/>
    <n v="81.708119999999994"/>
    <x v="0"/>
    <x v="638"/>
    <x v="2"/>
    <x v="11"/>
    <x v="3"/>
    <x v="17"/>
    <m/>
    <x v="0"/>
  </r>
  <r>
    <n v="1787"/>
    <x v="667"/>
    <n v="201"/>
    <n v="301"/>
    <n v="104"/>
    <n v="10"/>
    <n v="75.569000000000003"/>
    <x v="1914"/>
    <m/>
    <n v="143.58110000000002"/>
    <x v="0"/>
    <x v="244"/>
    <x v="2"/>
    <x v="11"/>
    <x v="3"/>
    <x v="13"/>
    <m/>
    <x v="0"/>
  </r>
  <r>
    <n v="2837"/>
    <x v="667"/>
    <n v="205"/>
    <n v="302"/>
    <n v="104"/>
    <n v="7"/>
    <n v="292.98099999999999"/>
    <x v="1915"/>
    <m/>
    <n v="389.66473000000002"/>
    <x v="1"/>
    <x v="895"/>
    <x v="2"/>
    <x v="11"/>
    <x v="3"/>
    <x v="4"/>
    <m/>
    <x v="0"/>
  </r>
  <r>
    <n v="1041"/>
    <x v="668"/>
    <n v="204"/>
    <n v="303"/>
    <n v="103"/>
    <n v="5"/>
    <n v="71.578000000000003"/>
    <x v="1916"/>
    <m/>
    <n v="53.683499999999995"/>
    <x v="0"/>
    <x v="1066"/>
    <x v="2"/>
    <x v="11"/>
    <x v="4"/>
    <x v="1"/>
    <m/>
    <x v="0"/>
  </r>
  <r>
    <n v="1569"/>
    <x v="668"/>
    <n v="203"/>
    <n v="302"/>
    <n v="104"/>
    <n v="5"/>
    <n v="379.548"/>
    <x v="1917"/>
    <m/>
    <n v="284.661"/>
    <x v="1"/>
    <x v="175"/>
    <x v="2"/>
    <x v="11"/>
    <x v="4"/>
    <x v="14"/>
    <m/>
    <x v="0"/>
  </r>
  <r>
    <n v="2268"/>
    <x v="668"/>
    <n v="203"/>
    <n v="303"/>
    <n v="103"/>
    <n v="3"/>
    <n v="106.158"/>
    <x v="1918"/>
    <m/>
    <n v="66.879539999999992"/>
    <x v="0"/>
    <x v="1067"/>
    <x v="2"/>
    <x v="11"/>
    <x v="4"/>
    <x v="4"/>
    <m/>
    <x v="0"/>
  </r>
  <r>
    <n v="1643"/>
    <x v="669"/>
    <n v="201"/>
    <n v="301"/>
    <n v="104"/>
    <n v="8"/>
    <n v="58.552"/>
    <x v="1919"/>
    <m/>
    <n v="88.999039999999994"/>
    <x v="0"/>
    <x v="201"/>
    <x v="2"/>
    <x v="11"/>
    <x v="5"/>
    <x v="6"/>
    <m/>
    <x v="0"/>
  </r>
  <r>
    <n v="2398"/>
    <x v="669"/>
    <n v="204"/>
    <n v="301"/>
    <n v="102"/>
    <n v="5"/>
    <n v="38.103000000000002"/>
    <x v="1920"/>
    <m/>
    <n v="32.387550000000005"/>
    <x v="1"/>
    <x v="126"/>
    <x v="2"/>
    <x v="11"/>
    <x v="5"/>
    <x v="10"/>
    <m/>
    <x v="0"/>
  </r>
  <r>
    <n v="1794"/>
    <x v="670"/>
    <n v="203"/>
    <n v="303"/>
    <n v="101"/>
    <n v="8"/>
    <n v="383.12299999999999"/>
    <x v="1921"/>
    <m/>
    <n v="643.64663999999993"/>
    <x v="0"/>
    <x v="583"/>
    <x v="2"/>
    <x v="0"/>
    <x v="6"/>
    <x v="15"/>
    <m/>
    <x v="0"/>
  </r>
  <r>
    <n v="1980"/>
    <x v="670"/>
    <n v="201"/>
    <n v="305"/>
    <n v="103"/>
    <n v="3"/>
    <n v="57.005000000000003"/>
    <x v="1922"/>
    <m/>
    <n v="35.913150000000002"/>
    <x v="0"/>
    <x v="711"/>
    <x v="2"/>
    <x v="0"/>
    <x v="6"/>
    <x v="22"/>
    <m/>
    <x v="0"/>
  </r>
  <r>
    <n v="2309"/>
    <x v="670"/>
    <n v="201"/>
    <n v="301"/>
    <n v="103"/>
    <n v="9"/>
    <n v="214.40900000000002"/>
    <x v="1923"/>
    <m/>
    <n v="366.63939000000005"/>
    <x v="1"/>
    <x v="765"/>
    <x v="2"/>
    <x v="0"/>
    <x v="6"/>
    <x v="8"/>
    <m/>
    <x v="0"/>
  </r>
  <r>
    <n v="2913"/>
    <x v="670"/>
    <n v="203"/>
    <n v="301"/>
    <n v="102"/>
    <n v="10"/>
    <n v="318.786"/>
    <x v="1924"/>
    <m/>
    <n v="478.17899999999997"/>
    <x v="0"/>
    <x v="971"/>
    <x v="2"/>
    <x v="0"/>
    <x v="6"/>
    <x v="19"/>
    <m/>
    <x v="0"/>
  </r>
  <r>
    <n v="1468"/>
    <x v="671"/>
    <n v="201"/>
    <n v="305"/>
    <n v="103"/>
    <n v="10"/>
    <n v="364.39000000000004"/>
    <x v="1925"/>
    <m/>
    <n v="619.46300000000019"/>
    <x v="1"/>
    <x v="240"/>
    <x v="2"/>
    <x v="0"/>
    <x v="0"/>
    <x v="1"/>
    <m/>
    <x v="0"/>
  </r>
  <r>
    <n v="1860"/>
    <x v="671"/>
    <n v="202"/>
    <n v="301"/>
    <n v="103"/>
    <n v="9"/>
    <n v="83.64200000000001"/>
    <x v="1926"/>
    <m/>
    <n v="158.08338000000003"/>
    <x v="0"/>
    <x v="973"/>
    <x v="2"/>
    <x v="0"/>
    <x v="0"/>
    <x v="7"/>
    <m/>
    <x v="0"/>
  </r>
  <r>
    <n v="2361"/>
    <x v="671"/>
    <n v="201"/>
    <n v="304"/>
    <n v="104"/>
    <n v="4"/>
    <n v="344.22700000000003"/>
    <x v="1927"/>
    <m/>
    <n v="206.53620000000001"/>
    <x v="0"/>
    <x v="108"/>
    <x v="2"/>
    <x v="0"/>
    <x v="0"/>
    <x v="1"/>
    <m/>
    <x v="0"/>
  </r>
  <r>
    <n v="2733"/>
    <x v="671"/>
    <n v="202"/>
    <n v="304"/>
    <n v="104"/>
    <n v="2"/>
    <n v="250.75700000000001"/>
    <x v="1928"/>
    <m/>
    <n v="75.227099999999993"/>
    <x v="0"/>
    <x v="94"/>
    <x v="2"/>
    <x v="0"/>
    <x v="0"/>
    <x v="22"/>
    <m/>
    <x v="0"/>
  </r>
  <r>
    <n v="1085"/>
    <x v="672"/>
    <n v="201"/>
    <n v="301"/>
    <n v="104"/>
    <n v="2"/>
    <n v="41.860000000000007"/>
    <x v="1929"/>
    <m/>
    <n v="15.906800000000002"/>
    <x v="0"/>
    <x v="379"/>
    <x v="2"/>
    <x v="0"/>
    <x v="1"/>
    <x v="23"/>
    <m/>
    <x v="0"/>
  </r>
  <r>
    <n v="2138"/>
    <x v="672"/>
    <n v="201"/>
    <n v="305"/>
    <n v="103"/>
    <n v="8"/>
    <n v="321.93200000000002"/>
    <x v="1930"/>
    <m/>
    <n v="772.63679999999999"/>
    <x v="0"/>
    <x v="821"/>
    <x v="2"/>
    <x v="0"/>
    <x v="1"/>
    <x v="4"/>
    <m/>
    <x v="0"/>
  </r>
  <r>
    <n v="2388"/>
    <x v="672"/>
    <n v="203"/>
    <n v="304"/>
    <n v="104"/>
    <n v="7"/>
    <n v="47.177"/>
    <x v="1931"/>
    <m/>
    <n v="69.350189999999998"/>
    <x v="0"/>
    <x v="751"/>
    <x v="2"/>
    <x v="0"/>
    <x v="1"/>
    <x v="6"/>
    <m/>
    <x v="0"/>
  </r>
  <r>
    <n v="2968"/>
    <x v="672"/>
    <n v="205"/>
    <n v="303"/>
    <n v="104"/>
    <n v="6"/>
    <n v="344.76"/>
    <x v="1932"/>
    <m/>
    <n v="351.65520000000004"/>
    <x v="0"/>
    <x v="1068"/>
    <x v="2"/>
    <x v="0"/>
    <x v="1"/>
    <x v="1"/>
    <m/>
    <x v="0"/>
  </r>
  <r>
    <n v="1859"/>
    <x v="673"/>
    <n v="203"/>
    <n v="301"/>
    <n v="104"/>
    <n v="5"/>
    <n v="201.292"/>
    <x v="1933"/>
    <m/>
    <n v="191.22740000000002"/>
    <x v="1"/>
    <x v="90"/>
    <x v="2"/>
    <x v="0"/>
    <x v="2"/>
    <x v="1"/>
    <m/>
    <x v="0"/>
  </r>
  <r>
    <n v="2347"/>
    <x v="673"/>
    <n v="204"/>
    <n v="301"/>
    <n v="104"/>
    <n v="9"/>
    <n v="133.62700000000001"/>
    <x v="1934"/>
    <m/>
    <n v="300.66075000000001"/>
    <x v="0"/>
    <x v="522"/>
    <x v="2"/>
    <x v="0"/>
    <x v="2"/>
    <x v="23"/>
    <m/>
    <x v="0"/>
  </r>
  <r>
    <n v="2571"/>
    <x v="673"/>
    <n v="203"/>
    <n v="301"/>
    <n v="102"/>
    <n v="6"/>
    <n v="97.253"/>
    <x v="1935"/>
    <m/>
    <n v="87.527699999999996"/>
    <x v="1"/>
    <x v="33"/>
    <x v="2"/>
    <x v="0"/>
    <x v="2"/>
    <x v="16"/>
    <m/>
    <x v="0"/>
  </r>
  <r>
    <n v="2656"/>
    <x v="673"/>
    <n v="204"/>
    <n v="304"/>
    <n v="105"/>
    <n v="6"/>
    <n v="175.864"/>
    <x v="1033"/>
    <m/>
    <n v="179.38128"/>
    <x v="0"/>
    <x v="1008"/>
    <x v="2"/>
    <x v="0"/>
    <x v="2"/>
    <x v="12"/>
    <m/>
    <x v="0"/>
  </r>
  <r>
    <n v="1722"/>
    <x v="674"/>
    <n v="205"/>
    <n v="301"/>
    <n v="105"/>
    <n v="6"/>
    <n v="141.947"/>
    <x v="1936"/>
    <m/>
    <n v="178.85321999999999"/>
    <x v="0"/>
    <x v="829"/>
    <x v="2"/>
    <x v="0"/>
    <x v="3"/>
    <x v="3"/>
    <m/>
    <x v="0"/>
  </r>
  <r>
    <n v="1960"/>
    <x v="674"/>
    <n v="202"/>
    <n v="305"/>
    <n v="102"/>
    <n v="3"/>
    <n v="346.78800000000001"/>
    <x v="1937"/>
    <m/>
    <n v="176.86188000000001"/>
    <x v="0"/>
    <x v="1013"/>
    <x v="2"/>
    <x v="0"/>
    <x v="3"/>
    <x v="21"/>
    <m/>
    <x v="0"/>
  </r>
  <r>
    <n v="2269"/>
    <x v="674"/>
    <n v="204"/>
    <n v="302"/>
    <n v="105"/>
    <n v="8"/>
    <n v="47.073"/>
    <x v="1938"/>
    <m/>
    <n v="94.146000000000001"/>
    <x v="1"/>
    <x v="163"/>
    <x v="2"/>
    <x v="0"/>
    <x v="3"/>
    <x v="9"/>
    <m/>
    <x v="0"/>
  </r>
  <r>
    <n v="2877"/>
    <x v="674"/>
    <n v="203"/>
    <n v="302"/>
    <n v="104"/>
    <n v="2"/>
    <n v="355.81"/>
    <x v="1939"/>
    <m/>
    <n v="106.74299999999999"/>
    <x v="1"/>
    <x v="495"/>
    <x v="2"/>
    <x v="0"/>
    <x v="3"/>
    <x v="17"/>
    <m/>
    <x v="0"/>
  </r>
  <r>
    <n v="1057"/>
    <x v="675"/>
    <n v="201"/>
    <n v="303"/>
    <n v="105"/>
    <n v="2"/>
    <n v="294.26800000000003"/>
    <x v="1940"/>
    <m/>
    <n v="147.13400000000001"/>
    <x v="0"/>
    <x v="942"/>
    <x v="2"/>
    <x v="0"/>
    <x v="4"/>
    <x v="4"/>
    <m/>
    <x v="0"/>
  </r>
  <r>
    <n v="1723"/>
    <x v="675"/>
    <n v="202"/>
    <n v="302"/>
    <n v="103"/>
    <n v="8"/>
    <n v="77.311000000000007"/>
    <x v="1853"/>
    <m/>
    <n v="154.62200000000001"/>
    <x v="0"/>
    <x v="821"/>
    <x v="2"/>
    <x v="0"/>
    <x v="4"/>
    <x v="4"/>
    <m/>
    <x v="0"/>
  </r>
  <r>
    <n v="2958"/>
    <x v="676"/>
    <n v="205"/>
    <n v="301"/>
    <n v="101"/>
    <n v="7"/>
    <n v="340.37900000000002"/>
    <x v="1941"/>
    <m/>
    <n v="500.35713000000004"/>
    <x v="0"/>
    <x v="411"/>
    <x v="2"/>
    <x v="0"/>
    <x v="5"/>
    <x v="22"/>
    <m/>
    <x v="0"/>
  </r>
  <r>
    <n v="1010"/>
    <x v="677"/>
    <n v="201"/>
    <n v="304"/>
    <n v="103"/>
    <n v="6"/>
    <n v="127.68600000000001"/>
    <x v="1942"/>
    <m/>
    <n v="229.8348"/>
    <x v="0"/>
    <x v="1069"/>
    <x v="2"/>
    <x v="0"/>
    <x v="6"/>
    <x v="3"/>
    <m/>
    <x v="0"/>
  </r>
  <r>
    <n v="1476"/>
    <x v="677"/>
    <n v="201"/>
    <n v="305"/>
    <n v="105"/>
    <n v="9"/>
    <n v="224.39300000000003"/>
    <x v="1943"/>
    <m/>
    <n v="424.10277000000002"/>
    <x v="1"/>
    <x v="54"/>
    <x v="2"/>
    <x v="0"/>
    <x v="6"/>
    <x v="10"/>
    <m/>
    <x v="0"/>
  </r>
  <r>
    <n v="2823"/>
    <x v="677"/>
    <n v="202"/>
    <n v="302"/>
    <n v="103"/>
    <n v="9"/>
    <n v="363.21999999999997"/>
    <x v="1944"/>
    <m/>
    <n v="490.34699999999992"/>
    <x v="0"/>
    <x v="1070"/>
    <x v="2"/>
    <x v="0"/>
    <x v="6"/>
    <x v="22"/>
    <m/>
    <x v="0"/>
  </r>
  <r>
    <n v="2919"/>
    <x v="677"/>
    <n v="202"/>
    <n v="302"/>
    <n v="105"/>
    <n v="2"/>
    <n v="245.011"/>
    <x v="1945"/>
    <m/>
    <n v="73.503299999999996"/>
    <x v="1"/>
    <x v="912"/>
    <x v="2"/>
    <x v="0"/>
    <x v="6"/>
    <x v="7"/>
    <m/>
    <x v="0"/>
  </r>
  <r>
    <n v="2976"/>
    <x v="677"/>
    <n v="202"/>
    <n v="304"/>
    <n v="102"/>
    <n v="9"/>
    <n v="196.417"/>
    <x v="1946"/>
    <m/>
    <n v="371.22812999999996"/>
    <x v="0"/>
    <x v="25"/>
    <x v="2"/>
    <x v="0"/>
    <x v="6"/>
    <x v="13"/>
    <m/>
    <x v="0"/>
  </r>
  <r>
    <n v="2871"/>
    <x v="678"/>
    <n v="201"/>
    <n v="305"/>
    <n v="104"/>
    <n v="1"/>
    <n v="381.71899999999999"/>
    <x v="1947"/>
    <m/>
    <n v="57.257849999999998"/>
    <x v="0"/>
    <x v="647"/>
    <x v="2"/>
    <x v="0"/>
    <x v="0"/>
    <x v="15"/>
    <m/>
    <x v="0"/>
  </r>
  <r>
    <n v="2842"/>
    <x v="679"/>
    <n v="204"/>
    <n v="301"/>
    <n v="105"/>
    <n v="6"/>
    <n v="94.600999999999999"/>
    <x v="1948"/>
    <m/>
    <n v="96.493020000000001"/>
    <x v="0"/>
    <x v="1071"/>
    <x v="2"/>
    <x v="0"/>
    <x v="1"/>
    <x v="2"/>
    <m/>
    <x v="0"/>
  </r>
  <r>
    <n v="1190"/>
    <x v="680"/>
    <n v="201"/>
    <n v="303"/>
    <n v="104"/>
    <n v="9"/>
    <n v="119.74300000000001"/>
    <x v="1949"/>
    <m/>
    <n v="323.30610000000001"/>
    <x v="1"/>
    <x v="842"/>
    <x v="2"/>
    <x v="0"/>
    <x v="2"/>
    <x v="19"/>
    <m/>
    <x v="0"/>
  </r>
  <r>
    <n v="1758"/>
    <x v="680"/>
    <n v="202"/>
    <n v="301"/>
    <n v="103"/>
    <n v="9"/>
    <n v="142.571"/>
    <x v="1950"/>
    <m/>
    <n v="269.45918999999998"/>
    <x v="0"/>
    <x v="292"/>
    <x v="2"/>
    <x v="0"/>
    <x v="2"/>
    <x v="17"/>
    <m/>
    <x v="0"/>
  </r>
  <r>
    <n v="2202"/>
    <x v="680"/>
    <n v="204"/>
    <n v="302"/>
    <n v="105"/>
    <n v="6"/>
    <n v="175.18799999999999"/>
    <x v="1951"/>
    <m/>
    <n v="220.73687999999999"/>
    <x v="0"/>
    <x v="1062"/>
    <x v="2"/>
    <x v="0"/>
    <x v="2"/>
    <x v="13"/>
    <m/>
    <x v="0"/>
  </r>
  <r>
    <n v="2262"/>
    <x v="680"/>
    <n v="205"/>
    <n v="303"/>
    <n v="101"/>
    <n v="2"/>
    <n v="295.80200000000002"/>
    <x v="1952"/>
    <m/>
    <n v="124.23684"/>
    <x v="1"/>
    <x v="1072"/>
    <x v="2"/>
    <x v="0"/>
    <x v="2"/>
    <x v="9"/>
    <m/>
    <x v="0"/>
  </r>
  <r>
    <n v="2430"/>
    <x v="680"/>
    <n v="202"/>
    <n v="305"/>
    <n v="102"/>
    <n v="8"/>
    <n v="113.464"/>
    <x v="1953"/>
    <m/>
    <n v="190.61951999999999"/>
    <x v="0"/>
    <x v="1073"/>
    <x v="2"/>
    <x v="0"/>
    <x v="2"/>
    <x v="6"/>
    <m/>
    <x v="0"/>
  </r>
  <r>
    <n v="2660"/>
    <x v="681"/>
    <n v="205"/>
    <n v="305"/>
    <n v="102"/>
    <n v="9"/>
    <n v="88.049000000000007"/>
    <x v="1954"/>
    <m/>
    <n v="237.73230000000001"/>
    <x v="0"/>
    <x v="1074"/>
    <x v="2"/>
    <x v="0"/>
    <x v="3"/>
    <x v="17"/>
    <m/>
    <x v="0"/>
  </r>
  <r>
    <n v="2822"/>
    <x v="681"/>
    <n v="201"/>
    <n v="302"/>
    <n v="105"/>
    <n v="10"/>
    <n v="368.73199999999997"/>
    <x v="1955"/>
    <m/>
    <n v="1106.1959999999999"/>
    <x v="0"/>
    <x v="333"/>
    <x v="2"/>
    <x v="0"/>
    <x v="3"/>
    <x v="18"/>
    <m/>
    <x v="0"/>
  </r>
  <r>
    <n v="2850"/>
    <x v="682"/>
    <n v="202"/>
    <n v="305"/>
    <n v="102"/>
    <n v="7"/>
    <n v="346.46300000000002"/>
    <x v="1956"/>
    <m/>
    <n v="509.30061000000001"/>
    <x v="0"/>
    <x v="1075"/>
    <x v="2"/>
    <x v="0"/>
    <x v="4"/>
    <x v="10"/>
    <m/>
    <x v="0"/>
  </r>
  <r>
    <n v="1727"/>
    <x v="683"/>
    <n v="205"/>
    <n v="301"/>
    <n v="101"/>
    <n v="4"/>
    <n v="140.21800000000002"/>
    <x v="1957"/>
    <m/>
    <n v="106.56568000000001"/>
    <x v="1"/>
    <x v="1076"/>
    <x v="2"/>
    <x v="0"/>
    <x v="5"/>
    <x v="6"/>
    <m/>
    <x v="0"/>
  </r>
  <r>
    <n v="2439"/>
    <x v="683"/>
    <n v="203"/>
    <n v="305"/>
    <n v="105"/>
    <n v="8"/>
    <n v="215.61800000000002"/>
    <x v="1958"/>
    <m/>
    <n v="258.74160000000001"/>
    <x v="0"/>
    <x v="1077"/>
    <x v="2"/>
    <x v="0"/>
    <x v="5"/>
    <x v="3"/>
    <m/>
    <x v="0"/>
  </r>
  <r>
    <n v="1466"/>
    <x v="684"/>
    <n v="201"/>
    <n v="301"/>
    <n v="105"/>
    <n v="5"/>
    <n v="46.384"/>
    <x v="1959"/>
    <m/>
    <n v="69.576000000000008"/>
    <x v="0"/>
    <x v="987"/>
    <x v="2"/>
    <x v="0"/>
    <x v="6"/>
    <x v="7"/>
    <m/>
    <x v="0"/>
  </r>
  <r>
    <n v="2126"/>
    <x v="684"/>
    <n v="203"/>
    <n v="305"/>
    <n v="104"/>
    <n v="5"/>
    <n v="249.75600000000003"/>
    <x v="1960"/>
    <m/>
    <n v="374.63400000000007"/>
    <x v="1"/>
    <x v="241"/>
    <x v="2"/>
    <x v="0"/>
    <x v="6"/>
    <x v="11"/>
    <m/>
    <x v="0"/>
  </r>
  <r>
    <n v="1515"/>
    <x v="685"/>
    <n v="203"/>
    <n v="303"/>
    <n v="102"/>
    <n v="3"/>
    <n v="287.24800000000005"/>
    <x v="1961"/>
    <m/>
    <n v="129.26160000000002"/>
    <x v="0"/>
    <x v="231"/>
    <x v="2"/>
    <x v="0"/>
    <x v="0"/>
    <x v="11"/>
    <m/>
    <x v="0"/>
  </r>
  <r>
    <n v="1925"/>
    <x v="686"/>
    <n v="204"/>
    <n v="304"/>
    <n v="103"/>
    <n v="8"/>
    <n v="389.18100000000004"/>
    <x v="1962"/>
    <m/>
    <n v="591.5551200000001"/>
    <x v="0"/>
    <x v="631"/>
    <x v="2"/>
    <x v="0"/>
    <x v="1"/>
    <x v="4"/>
    <m/>
    <x v="0"/>
  </r>
  <r>
    <n v="2233"/>
    <x v="686"/>
    <n v="205"/>
    <n v="301"/>
    <n v="101"/>
    <n v="6"/>
    <n v="52.714999999999996"/>
    <x v="1963"/>
    <m/>
    <n v="79.072499999999991"/>
    <x v="0"/>
    <x v="551"/>
    <x v="2"/>
    <x v="0"/>
    <x v="1"/>
    <x v="20"/>
    <m/>
    <x v="0"/>
  </r>
  <r>
    <n v="2495"/>
    <x v="686"/>
    <n v="205"/>
    <n v="301"/>
    <n v="101"/>
    <n v="8"/>
    <n v="305.60400000000004"/>
    <x v="1964"/>
    <m/>
    <n v="464.51808000000005"/>
    <x v="1"/>
    <x v="1075"/>
    <x v="2"/>
    <x v="0"/>
    <x v="1"/>
    <x v="10"/>
    <m/>
    <x v="0"/>
  </r>
  <r>
    <n v="2747"/>
    <x v="686"/>
    <n v="205"/>
    <n v="304"/>
    <n v="105"/>
    <n v="8"/>
    <n v="43.796999999999997"/>
    <x v="1965"/>
    <m/>
    <n v="66.571439999999996"/>
    <x v="0"/>
    <x v="1078"/>
    <x v="2"/>
    <x v="0"/>
    <x v="1"/>
    <x v="6"/>
    <m/>
    <x v="0"/>
  </r>
  <r>
    <n v="2201"/>
    <x v="687"/>
    <n v="201"/>
    <n v="303"/>
    <n v="102"/>
    <n v="2"/>
    <n v="335.63400000000001"/>
    <x v="1966"/>
    <m/>
    <n v="127.54092000000001"/>
    <x v="0"/>
    <x v="1068"/>
    <x v="2"/>
    <x v="0"/>
    <x v="2"/>
    <x v="1"/>
    <m/>
    <x v="0"/>
  </r>
  <r>
    <n v="2456"/>
    <x v="687"/>
    <n v="202"/>
    <n v="304"/>
    <n v="102"/>
    <n v="4"/>
    <n v="169.92300000000003"/>
    <x v="1967"/>
    <m/>
    <n v="203.90760000000003"/>
    <x v="1"/>
    <x v="981"/>
    <x v="2"/>
    <x v="0"/>
    <x v="2"/>
    <x v="2"/>
    <m/>
    <x v="0"/>
  </r>
  <r>
    <n v="2933"/>
    <x v="687"/>
    <n v="201"/>
    <n v="304"/>
    <n v="103"/>
    <n v="4"/>
    <n v="199.12099999999998"/>
    <x v="1968"/>
    <m/>
    <n v="151.33195999999998"/>
    <x v="0"/>
    <x v="1079"/>
    <x v="2"/>
    <x v="0"/>
    <x v="2"/>
    <x v="17"/>
    <m/>
    <x v="0"/>
  </r>
  <r>
    <n v="1931"/>
    <x v="688"/>
    <n v="203"/>
    <n v="303"/>
    <n v="104"/>
    <n v="8"/>
    <n v="121.836"/>
    <x v="1969"/>
    <m/>
    <n v="185.19072"/>
    <x v="0"/>
    <x v="502"/>
    <x v="2"/>
    <x v="0"/>
    <x v="3"/>
    <x v="18"/>
    <m/>
    <x v="0"/>
  </r>
  <r>
    <n v="2073"/>
    <x v="688"/>
    <n v="205"/>
    <n v="303"/>
    <n v="105"/>
    <n v="6"/>
    <n v="80.444000000000003"/>
    <x v="1970"/>
    <m/>
    <n v="72.399599999999992"/>
    <x v="0"/>
    <x v="627"/>
    <x v="2"/>
    <x v="0"/>
    <x v="3"/>
    <x v="7"/>
    <m/>
    <x v="0"/>
  </r>
  <r>
    <n v="1879"/>
    <x v="689"/>
    <n v="202"/>
    <n v="303"/>
    <n v="102"/>
    <n v="5"/>
    <n v="351.89699999999999"/>
    <x v="1971"/>
    <m/>
    <n v="439.87124999999997"/>
    <x v="0"/>
    <x v="945"/>
    <x v="2"/>
    <x v="0"/>
    <x v="4"/>
    <x v="20"/>
    <m/>
    <x v="0"/>
  </r>
  <r>
    <n v="2299"/>
    <x v="689"/>
    <n v="202"/>
    <n v="302"/>
    <n v="103"/>
    <n v="7"/>
    <n v="61.191000000000003"/>
    <x v="1972"/>
    <m/>
    <n v="107.08425"/>
    <x v="0"/>
    <x v="210"/>
    <x v="2"/>
    <x v="0"/>
    <x v="4"/>
    <x v="6"/>
    <m/>
    <x v="0"/>
  </r>
  <r>
    <n v="2825"/>
    <x v="689"/>
    <n v="205"/>
    <n v="305"/>
    <n v="102"/>
    <n v="3"/>
    <n v="105.625"/>
    <x v="1973"/>
    <m/>
    <n v="60.206249999999997"/>
    <x v="0"/>
    <x v="674"/>
    <x v="2"/>
    <x v="0"/>
    <x v="4"/>
    <x v="21"/>
    <m/>
    <x v="0"/>
  </r>
  <r>
    <n v="1533"/>
    <x v="690"/>
    <n v="203"/>
    <n v="304"/>
    <n v="103"/>
    <n v="8"/>
    <n v="207.89599999999999"/>
    <x v="1974"/>
    <m/>
    <n v="249.47519999999997"/>
    <x v="0"/>
    <x v="805"/>
    <x v="2"/>
    <x v="0"/>
    <x v="5"/>
    <x v="10"/>
    <m/>
    <x v="0"/>
  </r>
  <r>
    <n v="1840"/>
    <x v="690"/>
    <n v="204"/>
    <n v="303"/>
    <n v="103"/>
    <n v="7"/>
    <n v="140.76400000000001"/>
    <x v="1975"/>
    <m/>
    <n v="167.50916000000004"/>
    <x v="0"/>
    <x v="321"/>
    <x v="2"/>
    <x v="0"/>
    <x v="5"/>
    <x v="6"/>
    <m/>
    <x v="0"/>
  </r>
  <r>
    <n v="1109"/>
    <x v="691"/>
    <n v="203"/>
    <n v="305"/>
    <n v="105"/>
    <n v="1"/>
    <n v="125.229"/>
    <x v="1976"/>
    <m/>
    <n v="23.793510000000001"/>
    <x v="0"/>
    <x v="177"/>
    <x v="2"/>
    <x v="0"/>
    <x v="6"/>
    <x v="10"/>
    <m/>
    <x v="0"/>
  </r>
  <r>
    <n v="2085"/>
    <x v="692"/>
    <n v="203"/>
    <n v="301"/>
    <n v="102"/>
    <n v="8"/>
    <n v="218.36100000000002"/>
    <x v="1977"/>
    <m/>
    <n v="262.03320000000002"/>
    <x v="0"/>
    <x v="1080"/>
    <x v="2"/>
    <x v="0"/>
    <x v="0"/>
    <x v="3"/>
    <m/>
    <x v="0"/>
  </r>
  <r>
    <n v="2564"/>
    <x v="692"/>
    <n v="204"/>
    <n v="305"/>
    <n v="104"/>
    <n v="7"/>
    <n v="349.947"/>
    <x v="1978"/>
    <m/>
    <n v="734.88869999999997"/>
    <x v="0"/>
    <x v="777"/>
    <x v="2"/>
    <x v="0"/>
    <x v="0"/>
    <x v="5"/>
    <m/>
    <x v="0"/>
  </r>
  <r>
    <n v="1739"/>
    <x v="693"/>
    <n v="203"/>
    <n v="301"/>
    <n v="102"/>
    <n v="4"/>
    <n v="44.369000000000007"/>
    <x v="1979"/>
    <m/>
    <n v="33.720440000000004"/>
    <x v="0"/>
    <x v="986"/>
    <x v="2"/>
    <x v="0"/>
    <x v="1"/>
    <x v="17"/>
    <m/>
    <x v="0"/>
  </r>
  <r>
    <n v="2366"/>
    <x v="693"/>
    <n v="203"/>
    <n v="302"/>
    <n v="103"/>
    <n v="7"/>
    <n v="68.978000000000009"/>
    <x v="1980"/>
    <m/>
    <n v="144.85380000000001"/>
    <x v="1"/>
    <x v="1081"/>
    <x v="2"/>
    <x v="0"/>
    <x v="1"/>
    <x v="5"/>
    <m/>
    <x v="0"/>
  </r>
  <r>
    <n v="1059"/>
    <x v="694"/>
    <n v="202"/>
    <n v="304"/>
    <n v="102"/>
    <n v="4"/>
    <n v="286.18200000000002"/>
    <x v="1981"/>
    <m/>
    <n v="171.70920000000001"/>
    <x v="0"/>
    <x v="1082"/>
    <x v="2"/>
    <x v="0"/>
    <x v="2"/>
    <x v="2"/>
    <m/>
    <x v="0"/>
  </r>
  <r>
    <n v="2099"/>
    <x v="694"/>
    <n v="201"/>
    <n v="301"/>
    <n v="103"/>
    <n v="1"/>
    <n v="347.15200000000004"/>
    <x v="1982"/>
    <m/>
    <n v="65.958880000000008"/>
    <x v="0"/>
    <x v="85"/>
    <x v="2"/>
    <x v="0"/>
    <x v="2"/>
    <x v="21"/>
    <m/>
    <x v="0"/>
  </r>
  <r>
    <n v="2562"/>
    <x v="694"/>
    <n v="204"/>
    <n v="302"/>
    <n v="103"/>
    <n v="10"/>
    <n v="266.565"/>
    <x v="1983"/>
    <m/>
    <n v="559.78650000000005"/>
    <x v="0"/>
    <x v="181"/>
    <x v="2"/>
    <x v="0"/>
    <x v="2"/>
    <x v="4"/>
    <m/>
    <x v="0"/>
  </r>
  <r>
    <n v="2629"/>
    <x v="694"/>
    <n v="203"/>
    <n v="305"/>
    <n v="104"/>
    <n v="4"/>
    <n v="256.815"/>
    <x v="1984"/>
    <m/>
    <n v="256.815"/>
    <x v="1"/>
    <x v="982"/>
    <x v="2"/>
    <x v="0"/>
    <x v="2"/>
    <x v="20"/>
    <m/>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n v="401"/>
    <x v="0"/>
    <n v="467050.29799999995"/>
    <n v="1"/>
  </r>
  <r>
    <n v="403"/>
    <x v="1"/>
    <n v="467050.29799999995"/>
    <n v="1"/>
  </r>
  <r>
    <n v="415"/>
    <x v="2"/>
    <n v="467050.29799999995"/>
    <n v="1"/>
  </r>
  <r>
    <n v="416"/>
    <x v="3"/>
    <n v="467050.29799999995"/>
    <n v="1"/>
  </r>
  <r>
    <n v="429"/>
    <x v="4"/>
    <n v="467050.29799999995"/>
    <n v="1"/>
  </r>
  <r>
    <n v="431"/>
    <x v="5"/>
    <n v="467050.29799999995"/>
    <n v="1"/>
  </r>
  <r>
    <n v="432"/>
    <x v="6"/>
    <n v="467050.29799999995"/>
    <n v="1"/>
  </r>
  <r>
    <n v="434"/>
    <x v="7"/>
    <n v="467050.29799999995"/>
    <n v="1"/>
  </r>
  <r>
    <n v="437"/>
    <x v="8"/>
    <n v="467050.29799999995"/>
    <n v="1"/>
  </r>
  <r>
    <n v="440"/>
    <x v="9"/>
    <n v="467050.29799999995"/>
    <n v="1"/>
  </r>
  <r>
    <n v="444"/>
    <x v="10"/>
    <n v="467050.29799999995"/>
    <n v="1"/>
  </r>
  <r>
    <n v="446"/>
    <x v="11"/>
    <n v="467050.29799999995"/>
    <n v="1"/>
  </r>
  <r>
    <n v="460"/>
    <x v="12"/>
    <n v="467050.29799999995"/>
    <n v="1"/>
  </r>
  <r>
    <n v="464"/>
    <x v="13"/>
    <n v="467050.29799999995"/>
    <n v="1"/>
  </r>
  <r>
    <n v="466"/>
    <x v="14"/>
    <n v="467050.29799999995"/>
    <n v="1"/>
  </r>
  <r>
    <n v="469"/>
    <x v="15"/>
    <n v="467050.29799999995"/>
    <n v="1"/>
  </r>
  <r>
    <n v="471"/>
    <x v="16"/>
    <n v="467050.29799999995"/>
    <n v="1"/>
  </r>
  <r>
    <n v="472"/>
    <x v="17"/>
    <n v="467050.29799999995"/>
    <n v="1"/>
  </r>
  <r>
    <n v="474"/>
    <x v="18"/>
    <n v="467050.29799999995"/>
    <n v="1"/>
  </r>
  <r>
    <n v="481"/>
    <x v="19"/>
    <n v="467050.29799999995"/>
    <n v="1"/>
  </r>
  <r>
    <n v="484"/>
    <x v="20"/>
    <n v="467050.29799999995"/>
    <n v="1"/>
  </r>
  <r>
    <n v="487"/>
    <x v="21"/>
    <n v="467050.29799999995"/>
    <n v="1"/>
  </r>
  <r>
    <n v="492"/>
    <x v="22"/>
    <n v="467050.29799999995"/>
    <n v="1"/>
  </r>
  <r>
    <n v="494"/>
    <x v="23"/>
    <n v="467050.29799999995"/>
    <n v="1"/>
  </r>
  <r>
    <n v="498"/>
    <x v="24"/>
    <n v="467050.29799999995"/>
    <n v="1"/>
  </r>
  <r>
    <n v="499"/>
    <x v="25"/>
    <n v="467050.29799999995"/>
    <n v="1"/>
  </r>
  <r>
    <n v="402"/>
    <x v="26"/>
    <n v="458744.32500000024"/>
    <n v="27"/>
  </r>
  <r>
    <n v="407"/>
    <x v="27"/>
    <n v="458744.32500000024"/>
    <n v="27"/>
  </r>
  <r>
    <n v="410"/>
    <x v="28"/>
    <n v="458744.32500000024"/>
    <n v="27"/>
  </r>
  <r>
    <n v="419"/>
    <x v="29"/>
    <n v="458744.32500000024"/>
    <n v="27"/>
  </r>
  <r>
    <n v="420"/>
    <x v="30"/>
    <n v="458744.32500000024"/>
    <n v="27"/>
  </r>
  <r>
    <n v="421"/>
    <x v="31"/>
    <n v="458744.32500000024"/>
    <n v="27"/>
  </r>
  <r>
    <n v="422"/>
    <x v="32"/>
    <n v="458744.32500000024"/>
    <n v="27"/>
  </r>
  <r>
    <n v="426"/>
    <x v="33"/>
    <n v="458744.32500000024"/>
    <n v="27"/>
  </r>
  <r>
    <n v="441"/>
    <x v="34"/>
    <n v="458744.32500000024"/>
    <n v="27"/>
  </r>
  <r>
    <n v="443"/>
    <x v="35"/>
    <n v="458744.32500000024"/>
    <n v="27"/>
  </r>
  <r>
    <n v="451"/>
    <x v="36"/>
    <n v="458744.32500000024"/>
    <n v="27"/>
  </r>
  <r>
    <n v="453"/>
    <x v="37"/>
    <n v="458744.32500000024"/>
    <n v="27"/>
  </r>
  <r>
    <n v="461"/>
    <x v="38"/>
    <n v="458744.32500000024"/>
    <n v="27"/>
  </r>
  <r>
    <n v="463"/>
    <x v="39"/>
    <n v="458744.32500000024"/>
    <n v="27"/>
  </r>
  <r>
    <n v="465"/>
    <x v="40"/>
    <n v="458744.32500000024"/>
    <n v="27"/>
  </r>
  <r>
    <n v="486"/>
    <x v="41"/>
    <n v="458744.32500000024"/>
    <n v="27"/>
  </r>
  <r>
    <n v="490"/>
    <x v="42"/>
    <n v="458744.32500000024"/>
    <n v="27"/>
  </r>
  <r>
    <n v="493"/>
    <x v="43"/>
    <n v="458744.32500000024"/>
    <n v="27"/>
  </r>
  <r>
    <n v="500"/>
    <x v="44"/>
    <n v="458744.32500000024"/>
    <n v="27"/>
  </r>
  <r>
    <n v="404"/>
    <x v="45"/>
    <n v="445812.91299999983"/>
    <n v="46"/>
  </r>
  <r>
    <n v="405"/>
    <x v="46"/>
    <n v="445812.91299999983"/>
    <n v="46"/>
  </r>
  <r>
    <n v="409"/>
    <x v="47"/>
    <n v="445812.91299999983"/>
    <n v="46"/>
  </r>
  <r>
    <n v="414"/>
    <x v="48"/>
    <n v="445812.91299999983"/>
    <n v="46"/>
  </r>
  <r>
    <n v="417"/>
    <x v="49"/>
    <n v="445812.91299999983"/>
    <n v="46"/>
  </r>
  <r>
    <n v="425"/>
    <x v="50"/>
    <n v="445812.91299999983"/>
    <n v="46"/>
  </r>
  <r>
    <n v="427"/>
    <x v="51"/>
    <n v="445812.91299999983"/>
    <n v="46"/>
  </r>
  <r>
    <n v="428"/>
    <x v="52"/>
    <n v="445812.91299999983"/>
    <n v="46"/>
  </r>
  <r>
    <n v="433"/>
    <x v="53"/>
    <n v="445812.91299999983"/>
    <n v="46"/>
  </r>
  <r>
    <n v="436"/>
    <x v="54"/>
    <n v="445812.91299999983"/>
    <n v="46"/>
  </r>
  <r>
    <n v="438"/>
    <x v="55"/>
    <n v="445812.91299999983"/>
    <n v="46"/>
  </r>
  <r>
    <n v="442"/>
    <x v="56"/>
    <n v="445812.91299999983"/>
    <n v="46"/>
  </r>
  <r>
    <n v="449"/>
    <x v="57"/>
    <n v="445812.91299999983"/>
    <n v="46"/>
  </r>
  <r>
    <n v="455"/>
    <x v="58"/>
    <n v="445812.91299999983"/>
    <n v="46"/>
  </r>
  <r>
    <n v="459"/>
    <x v="59"/>
    <n v="445812.91299999983"/>
    <n v="46"/>
  </r>
  <r>
    <n v="467"/>
    <x v="60"/>
    <n v="445812.91299999983"/>
    <n v="46"/>
  </r>
  <r>
    <n v="480"/>
    <x v="61"/>
    <n v="445812.91299999983"/>
    <n v="46"/>
  </r>
  <r>
    <n v="482"/>
    <x v="62"/>
    <n v="445812.91299999983"/>
    <n v="46"/>
  </r>
  <r>
    <n v="485"/>
    <x v="63"/>
    <n v="445812.91299999983"/>
    <n v="46"/>
  </r>
  <r>
    <n v="488"/>
    <x v="64"/>
    <n v="445812.91299999983"/>
    <n v="46"/>
  </r>
  <r>
    <n v="495"/>
    <x v="65"/>
    <n v="445812.91299999983"/>
    <n v="46"/>
  </r>
  <r>
    <n v="406"/>
    <x v="66"/>
    <n v="444078.50500000012"/>
    <n v="67"/>
  </r>
  <r>
    <n v="408"/>
    <x v="67"/>
    <n v="444078.50500000012"/>
    <n v="67"/>
  </r>
  <r>
    <n v="412"/>
    <x v="68"/>
    <n v="444078.50500000012"/>
    <n v="67"/>
  </r>
  <r>
    <n v="413"/>
    <x v="69"/>
    <n v="444078.50500000012"/>
    <n v="67"/>
  </r>
  <r>
    <n v="423"/>
    <x v="70"/>
    <n v="444078.50500000012"/>
    <n v="67"/>
  </r>
  <r>
    <n v="445"/>
    <x v="71"/>
    <n v="444078.50500000012"/>
    <n v="67"/>
  </r>
  <r>
    <n v="448"/>
    <x v="72"/>
    <n v="444078.50500000012"/>
    <n v="67"/>
  </r>
  <r>
    <n v="450"/>
    <x v="73"/>
    <n v="444078.50500000012"/>
    <n v="67"/>
  </r>
  <r>
    <n v="454"/>
    <x v="74"/>
    <n v="444078.50500000012"/>
    <n v="67"/>
  </r>
  <r>
    <n v="458"/>
    <x v="75"/>
    <n v="444078.50500000012"/>
    <n v="67"/>
  </r>
  <r>
    <n v="470"/>
    <x v="76"/>
    <n v="444078.50500000012"/>
    <n v="67"/>
  </r>
  <r>
    <n v="476"/>
    <x v="77"/>
    <n v="444078.50500000012"/>
    <n v="67"/>
  </r>
  <r>
    <n v="477"/>
    <x v="78"/>
    <n v="444078.50500000012"/>
    <n v="67"/>
  </r>
  <r>
    <n v="478"/>
    <x v="79"/>
    <n v="444078.50500000012"/>
    <n v="67"/>
  </r>
  <r>
    <n v="479"/>
    <x v="80"/>
    <n v="444078.50500000012"/>
    <n v="67"/>
  </r>
  <r>
    <n v="489"/>
    <x v="81"/>
    <n v="444078.50500000012"/>
    <n v="67"/>
  </r>
  <r>
    <n v="496"/>
    <x v="82"/>
    <n v="444078.50500000012"/>
    <n v="67"/>
  </r>
  <r>
    <n v="411"/>
    <x v="83"/>
    <n v="432932.5259999999"/>
    <n v="84"/>
  </r>
  <r>
    <n v="418"/>
    <x v="84"/>
    <n v="432932.5259999999"/>
    <n v="84"/>
  </r>
  <r>
    <n v="424"/>
    <x v="85"/>
    <n v="432932.5259999999"/>
    <n v="84"/>
  </r>
  <r>
    <n v="430"/>
    <x v="86"/>
    <n v="432932.5259999999"/>
    <n v="84"/>
  </r>
  <r>
    <n v="435"/>
    <x v="87"/>
    <n v="432932.5259999999"/>
    <n v="84"/>
  </r>
  <r>
    <n v="439"/>
    <x v="88"/>
    <n v="432932.5259999999"/>
    <n v="84"/>
  </r>
  <r>
    <n v="447"/>
    <x v="89"/>
    <n v="432932.5259999999"/>
    <n v="84"/>
  </r>
  <r>
    <n v="452"/>
    <x v="90"/>
    <n v="432932.5259999999"/>
    <n v="84"/>
  </r>
  <r>
    <n v="456"/>
    <x v="91"/>
    <n v="432932.5259999999"/>
    <n v="84"/>
  </r>
  <r>
    <n v="457"/>
    <x v="92"/>
    <n v="432932.5259999999"/>
    <n v="84"/>
  </r>
  <r>
    <n v="462"/>
    <x v="93"/>
    <n v="432932.5259999999"/>
    <n v="84"/>
  </r>
  <r>
    <n v="468"/>
    <x v="94"/>
    <n v="432932.5259999999"/>
    <n v="84"/>
  </r>
  <r>
    <n v="473"/>
    <x v="95"/>
    <n v="432932.5259999999"/>
    <n v="84"/>
  </r>
  <r>
    <n v="475"/>
    <x v="96"/>
    <n v="432932.5259999999"/>
    <n v="84"/>
  </r>
  <r>
    <n v="483"/>
    <x v="97"/>
    <n v="432932.5259999999"/>
    <n v="84"/>
  </r>
  <r>
    <n v="491"/>
    <x v="98"/>
    <n v="432932.5259999999"/>
    <n v="84"/>
  </r>
  <r>
    <n v="497"/>
    <x v="99"/>
    <n v="432932.5259999999"/>
    <n v="8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1200"/>
    <d v="2022-10-26T00:00:00"/>
    <n v="202"/>
    <n v="302"/>
    <n v="103"/>
    <n v="10"/>
    <n v="236.821"/>
    <n v="2368.21"/>
    <n v="497.32409999999999"/>
    <b v="0"/>
    <s v="04:19"/>
    <d v="1899-12-30T04:19:00"/>
    <x v="0"/>
    <x v="0"/>
    <x v="0"/>
    <n v="4"/>
    <n v="236.821"/>
    <s v="Morning"/>
    <n v="0.21"/>
  </r>
  <r>
    <n v="2799"/>
    <d v="2022-10-26T00:00:00"/>
    <n v="203"/>
    <n v="303"/>
    <n v="104"/>
    <n v="3"/>
    <n v="277.91399999999999"/>
    <n v="833.74199999999996"/>
    <n v="125.06129999999999"/>
    <b v="0"/>
    <s v="05:02"/>
    <d v="1899-12-30T05:02:00"/>
    <x v="0"/>
    <x v="0"/>
    <x v="0"/>
    <n v="5"/>
    <n v="277.91399999999999"/>
    <s v="Morning"/>
    <n v="0.15"/>
  </r>
  <r>
    <n v="2885"/>
    <d v="2022-10-26T00:00:00"/>
    <n v="203"/>
    <n v="304"/>
    <n v="101"/>
    <n v="5"/>
    <n v="326.48199999999997"/>
    <n v="1632.4099999999999"/>
    <n v="310.15789999999998"/>
    <b v="1"/>
    <s v="19:06"/>
    <d v="1899-12-30T19:06:00"/>
    <x v="0"/>
    <x v="0"/>
    <x v="0"/>
    <n v="19"/>
    <n v="326.48199999999997"/>
    <s v="Evening"/>
    <n v="0.19"/>
  </r>
  <r>
    <n v="1439"/>
    <d v="2022-10-27T00:00:00"/>
    <n v="201"/>
    <n v="303"/>
    <n v="105"/>
    <n v="2"/>
    <n v="184.08"/>
    <n v="368.16"/>
    <n v="69.950400000000002"/>
    <b v="0"/>
    <s v="13:26"/>
    <d v="1899-12-30T13:26:00"/>
    <x v="0"/>
    <x v="0"/>
    <x v="1"/>
    <n v="13"/>
    <n v="184.08"/>
    <s v="Afternoon"/>
    <n v="0.19"/>
  </r>
  <r>
    <n v="1572"/>
    <d v="2022-10-27T00:00:00"/>
    <n v="201"/>
    <n v="301"/>
    <n v="101"/>
    <n v="1"/>
    <n v="101.41300000000001"/>
    <n v="101.41300000000001"/>
    <n v="21.29673"/>
    <b v="0"/>
    <s v="11:00"/>
    <d v="1899-12-30T11:00:00"/>
    <x v="0"/>
    <x v="0"/>
    <x v="1"/>
    <n v="11"/>
    <n v="101.41300000000001"/>
    <s v="Morning"/>
    <n v="0.21"/>
  </r>
  <r>
    <n v="1666"/>
    <d v="2022-10-27T00:00:00"/>
    <n v="202"/>
    <n v="305"/>
    <n v="102"/>
    <n v="5"/>
    <n v="216.68400000000003"/>
    <n v="1083.42"/>
    <n v="184.18140000000002"/>
    <b v="0"/>
    <s v="19:34"/>
    <d v="1899-12-30T19:34:00"/>
    <x v="0"/>
    <x v="0"/>
    <x v="1"/>
    <n v="19"/>
    <n v="216.68400000000003"/>
    <s v="Evening"/>
    <n v="0.17"/>
  </r>
  <r>
    <n v="2567"/>
    <d v="2022-10-27T00:00:00"/>
    <n v="205"/>
    <n v="302"/>
    <n v="103"/>
    <n v="9"/>
    <n v="304.70699999999999"/>
    <n v="2742.3629999999998"/>
    <n v="521.04896999999994"/>
    <b v="0"/>
    <s v="21:03"/>
    <d v="1899-12-30T21:03:00"/>
    <x v="0"/>
    <x v="0"/>
    <x v="1"/>
    <n v="21"/>
    <n v="304.70699999999999"/>
    <s v="Night"/>
    <n v="0.19"/>
  </r>
  <r>
    <n v="2827"/>
    <d v="2022-10-27T00:00:00"/>
    <n v="202"/>
    <n v="301"/>
    <n v="105"/>
    <n v="10"/>
    <n v="358.05900000000003"/>
    <n v="3580.59"/>
    <n v="895.14750000000004"/>
    <b v="0"/>
    <s v="22:47"/>
    <d v="1899-12-30T22:47:00"/>
    <x v="0"/>
    <x v="0"/>
    <x v="1"/>
    <n v="22"/>
    <n v="358.05900000000003"/>
    <s v="Night"/>
    <n v="0.25"/>
  </r>
  <r>
    <n v="1916"/>
    <d v="2022-10-28T00:00:00"/>
    <n v="204"/>
    <n v="301"/>
    <n v="101"/>
    <n v="4"/>
    <n v="387.33499999999998"/>
    <n v="1549.34"/>
    <n v="464.80199999999996"/>
    <b v="0"/>
    <s v="18:19"/>
    <d v="1899-12-30T18:19:00"/>
    <x v="0"/>
    <x v="0"/>
    <x v="2"/>
    <n v="18"/>
    <n v="387.33499999999998"/>
    <s v="Evening"/>
    <n v="0.3"/>
  </r>
  <r>
    <n v="1316"/>
    <d v="2022-10-29T00:00:00"/>
    <n v="203"/>
    <n v="302"/>
    <n v="105"/>
    <n v="3"/>
    <n v="232.68700000000001"/>
    <n v="698.06100000000004"/>
    <n v="209.41830000000002"/>
    <b v="1"/>
    <s v="06:11"/>
    <d v="1899-12-30T06:11:00"/>
    <x v="0"/>
    <x v="0"/>
    <x v="3"/>
    <n v="6"/>
    <n v="232.68700000000001"/>
    <s v="Morning"/>
    <n v="0.3"/>
  </r>
  <r>
    <n v="1550"/>
    <d v="2022-10-30T00:00:00"/>
    <n v="204"/>
    <n v="305"/>
    <n v="105"/>
    <n v="8"/>
    <n v="146.77000000000001"/>
    <n v="1174.1600000000001"/>
    <n v="352.24799999999999"/>
    <b v="0"/>
    <s v="03:53"/>
    <d v="1899-12-30T03:53:00"/>
    <x v="0"/>
    <x v="0"/>
    <x v="4"/>
    <n v="3"/>
    <n v="146.77000000000001"/>
    <s v="Morning"/>
    <n v="0.3"/>
  </r>
  <r>
    <n v="2647"/>
    <d v="2022-10-30T00:00:00"/>
    <n v="205"/>
    <n v="301"/>
    <n v="103"/>
    <n v="4"/>
    <n v="293.54000000000002"/>
    <n v="1174.1600000000001"/>
    <n v="293.54000000000002"/>
    <b v="0"/>
    <s v="21:23"/>
    <d v="1899-12-30T21:23:00"/>
    <x v="0"/>
    <x v="0"/>
    <x v="4"/>
    <n v="21"/>
    <n v="293.54000000000002"/>
    <s v="Night"/>
    <n v="0.25"/>
  </r>
  <r>
    <n v="2105"/>
    <d v="2022-10-31T00:00:00"/>
    <n v="204"/>
    <n v="301"/>
    <n v="104"/>
    <n v="1"/>
    <n v="230.37300000000002"/>
    <n v="230.37300000000002"/>
    <n v="43.770870000000002"/>
    <b v="0"/>
    <s v="19:43"/>
    <d v="1899-12-30T19:43:00"/>
    <x v="0"/>
    <x v="0"/>
    <x v="5"/>
    <n v="19"/>
    <n v="230.37300000000002"/>
    <s v="Evening"/>
    <n v="0.19"/>
  </r>
  <r>
    <n v="1818"/>
    <d v="2022-11-01T00:00:00"/>
    <n v="205"/>
    <n v="302"/>
    <n v="101"/>
    <n v="5"/>
    <n v="48.580999999999996"/>
    <n v="242.90499999999997"/>
    <n v="51.010049999999993"/>
    <b v="0"/>
    <s v="09:44"/>
    <d v="1899-12-30T09:44:00"/>
    <x v="0"/>
    <x v="1"/>
    <x v="6"/>
    <n v="9"/>
    <n v="48.580999999999996"/>
    <s v="Morning"/>
    <n v="0.21"/>
  </r>
  <r>
    <n v="2043"/>
    <d v="2022-11-01T00:00:00"/>
    <n v="202"/>
    <n v="305"/>
    <n v="103"/>
    <n v="1"/>
    <n v="46.722000000000001"/>
    <n v="46.722000000000001"/>
    <n v="7.0083000000000002"/>
    <b v="1"/>
    <s v="12:56"/>
    <d v="1899-12-30T12:56:00"/>
    <x v="0"/>
    <x v="1"/>
    <x v="6"/>
    <n v="12"/>
    <n v="46.722000000000001"/>
    <s v="Afternoon"/>
    <n v="0.15"/>
  </r>
  <r>
    <n v="2830"/>
    <d v="2022-11-01T00:00:00"/>
    <n v="203"/>
    <n v="303"/>
    <n v="103"/>
    <n v="1"/>
    <n v="238.524"/>
    <n v="238.524"/>
    <n v="40.549080000000004"/>
    <b v="1"/>
    <s v="21:15"/>
    <d v="1899-12-30T21:15:00"/>
    <x v="0"/>
    <x v="1"/>
    <x v="6"/>
    <n v="21"/>
    <n v="238.524"/>
    <s v="Night"/>
    <n v="0.17"/>
  </r>
  <r>
    <n v="1706"/>
    <d v="2022-11-02T00:00:00"/>
    <n v="203"/>
    <n v="302"/>
    <n v="103"/>
    <n v="2"/>
    <n v="191.02199999999999"/>
    <n v="382.04399999999998"/>
    <n v="114.61319999999999"/>
    <b v="0"/>
    <s v="09:03"/>
    <d v="1899-12-30T09:03:00"/>
    <x v="0"/>
    <x v="1"/>
    <x v="0"/>
    <n v="9"/>
    <n v="191.02199999999999"/>
    <s v="Morning"/>
    <n v="0.3"/>
  </r>
  <r>
    <n v="2246"/>
    <d v="2022-11-03T00:00:00"/>
    <n v="201"/>
    <n v="304"/>
    <n v="102"/>
    <n v="9"/>
    <n v="192.4"/>
    <n v="1731.6000000000001"/>
    <n v="519.48"/>
    <b v="0"/>
    <s v="02:35"/>
    <d v="1899-12-30T02:35:00"/>
    <x v="0"/>
    <x v="1"/>
    <x v="1"/>
    <n v="2"/>
    <n v="192.4"/>
    <s v="Morning"/>
    <n v="0.3"/>
  </r>
  <r>
    <n v="2034"/>
    <d v="2022-11-04T00:00:00"/>
    <n v="203"/>
    <n v="304"/>
    <n v="105"/>
    <n v="6"/>
    <n v="122.86300000000001"/>
    <n v="737.17800000000011"/>
    <n v="154.80738000000002"/>
    <b v="0"/>
    <s v="20:41"/>
    <d v="1899-12-30T20:41:00"/>
    <x v="0"/>
    <x v="1"/>
    <x v="2"/>
    <n v="20"/>
    <n v="122.86300000000001"/>
    <s v="Evening"/>
    <n v="0.21"/>
  </r>
  <r>
    <n v="2947"/>
    <d v="2022-11-04T00:00:00"/>
    <n v="201"/>
    <n v="303"/>
    <n v="103"/>
    <n v="4"/>
    <n v="261.50799999999998"/>
    <n v="1046.0319999999999"/>
    <n v="261.50799999999998"/>
    <b v="0"/>
    <s v="09:14"/>
    <d v="1899-12-30T09:14:00"/>
    <x v="0"/>
    <x v="1"/>
    <x v="2"/>
    <n v="9"/>
    <n v="261.50799999999998"/>
    <s v="Morning"/>
    <n v="0.25"/>
  </r>
  <r>
    <n v="1161"/>
    <d v="2022-11-05T00:00:00"/>
    <n v="204"/>
    <n v="302"/>
    <n v="102"/>
    <n v="6"/>
    <n v="27.975999999999999"/>
    <n v="167.85599999999999"/>
    <n v="25.1784"/>
    <b v="1"/>
    <s v="03:12"/>
    <d v="1899-12-30T03:12:00"/>
    <x v="0"/>
    <x v="1"/>
    <x v="3"/>
    <n v="3"/>
    <n v="27.975999999999999"/>
    <s v="Morning"/>
    <n v="0.15"/>
  </r>
  <r>
    <n v="2125"/>
    <d v="2022-11-05T00:00:00"/>
    <n v="202"/>
    <n v="301"/>
    <n v="102"/>
    <n v="3"/>
    <n v="323.81700000000001"/>
    <n v="971.45100000000002"/>
    <n v="242.86275000000001"/>
    <b v="0"/>
    <s v="13:51"/>
    <d v="1899-12-30T13:51:00"/>
    <x v="0"/>
    <x v="1"/>
    <x v="3"/>
    <n v="13"/>
    <n v="323.81700000000001"/>
    <s v="Afternoon"/>
    <n v="0.25"/>
  </r>
  <r>
    <n v="1252"/>
    <d v="2022-11-06T00:00:00"/>
    <n v="202"/>
    <n v="301"/>
    <n v="105"/>
    <n v="1"/>
    <n v="294.74900000000002"/>
    <n v="294.74900000000002"/>
    <n v="50.107330000000005"/>
    <b v="0"/>
    <s v="10:02"/>
    <d v="1899-12-30T10:02:00"/>
    <x v="0"/>
    <x v="1"/>
    <x v="4"/>
    <n v="10"/>
    <n v="294.74900000000002"/>
    <s v="Morning"/>
    <n v="0.17"/>
  </r>
  <r>
    <n v="1807"/>
    <d v="2022-11-06T00:00:00"/>
    <n v="201"/>
    <n v="303"/>
    <n v="105"/>
    <n v="6"/>
    <n v="170.18299999999999"/>
    <n v="1021.098"/>
    <n v="255.27449999999999"/>
    <b v="0"/>
    <s v="18:08"/>
    <d v="1899-12-30T18:08:00"/>
    <x v="0"/>
    <x v="1"/>
    <x v="4"/>
    <n v="18"/>
    <n v="170.18299999999999"/>
    <s v="Evening"/>
    <n v="0.25"/>
  </r>
  <r>
    <n v="1820"/>
    <d v="2022-11-06T00:00:00"/>
    <n v="202"/>
    <n v="301"/>
    <n v="101"/>
    <n v="4"/>
    <n v="305.084"/>
    <n v="1220.336"/>
    <n v="366.10079999999999"/>
    <b v="0"/>
    <s v="10:45"/>
    <d v="1899-12-30T10:45:00"/>
    <x v="0"/>
    <x v="1"/>
    <x v="4"/>
    <n v="10"/>
    <n v="305.084"/>
    <s v="Morning"/>
    <n v="0.3"/>
  </r>
  <r>
    <n v="2037"/>
    <d v="2022-11-06T00:00:00"/>
    <n v="203"/>
    <n v="302"/>
    <n v="101"/>
    <n v="1"/>
    <n v="294.91800000000001"/>
    <n v="294.91800000000001"/>
    <n v="44.237699999999997"/>
    <b v="0"/>
    <s v="20:21"/>
    <d v="1899-12-30T20:21:00"/>
    <x v="0"/>
    <x v="1"/>
    <x v="4"/>
    <n v="20"/>
    <n v="294.91800000000001"/>
    <s v="Evening"/>
    <n v="0.15"/>
  </r>
  <r>
    <n v="1189"/>
    <d v="2022-11-07T00:00:00"/>
    <n v="204"/>
    <n v="304"/>
    <n v="105"/>
    <n v="1"/>
    <n v="236.37900000000002"/>
    <n v="236.37900000000002"/>
    <n v="59.094750000000005"/>
    <b v="0"/>
    <s v="23:09"/>
    <d v="1899-12-30T23:09:00"/>
    <x v="0"/>
    <x v="1"/>
    <x v="5"/>
    <n v="23"/>
    <n v="236.37900000000002"/>
    <s v="Night"/>
    <n v="0.25"/>
  </r>
  <r>
    <n v="2428"/>
    <d v="2022-11-07T00:00:00"/>
    <n v="205"/>
    <n v="304"/>
    <n v="105"/>
    <n v="10"/>
    <n v="363.40200000000004"/>
    <n v="3634.0200000000004"/>
    <n v="617.78340000000014"/>
    <b v="0"/>
    <s v="03:25"/>
    <d v="1899-12-30T03:25:00"/>
    <x v="0"/>
    <x v="1"/>
    <x v="5"/>
    <n v="3"/>
    <n v="363.40200000000004"/>
    <s v="Morning"/>
    <n v="0.17"/>
  </r>
  <r>
    <n v="2700"/>
    <d v="2022-11-07T00:00:00"/>
    <n v="202"/>
    <n v="305"/>
    <n v="101"/>
    <n v="5"/>
    <n v="121.44600000000001"/>
    <n v="607.23"/>
    <n v="127.5183"/>
    <b v="1"/>
    <s v="11:06"/>
    <d v="1899-12-30T11:06:00"/>
    <x v="0"/>
    <x v="1"/>
    <x v="5"/>
    <n v="11"/>
    <n v="121.446"/>
    <s v="Morning"/>
    <n v="0.21"/>
  </r>
  <r>
    <n v="2274"/>
    <d v="2022-11-08T00:00:00"/>
    <n v="202"/>
    <n v="305"/>
    <n v="104"/>
    <n v="1"/>
    <n v="353.32700000000006"/>
    <n v="353.32700000000006"/>
    <n v="74.198670000000007"/>
    <b v="0"/>
    <s v="03:10"/>
    <d v="1899-12-30T03:10:00"/>
    <x v="0"/>
    <x v="1"/>
    <x v="6"/>
    <n v="3"/>
    <n v="353.32700000000006"/>
    <s v="Morning"/>
    <n v="0.21"/>
  </r>
  <r>
    <n v="1064"/>
    <d v="2022-11-09T00:00:00"/>
    <n v="202"/>
    <n v="303"/>
    <n v="101"/>
    <n v="4"/>
    <n v="104.83200000000001"/>
    <n v="419.32800000000003"/>
    <n v="125.7984"/>
    <b v="0"/>
    <s v="11:22"/>
    <d v="1899-12-30T11:22:00"/>
    <x v="0"/>
    <x v="1"/>
    <x v="0"/>
    <n v="11"/>
    <n v="104.83200000000001"/>
    <s v="Morning"/>
    <n v="0.3"/>
  </r>
  <r>
    <n v="2594"/>
    <d v="2022-11-09T00:00:00"/>
    <n v="202"/>
    <n v="304"/>
    <n v="102"/>
    <n v="10"/>
    <n v="47.814"/>
    <n v="478.14"/>
    <n v="143.44199999999998"/>
    <b v="0"/>
    <s v="20:40"/>
    <d v="1899-12-30T20:40:00"/>
    <x v="0"/>
    <x v="1"/>
    <x v="0"/>
    <n v="20"/>
    <n v="47.814"/>
    <s v="Evening"/>
    <n v="0.3"/>
  </r>
  <r>
    <n v="2782"/>
    <d v="2022-11-09T00:00:00"/>
    <n v="202"/>
    <n v="301"/>
    <n v="105"/>
    <n v="9"/>
    <n v="35.737000000000002"/>
    <n v="321.63300000000004"/>
    <n v="54.677610000000008"/>
    <b v="1"/>
    <s v="19:05"/>
    <d v="1899-12-30T19:05:00"/>
    <x v="0"/>
    <x v="1"/>
    <x v="0"/>
    <n v="19"/>
    <n v="35.737000000000002"/>
    <s v="Evening"/>
    <n v="0.17"/>
  </r>
  <r>
    <n v="1756"/>
    <d v="2022-11-10T00:00:00"/>
    <n v="201"/>
    <n v="305"/>
    <n v="102"/>
    <n v="5"/>
    <n v="315.84800000000001"/>
    <n v="1579.24"/>
    <n v="268.4708"/>
    <b v="0"/>
    <s v="14:53"/>
    <d v="1899-12-30T14:53:00"/>
    <x v="0"/>
    <x v="1"/>
    <x v="1"/>
    <n v="14"/>
    <n v="315.84800000000001"/>
    <s v="Afternoon"/>
    <n v="0.16999999999999998"/>
  </r>
  <r>
    <n v="1802"/>
    <d v="2022-11-10T00:00:00"/>
    <n v="201"/>
    <n v="302"/>
    <n v="102"/>
    <n v="8"/>
    <n v="236.08"/>
    <n v="1888.64"/>
    <n v="566.59199999999998"/>
    <b v="0"/>
    <s v="07:18"/>
    <d v="1899-12-30T07:18:00"/>
    <x v="0"/>
    <x v="1"/>
    <x v="1"/>
    <n v="7"/>
    <n v="236.08"/>
    <s v="Morning"/>
    <n v="0.3"/>
  </r>
  <r>
    <n v="2775"/>
    <d v="2022-11-10T00:00:00"/>
    <n v="201"/>
    <n v="303"/>
    <n v="102"/>
    <n v="1"/>
    <n v="203.29400000000001"/>
    <n v="203.29400000000001"/>
    <n v="30.4941"/>
    <b v="0"/>
    <s v="15:54"/>
    <d v="1899-12-30T15:54:00"/>
    <x v="0"/>
    <x v="1"/>
    <x v="1"/>
    <n v="15"/>
    <n v="203.29400000000001"/>
    <s v="Evening"/>
    <n v="0.15"/>
  </r>
  <r>
    <n v="1951"/>
    <d v="2022-11-11T00:00:00"/>
    <n v="203"/>
    <n v="303"/>
    <n v="103"/>
    <n v="5"/>
    <n v="58.747"/>
    <n v="293.73500000000001"/>
    <n v="73.433750000000003"/>
    <b v="0"/>
    <s v="15:59"/>
    <d v="1899-12-30T15:59:00"/>
    <x v="0"/>
    <x v="1"/>
    <x v="2"/>
    <n v="15"/>
    <n v="58.747"/>
    <s v="Evening"/>
    <n v="0.25"/>
  </r>
  <r>
    <n v="2525"/>
    <d v="2022-11-11T00:00:00"/>
    <n v="201"/>
    <n v="302"/>
    <n v="103"/>
    <n v="4"/>
    <n v="334.19100000000003"/>
    <n v="1336.7640000000001"/>
    <n v="253.98516000000004"/>
    <b v="0"/>
    <s v="06:43"/>
    <d v="1899-12-30T06:43:00"/>
    <x v="0"/>
    <x v="1"/>
    <x v="2"/>
    <n v="6"/>
    <n v="334.19100000000003"/>
    <s v="Morning"/>
    <n v="0.19"/>
  </r>
  <r>
    <n v="1279"/>
    <d v="2022-11-12T00:00:00"/>
    <n v="205"/>
    <n v="304"/>
    <n v="105"/>
    <n v="3"/>
    <n v="59.618000000000002"/>
    <n v="178.85400000000001"/>
    <n v="44.713500000000003"/>
    <b v="0"/>
    <s v="11:12"/>
    <d v="1899-12-30T11:12:00"/>
    <x v="0"/>
    <x v="1"/>
    <x v="3"/>
    <n v="11"/>
    <n v="59.618000000000002"/>
    <s v="Morning"/>
    <n v="0.25"/>
  </r>
  <r>
    <n v="1824"/>
    <d v="2022-11-12T00:00:00"/>
    <n v="204"/>
    <n v="301"/>
    <n v="104"/>
    <n v="6"/>
    <n v="199.70600000000002"/>
    <n v="1198.2360000000001"/>
    <n v="251.62956000000003"/>
    <b v="0"/>
    <s v="20:44"/>
    <d v="1899-12-30T20:44:00"/>
    <x v="0"/>
    <x v="1"/>
    <x v="3"/>
    <n v="20"/>
    <n v="199.70600000000002"/>
    <s v="Evening"/>
    <n v="0.21"/>
  </r>
  <r>
    <n v="2036"/>
    <d v="2022-11-12T00:00:00"/>
    <n v="202"/>
    <n v="302"/>
    <n v="101"/>
    <n v="9"/>
    <n v="373.60699999999997"/>
    <n v="3362.4629999999997"/>
    <n v="1008.7388999999998"/>
    <b v="1"/>
    <s v="04:53"/>
    <d v="1899-12-30T04:53:00"/>
    <x v="0"/>
    <x v="1"/>
    <x v="3"/>
    <n v="4"/>
    <n v="373.60699999999997"/>
    <s v="Morning"/>
    <n v="0.3"/>
  </r>
  <r>
    <n v="2597"/>
    <d v="2022-11-12T00:00:00"/>
    <n v="205"/>
    <n v="301"/>
    <n v="103"/>
    <n v="8"/>
    <n v="341.53600000000006"/>
    <n v="2732.2880000000005"/>
    <n v="519.13472000000013"/>
    <b v="0"/>
    <s v="13:50"/>
    <d v="1899-12-30T13:50:00"/>
    <x v="0"/>
    <x v="1"/>
    <x v="3"/>
    <n v="13"/>
    <n v="341.53600000000006"/>
    <s v="Afternoon"/>
    <n v="0.19"/>
  </r>
  <r>
    <n v="1132"/>
    <d v="2022-11-13T00:00:00"/>
    <n v="204"/>
    <n v="302"/>
    <n v="105"/>
    <n v="5"/>
    <n v="35.763000000000005"/>
    <n v="178.81500000000003"/>
    <n v="30.398550000000007"/>
    <b v="0"/>
    <s v="14:25"/>
    <d v="1899-12-30T14:25:00"/>
    <x v="0"/>
    <x v="1"/>
    <x v="4"/>
    <n v="14"/>
    <n v="35.763000000000005"/>
    <s v="Afternoon"/>
    <n v="0.17"/>
  </r>
  <r>
    <n v="1336"/>
    <d v="2022-11-13T00:00:00"/>
    <n v="205"/>
    <n v="303"/>
    <n v="102"/>
    <n v="5"/>
    <n v="222.15699999999998"/>
    <n v="1110.7849999999999"/>
    <n v="188.83345"/>
    <b v="0"/>
    <s v="18:55"/>
    <d v="1899-12-30T18:55:00"/>
    <x v="0"/>
    <x v="1"/>
    <x v="4"/>
    <n v="18"/>
    <n v="222.15699999999998"/>
    <s v="Evening"/>
    <n v="0.17"/>
  </r>
  <r>
    <n v="1788"/>
    <d v="2022-11-13T00:00:00"/>
    <n v="204"/>
    <n v="302"/>
    <n v="101"/>
    <n v="3"/>
    <n v="146.09399999999999"/>
    <n v="438.28199999999998"/>
    <n v="92.039219999999986"/>
    <b v="1"/>
    <s v="08:49"/>
    <d v="1899-12-30T08:49:00"/>
    <x v="0"/>
    <x v="1"/>
    <x v="4"/>
    <n v="8"/>
    <n v="146.09399999999999"/>
    <s v="Morning"/>
    <n v="0.20999999999999996"/>
  </r>
  <r>
    <n v="1853"/>
    <d v="2022-11-13T00:00:00"/>
    <n v="202"/>
    <n v="302"/>
    <n v="104"/>
    <n v="2"/>
    <n v="141.82999999999998"/>
    <n v="283.65999999999997"/>
    <n v="53.895399999999995"/>
    <b v="0"/>
    <s v="15:07"/>
    <d v="1899-12-30T15:07:00"/>
    <x v="0"/>
    <x v="1"/>
    <x v="4"/>
    <n v="15"/>
    <n v="141.82999999999998"/>
    <s v="Evening"/>
    <n v="0.19"/>
  </r>
  <r>
    <n v="2400"/>
    <d v="2022-11-13T00:00:00"/>
    <n v="205"/>
    <n v="302"/>
    <n v="105"/>
    <n v="6"/>
    <n v="46.566000000000003"/>
    <n v="279.39600000000002"/>
    <n v="58.673160000000003"/>
    <b v="0"/>
    <s v="21:31"/>
    <d v="1899-12-30T21:31:00"/>
    <x v="0"/>
    <x v="1"/>
    <x v="4"/>
    <n v="21"/>
    <n v="46.566000000000003"/>
    <s v="Night"/>
    <n v="0.21"/>
  </r>
  <r>
    <n v="2598"/>
    <d v="2022-11-13T00:00:00"/>
    <n v="204"/>
    <n v="304"/>
    <n v="102"/>
    <n v="2"/>
    <n v="193.32300000000001"/>
    <n v="386.64600000000002"/>
    <n v="81.195660000000004"/>
    <b v="0"/>
    <s v="23:56"/>
    <d v="1899-12-30T23:56:00"/>
    <x v="0"/>
    <x v="1"/>
    <x v="4"/>
    <n v="23"/>
    <n v="193.32300000000001"/>
    <s v="Night"/>
    <n v="0.21"/>
  </r>
  <r>
    <n v="2534"/>
    <d v="2022-11-14T00:00:00"/>
    <n v="205"/>
    <n v="305"/>
    <n v="104"/>
    <n v="3"/>
    <n v="174.53799999999998"/>
    <n v="523.61399999999992"/>
    <n v="157.08419999999998"/>
    <b v="0"/>
    <s v="04:32"/>
    <d v="1899-12-30T04:32:00"/>
    <x v="0"/>
    <x v="1"/>
    <x v="5"/>
    <n v="4"/>
    <n v="174.53799999999998"/>
    <s v="Morning"/>
    <n v="0.3"/>
  </r>
  <r>
    <n v="1698"/>
    <d v="2022-11-15T00:00:00"/>
    <n v="205"/>
    <n v="301"/>
    <n v="104"/>
    <n v="10"/>
    <n v="348.15300000000002"/>
    <n v="3481.53"/>
    <n v="731.12130000000002"/>
    <b v="0"/>
    <s v="12:47"/>
    <d v="1899-12-30T12:47:00"/>
    <x v="0"/>
    <x v="1"/>
    <x v="6"/>
    <n v="12"/>
    <n v="348.15300000000002"/>
    <s v="Afternoon"/>
    <n v="0.21"/>
  </r>
  <r>
    <n v="2013"/>
    <d v="2022-11-15T00:00:00"/>
    <n v="205"/>
    <n v="305"/>
    <n v="105"/>
    <n v="5"/>
    <n v="225.69300000000001"/>
    <n v="1128.4650000000001"/>
    <n v="169.26975000000002"/>
    <b v="1"/>
    <s v="16:28"/>
    <d v="1899-12-30T16:28:00"/>
    <x v="0"/>
    <x v="1"/>
    <x v="6"/>
    <n v="16"/>
    <n v="225.69300000000004"/>
    <s v="Evening"/>
    <n v="0.15"/>
  </r>
  <r>
    <n v="1050"/>
    <d v="2022-11-16T00:00:00"/>
    <n v="204"/>
    <n v="301"/>
    <n v="102"/>
    <n v="9"/>
    <n v="313.43"/>
    <n v="2820.87"/>
    <n v="592.3827"/>
    <b v="0"/>
    <s v="07:58"/>
    <d v="1899-12-30T07:58:00"/>
    <x v="0"/>
    <x v="1"/>
    <x v="0"/>
    <n v="7"/>
    <n v="313.43"/>
    <s v="Morning"/>
    <n v="0.21000000000000002"/>
  </r>
  <r>
    <n v="2433"/>
    <d v="2022-11-16T00:00:00"/>
    <n v="202"/>
    <n v="303"/>
    <n v="105"/>
    <n v="10"/>
    <n v="251.84899999999999"/>
    <n v="2518.4899999999998"/>
    <n v="377.77349999999996"/>
    <b v="0"/>
    <s v="06:19"/>
    <d v="1899-12-30T06:19:00"/>
    <x v="0"/>
    <x v="1"/>
    <x v="0"/>
    <n v="6"/>
    <n v="251.84899999999999"/>
    <s v="Morning"/>
    <n v="0.15"/>
  </r>
  <r>
    <n v="2447"/>
    <d v="2022-11-16T00:00:00"/>
    <n v="205"/>
    <n v="305"/>
    <n v="104"/>
    <n v="8"/>
    <n v="78.884"/>
    <n v="631.072"/>
    <n v="119.90368000000001"/>
    <b v="1"/>
    <s v="21:09"/>
    <d v="1899-12-30T21:09:00"/>
    <x v="0"/>
    <x v="1"/>
    <x v="0"/>
    <n v="21"/>
    <n v="78.884"/>
    <s v="Night"/>
    <n v="0.19"/>
  </r>
  <r>
    <n v="1036"/>
    <d v="2022-11-17T00:00:00"/>
    <n v="201"/>
    <n v="304"/>
    <n v="103"/>
    <n v="5"/>
    <n v="123.669"/>
    <n v="618.34500000000003"/>
    <n v="105.11865000000002"/>
    <b v="1"/>
    <s v="09:00"/>
    <d v="1899-12-30T09:00:00"/>
    <x v="0"/>
    <x v="1"/>
    <x v="1"/>
    <n v="9"/>
    <n v="123.66900000000001"/>
    <s v="Morning"/>
    <n v="0.17"/>
  </r>
  <r>
    <n v="1971"/>
    <d v="2022-11-17T00:00:00"/>
    <n v="201"/>
    <n v="302"/>
    <n v="101"/>
    <n v="3"/>
    <n v="176.50100000000003"/>
    <n v="529.50300000000016"/>
    <n v="79.425450000000026"/>
    <b v="0"/>
    <s v="21:46"/>
    <d v="1899-12-30T21:46:00"/>
    <x v="0"/>
    <x v="1"/>
    <x v="1"/>
    <n v="21"/>
    <n v="176.50100000000006"/>
    <s v="Night"/>
    <n v="0.15"/>
  </r>
  <r>
    <n v="2027"/>
    <d v="2022-11-17T00:00:00"/>
    <n v="201"/>
    <n v="304"/>
    <n v="105"/>
    <n v="8"/>
    <n v="313.88499999999999"/>
    <n v="2511.08"/>
    <n v="477.10519999999997"/>
    <b v="0"/>
    <s v="19:51"/>
    <d v="1899-12-30T19:51:00"/>
    <x v="0"/>
    <x v="1"/>
    <x v="1"/>
    <n v="19"/>
    <n v="313.88499999999999"/>
    <s v="Evening"/>
    <n v="0.19"/>
  </r>
  <r>
    <n v="2721"/>
    <d v="2022-11-17T00:00:00"/>
    <n v="203"/>
    <n v="305"/>
    <n v="102"/>
    <n v="2"/>
    <n v="366.32700000000006"/>
    <n v="732.65400000000011"/>
    <n v="109.89810000000001"/>
    <b v="1"/>
    <s v="06:14"/>
    <d v="1899-12-30T06:14:00"/>
    <x v="0"/>
    <x v="1"/>
    <x v="1"/>
    <n v="6"/>
    <n v="366.32700000000006"/>
    <s v="Morning"/>
    <n v="0.15"/>
  </r>
  <r>
    <n v="1958"/>
    <d v="2022-11-18T00:00:00"/>
    <n v="202"/>
    <n v="305"/>
    <n v="104"/>
    <n v="9"/>
    <n v="112.78800000000001"/>
    <n v="1015.0920000000001"/>
    <n v="304.52760000000001"/>
    <b v="0"/>
    <s v="20:09"/>
    <d v="1899-12-30T20:09:00"/>
    <x v="0"/>
    <x v="1"/>
    <x v="2"/>
    <n v="20"/>
    <n v="112.78800000000001"/>
    <s v="Evening"/>
    <n v="0.3"/>
  </r>
  <r>
    <n v="2765"/>
    <d v="2022-11-18T00:00:00"/>
    <n v="204"/>
    <n v="301"/>
    <n v="102"/>
    <n v="4"/>
    <n v="291.31700000000001"/>
    <n v="1165.268"/>
    <n v="221.40092000000001"/>
    <b v="0"/>
    <s v="07:27"/>
    <d v="1899-12-30T07:27:00"/>
    <x v="0"/>
    <x v="1"/>
    <x v="2"/>
    <n v="7"/>
    <n v="291.31700000000001"/>
    <s v="Morning"/>
    <n v="0.19"/>
  </r>
  <r>
    <n v="1256"/>
    <d v="2022-11-19T00:00:00"/>
    <n v="205"/>
    <n v="303"/>
    <n v="101"/>
    <n v="4"/>
    <n v="157.261"/>
    <n v="629.04399999999998"/>
    <n v="188.7132"/>
    <b v="0"/>
    <s v="15:03"/>
    <d v="1899-12-30T15:03:00"/>
    <x v="0"/>
    <x v="1"/>
    <x v="3"/>
    <n v="15"/>
    <n v="157.261"/>
    <s v="Evening"/>
    <n v="0.3"/>
  </r>
  <r>
    <n v="1394"/>
    <d v="2022-11-19T00:00:00"/>
    <n v="205"/>
    <n v="305"/>
    <n v="102"/>
    <n v="1"/>
    <n v="370.81200000000001"/>
    <n v="370.81200000000001"/>
    <n v="111.2436"/>
    <b v="0"/>
    <s v="20:30"/>
    <d v="1899-12-30T20:30:00"/>
    <x v="0"/>
    <x v="1"/>
    <x v="3"/>
    <n v="20"/>
    <n v="370.81200000000001"/>
    <s v="Evening"/>
    <n v="0.3"/>
  </r>
  <r>
    <n v="2096"/>
    <d v="2022-11-19T00:00:00"/>
    <n v="203"/>
    <n v="304"/>
    <n v="104"/>
    <n v="9"/>
    <n v="167.57000000000002"/>
    <n v="1508.13"/>
    <n v="452.43900000000002"/>
    <b v="0"/>
    <s v="03:10"/>
    <d v="1899-12-30T03:10:00"/>
    <x v="0"/>
    <x v="1"/>
    <x v="3"/>
    <n v="3"/>
    <n v="167.57000000000002"/>
    <s v="Morning"/>
    <n v="0.3"/>
  </r>
  <r>
    <n v="2537"/>
    <d v="2022-11-19T00:00:00"/>
    <n v="202"/>
    <n v="301"/>
    <n v="103"/>
    <n v="5"/>
    <n v="57.213000000000001"/>
    <n v="286.065"/>
    <n v="54.352350000000001"/>
    <b v="0"/>
    <s v="10:17"/>
    <d v="1899-12-30T10:17:00"/>
    <x v="0"/>
    <x v="1"/>
    <x v="3"/>
    <n v="10"/>
    <n v="57.213000000000001"/>
    <s v="Morning"/>
    <n v="0.19"/>
  </r>
  <r>
    <n v="2670"/>
    <d v="2022-11-19T00:00:00"/>
    <n v="201"/>
    <n v="303"/>
    <n v="101"/>
    <n v="5"/>
    <n v="285.75299999999999"/>
    <n v="1428.7649999999999"/>
    <n v="300.04064999999997"/>
    <b v="1"/>
    <s v="08:47"/>
    <d v="1899-12-30T08:47:00"/>
    <x v="0"/>
    <x v="1"/>
    <x v="3"/>
    <n v="8"/>
    <n v="285.75299999999999"/>
    <s v="Morning"/>
    <n v="0.21"/>
  </r>
  <r>
    <n v="1165"/>
    <d v="2022-11-20T00:00:00"/>
    <n v="204"/>
    <n v="301"/>
    <n v="103"/>
    <n v="2"/>
    <n v="334.86699999999996"/>
    <n v="669.73399999999992"/>
    <n v="167.43349999999998"/>
    <b v="0"/>
    <s v="22:10"/>
    <d v="1899-12-30T22:10:00"/>
    <x v="0"/>
    <x v="1"/>
    <x v="4"/>
    <n v="22"/>
    <n v="334.86699999999996"/>
    <s v="Night"/>
    <n v="0.25"/>
  </r>
  <r>
    <n v="1303"/>
    <d v="2022-11-20T00:00:00"/>
    <n v="205"/>
    <n v="301"/>
    <n v="104"/>
    <n v="6"/>
    <n v="199.06899999999999"/>
    <n v="1194.414"/>
    <n v="298.6035"/>
    <b v="0"/>
    <s v="16:46"/>
    <d v="1899-12-30T16:46:00"/>
    <x v="0"/>
    <x v="1"/>
    <x v="4"/>
    <n v="16"/>
    <n v="199.06899999999999"/>
    <s v="Evening"/>
    <n v="0.25"/>
  </r>
  <r>
    <n v="1965"/>
    <d v="2022-11-20T00:00:00"/>
    <n v="205"/>
    <n v="303"/>
    <n v="102"/>
    <n v="10"/>
    <n v="244.20500000000001"/>
    <n v="2442.0500000000002"/>
    <n v="366.3075"/>
    <b v="0"/>
    <s v="08:12"/>
    <d v="1899-12-30T08:12:00"/>
    <x v="0"/>
    <x v="1"/>
    <x v="4"/>
    <n v="8"/>
    <n v="244.20500000000001"/>
    <s v="Morning"/>
    <n v="0.15"/>
  </r>
  <r>
    <n v="2056"/>
    <d v="2022-11-20T00:00:00"/>
    <n v="203"/>
    <n v="302"/>
    <n v="104"/>
    <n v="4"/>
    <n v="160.94"/>
    <n v="643.76"/>
    <n v="109.4392"/>
    <b v="0"/>
    <s v="18:11"/>
    <d v="1899-12-30T18:11:00"/>
    <x v="0"/>
    <x v="1"/>
    <x v="4"/>
    <n v="18"/>
    <n v="160.94"/>
    <s v="Evening"/>
    <n v="0.17"/>
  </r>
  <r>
    <n v="2374"/>
    <d v="2022-11-20T00:00:00"/>
    <n v="201"/>
    <n v="302"/>
    <n v="104"/>
    <n v="2"/>
    <n v="388.03700000000003"/>
    <n v="776.07400000000007"/>
    <n v="131.93258000000003"/>
    <b v="0"/>
    <s v="02:23"/>
    <d v="1899-12-30T02:23:00"/>
    <x v="0"/>
    <x v="1"/>
    <x v="4"/>
    <n v="2"/>
    <n v="388.03700000000003"/>
    <s v="Morning"/>
    <n v="0.17"/>
  </r>
  <r>
    <n v="2874"/>
    <d v="2022-11-20T00:00:00"/>
    <n v="204"/>
    <n v="301"/>
    <n v="103"/>
    <n v="5"/>
    <n v="334.00900000000001"/>
    <n v="1670.0450000000001"/>
    <n v="350.70945"/>
    <b v="0"/>
    <s v="12:26"/>
    <d v="1899-12-30T12:26:00"/>
    <x v="0"/>
    <x v="1"/>
    <x v="4"/>
    <n v="12"/>
    <n v="334.00900000000001"/>
    <s v="Afternoon"/>
    <n v="0.21"/>
  </r>
  <r>
    <n v="1183"/>
    <d v="2022-11-22T00:00:00"/>
    <n v="201"/>
    <n v="303"/>
    <n v="101"/>
    <n v="7"/>
    <n v="290.25100000000003"/>
    <n v="2031.7570000000003"/>
    <n v="507.93925000000007"/>
    <b v="0"/>
    <s v="07:27"/>
    <d v="1899-12-30T07:27:00"/>
    <x v="0"/>
    <x v="1"/>
    <x v="6"/>
    <n v="7"/>
    <n v="290.25100000000003"/>
    <s v="Morning"/>
    <n v="0.25"/>
  </r>
  <r>
    <n v="2381"/>
    <d v="2022-11-22T00:00:00"/>
    <n v="203"/>
    <n v="304"/>
    <n v="105"/>
    <n v="10"/>
    <n v="156.61099999999999"/>
    <n v="1566.11"/>
    <n v="297.5609"/>
    <b v="0"/>
    <s v="11:19"/>
    <d v="1899-12-30T11:19:00"/>
    <x v="0"/>
    <x v="1"/>
    <x v="6"/>
    <n v="11"/>
    <n v="156.61099999999999"/>
    <s v="Morning"/>
    <n v="0.19"/>
  </r>
  <r>
    <n v="1900"/>
    <d v="2022-11-23T00:00:00"/>
    <n v="204"/>
    <n v="302"/>
    <n v="104"/>
    <n v="7"/>
    <n v="158.197"/>
    <n v="1107.3789999999999"/>
    <n v="188.25442999999999"/>
    <b v="0"/>
    <s v="07:27"/>
    <d v="1899-12-30T07:27:00"/>
    <x v="0"/>
    <x v="1"/>
    <x v="0"/>
    <n v="7"/>
    <n v="158.19699999999997"/>
    <s v="Morning"/>
    <n v="0.17"/>
  </r>
  <r>
    <n v="2302"/>
    <d v="2022-11-23T00:00:00"/>
    <n v="201"/>
    <n v="301"/>
    <n v="105"/>
    <n v="4"/>
    <n v="292.25299999999999"/>
    <n v="1169.0119999999999"/>
    <n v="198.73204000000001"/>
    <b v="0"/>
    <s v="17:20"/>
    <d v="1899-12-30T17:20:00"/>
    <x v="0"/>
    <x v="1"/>
    <x v="0"/>
    <n v="17"/>
    <n v="292.25299999999999"/>
    <s v="Evening"/>
    <n v="0.17"/>
  </r>
  <r>
    <n v="2089"/>
    <d v="2022-11-24T00:00:00"/>
    <n v="201"/>
    <n v="302"/>
    <n v="104"/>
    <n v="8"/>
    <n v="265.53800000000001"/>
    <n v="2124.3040000000001"/>
    <n v="531.07600000000002"/>
    <b v="0"/>
    <s v="22:10"/>
    <d v="1899-12-30T22:10:00"/>
    <x v="0"/>
    <x v="1"/>
    <x v="1"/>
    <n v="22"/>
    <n v="265.53800000000001"/>
    <s v="Night"/>
    <n v="0.25"/>
  </r>
  <r>
    <n v="2155"/>
    <d v="2022-11-24T00:00:00"/>
    <n v="203"/>
    <n v="303"/>
    <n v="103"/>
    <n v="1"/>
    <n v="289.64000000000004"/>
    <n v="289.64000000000004"/>
    <n v="72.410000000000011"/>
    <b v="1"/>
    <s v="23:59"/>
    <d v="1899-12-30T23:59:00"/>
    <x v="0"/>
    <x v="1"/>
    <x v="1"/>
    <n v="23"/>
    <n v="289.64000000000004"/>
    <s v="Night"/>
    <n v="0.25"/>
  </r>
  <r>
    <n v="2275"/>
    <d v="2022-11-24T00:00:00"/>
    <n v="205"/>
    <n v="302"/>
    <n v="105"/>
    <n v="9"/>
    <n v="263.10699999999997"/>
    <n v="2367.9629999999997"/>
    <n v="591.99074999999993"/>
    <b v="0"/>
    <s v="21:28"/>
    <d v="1899-12-30T21:28:00"/>
    <x v="0"/>
    <x v="1"/>
    <x v="1"/>
    <n v="21"/>
    <n v="263.10699999999997"/>
    <s v="Night"/>
    <n v="0.25"/>
  </r>
  <r>
    <n v="2603"/>
    <d v="2022-11-24T00:00:00"/>
    <n v="204"/>
    <n v="304"/>
    <n v="102"/>
    <n v="5"/>
    <n v="276.48400000000004"/>
    <n v="1382.42"/>
    <n v="262.65980000000002"/>
    <b v="0"/>
    <s v="05:37"/>
    <d v="1899-12-30T05:37:00"/>
    <x v="0"/>
    <x v="1"/>
    <x v="1"/>
    <n v="5"/>
    <n v="276.48400000000004"/>
    <s v="Morning"/>
    <n v="0.19"/>
  </r>
  <r>
    <n v="1348"/>
    <d v="2022-11-26T00:00:00"/>
    <n v="201"/>
    <n v="303"/>
    <n v="102"/>
    <n v="4"/>
    <n v="227.27900000000002"/>
    <n v="909.1160000000001"/>
    <n v="154.54972000000004"/>
    <b v="0"/>
    <s v="07:50"/>
    <d v="1899-12-30T07:50:00"/>
    <x v="0"/>
    <x v="1"/>
    <x v="3"/>
    <n v="7"/>
    <n v="227.27900000000002"/>
    <s v="Morning"/>
    <n v="0.17"/>
  </r>
  <r>
    <n v="1875"/>
    <d v="2022-11-26T00:00:00"/>
    <n v="205"/>
    <n v="302"/>
    <n v="101"/>
    <n v="7"/>
    <n v="137.995"/>
    <n v="965.96500000000003"/>
    <n v="144.89474999999999"/>
    <b v="0"/>
    <s v="05:13"/>
    <d v="1899-12-30T05:13:00"/>
    <x v="0"/>
    <x v="1"/>
    <x v="3"/>
    <n v="5"/>
    <n v="137.995"/>
    <s v="Morning"/>
    <n v="0.15"/>
  </r>
  <r>
    <n v="2255"/>
    <d v="2022-11-26T00:00:00"/>
    <n v="201"/>
    <n v="302"/>
    <n v="103"/>
    <n v="8"/>
    <n v="232.46600000000001"/>
    <n v="1859.7280000000001"/>
    <n v="353.34832"/>
    <b v="0"/>
    <s v="01:49"/>
    <d v="1899-12-30T01:49:00"/>
    <x v="0"/>
    <x v="1"/>
    <x v="3"/>
    <n v="1"/>
    <n v="232.46600000000001"/>
    <s v="Morning"/>
    <n v="0.19"/>
  </r>
  <r>
    <n v="2975"/>
    <d v="2022-11-26T00:00:00"/>
    <n v="204"/>
    <n v="305"/>
    <n v="102"/>
    <n v="10"/>
    <n v="243.34700000000001"/>
    <n v="2433.4700000000003"/>
    <n v="462.35930000000008"/>
    <b v="1"/>
    <s v="13:07"/>
    <d v="1899-12-30T13:07:00"/>
    <x v="0"/>
    <x v="1"/>
    <x v="3"/>
    <n v="13"/>
    <n v="243.34700000000004"/>
    <s v="Afternoon"/>
    <n v="0.19"/>
  </r>
  <r>
    <n v="1430"/>
    <d v="2022-11-27T00:00:00"/>
    <n v="204"/>
    <n v="305"/>
    <n v="101"/>
    <n v="9"/>
    <n v="367.22400000000005"/>
    <n v="3305.0160000000005"/>
    <n v="991.50480000000016"/>
    <b v="0"/>
    <s v="16:24"/>
    <d v="1899-12-30T16:24:00"/>
    <x v="0"/>
    <x v="1"/>
    <x v="4"/>
    <n v="16"/>
    <n v="367.22400000000005"/>
    <s v="Evening"/>
    <n v="0.3"/>
  </r>
  <r>
    <n v="2391"/>
    <d v="2022-11-27T00:00:00"/>
    <n v="201"/>
    <n v="304"/>
    <n v="102"/>
    <n v="5"/>
    <n v="187.785"/>
    <n v="938.92499999999995"/>
    <n v="140.83874999999998"/>
    <b v="0"/>
    <s v="02:29"/>
    <d v="1899-12-30T02:29:00"/>
    <x v="0"/>
    <x v="1"/>
    <x v="4"/>
    <n v="2"/>
    <n v="187.785"/>
    <s v="Morning"/>
    <n v="0.15"/>
  </r>
  <r>
    <n v="1030"/>
    <d v="2022-11-28T00:00:00"/>
    <n v="201"/>
    <n v="302"/>
    <n v="101"/>
    <n v="7"/>
    <n v="301.06700000000001"/>
    <n v="2107.4690000000001"/>
    <n v="358.26973000000004"/>
    <b v="0"/>
    <s v="16:56"/>
    <d v="1899-12-30T16:56:00"/>
    <x v="0"/>
    <x v="1"/>
    <x v="5"/>
    <n v="16"/>
    <n v="301.06700000000001"/>
    <s v="Evening"/>
    <n v="0.17"/>
  </r>
  <r>
    <n v="2296"/>
    <d v="2022-11-28T00:00:00"/>
    <n v="204"/>
    <n v="305"/>
    <n v="102"/>
    <n v="1"/>
    <n v="299.61099999999999"/>
    <n v="299.61099999999999"/>
    <n v="50.933869999999999"/>
    <b v="0"/>
    <s v="12:33"/>
    <d v="1899-12-30T12:33:00"/>
    <x v="0"/>
    <x v="1"/>
    <x v="5"/>
    <n v="12"/>
    <n v="299.61099999999999"/>
    <s v="Afternoon"/>
    <n v="0.17"/>
  </r>
  <r>
    <n v="1014"/>
    <d v="2022-11-29T00:00:00"/>
    <n v="204"/>
    <n v="303"/>
    <n v="103"/>
    <n v="8"/>
    <n v="101.218"/>
    <n v="809.74400000000003"/>
    <n v="170.04624000000001"/>
    <b v="1"/>
    <s v="02:24"/>
    <d v="1899-12-30T02:24:00"/>
    <x v="0"/>
    <x v="1"/>
    <x v="6"/>
    <n v="2"/>
    <n v="101.218"/>
    <s v="Morning"/>
    <n v="0.21000000000000002"/>
  </r>
  <r>
    <n v="1103"/>
    <d v="2022-11-29T00:00:00"/>
    <n v="204"/>
    <n v="303"/>
    <n v="102"/>
    <n v="7"/>
    <n v="66.221999999999994"/>
    <n v="463.55399999999997"/>
    <n v="88.07526"/>
    <b v="0"/>
    <s v="05:54"/>
    <d v="1899-12-30T05:54:00"/>
    <x v="0"/>
    <x v="1"/>
    <x v="6"/>
    <n v="5"/>
    <n v="66.221999999999994"/>
    <s v="Morning"/>
    <n v="0.19"/>
  </r>
  <r>
    <n v="2000"/>
    <d v="2022-11-29T00:00:00"/>
    <n v="204"/>
    <n v="303"/>
    <n v="105"/>
    <n v="5"/>
    <n v="214.60400000000001"/>
    <n v="1073.02"/>
    <n v="321.90600000000001"/>
    <b v="0"/>
    <s v="17:07"/>
    <d v="1899-12-30T17:07:00"/>
    <x v="0"/>
    <x v="1"/>
    <x v="6"/>
    <n v="17"/>
    <n v="214.60399999999998"/>
    <s v="Evening"/>
    <n v="0.3"/>
  </r>
  <r>
    <n v="2122"/>
    <d v="2022-11-29T00:00:00"/>
    <n v="201"/>
    <n v="303"/>
    <n v="101"/>
    <n v="4"/>
    <n v="248.495"/>
    <n v="993.98"/>
    <n v="168.97660000000002"/>
    <b v="0"/>
    <s v="01:26"/>
    <d v="1899-12-30T01:26:00"/>
    <x v="0"/>
    <x v="1"/>
    <x v="6"/>
    <n v="1"/>
    <n v="248.495"/>
    <s v="Morning"/>
    <n v="0.17"/>
  </r>
  <r>
    <n v="1269"/>
    <d v="2022-11-30T00:00:00"/>
    <n v="202"/>
    <n v="305"/>
    <n v="104"/>
    <n v="5"/>
    <n v="247.71500000000003"/>
    <n v="1238.5750000000003"/>
    <n v="185.78625000000002"/>
    <b v="0"/>
    <s v="09:12"/>
    <d v="1899-12-30T09:12:00"/>
    <x v="0"/>
    <x v="1"/>
    <x v="0"/>
    <n v="9"/>
    <n v="247.71500000000006"/>
    <s v="Morning"/>
    <n v="0.15"/>
  </r>
  <r>
    <n v="1298"/>
    <d v="2022-11-30T00:00:00"/>
    <n v="203"/>
    <n v="303"/>
    <n v="101"/>
    <n v="6"/>
    <n v="78.715000000000003"/>
    <n v="472.29"/>
    <n v="141.68700000000001"/>
    <b v="0"/>
    <s v="03:30"/>
    <d v="1899-12-30T03:30:00"/>
    <x v="0"/>
    <x v="1"/>
    <x v="0"/>
    <n v="3"/>
    <n v="78.715000000000003"/>
    <s v="Morning"/>
    <n v="0.3"/>
  </r>
  <r>
    <n v="1299"/>
    <d v="2022-11-30T00:00:00"/>
    <n v="203"/>
    <n v="301"/>
    <n v="103"/>
    <n v="7"/>
    <n v="382.94100000000003"/>
    <n v="2680.5870000000004"/>
    <n v="402.08805000000007"/>
    <b v="1"/>
    <s v="00:20"/>
    <d v="1899-12-30T00:20:00"/>
    <x v="0"/>
    <x v="1"/>
    <x v="0"/>
    <n v="0"/>
    <n v="382.94100000000009"/>
    <s v="Morning"/>
    <n v="0.15"/>
  </r>
  <r>
    <n v="2210"/>
    <d v="2022-11-30T00:00:00"/>
    <n v="202"/>
    <n v="302"/>
    <n v="101"/>
    <n v="5"/>
    <n v="261.3"/>
    <n v="1306.5"/>
    <n v="391.95"/>
    <b v="0"/>
    <s v="05:53"/>
    <d v="1899-12-30T05:53:00"/>
    <x v="0"/>
    <x v="1"/>
    <x v="0"/>
    <n v="5"/>
    <n v="261.3"/>
    <s v="Morning"/>
    <n v="0.3"/>
  </r>
  <r>
    <n v="2938"/>
    <d v="2022-11-30T00:00:00"/>
    <n v="204"/>
    <n v="305"/>
    <n v="101"/>
    <n v="7"/>
    <n v="54.561"/>
    <n v="381.92700000000002"/>
    <n v="64.927590000000009"/>
    <b v="0"/>
    <s v="05:06"/>
    <d v="1899-12-30T05:06:00"/>
    <x v="0"/>
    <x v="1"/>
    <x v="0"/>
    <n v="5"/>
    <n v="54.561"/>
    <s v="Morning"/>
    <n v="0.17"/>
  </r>
  <r>
    <n v="1027"/>
    <d v="2022-12-01T00:00:00"/>
    <n v="204"/>
    <n v="303"/>
    <n v="103"/>
    <n v="5"/>
    <n v="97.864000000000004"/>
    <n v="489.32000000000005"/>
    <n v="122.33000000000001"/>
    <b v="1"/>
    <s v="21:34"/>
    <d v="1899-12-30T21:34:00"/>
    <x v="0"/>
    <x v="2"/>
    <x v="1"/>
    <n v="21"/>
    <n v="97.864000000000004"/>
    <s v="Night"/>
    <n v="0.25"/>
  </r>
  <r>
    <n v="1614"/>
    <d v="2022-12-01T00:00:00"/>
    <n v="201"/>
    <n v="304"/>
    <n v="101"/>
    <n v="7"/>
    <n v="203.13800000000001"/>
    <n v="1421.9660000000001"/>
    <n v="298.61286000000001"/>
    <b v="1"/>
    <s v="02:35"/>
    <d v="1899-12-30T02:35:00"/>
    <x v="0"/>
    <x v="2"/>
    <x v="1"/>
    <n v="2"/>
    <n v="203.13800000000001"/>
    <s v="Morning"/>
    <n v="0.21"/>
  </r>
  <r>
    <n v="1983"/>
    <d v="2022-12-01T00:00:00"/>
    <n v="202"/>
    <n v="301"/>
    <n v="103"/>
    <n v="2"/>
    <n v="246.428"/>
    <n v="492.85599999999999"/>
    <n v="73.928399999999996"/>
    <b v="0"/>
    <s v="22:13"/>
    <d v="1899-12-30T22:13:00"/>
    <x v="0"/>
    <x v="2"/>
    <x v="1"/>
    <n v="22"/>
    <n v="246.428"/>
    <s v="Night"/>
    <n v="0.15"/>
  </r>
  <r>
    <n v="2904"/>
    <d v="2022-12-01T00:00:00"/>
    <n v="204"/>
    <n v="301"/>
    <n v="103"/>
    <n v="5"/>
    <n v="100.76300000000001"/>
    <n v="503.81500000000005"/>
    <n v="105.80115000000001"/>
    <b v="0"/>
    <s v="01:21"/>
    <d v="1899-12-30T01:21:00"/>
    <x v="0"/>
    <x v="2"/>
    <x v="1"/>
    <n v="1"/>
    <n v="100.76300000000001"/>
    <s v="Morning"/>
    <n v="0.21"/>
  </r>
  <r>
    <n v="1822"/>
    <d v="2022-12-02T00:00:00"/>
    <n v="201"/>
    <n v="302"/>
    <n v="105"/>
    <n v="5"/>
    <n v="318.22699999999998"/>
    <n v="1591.1349999999998"/>
    <n v="270.49295000000001"/>
    <b v="0"/>
    <s v="08:27"/>
    <d v="1899-12-30T08:27:00"/>
    <x v="0"/>
    <x v="2"/>
    <x v="2"/>
    <n v="8"/>
    <n v="318.22699999999998"/>
    <s v="Morning"/>
    <n v="0.17000000000000004"/>
  </r>
  <r>
    <n v="2741"/>
    <d v="2022-12-02T00:00:00"/>
    <n v="203"/>
    <n v="303"/>
    <n v="105"/>
    <n v="7"/>
    <n v="389.779"/>
    <n v="2728.453"/>
    <n v="518.40607"/>
    <b v="0"/>
    <s v="20:47"/>
    <d v="1899-12-30T20:47:00"/>
    <x v="0"/>
    <x v="2"/>
    <x v="2"/>
    <n v="20"/>
    <n v="389.779"/>
    <s v="Evening"/>
    <n v="0.19"/>
  </r>
  <r>
    <n v="1516"/>
    <d v="2022-12-03T00:00:00"/>
    <n v="202"/>
    <n v="304"/>
    <n v="105"/>
    <n v="2"/>
    <n v="349.375"/>
    <n v="698.75"/>
    <n v="118.78750000000001"/>
    <b v="0"/>
    <s v="16:06"/>
    <d v="1899-12-30T16:06:00"/>
    <x v="0"/>
    <x v="2"/>
    <x v="3"/>
    <n v="16"/>
    <n v="349.375"/>
    <s v="Evening"/>
    <n v="0.17"/>
  </r>
  <r>
    <n v="2467"/>
    <d v="2022-12-03T00:00:00"/>
    <n v="205"/>
    <n v="304"/>
    <n v="101"/>
    <n v="4"/>
    <n v="320.58"/>
    <n v="1282.32"/>
    <n v="320.58"/>
    <b v="0"/>
    <s v="05:57"/>
    <d v="1899-12-30T05:57:00"/>
    <x v="0"/>
    <x v="2"/>
    <x v="3"/>
    <n v="5"/>
    <n v="320.58"/>
    <s v="Morning"/>
    <n v="0.25"/>
  </r>
  <r>
    <n v="2766"/>
    <d v="2022-12-03T00:00:00"/>
    <n v="205"/>
    <n v="302"/>
    <n v="102"/>
    <n v="8"/>
    <n v="142.012"/>
    <n v="1136.096"/>
    <n v="238.58015999999998"/>
    <b v="0"/>
    <s v="16:52"/>
    <d v="1899-12-30T16:52:00"/>
    <x v="0"/>
    <x v="2"/>
    <x v="3"/>
    <n v="16"/>
    <n v="142.012"/>
    <s v="Evening"/>
    <n v="0.21"/>
  </r>
  <r>
    <n v="2247"/>
    <d v="2022-12-04T00:00:00"/>
    <n v="203"/>
    <n v="303"/>
    <n v="102"/>
    <n v="1"/>
    <n v="126.33400000000002"/>
    <n v="126.33400000000002"/>
    <n v="18.950100000000003"/>
    <b v="0"/>
    <s v="18:20"/>
    <d v="1899-12-30T18:20:00"/>
    <x v="0"/>
    <x v="2"/>
    <x v="4"/>
    <n v="18"/>
    <n v="126.33400000000002"/>
    <s v="Evening"/>
    <n v="0.15"/>
  </r>
  <r>
    <n v="1437"/>
    <d v="2022-12-05T00:00:00"/>
    <n v="202"/>
    <n v="305"/>
    <n v="103"/>
    <n v="3"/>
    <n v="57.771999999999998"/>
    <n v="173.316"/>
    <n v="25.997399999999999"/>
    <b v="0"/>
    <s v="01:01"/>
    <d v="1899-12-30T01:01:00"/>
    <x v="0"/>
    <x v="2"/>
    <x v="5"/>
    <n v="1"/>
    <n v="57.771999999999998"/>
    <s v="Morning"/>
    <n v="0.15"/>
  </r>
  <r>
    <n v="1714"/>
    <d v="2022-12-05T00:00:00"/>
    <n v="203"/>
    <n v="303"/>
    <n v="105"/>
    <n v="2"/>
    <n v="317.14800000000002"/>
    <n v="634.29600000000005"/>
    <n v="107.83032000000001"/>
    <b v="0"/>
    <s v="08:45"/>
    <d v="1899-12-30T08:45:00"/>
    <x v="0"/>
    <x v="2"/>
    <x v="5"/>
    <n v="8"/>
    <n v="317.14800000000002"/>
    <s v="Morning"/>
    <n v="0.17"/>
  </r>
  <r>
    <n v="1751"/>
    <d v="2022-12-05T00:00:00"/>
    <n v="204"/>
    <n v="305"/>
    <n v="102"/>
    <n v="5"/>
    <n v="37.817"/>
    <n v="189.08500000000001"/>
    <n v="35.92615"/>
    <b v="0"/>
    <s v="20:35"/>
    <d v="1899-12-30T20:35:00"/>
    <x v="0"/>
    <x v="2"/>
    <x v="5"/>
    <n v="20"/>
    <n v="37.817"/>
    <s v="Evening"/>
    <n v="0.19"/>
  </r>
  <r>
    <n v="1795"/>
    <d v="2022-12-05T00:00:00"/>
    <n v="204"/>
    <n v="304"/>
    <n v="102"/>
    <n v="10"/>
    <n v="295.20400000000001"/>
    <n v="2952.04"/>
    <n v="738.01"/>
    <b v="0"/>
    <s v="22:40"/>
    <d v="1899-12-30T22:40:00"/>
    <x v="0"/>
    <x v="2"/>
    <x v="5"/>
    <n v="22"/>
    <n v="295.20400000000001"/>
    <s v="Night"/>
    <n v="0.25"/>
  </r>
  <r>
    <n v="2981"/>
    <d v="2022-12-05T00:00:00"/>
    <n v="203"/>
    <n v="305"/>
    <n v="105"/>
    <n v="9"/>
    <n v="374.69900000000001"/>
    <n v="3372.2910000000002"/>
    <n v="640.73529000000008"/>
    <b v="1"/>
    <s v="06:24"/>
    <d v="1899-12-30T06:24:00"/>
    <x v="0"/>
    <x v="2"/>
    <x v="5"/>
    <n v="6"/>
    <n v="374.69900000000001"/>
    <s v="Morning"/>
    <n v="0.19"/>
  </r>
  <r>
    <n v="1262"/>
    <d v="2022-12-06T00:00:00"/>
    <n v="201"/>
    <n v="302"/>
    <n v="103"/>
    <n v="7"/>
    <n v="61.282000000000004"/>
    <n v="428.97400000000005"/>
    <n v="128.69220000000001"/>
    <b v="0"/>
    <s v="17:39"/>
    <d v="1899-12-30T17:39:00"/>
    <x v="0"/>
    <x v="2"/>
    <x v="6"/>
    <n v="17"/>
    <n v="61.282000000000004"/>
    <s v="Evening"/>
    <n v="0.3"/>
  </r>
  <r>
    <n v="1412"/>
    <d v="2022-12-06T00:00:00"/>
    <n v="203"/>
    <n v="304"/>
    <n v="103"/>
    <n v="7"/>
    <n v="132.262"/>
    <n v="925.83400000000006"/>
    <n v="277.75020000000001"/>
    <b v="0"/>
    <s v="12:54"/>
    <d v="1899-12-30T12:54:00"/>
    <x v="0"/>
    <x v="2"/>
    <x v="6"/>
    <n v="12"/>
    <n v="132.262"/>
    <s v="Afternoon"/>
    <n v="0.3"/>
  </r>
  <r>
    <n v="1833"/>
    <d v="2022-12-06T00:00:00"/>
    <n v="203"/>
    <n v="303"/>
    <n v="103"/>
    <n v="7"/>
    <n v="256.334"/>
    <n v="1794.338"/>
    <n v="269.15069999999997"/>
    <b v="0"/>
    <s v="20:41"/>
    <d v="1899-12-30T20:41:00"/>
    <x v="0"/>
    <x v="2"/>
    <x v="6"/>
    <n v="20"/>
    <n v="256.334"/>
    <s v="Evening"/>
    <n v="0.15"/>
  </r>
  <r>
    <n v="2496"/>
    <d v="2022-12-06T00:00:00"/>
    <n v="203"/>
    <n v="305"/>
    <n v="101"/>
    <n v="6"/>
    <n v="320.411"/>
    <n v="1922.4659999999999"/>
    <n v="403.71785999999997"/>
    <b v="0"/>
    <s v="05:27"/>
    <d v="1899-12-30T05:27:00"/>
    <x v="0"/>
    <x v="2"/>
    <x v="6"/>
    <n v="5"/>
    <n v="320.411"/>
    <s v="Morning"/>
    <n v="0.21"/>
  </r>
  <r>
    <n v="2753"/>
    <d v="2022-12-06T00:00:00"/>
    <n v="204"/>
    <n v="301"/>
    <n v="101"/>
    <n v="5"/>
    <n v="90.674999999999997"/>
    <n v="453.375"/>
    <n v="86.141249999999999"/>
    <b v="0"/>
    <s v="01:20"/>
    <d v="1899-12-30T01:20:00"/>
    <x v="0"/>
    <x v="2"/>
    <x v="6"/>
    <n v="1"/>
    <n v="90.674999999999997"/>
    <s v="Morning"/>
    <n v="0.19"/>
  </r>
  <r>
    <n v="2846"/>
    <d v="2022-12-06T00:00:00"/>
    <n v="204"/>
    <n v="303"/>
    <n v="104"/>
    <n v="9"/>
    <n v="315.12"/>
    <n v="2836.08"/>
    <n v="850.82399999999996"/>
    <b v="0"/>
    <s v="17:03"/>
    <d v="1899-12-30T17:03:00"/>
    <x v="0"/>
    <x v="2"/>
    <x v="6"/>
    <n v="17"/>
    <n v="315.12"/>
    <s v="Evening"/>
    <n v="0.3"/>
  </r>
  <r>
    <n v="1194"/>
    <d v="2022-12-08T00:00:00"/>
    <n v="201"/>
    <n v="302"/>
    <n v="104"/>
    <n v="6"/>
    <n v="110.87700000000001"/>
    <n v="665.26200000000006"/>
    <n v="139.70502000000002"/>
    <b v="0"/>
    <s v="08:49"/>
    <d v="1899-12-30T08:49:00"/>
    <x v="0"/>
    <x v="2"/>
    <x v="1"/>
    <n v="8"/>
    <n v="110.87700000000001"/>
    <s v="Morning"/>
    <n v="0.21000000000000002"/>
  </r>
  <r>
    <n v="1770"/>
    <d v="2022-12-08T00:00:00"/>
    <n v="203"/>
    <n v="303"/>
    <n v="104"/>
    <n v="2"/>
    <n v="364.11699999999996"/>
    <n v="728.23399999999992"/>
    <n v="152.92913999999999"/>
    <b v="0"/>
    <s v="23:20"/>
    <d v="1899-12-30T23:20:00"/>
    <x v="0"/>
    <x v="2"/>
    <x v="1"/>
    <n v="23"/>
    <n v="364.11699999999996"/>
    <s v="Night"/>
    <n v="0.21000000000000002"/>
  </r>
  <r>
    <n v="2220"/>
    <d v="2022-12-08T00:00:00"/>
    <n v="201"/>
    <n v="301"/>
    <n v="105"/>
    <n v="5"/>
    <n v="378.63799999999998"/>
    <n v="1893.1899999999998"/>
    <n v="397.56989999999996"/>
    <b v="0"/>
    <s v="08:59"/>
    <d v="1899-12-30T08:59:00"/>
    <x v="0"/>
    <x v="2"/>
    <x v="1"/>
    <n v="8"/>
    <n v="378.63799999999998"/>
    <s v="Morning"/>
    <n v="0.21"/>
  </r>
  <r>
    <n v="2249"/>
    <d v="2022-12-08T00:00:00"/>
    <n v="204"/>
    <n v="302"/>
    <n v="104"/>
    <n v="3"/>
    <n v="32.942"/>
    <n v="98.825999999999993"/>
    <n v="18.77694"/>
    <b v="0"/>
    <s v="09:03"/>
    <d v="1899-12-30T09:03:00"/>
    <x v="0"/>
    <x v="2"/>
    <x v="1"/>
    <n v="9"/>
    <n v="32.942"/>
    <s v="Morning"/>
    <n v="0.19"/>
  </r>
  <r>
    <n v="2710"/>
    <d v="2022-12-08T00:00:00"/>
    <n v="201"/>
    <n v="305"/>
    <n v="104"/>
    <n v="9"/>
    <n v="284.375"/>
    <n v="2559.375"/>
    <n v="435.09375000000006"/>
    <b v="0"/>
    <s v="02:41"/>
    <d v="1899-12-30T02:41:00"/>
    <x v="0"/>
    <x v="2"/>
    <x v="1"/>
    <n v="2"/>
    <n v="284.375"/>
    <s v="Morning"/>
    <n v="0.17"/>
  </r>
  <r>
    <n v="2915"/>
    <d v="2022-12-08T00:00:00"/>
    <n v="205"/>
    <n v="303"/>
    <n v="105"/>
    <n v="4"/>
    <n v="116.337"/>
    <n v="465.34800000000001"/>
    <n v="88.416120000000006"/>
    <b v="0"/>
    <s v="17:29"/>
    <d v="1899-12-30T17:29:00"/>
    <x v="0"/>
    <x v="2"/>
    <x v="1"/>
    <n v="17"/>
    <n v="116.337"/>
    <s v="Evening"/>
    <n v="0.19"/>
  </r>
  <r>
    <n v="2944"/>
    <d v="2022-12-08T00:00:00"/>
    <n v="201"/>
    <n v="302"/>
    <n v="104"/>
    <n v="9"/>
    <n v="36.503999999999998"/>
    <n v="328.536"/>
    <n v="55.851120000000002"/>
    <b v="0"/>
    <s v="08:46"/>
    <d v="1899-12-30T08:46:00"/>
    <x v="0"/>
    <x v="2"/>
    <x v="1"/>
    <n v="8"/>
    <n v="36.503999999999998"/>
    <s v="Morning"/>
    <n v="0.17"/>
  </r>
  <r>
    <n v="1872"/>
    <d v="2022-12-09T00:00:00"/>
    <n v="204"/>
    <n v="301"/>
    <n v="104"/>
    <n v="9"/>
    <n v="173.75800000000001"/>
    <n v="1563.8220000000001"/>
    <n v="328.40262000000001"/>
    <b v="0"/>
    <s v="07:42"/>
    <d v="1899-12-30T07:42:00"/>
    <x v="0"/>
    <x v="2"/>
    <x v="2"/>
    <n v="7"/>
    <n v="173.75800000000001"/>
    <s v="Morning"/>
    <n v="0.21"/>
  </r>
  <r>
    <n v="2160"/>
    <d v="2022-12-09T00:00:00"/>
    <n v="205"/>
    <n v="301"/>
    <n v="105"/>
    <n v="7"/>
    <n v="237.042"/>
    <n v="1659.2940000000001"/>
    <n v="348.45174000000003"/>
    <b v="0"/>
    <s v="20:29"/>
    <d v="1899-12-30T20:29:00"/>
    <x v="0"/>
    <x v="2"/>
    <x v="2"/>
    <n v="20"/>
    <n v="237.042"/>
    <s v="Evening"/>
    <n v="0.21"/>
  </r>
  <r>
    <n v="2462"/>
    <d v="2022-12-09T00:00:00"/>
    <n v="203"/>
    <n v="305"/>
    <n v="102"/>
    <n v="5"/>
    <n v="357.09700000000004"/>
    <n v="1785.4850000000001"/>
    <n v="535.64549999999997"/>
    <b v="0"/>
    <s v="03:55"/>
    <d v="1899-12-30T03:55:00"/>
    <x v="0"/>
    <x v="2"/>
    <x v="2"/>
    <n v="3"/>
    <n v="357.09700000000004"/>
    <s v="Morning"/>
    <n v="0.3"/>
  </r>
  <r>
    <n v="2977"/>
    <d v="2022-12-09T00:00:00"/>
    <n v="203"/>
    <n v="305"/>
    <n v="102"/>
    <n v="8"/>
    <n v="380.91300000000001"/>
    <n v="3047.3040000000001"/>
    <n v="761.82600000000002"/>
    <b v="1"/>
    <s v="22:16"/>
    <d v="1899-12-30T22:16:00"/>
    <x v="0"/>
    <x v="2"/>
    <x v="2"/>
    <n v="22"/>
    <n v="380.91300000000001"/>
    <s v="Night"/>
    <n v="0.25"/>
  </r>
  <r>
    <n v="2725"/>
    <d v="2022-12-10T00:00:00"/>
    <n v="205"/>
    <n v="305"/>
    <n v="104"/>
    <n v="9"/>
    <n v="335.50400000000002"/>
    <n v="3019.5360000000001"/>
    <n v="754.88400000000001"/>
    <b v="0"/>
    <s v="08:25"/>
    <d v="1899-12-30T08:25:00"/>
    <x v="0"/>
    <x v="2"/>
    <x v="3"/>
    <n v="8"/>
    <n v="335.50400000000002"/>
    <s v="Morning"/>
    <n v="0.25"/>
  </r>
  <r>
    <n v="1638"/>
    <d v="2022-12-11T00:00:00"/>
    <n v="202"/>
    <n v="301"/>
    <n v="102"/>
    <n v="3"/>
    <n v="260.416"/>
    <n v="781.24800000000005"/>
    <n v="164.06208000000001"/>
    <b v="0"/>
    <s v="22:44"/>
    <d v="1899-12-30T22:44:00"/>
    <x v="0"/>
    <x v="2"/>
    <x v="4"/>
    <n v="22"/>
    <n v="260.416"/>
    <s v="Night"/>
    <n v="0.21"/>
  </r>
  <r>
    <n v="2046"/>
    <d v="2022-12-11T00:00:00"/>
    <n v="201"/>
    <n v="301"/>
    <n v="105"/>
    <n v="3"/>
    <n v="385.51500000000004"/>
    <n v="1156.5450000000001"/>
    <n v="242.87445"/>
    <b v="0"/>
    <s v="05:16"/>
    <d v="1899-12-30T05:16:00"/>
    <x v="0"/>
    <x v="2"/>
    <x v="4"/>
    <n v="5"/>
    <n v="385.51500000000004"/>
    <s v="Morning"/>
    <n v="0.21"/>
  </r>
  <r>
    <n v="2134"/>
    <d v="2022-12-11T00:00:00"/>
    <n v="205"/>
    <n v="305"/>
    <n v="103"/>
    <n v="2"/>
    <n v="231.59500000000003"/>
    <n v="463.19000000000005"/>
    <n v="78.742300000000014"/>
    <b v="0"/>
    <s v="04:02"/>
    <d v="1899-12-30T04:02:00"/>
    <x v="0"/>
    <x v="2"/>
    <x v="4"/>
    <n v="4"/>
    <n v="231.59500000000003"/>
    <s v="Morning"/>
    <n v="0.17"/>
  </r>
  <r>
    <n v="2948"/>
    <d v="2022-12-11T00:00:00"/>
    <n v="202"/>
    <n v="301"/>
    <n v="105"/>
    <n v="9"/>
    <n v="360.08700000000005"/>
    <n v="3240.7830000000004"/>
    <n v="972.23490000000004"/>
    <b v="0"/>
    <s v="18:31"/>
    <d v="1899-12-30T18:31:00"/>
    <x v="0"/>
    <x v="2"/>
    <x v="4"/>
    <n v="18"/>
    <n v="360.08700000000005"/>
    <s v="Evening"/>
    <n v="0.3"/>
  </r>
  <r>
    <n v="1286"/>
    <d v="2022-12-13T00:00:00"/>
    <n v="201"/>
    <n v="305"/>
    <n v="105"/>
    <n v="3"/>
    <n v="161.018"/>
    <n v="483.05399999999997"/>
    <n v="144.91619999999998"/>
    <b v="0"/>
    <s v="18:04"/>
    <d v="1899-12-30T18:04:00"/>
    <x v="0"/>
    <x v="2"/>
    <x v="6"/>
    <n v="18"/>
    <n v="161.018"/>
    <s v="Evening"/>
    <n v="0.3"/>
  </r>
  <r>
    <n v="1721"/>
    <d v="2022-12-13T00:00:00"/>
    <n v="204"/>
    <n v="303"/>
    <n v="102"/>
    <n v="9"/>
    <n v="315.601"/>
    <n v="2840.4090000000001"/>
    <n v="539.67771000000005"/>
    <b v="1"/>
    <s v="09:25"/>
    <d v="1899-12-30T09:25:00"/>
    <x v="0"/>
    <x v="2"/>
    <x v="6"/>
    <n v="9"/>
    <n v="315.601"/>
    <s v="Morning"/>
    <n v="0.19"/>
  </r>
  <r>
    <n v="1702"/>
    <d v="2022-12-14T00:00:00"/>
    <n v="204"/>
    <n v="301"/>
    <n v="101"/>
    <n v="1"/>
    <n v="296.959"/>
    <n v="296.959"/>
    <n v="50.483030000000007"/>
    <b v="0"/>
    <s v="07:57"/>
    <d v="1899-12-30T07:57:00"/>
    <x v="0"/>
    <x v="2"/>
    <x v="0"/>
    <n v="7"/>
    <n v="296.959"/>
    <s v="Morning"/>
    <n v="0.17"/>
  </r>
  <r>
    <n v="2239"/>
    <d v="2022-12-14T00:00:00"/>
    <n v="202"/>
    <n v="302"/>
    <n v="105"/>
    <n v="3"/>
    <n v="165.98400000000001"/>
    <n v="497.952"/>
    <n v="124.488"/>
    <b v="1"/>
    <s v="10:20"/>
    <d v="1899-12-30T10:20:00"/>
    <x v="0"/>
    <x v="2"/>
    <x v="0"/>
    <n v="10"/>
    <n v="165.98400000000001"/>
    <s v="Morning"/>
    <n v="0.25"/>
  </r>
  <r>
    <n v="2584"/>
    <d v="2022-12-14T00:00:00"/>
    <n v="202"/>
    <n v="303"/>
    <n v="105"/>
    <n v="2"/>
    <n v="112.879"/>
    <n v="225.75800000000001"/>
    <n v="38.378860000000003"/>
    <b v="0"/>
    <s v="14:33"/>
    <d v="1899-12-30T14:33:00"/>
    <x v="0"/>
    <x v="2"/>
    <x v="0"/>
    <n v="14"/>
    <n v="112.879"/>
    <s v="Afternoon"/>
    <n v="0.17"/>
  </r>
  <r>
    <n v="2908"/>
    <d v="2022-12-14T00:00:00"/>
    <n v="204"/>
    <n v="301"/>
    <n v="102"/>
    <n v="3"/>
    <n v="171.834"/>
    <n v="515.50199999999995"/>
    <n v="87.635339999999999"/>
    <b v="1"/>
    <s v="00:07"/>
    <d v="1899-12-30T00:07:00"/>
    <x v="0"/>
    <x v="2"/>
    <x v="0"/>
    <n v="0"/>
    <n v="171.83399999999997"/>
    <s v="Morning"/>
    <n v="0.17"/>
  </r>
  <r>
    <n v="1634"/>
    <d v="2022-12-16T00:00:00"/>
    <n v="201"/>
    <n v="302"/>
    <n v="104"/>
    <n v="1"/>
    <n v="329.36800000000005"/>
    <n v="329.36800000000005"/>
    <n v="98.810400000000016"/>
    <b v="0"/>
    <s v="16:25"/>
    <d v="1899-12-30T16:25:00"/>
    <x v="0"/>
    <x v="2"/>
    <x v="2"/>
    <n v="16"/>
    <n v="329.36800000000005"/>
    <s v="Evening"/>
    <n v="0.3"/>
  </r>
  <r>
    <n v="1996"/>
    <d v="2022-12-16T00:00:00"/>
    <n v="204"/>
    <n v="302"/>
    <n v="102"/>
    <n v="2"/>
    <n v="348.40000000000003"/>
    <n v="696.80000000000007"/>
    <n v="118.45600000000002"/>
    <b v="0"/>
    <s v="18:18"/>
    <d v="1899-12-30T18:18:00"/>
    <x v="0"/>
    <x v="2"/>
    <x v="2"/>
    <n v="18"/>
    <n v="348.40000000000003"/>
    <s v="Evening"/>
    <n v="0.17"/>
  </r>
  <r>
    <n v="2102"/>
    <d v="2022-12-16T00:00:00"/>
    <n v="201"/>
    <n v="303"/>
    <n v="105"/>
    <n v="5"/>
    <n v="243.672"/>
    <n v="1218.3599999999999"/>
    <n v="365.50799999999998"/>
    <b v="0"/>
    <s v="09:50"/>
    <d v="1899-12-30T09:50:00"/>
    <x v="0"/>
    <x v="2"/>
    <x v="2"/>
    <n v="9"/>
    <n v="243.67199999999997"/>
    <s v="Morning"/>
    <n v="0.3"/>
  </r>
  <r>
    <n v="2514"/>
    <d v="2022-12-16T00:00:00"/>
    <n v="201"/>
    <n v="302"/>
    <n v="104"/>
    <n v="5"/>
    <n v="88.79"/>
    <n v="443.95000000000005"/>
    <n v="93.229500000000002"/>
    <b v="0"/>
    <s v="22:22"/>
    <d v="1899-12-30T22:22:00"/>
    <x v="0"/>
    <x v="2"/>
    <x v="2"/>
    <n v="22"/>
    <n v="88.79"/>
    <s v="Night"/>
    <n v="0.21"/>
  </r>
  <r>
    <n v="2665"/>
    <d v="2022-12-16T00:00:00"/>
    <n v="204"/>
    <n v="301"/>
    <n v="101"/>
    <n v="10"/>
    <n v="88.088000000000008"/>
    <n v="880.88000000000011"/>
    <n v="220.22000000000003"/>
    <b v="0"/>
    <s v="23:10"/>
    <d v="1899-12-30T23:10:00"/>
    <x v="0"/>
    <x v="2"/>
    <x v="2"/>
    <n v="23"/>
    <n v="88.088000000000008"/>
    <s v="Night"/>
    <n v="0.25"/>
  </r>
  <r>
    <n v="1501"/>
    <d v="2022-12-17T00:00:00"/>
    <n v="202"/>
    <n v="305"/>
    <n v="101"/>
    <n v="3"/>
    <n v="89.89500000000001"/>
    <n v="269.68500000000006"/>
    <n v="67.421250000000015"/>
    <b v="1"/>
    <s v="04:35"/>
    <d v="1899-12-30T04:35:00"/>
    <x v="0"/>
    <x v="2"/>
    <x v="3"/>
    <n v="4"/>
    <n v="89.895000000000024"/>
    <s v="Morning"/>
    <n v="0.25"/>
  </r>
  <r>
    <n v="1719"/>
    <d v="2022-12-17T00:00:00"/>
    <n v="205"/>
    <n v="303"/>
    <n v="104"/>
    <n v="9"/>
    <n v="95.835999999999999"/>
    <n v="862.524"/>
    <n v="129.37860000000001"/>
    <b v="0"/>
    <s v="23:09"/>
    <d v="1899-12-30T23:09:00"/>
    <x v="0"/>
    <x v="2"/>
    <x v="3"/>
    <n v="23"/>
    <n v="95.835999999999999"/>
    <s v="Night"/>
    <n v="0.15"/>
  </r>
  <r>
    <n v="2260"/>
    <d v="2022-12-17T00:00:00"/>
    <n v="204"/>
    <n v="305"/>
    <n v="102"/>
    <n v="7"/>
    <n v="88.426000000000002"/>
    <n v="618.98199999999997"/>
    <n v="105.22694"/>
    <b v="1"/>
    <s v="08:44"/>
    <d v="1899-12-30T08:44:00"/>
    <x v="0"/>
    <x v="2"/>
    <x v="3"/>
    <n v="8"/>
    <n v="88.426000000000002"/>
    <s v="Morning"/>
    <n v="0.17"/>
  </r>
  <r>
    <n v="1251"/>
    <d v="2022-12-18T00:00:00"/>
    <n v="202"/>
    <n v="302"/>
    <n v="102"/>
    <n v="1"/>
    <n v="46.618000000000002"/>
    <n v="46.618000000000002"/>
    <n v="6.9927000000000001"/>
    <b v="0"/>
    <s v="02:50"/>
    <d v="1899-12-30T02:50:00"/>
    <x v="0"/>
    <x v="2"/>
    <x v="4"/>
    <n v="2"/>
    <n v="46.618000000000002"/>
    <s v="Morning"/>
    <n v="0.15"/>
  </r>
  <r>
    <n v="1277"/>
    <d v="2022-12-18T00:00:00"/>
    <n v="205"/>
    <n v="304"/>
    <n v="102"/>
    <n v="8"/>
    <n v="235.74200000000002"/>
    <n v="1885.9360000000001"/>
    <n v="358.32784000000004"/>
    <b v="0"/>
    <s v="19:22"/>
    <d v="1899-12-30T19:22:00"/>
    <x v="0"/>
    <x v="2"/>
    <x v="4"/>
    <n v="19"/>
    <n v="235.74200000000002"/>
    <s v="Evening"/>
    <n v="0.19"/>
  </r>
  <r>
    <n v="1354"/>
    <d v="2022-12-18T00:00:00"/>
    <n v="205"/>
    <n v="301"/>
    <n v="102"/>
    <n v="4"/>
    <n v="126.13900000000001"/>
    <n v="504.55600000000004"/>
    <n v="85.77452000000001"/>
    <b v="0"/>
    <s v="01:33"/>
    <d v="1899-12-30T01:33:00"/>
    <x v="0"/>
    <x v="2"/>
    <x v="4"/>
    <n v="1"/>
    <n v="126.13900000000001"/>
    <s v="Morning"/>
    <n v="0.17"/>
  </r>
  <r>
    <n v="1735"/>
    <d v="2022-12-18T00:00:00"/>
    <n v="205"/>
    <n v="302"/>
    <n v="101"/>
    <n v="4"/>
    <n v="122.68100000000001"/>
    <n v="490.72400000000005"/>
    <n v="122.68100000000001"/>
    <b v="0"/>
    <s v="22:43"/>
    <d v="1899-12-30T22:43:00"/>
    <x v="0"/>
    <x v="2"/>
    <x v="4"/>
    <n v="22"/>
    <n v="122.68100000000001"/>
    <s v="Night"/>
    <n v="0.25"/>
  </r>
  <r>
    <n v="2230"/>
    <d v="2022-12-18T00:00:00"/>
    <n v="201"/>
    <n v="304"/>
    <n v="102"/>
    <n v="6"/>
    <n v="70.212999999999994"/>
    <n v="421.27799999999996"/>
    <n v="71.617260000000002"/>
    <b v="0"/>
    <s v="13:37"/>
    <d v="1899-12-30T13:37:00"/>
    <x v="0"/>
    <x v="2"/>
    <x v="4"/>
    <n v="13"/>
    <n v="70.212999999999994"/>
    <s v="Afternoon"/>
    <n v="0.17"/>
  </r>
  <r>
    <n v="2613"/>
    <d v="2022-12-18T00:00:00"/>
    <n v="202"/>
    <n v="303"/>
    <n v="104"/>
    <n v="2"/>
    <n v="148.512"/>
    <n v="297.024"/>
    <n v="44.553599999999996"/>
    <b v="0"/>
    <s v="04:36"/>
    <d v="1899-12-30T04:36:00"/>
    <x v="0"/>
    <x v="2"/>
    <x v="4"/>
    <n v="4"/>
    <n v="148.512"/>
    <s v="Morning"/>
    <n v="0.15"/>
  </r>
  <r>
    <n v="2988"/>
    <d v="2022-12-18T00:00:00"/>
    <n v="201"/>
    <n v="304"/>
    <n v="104"/>
    <n v="5"/>
    <n v="243.15199999999999"/>
    <n v="1215.76"/>
    <n v="255.30959999999999"/>
    <b v="0"/>
    <s v="03:54"/>
    <d v="1899-12-30T03:54:00"/>
    <x v="0"/>
    <x v="2"/>
    <x v="4"/>
    <n v="3"/>
    <n v="243.15199999999999"/>
    <s v="Morning"/>
    <n v="0.21"/>
  </r>
  <r>
    <n v="1077"/>
    <d v="2022-12-19T00:00:00"/>
    <n v="202"/>
    <n v="302"/>
    <n v="101"/>
    <n v="4"/>
    <n v="287.80700000000002"/>
    <n v="1151.2280000000001"/>
    <n v="172.6842"/>
    <b v="0"/>
    <s v="00:39"/>
    <d v="1899-12-30T00:39:00"/>
    <x v="0"/>
    <x v="2"/>
    <x v="5"/>
    <n v="0"/>
    <n v="287.80700000000002"/>
    <s v="Morning"/>
    <n v="0.15"/>
  </r>
  <r>
    <n v="1369"/>
    <d v="2022-12-19T00:00:00"/>
    <n v="201"/>
    <n v="302"/>
    <n v="104"/>
    <n v="7"/>
    <n v="27.222000000000001"/>
    <n v="190.554"/>
    <n v="47.638500000000001"/>
    <b v="1"/>
    <s v="19:29"/>
    <d v="1899-12-30T19:29:00"/>
    <x v="0"/>
    <x v="2"/>
    <x v="5"/>
    <n v="19"/>
    <n v="27.222000000000001"/>
    <s v="Evening"/>
    <n v="0.25"/>
  </r>
  <r>
    <n v="1473"/>
    <d v="2022-12-19T00:00:00"/>
    <n v="205"/>
    <n v="304"/>
    <n v="101"/>
    <n v="4"/>
    <n v="251.61500000000004"/>
    <n v="1006.4600000000002"/>
    <n v="150.96900000000002"/>
    <b v="0"/>
    <s v="02:46"/>
    <d v="1899-12-30T02:46:00"/>
    <x v="0"/>
    <x v="2"/>
    <x v="5"/>
    <n v="2"/>
    <n v="251.61500000000004"/>
    <s v="Morning"/>
    <n v="0.15"/>
  </r>
  <r>
    <n v="2272"/>
    <d v="2022-12-19T00:00:00"/>
    <n v="205"/>
    <n v="302"/>
    <n v="102"/>
    <n v="2"/>
    <n v="44.798000000000002"/>
    <n v="89.596000000000004"/>
    <n v="15.231320000000002"/>
    <b v="1"/>
    <s v="14:42"/>
    <d v="1899-12-30T14:42:00"/>
    <x v="0"/>
    <x v="2"/>
    <x v="5"/>
    <n v="14"/>
    <n v="44.798000000000002"/>
    <s v="Afternoon"/>
    <n v="0.17"/>
  </r>
  <r>
    <n v="2020"/>
    <d v="2022-12-20T00:00:00"/>
    <n v="202"/>
    <n v="305"/>
    <n v="105"/>
    <n v="2"/>
    <n v="357.63000000000005"/>
    <n v="715.2600000000001"/>
    <n v="121.59420000000003"/>
    <b v="0"/>
    <s v="22:33"/>
    <d v="1899-12-30T22:33:00"/>
    <x v="0"/>
    <x v="2"/>
    <x v="6"/>
    <n v="22"/>
    <n v="357.63000000000005"/>
    <s v="Night"/>
    <n v="0.17"/>
  </r>
  <r>
    <n v="2612"/>
    <d v="2022-12-20T00:00:00"/>
    <n v="203"/>
    <n v="302"/>
    <n v="102"/>
    <n v="3"/>
    <n v="365.31299999999999"/>
    <n v="1095.9389999999999"/>
    <n v="328.78169999999994"/>
    <b v="1"/>
    <s v="21:21"/>
    <d v="1899-12-30T21:21:00"/>
    <x v="0"/>
    <x v="2"/>
    <x v="6"/>
    <n v="21"/>
    <n v="365.31299999999993"/>
    <s v="Night"/>
    <n v="0.3"/>
  </r>
  <r>
    <n v="2854"/>
    <d v="2022-12-20T00:00:00"/>
    <n v="204"/>
    <n v="305"/>
    <n v="104"/>
    <n v="3"/>
    <n v="168.60999999999999"/>
    <n v="505.82999999999993"/>
    <n v="85.991099999999989"/>
    <b v="0"/>
    <s v="12:29"/>
    <d v="1899-12-30T12:29:00"/>
    <x v="0"/>
    <x v="2"/>
    <x v="6"/>
    <n v="12"/>
    <n v="168.60999999999999"/>
    <s v="Afternoon"/>
    <n v="0.17"/>
  </r>
  <r>
    <n v="1630"/>
    <d v="2022-12-21T00:00:00"/>
    <n v="203"/>
    <n v="302"/>
    <n v="101"/>
    <n v="9"/>
    <n v="102.11499999999999"/>
    <n v="919.03499999999997"/>
    <n v="156.23595"/>
    <b v="1"/>
    <s v="14:01"/>
    <d v="1899-12-30T14:01:00"/>
    <x v="0"/>
    <x v="2"/>
    <x v="0"/>
    <n v="14"/>
    <n v="102.11499999999999"/>
    <s v="Afternoon"/>
    <n v="0.17"/>
  </r>
  <r>
    <n v="2267"/>
    <d v="2022-12-21T00:00:00"/>
    <n v="202"/>
    <n v="303"/>
    <n v="102"/>
    <n v="1"/>
    <n v="177.93100000000001"/>
    <n v="177.93100000000001"/>
    <n v="33.806890000000003"/>
    <b v="0"/>
    <s v="05:16"/>
    <d v="1899-12-30T05:16:00"/>
    <x v="0"/>
    <x v="2"/>
    <x v="0"/>
    <n v="5"/>
    <n v="177.93100000000001"/>
    <s v="Morning"/>
    <n v="0.19"/>
  </r>
  <r>
    <n v="2738"/>
    <d v="2022-12-21T00:00:00"/>
    <n v="201"/>
    <n v="305"/>
    <n v="103"/>
    <n v="2"/>
    <n v="373.64600000000002"/>
    <n v="747.29200000000003"/>
    <n v="224.1876"/>
    <b v="0"/>
    <s v="01:18"/>
    <d v="1899-12-30T01:18:00"/>
    <x v="0"/>
    <x v="2"/>
    <x v="0"/>
    <n v="1"/>
    <n v="373.64600000000002"/>
    <s v="Morning"/>
    <n v="0.3"/>
  </r>
  <r>
    <n v="2666"/>
    <d v="2022-12-22T00:00:00"/>
    <n v="205"/>
    <n v="304"/>
    <n v="105"/>
    <n v="5"/>
    <n v="319.50100000000003"/>
    <n v="1597.5050000000001"/>
    <n v="479.25150000000002"/>
    <b v="1"/>
    <s v="03:21"/>
    <d v="1899-12-30T03:21:00"/>
    <x v="0"/>
    <x v="2"/>
    <x v="1"/>
    <n v="3"/>
    <n v="319.50100000000003"/>
    <s v="Morning"/>
    <n v="0.3"/>
  </r>
  <r>
    <n v="1214"/>
    <d v="2022-12-23T00:00:00"/>
    <n v="204"/>
    <n v="302"/>
    <n v="104"/>
    <n v="5"/>
    <n v="207.83100000000002"/>
    <n v="1039.1550000000002"/>
    <n v="311.74650000000003"/>
    <b v="0"/>
    <s v="01:58"/>
    <d v="1899-12-30T01:58:00"/>
    <x v="0"/>
    <x v="2"/>
    <x v="2"/>
    <n v="1"/>
    <n v="207.83100000000005"/>
    <s v="Morning"/>
    <n v="0.3"/>
  </r>
  <r>
    <n v="1387"/>
    <d v="2022-12-23T00:00:00"/>
    <n v="202"/>
    <n v="305"/>
    <n v="102"/>
    <n v="9"/>
    <n v="354.70500000000004"/>
    <n v="3192.3450000000003"/>
    <n v="798.08625000000006"/>
    <b v="1"/>
    <s v="01:04"/>
    <d v="1899-12-30T01:04:00"/>
    <x v="0"/>
    <x v="2"/>
    <x v="2"/>
    <n v="1"/>
    <n v="354.70500000000004"/>
    <s v="Morning"/>
    <n v="0.25"/>
  </r>
  <r>
    <n v="1692"/>
    <d v="2022-12-23T00:00:00"/>
    <n v="202"/>
    <n v="302"/>
    <n v="102"/>
    <n v="8"/>
    <n v="47.632000000000005"/>
    <n v="381.05600000000004"/>
    <n v="80.02176"/>
    <b v="0"/>
    <s v="03:32"/>
    <d v="1899-12-30T03:32:00"/>
    <x v="0"/>
    <x v="2"/>
    <x v="2"/>
    <n v="3"/>
    <n v="47.632000000000005"/>
    <s v="Morning"/>
    <n v="0.21"/>
  </r>
  <r>
    <n v="2132"/>
    <d v="2022-12-23T00:00:00"/>
    <n v="203"/>
    <n v="305"/>
    <n v="103"/>
    <n v="8"/>
    <n v="114.491"/>
    <n v="915.928"/>
    <n v="274.77839999999998"/>
    <b v="1"/>
    <s v="10:06"/>
    <d v="1899-12-30T10:06:00"/>
    <x v="0"/>
    <x v="2"/>
    <x v="2"/>
    <n v="10"/>
    <n v="114.491"/>
    <s v="Morning"/>
    <n v="0.3"/>
  </r>
  <r>
    <n v="1004"/>
    <d v="2022-12-24T00:00:00"/>
    <n v="204"/>
    <n v="301"/>
    <n v="105"/>
    <n v="2"/>
    <n v="224.91299999999998"/>
    <n v="449.82599999999996"/>
    <n v="134.94779999999997"/>
    <b v="0"/>
    <s v="06:50"/>
    <d v="1899-12-30T06:50:00"/>
    <x v="0"/>
    <x v="2"/>
    <x v="3"/>
    <n v="6"/>
    <n v="224.91299999999998"/>
    <s v="Morning"/>
    <n v="0.3"/>
  </r>
  <r>
    <n v="1814"/>
    <d v="2022-12-25T00:00:00"/>
    <n v="203"/>
    <n v="305"/>
    <n v="104"/>
    <n v="5"/>
    <n v="313.46899999999999"/>
    <n v="1567.345"/>
    <n v="470.20349999999996"/>
    <b v="0"/>
    <s v="16:54"/>
    <d v="1899-12-30T16:54:00"/>
    <x v="0"/>
    <x v="2"/>
    <x v="4"/>
    <n v="16"/>
    <n v="313.46899999999999"/>
    <s v="Evening"/>
    <n v="0.3"/>
  </r>
  <r>
    <n v="1869"/>
    <d v="2022-12-25T00:00:00"/>
    <n v="202"/>
    <n v="302"/>
    <n v="104"/>
    <n v="2"/>
    <n v="206.102"/>
    <n v="412.20400000000001"/>
    <n v="61.830599999999997"/>
    <b v="0"/>
    <s v="23:31"/>
    <d v="1899-12-30T23:31:00"/>
    <x v="0"/>
    <x v="2"/>
    <x v="4"/>
    <n v="23"/>
    <n v="206.102"/>
    <s v="Night"/>
    <n v="0.15"/>
  </r>
  <r>
    <n v="2217"/>
    <d v="2022-12-25T00:00:00"/>
    <n v="201"/>
    <n v="303"/>
    <n v="101"/>
    <n v="8"/>
    <n v="368.92700000000002"/>
    <n v="2951.4160000000002"/>
    <n v="442.7124"/>
    <b v="0"/>
    <s v="17:27"/>
    <d v="1899-12-30T17:27:00"/>
    <x v="0"/>
    <x v="2"/>
    <x v="4"/>
    <n v="17"/>
    <n v="368.92700000000002"/>
    <s v="Evening"/>
    <n v="0.15"/>
  </r>
  <r>
    <n v="1467"/>
    <d v="2022-12-26T00:00:00"/>
    <n v="205"/>
    <n v="301"/>
    <n v="103"/>
    <n v="2"/>
    <n v="84.096999999999994"/>
    <n v="168.19399999999999"/>
    <n v="25.229099999999999"/>
    <b v="0"/>
    <s v="03:44"/>
    <d v="1899-12-30T03:44:00"/>
    <x v="0"/>
    <x v="2"/>
    <x v="5"/>
    <n v="3"/>
    <n v="84.096999999999994"/>
    <s v="Morning"/>
    <n v="0.15"/>
  </r>
  <r>
    <n v="2474"/>
    <d v="2022-12-26T00:00:00"/>
    <n v="202"/>
    <n v="301"/>
    <n v="101"/>
    <n v="2"/>
    <n v="223.70400000000004"/>
    <n v="447.40800000000007"/>
    <n v="134.22240000000002"/>
    <b v="0"/>
    <s v="07:55"/>
    <d v="1899-12-30T07:55:00"/>
    <x v="0"/>
    <x v="2"/>
    <x v="5"/>
    <n v="7"/>
    <n v="223.70400000000004"/>
    <s v="Morning"/>
    <n v="0.3"/>
  </r>
  <r>
    <n v="1098"/>
    <d v="2022-12-27T00:00:00"/>
    <n v="203"/>
    <n v="305"/>
    <n v="103"/>
    <n v="4"/>
    <n v="57.135000000000005"/>
    <n v="228.54000000000002"/>
    <n v="47.993400000000001"/>
    <b v="0"/>
    <s v="21:45"/>
    <d v="1899-12-30T21:45:00"/>
    <x v="0"/>
    <x v="2"/>
    <x v="6"/>
    <n v="21"/>
    <n v="57.135000000000005"/>
    <s v="Night"/>
    <n v="0.21"/>
  </r>
  <r>
    <n v="1125"/>
    <d v="2022-12-27T00:00:00"/>
    <n v="202"/>
    <n v="302"/>
    <n v="104"/>
    <n v="3"/>
    <n v="222.846"/>
    <n v="668.53800000000001"/>
    <n v="100.2807"/>
    <b v="0"/>
    <s v="13:50"/>
    <d v="1899-12-30T13:50:00"/>
    <x v="0"/>
    <x v="2"/>
    <x v="6"/>
    <n v="13"/>
    <n v="222.846"/>
    <s v="Afternoon"/>
    <n v="0.15"/>
  </r>
  <r>
    <n v="1221"/>
    <d v="2022-12-27T00:00:00"/>
    <n v="204"/>
    <n v="301"/>
    <n v="104"/>
    <n v="2"/>
    <n v="123.136"/>
    <n v="246.27199999999999"/>
    <n v="36.940799999999996"/>
    <b v="0"/>
    <s v="13:43"/>
    <d v="1899-12-30T13:43:00"/>
    <x v="0"/>
    <x v="2"/>
    <x v="6"/>
    <n v="13"/>
    <n v="123.136"/>
    <s v="Afternoon"/>
    <n v="0.15"/>
  </r>
  <r>
    <n v="1498"/>
    <d v="2022-12-27T00:00:00"/>
    <n v="204"/>
    <n v="303"/>
    <n v="101"/>
    <n v="4"/>
    <n v="332.11099999999999"/>
    <n v="1328.444"/>
    <n v="225.83548000000002"/>
    <b v="0"/>
    <s v="16:55"/>
    <d v="1899-12-30T16:55:00"/>
    <x v="0"/>
    <x v="2"/>
    <x v="6"/>
    <n v="16"/>
    <n v="332.11099999999999"/>
    <s v="Evening"/>
    <n v="0.17"/>
  </r>
  <r>
    <n v="1987"/>
    <d v="2022-12-27T00:00:00"/>
    <n v="201"/>
    <n v="305"/>
    <n v="105"/>
    <n v="10"/>
    <n v="229.58"/>
    <n v="2295.8000000000002"/>
    <n v="573.95000000000005"/>
    <b v="0"/>
    <s v="08:17"/>
    <d v="1899-12-30T08:17:00"/>
    <x v="0"/>
    <x v="2"/>
    <x v="6"/>
    <n v="8"/>
    <n v="229.58"/>
    <s v="Morning"/>
    <n v="0.25"/>
  </r>
  <r>
    <n v="2139"/>
    <d v="2022-12-27T00:00:00"/>
    <n v="202"/>
    <n v="304"/>
    <n v="101"/>
    <n v="7"/>
    <n v="315.315"/>
    <n v="2207.2049999999999"/>
    <n v="331.08074999999997"/>
    <b v="0"/>
    <s v="14:16"/>
    <d v="1899-12-30T14:16:00"/>
    <x v="0"/>
    <x v="2"/>
    <x v="6"/>
    <n v="14"/>
    <n v="315.315"/>
    <s v="Afternoon"/>
    <n v="0.15"/>
  </r>
  <r>
    <n v="2301"/>
    <d v="2022-12-27T00:00:00"/>
    <n v="205"/>
    <n v="302"/>
    <n v="105"/>
    <n v="2"/>
    <n v="116.792"/>
    <n v="233.584"/>
    <n v="35.037599999999998"/>
    <b v="0"/>
    <s v="22:15"/>
    <d v="1899-12-30T22:15:00"/>
    <x v="0"/>
    <x v="2"/>
    <x v="6"/>
    <n v="22"/>
    <n v="116.792"/>
    <s v="Night"/>
    <n v="0.15"/>
  </r>
  <r>
    <n v="2711"/>
    <d v="2022-12-27T00:00:00"/>
    <n v="204"/>
    <n v="302"/>
    <n v="101"/>
    <n v="5"/>
    <n v="379.43100000000004"/>
    <n v="1897.1550000000002"/>
    <n v="360.45945000000006"/>
    <b v="0"/>
    <s v="09:49"/>
    <d v="1899-12-30T09:49:00"/>
    <x v="0"/>
    <x v="2"/>
    <x v="6"/>
    <n v="9"/>
    <n v="379.43100000000004"/>
    <s v="Morning"/>
    <n v="0.19"/>
  </r>
  <r>
    <n v="2755"/>
    <d v="2022-12-27T00:00:00"/>
    <n v="203"/>
    <n v="303"/>
    <n v="102"/>
    <n v="1"/>
    <n v="295.64600000000002"/>
    <n v="295.64600000000002"/>
    <n v="73.911500000000004"/>
    <b v="0"/>
    <s v="14:45"/>
    <d v="1899-12-30T14:45:00"/>
    <x v="0"/>
    <x v="2"/>
    <x v="6"/>
    <n v="14"/>
    <n v="295.64600000000002"/>
    <s v="Afternoon"/>
    <n v="0.25"/>
  </r>
  <r>
    <n v="2449"/>
    <d v="2022-12-28T00:00:00"/>
    <n v="205"/>
    <n v="301"/>
    <n v="104"/>
    <n v="5"/>
    <n v="29.874000000000002"/>
    <n v="149.37"/>
    <n v="37.342500000000001"/>
    <b v="0"/>
    <s v="07:55"/>
    <d v="1899-12-30T07:55:00"/>
    <x v="0"/>
    <x v="2"/>
    <x v="0"/>
    <n v="7"/>
    <n v="29.874000000000002"/>
    <s v="Morning"/>
    <n v="0.25"/>
  </r>
  <r>
    <n v="1097"/>
    <d v="2022-12-29T00:00:00"/>
    <n v="205"/>
    <n v="305"/>
    <n v="102"/>
    <n v="1"/>
    <n v="120.679"/>
    <n v="120.679"/>
    <n v="22.929010000000002"/>
    <b v="0"/>
    <s v="20:13"/>
    <d v="1899-12-30T20:13:00"/>
    <x v="0"/>
    <x v="2"/>
    <x v="1"/>
    <n v="20"/>
    <n v="120.679"/>
    <s v="Evening"/>
    <n v="0.19"/>
  </r>
  <r>
    <n v="1242"/>
    <d v="2022-12-29T00:00:00"/>
    <n v="203"/>
    <n v="301"/>
    <n v="103"/>
    <n v="9"/>
    <n v="356.68100000000004"/>
    <n v="3210.1290000000004"/>
    <n v="674.12709000000007"/>
    <b v="1"/>
    <s v="02:32"/>
    <d v="1899-12-30T02:32:00"/>
    <x v="0"/>
    <x v="2"/>
    <x v="1"/>
    <n v="2"/>
    <n v="356.68100000000004"/>
    <s v="Morning"/>
    <n v="0.21"/>
  </r>
  <r>
    <n v="1253"/>
    <d v="2022-12-29T00:00:00"/>
    <n v="201"/>
    <n v="304"/>
    <n v="105"/>
    <n v="6"/>
    <n v="375.97300000000001"/>
    <n v="2255.8380000000002"/>
    <n v="428.60922000000005"/>
    <b v="1"/>
    <s v="10:43"/>
    <d v="1899-12-30T10:43:00"/>
    <x v="0"/>
    <x v="2"/>
    <x v="1"/>
    <n v="10"/>
    <n v="375.97300000000001"/>
    <s v="Morning"/>
    <n v="0.19"/>
  </r>
  <r>
    <n v="1392"/>
    <d v="2022-12-29T00:00:00"/>
    <n v="204"/>
    <n v="303"/>
    <n v="101"/>
    <n v="4"/>
    <n v="326.36500000000001"/>
    <n v="1305.46"/>
    <n v="274.14659999999998"/>
    <b v="0"/>
    <s v="22:27"/>
    <d v="1899-12-30T22:27:00"/>
    <x v="0"/>
    <x v="2"/>
    <x v="1"/>
    <n v="22"/>
    <n v="326.36500000000001"/>
    <s v="Night"/>
    <n v="0.20999999999999996"/>
  </r>
  <r>
    <n v="1633"/>
    <d v="2022-12-29T00:00:00"/>
    <n v="205"/>
    <n v="303"/>
    <n v="104"/>
    <n v="10"/>
    <n v="190.07300000000001"/>
    <n v="1900.73"/>
    <n v="475.1825"/>
    <b v="1"/>
    <s v="09:53"/>
    <d v="1899-12-30T09:53:00"/>
    <x v="0"/>
    <x v="2"/>
    <x v="1"/>
    <n v="9"/>
    <n v="190.07300000000001"/>
    <s v="Morning"/>
    <n v="0.25"/>
  </r>
  <r>
    <n v="1731"/>
    <d v="2022-12-29T00:00:00"/>
    <n v="203"/>
    <n v="302"/>
    <n v="101"/>
    <n v="3"/>
    <n v="339.87200000000001"/>
    <n v="1019.616"/>
    <n v="152.94239999999999"/>
    <b v="0"/>
    <s v="15:48"/>
    <d v="1899-12-30T15:48:00"/>
    <x v="0"/>
    <x v="2"/>
    <x v="1"/>
    <n v="15"/>
    <n v="339.87200000000001"/>
    <s v="Evening"/>
    <n v="0.15"/>
  </r>
  <r>
    <n v="2928"/>
    <d v="2022-12-29T00:00:00"/>
    <n v="203"/>
    <n v="304"/>
    <n v="105"/>
    <n v="7"/>
    <n v="372.24199999999996"/>
    <n v="2605.6939999999995"/>
    <n v="547.19573999999989"/>
    <b v="0"/>
    <s v="05:12"/>
    <d v="1899-12-30T05:12:00"/>
    <x v="0"/>
    <x v="2"/>
    <x v="1"/>
    <n v="5"/>
    <n v="372.2419999999999"/>
    <s v="Morning"/>
    <n v="0.21"/>
  </r>
  <r>
    <n v="1217"/>
    <d v="2022-12-30T00:00:00"/>
    <n v="202"/>
    <n v="303"/>
    <n v="101"/>
    <n v="10"/>
    <n v="196.43"/>
    <n v="1964.3000000000002"/>
    <n v="373.21700000000004"/>
    <b v="0"/>
    <s v="03:43"/>
    <d v="1899-12-30T03:43:00"/>
    <x v="0"/>
    <x v="2"/>
    <x v="2"/>
    <n v="3"/>
    <n v="196.43"/>
    <s v="Morning"/>
    <n v="0.19"/>
  </r>
  <r>
    <n v="1584"/>
    <d v="2022-12-30T00:00:00"/>
    <n v="204"/>
    <n v="302"/>
    <n v="104"/>
    <n v="2"/>
    <n v="219.47900000000001"/>
    <n v="438.95800000000003"/>
    <n v="92.181179999999998"/>
    <b v="0"/>
    <s v="11:58"/>
    <d v="1899-12-30T11:58:00"/>
    <x v="0"/>
    <x v="2"/>
    <x v="2"/>
    <n v="11"/>
    <n v="219.47900000000001"/>
    <s v="Morning"/>
    <n v="0.21"/>
  </r>
  <r>
    <n v="1615"/>
    <d v="2022-12-30T00:00:00"/>
    <n v="205"/>
    <n v="305"/>
    <n v="105"/>
    <n v="2"/>
    <n v="123.69500000000001"/>
    <n v="247.39000000000001"/>
    <n v="61.847500000000004"/>
    <b v="0"/>
    <s v="08:00"/>
    <d v="1899-12-30T08:00:00"/>
    <x v="0"/>
    <x v="2"/>
    <x v="2"/>
    <n v="8"/>
    <n v="123.69500000000001"/>
    <s v="Morning"/>
    <n v="0.25"/>
  </r>
  <r>
    <n v="1785"/>
    <d v="2022-12-30T00:00:00"/>
    <n v="203"/>
    <n v="302"/>
    <n v="103"/>
    <n v="4"/>
    <n v="134.19900000000001"/>
    <n v="536.79600000000005"/>
    <n v="80.519400000000005"/>
    <b v="1"/>
    <s v="15:27"/>
    <d v="1899-12-30T15:27:00"/>
    <x v="0"/>
    <x v="2"/>
    <x v="2"/>
    <n v="15"/>
    <n v="134.19900000000001"/>
    <s v="Evening"/>
    <n v="0.15"/>
  </r>
  <r>
    <n v="2009"/>
    <d v="2022-12-30T00:00:00"/>
    <n v="202"/>
    <n v="301"/>
    <n v="105"/>
    <n v="3"/>
    <n v="67.561000000000007"/>
    <n v="202.68300000000002"/>
    <n v="38.509770000000003"/>
    <b v="0"/>
    <s v="08:12"/>
    <d v="1899-12-30T08:12:00"/>
    <x v="0"/>
    <x v="2"/>
    <x v="2"/>
    <n v="8"/>
    <n v="67.561000000000007"/>
    <s v="Morning"/>
    <n v="0.19"/>
  </r>
  <r>
    <n v="2231"/>
    <d v="2022-12-30T00:00:00"/>
    <n v="201"/>
    <n v="303"/>
    <n v="105"/>
    <n v="7"/>
    <n v="243.99700000000001"/>
    <n v="1707.979"/>
    <n v="324.51600999999999"/>
    <b v="0"/>
    <s v="16:34"/>
    <d v="1899-12-30T16:34:00"/>
    <x v="0"/>
    <x v="2"/>
    <x v="2"/>
    <n v="16"/>
    <n v="243.99700000000001"/>
    <s v="Evening"/>
    <n v="0.19"/>
  </r>
  <r>
    <n v="2426"/>
    <d v="2022-12-30T00:00:00"/>
    <n v="202"/>
    <n v="303"/>
    <n v="102"/>
    <n v="5"/>
    <n v="96.382000000000005"/>
    <n v="481.91"/>
    <n v="144.57300000000001"/>
    <b v="1"/>
    <s v="10:51"/>
    <d v="1899-12-30T10:51:00"/>
    <x v="0"/>
    <x v="2"/>
    <x v="2"/>
    <n v="10"/>
    <n v="96.382000000000005"/>
    <s v="Morning"/>
    <n v="0.3"/>
  </r>
  <r>
    <n v="2493"/>
    <d v="2022-12-30T00:00:00"/>
    <n v="205"/>
    <n v="302"/>
    <n v="102"/>
    <n v="1"/>
    <n v="196.274"/>
    <n v="196.274"/>
    <n v="29.441099999999999"/>
    <b v="1"/>
    <s v="23:20"/>
    <d v="1899-12-30T23:20:00"/>
    <x v="0"/>
    <x v="2"/>
    <x v="2"/>
    <n v="23"/>
    <n v="196.274"/>
    <s v="Night"/>
    <n v="0.15"/>
  </r>
  <r>
    <n v="1424"/>
    <d v="2022-12-31T00:00:00"/>
    <n v="201"/>
    <n v="302"/>
    <n v="101"/>
    <n v="4"/>
    <n v="387.40000000000003"/>
    <n v="1549.6000000000001"/>
    <n v="464.88"/>
    <b v="0"/>
    <s v="04:06"/>
    <d v="1899-12-30T04:06:00"/>
    <x v="0"/>
    <x v="2"/>
    <x v="3"/>
    <n v="4"/>
    <n v="387.40000000000003"/>
    <s v="Morning"/>
    <n v="0.3"/>
  </r>
  <r>
    <n v="2071"/>
    <d v="2022-12-31T00:00:00"/>
    <n v="205"/>
    <n v="305"/>
    <n v="103"/>
    <n v="8"/>
    <n v="330.928"/>
    <n v="2647.424"/>
    <n v="661.85599999999999"/>
    <b v="1"/>
    <s v="10:02"/>
    <d v="1899-12-30T10:02:00"/>
    <x v="0"/>
    <x v="2"/>
    <x v="3"/>
    <n v="10"/>
    <n v="330.928"/>
    <s v="Morning"/>
    <n v="0.25"/>
  </r>
  <r>
    <n v="2316"/>
    <d v="2022-12-31T00:00:00"/>
    <n v="204"/>
    <n v="301"/>
    <n v="104"/>
    <n v="6"/>
    <n v="234.84500000000003"/>
    <n v="1409.0700000000002"/>
    <n v="295.90470000000005"/>
    <b v="0"/>
    <s v="11:21"/>
    <d v="1899-12-30T11:21:00"/>
    <x v="0"/>
    <x v="2"/>
    <x v="3"/>
    <n v="11"/>
    <n v="234.84500000000003"/>
    <s v="Morning"/>
    <n v="0.21000000000000002"/>
  </r>
  <r>
    <n v="2450"/>
    <d v="2022-12-31T00:00:00"/>
    <n v="204"/>
    <n v="305"/>
    <n v="101"/>
    <n v="2"/>
    <n v="207.32399999999998"/>
    <n v="414.64799999999997"/>
    <n v="124.39439999999999"/>
    <b v="0"/>
    <s v="09:20"/>
    <d v="1899-12-30T09:20:00"/>
    <x v="0"/>
    <x v="2"/>
    <x v="3"/>
    <n v="9"/>
    <n v="207.32399999999998"/>
    <s v="Morning"/>
    <n v="0.3"/>
  </r>
  <r>
    <n v="2659"/>
    <d v="2022-12-31T00:00:00"/>
    <n v="202"/>
    <n v="302"/>
    <n v="102"/>
    <n v="8"/>
    <n v="289.96500000000003"/>
    <n v="2319.7200000000003"/>
    <n v="579.93000000000006"/>
    <b v="0"/>
    <s v="16:59"/>
    <d v="1899-12-30T16:59:00"/>
    <x v="0"/>
    <x v="2"/>
    <x v="3"/>
    <n v="16"/>
    <n v="289.96500000000003"/>
    <s v="Evening"/>
    <n v="0.25"/>
  </r>
  <r>
    <n v="1147"/>
    <d v="2023-01-01T00:00:00"/>
    <n v="203"/>
    <n v="305"/>
    <n v="105"/>
    <n v="5"/>
    <n v="274.10500000000002"/>
    <n v="1370.5250000000001"/>
    <n v="342.63125000000002"/>
    <b v="0"/>
    <s v="13:05"/>
    <d v="1899-12-30T13:05:00"/>
    <x v="1"/>
    <x v="3"/>
    <x v="4"/>
    <n v="13"/>
    <n v="274.10500000000002"/>
    <s v="Afternoon"/>
    <n v="0.25"/>
  </r>
  <r>
    <n v="2330"/>
    <d v="2023-01-01T00:00:00"/>
    <n v="204"/>
    <n v="305"/>
    <n v="103"/>
    <n v="3"/>
    <n v="139.048"/>
    <n v="417.14400000000001"/>
    <n v="125.14319999999999"/>
    <b v="0"/>
    <s v="16:46"/>
    <d v="1899-12-30T16:46:00"/>
    <x v="1"/>
    <x v="3"/>
    <x v="4"/>
    <n v="16"/>
    <n v="139.048"/>
    <s v="Evening"/>
    <n v="0.3"/>
  </r>
  <r>
    <n v="2526"/>
    <d v="2023-01-02T00:00:00"/>
    <n v="201"/>
    <n v="305"/>
    <n v="103"/>
    <n v="4"/>
    <n v="185.97800000000001"/>
    <n v="743.91200000000003"/>
    <n v="156.22152"/>
    <b v="0"/>
    <s v="14:38"/>
    <d v="1899-12-30T14:38:00"/>
    <x v="1"/>
    <x v="3"/>
    <x v="5"/>
    <n v="14"/>
    <n v="185.97800000000001"/>
    <s v="Afternoon"/>
    <n v="0.21"/>
  </r>
  <r>
    <n v="1629"/>
    <d v="2023-01-03T00:00:00"/>
    <n v="204"/>
    <n v="304"/>
    <n v="101"/>
    <n v="4"/>
    <n v="225.13400000000001"/>
    <n v="900.53600000000006"/>
    <n v="135.0804"/>
    <b v="0"/>
    <s v="01:32"/>
    <d v="1899-12-30T01:32:00"/>
    <x v="1"/>
    <x v="3"/>
    <x v="6"/>
    <n v="1"/>
    <n v="225.13400000000001"/>
    <s v="Morning"/>
    <n v="0.15"/>
  </r>
  <r>
    <n v="1825"/>
    <d v="2023-01-03T00:00:00"/>
    <n v="204"/>
    <n v="304"/>
    <n v="101"/>
    <n v="1"/>
    <n v="203.70999999999998"/>
    <n v="203.70999999999998"/>
    <n v="50.927499999999995"/>
    <b v="0"/>
    <s v="07:43"/>
    <d v="1899-12-30T07:43:00"/>
    <x v="1"/>
    <x v="3"/>
    <x v="6"/>
    <n v="7"/>
    <n v="203.70999999999998"/>
    <s v="Morning"/>
    <n v="0.25"/>
  </r>
  <r>
    <n v="2788"/>
    <d v="2023-01-03T00:00:00"/>
    <n v="201"/>
    <n v="304"/>
    <n v="102"/>
    <n v="2"/>
    <n v="189.38400000000001"/>
    <n v="378.76800000000003"/>
    <n v="64.390560000000008"/>
    <b v="0"/>
    <s v="09:23"/>
    <d v="1899-12-30T09:23:00"/>
    <x v="1"/>
    <x v="3"/>
    <x v="6"/>
    <n v="9"/>
    <n v="189.38400000000001"/>
    <s v="Morning"/>
    <n v="0.17"/>
  </r>
  <r>
    <n v="2878"/>
    <d v="2023-01-03T00:00:00"/>
    <n v="205"/>
    <n v="302"/>
    <n v="103"/>
    <n v="1"/>
    <n v="325.637"/>
    <n v="325.637"/>
    <n v="55.358290000000004"/>
    <b v="0"/>
    <s v="00:27"/>
    <d v="1899-12-30T00:27:00"/>
    <x v="1"/>
    <x v="3"/>
    <x v="6"/>
    <n v="0"/>
    <n v="325.637"/>
    <s v="Morning"/>
    <n v="0.17"/>
  </r>
  <r>
    <n v="1108"/>
    <d v="2023-01-04T00:00:00"/>
    <n v="201"/>
    <n v="301"/>
    <n v="103"/>
    <n v="3"/>
    <n v="133.393"/>
    <n v="400.17899999999997"/>
    <n v="68.030429999999996"/>
    <b v="0"/>
    <s v="02:57"/>
    <d v="1899-12-30T02:57:00"/>
    <x v="1"/>
    <x v="3"/>
    <x v="0"/>
    <n v="2"/>
    <n v="133.393"/>
    <s v="Morning"/>
    <n v="0.17"/>
  </r>
  <r>
    <n v="1616"/>
    <d v="2023-01-04T00:00:00"/>
    <n v="205"/>
    <n v="302"/>
    <n v="103"/>
    <n v="4"/>
    <n v="214.04500000000002"/>
    <n v="856.18000000000006"/>
    <n v="256.85399999999998"/>
    <b v="0"/>
    <s v="18:50"/>
    <d v="1899-12-30T18:50:00"/>
    <x v="1"/>
    <x v="3"/>
    <x v="0"/>
    <n v="18"/>
    <n v="214.04500000000002"/>
    <s v="Evening"/>
    <n v="0.29999999999999993"/>
  </r>
  <r>
    <n v="2806"/>
    <d v="2023-01-04T00:00:00"/>
    <n v="203"/>
    <n v="301"/>
    <n v="104"/>
    <n v="6"/>
    <n v="212.57600000000002"/>
    <n v="1275.4560000000001"/>
    <n v="216.82752000000005"/>
    <b v="0"/>
    <s v="07:47"/>
    <d v="1899-12-30T07:47:00"/>
    <x v="1"/>
    <x v="3"/>
    <x v="0"/>
    <n v="7"/>
    <n v="212.57600000000002"/>
    <s v="Morning"/>
    <n v="0.17"/>
  </r>
  <r>
    <n v="1444"/>
    <d v="2023-01-05T00:00:00"/>
    <n v="202"/>
    <n v="302"/>
    <n v="104"/>
    <n v="3"/>
    <n v="192.21800000000002"/>
    <n v="576.654"/>
    <n v="98.031180000000006"/>
    <b v="1"/>
    <s v="12:40"/>
    <d v="1899-12-30T12:40:00"/>
    <x v="1"/>
    <x v="3"/>
    <x v="1"/>
    <n v="12"/>
    <n v="192.21799999999999"/>
    <s v="Afternoon"/>
    <n v="0.17"/>
  </r>
  <r>
    <n v="2146"/>
    <d v="2023-01-05T00:00:00"/>
    <n v="204"/>
    <n v="301"/>
    <n v="103"/>
    <n v="7"/>
    <n v="89.400999999999996"/>
    <n v="625.80700000000002"/>
    <n v="106.38719"/>
    <b v="0"/>
    <s v="03:51"/>
    <d v="1899-12-30T03:51:00"/>
    <x v="1"/>
    <x v="3"/>
    <x v="1"/>
    <n v="3"/>
    <n v="89.400999999999996"/>
    <s v="Morning"/>
    <n v="0.17"/>
  </r>
  <r>
    <n v="2364"/>
    <d v="2023-01-05T00:00:00"/>
    <n v="203"/>
    <n v="304"/>
    <n v="103"/>
    <n v="9"/>
    <n v="87.438000000000017"/>
    <n v="786.94200000000012"/>
    <n v="165.25782000000001"/>
    <b v="0"/>
    <s v="08:17"/>
    <d v="1899-12-30T08:17:00"/>
    <x v="1"/>
    <x v="3"/>
    <x v="1"/>
    <n v="8"/>
    <n v="87.438000000000017"/>
    <s v="Morning"/>
    <n v="0.21"/>
  </r>
  <r>
    <n v="1254"/>
    <d v="2023-01-06T00:00:00"/>
    <n v="205"/>
    <n v="302"/>
    <n v="104"/>
    <n v="1"/>
    <n v="43.459000000000003"/>
    <n v="43.459000000000003"/>
    <n v="9.1263900000000007"/>
    <b v="0"/>
    <s v="22:06"/>
    <d v="1899-12-30T22:06:00"/>
    <x v="1"/>
    <x v="3"/>
    <x v="2"/>
    <n v="22"/>
    <n v="43.459000000000003"/>
    <s v="Night"/>
    <n v="0.21"/>
  </r>
  <r>
    <n v="2213"/>
    <d v="2023-01-06T00:00:00"/>
    <n v="202"/>
    <n v="302"/>
    <n v="101"/>
    <n v="4"/>
    <n v="146.69200000000001"/>
    <n v="586.76800000000003"/>
    <n v="111.48592000000001"/>
    <b v="0"/>
    <s v="10:43"/>
    <d v="1899-12-30T10:43:00"/>
    <x v="1"/>
    <x v="3"/>
    <x v="2"/>
    <n v="10"/>
    <n v="146.69200000000001"/>
    <s v="Morning"/>
    <n v="0.19"/>
  </r>
  <r>
    <n v="2608"/>
    <d v="2023-01-06T00:00:00"/>
    <n v="201"/>
    <n v="301"/>
    <n v="102"/>
    <n v="6"/>
    <n v="159.83500000000001"/>
    <n v="959.01"/>
    <n v="163.0317"/>
    <b v="0"/>
    <s v="16:36"/>
    <d v="1899-12-30T16:36:00"/>
    <x v="1"/>
    <x v="3"/>
    <x v="2"/>
    <n v="16"/>
    <n v="159.83500000000001"/>
    <s v="Evening"/>
    <n v="0.17"/>
  </r>
  <r>
    <n v="1652"/>
    <d v="2023-01-07T00:00:00"/>
    <n v="204"/>
    <n v="305"/>
    <n v="102"/>
    <n v="9"/>
    <n v="333.61900000000003"/>
    <n v="3002.5710000000004"/>
    <n v="900.77130000000011"/>
    <b v="0"/>
    <s v="12:38"/>
    <d v="1899-12-30T12:38:00"/>
    <x v="1"/>
    <x v="3"/>
    <x v="3"/>
    <n v="12"/>
    <n v="333.61900000000003"/>
    <s v="Afternoon"/>
    <n v="0.3"/>
  </r>
  <r>
    <n v="2010"/>
    <d v="2023-01-07T00:00:00"/>
    <n v="204"/>
    <n v="301"/>
    <n v="105"/>
    <n v="3"/>
    <n v="66.923999999999992"/>
    <n v="200.77199999999999"/>
    <n v="42.162119999999994"/>
    <b v="0"/>
    <s v="05:06"/>
    <d v="1899-12-30T05:06:00"/>
    <x v="1"/>
    <x v="3"/>
    <x v="3"/>
    <n v="5"/>
    <n v="66.923999999999992"/>
    <s v="Morning"/>
    <n v="0.21"/>
  </r>
  <r>
    <n v="2921"/>
    <d v="2023-01-07T00:00:00"/>
    <n v="203"/>
    <n v="305"/>
    <n v="105"/>
    <n v="6"/>
    <n v="37.933999999999997"/>
    <n v="227.60399999999998"/>
    <n v="43.244759999999999"/>
    <b v="1"/>
    <s v="15:53"/>
    <d v="1899-12-30T15:53:00"/>
    <x v="1"/>
    <x v="3"/>
    <x v="3"/>
    <n v="15"/>
    <n v="37.933999999999997"/>
    <s v="Evening"/>
    <n v="0.19"/>
  </r>
  <r>
    <n v="1877"/>
    <d v="2023-01-08T00:00:00"/>
    <n v="203"/>
    <n v="303"/>
    <n v="102"/>
    <n v="4"/>
    <n v="343.87599999999998"/>
    <n v="1375.5039999999999"/>
    <n v="261.34575999999998"/>
    <b v="1"/>
    <s v="16:50"/>
    <d v="1899-12-30T16:50:00"/>
    <x v="1"/>
    <x v="3"/>
    <x v="4"/>
    <n v="16"/>
    <n v="343.87599999999998"/>
    <s v="Evening"/>
    <n v="0.19"/>
  </r>
  <r>
    <n v="2555"/>
    <d v="2023-01-08T00:00:00"/>
    <n v="205"/>
    <n v="303"/>
    <n v="103"/>
    <n v="5"/>
    <n v="229.22900000000001"/>
    <n v="1146.145"/>
    <n v="217.76755"/>
    <b v="0"/>
    <s v="07:35"/>
    <d v="1899-12-30T07:35:00"/>
    <x v="1"/>
    <x v="3"/>
    <x v="4"/>
    <n v="7"/>
    <n v="229.22899999999998"/>
    <s v="Morning"/>
    <n v="0.19"/>
  </r>
  <r>
    <n v="2702"/>
    <d v="2023-01-08T00:00:00"/>
    <n v="202"/>
    <n v="305"/>
    <n v="102"/>
    <n v="1"/>
    <n v="263.06800000000004"/>
    <n v="263.06800000000004"/>
    <n v="78.920400000000015"/>
    <b v="0"/>
    <s v="19:50"/>
    <d v="1899-12-30T19:50:00"/>
    <x v="1"/>
    <x v="3"/>
    <x v="4"/>
    <n v="19"/>
    <n v="263.06800000000004"/>
    <s v="Evening"/>
    <n v="0.3"/>
  </r>
  <r>
    <n v="1359"/>
    <d v="2023-01-09T00:00:00"/>
    <n v="205"/>
    <n v="304"/>
    <n v="103"/>
    <n v="9"/>
    <n v="135.52500000000001"/>
    <n v="1219.7250000000001"/>
    <n v="182.95875000000001"/>
    <b v="0"/>
    <s v="14:17"/>
    <d v="1899-12-30T14:17:00"/>
    <x v="1"/>
    <x v="3"/>
    <x v="5"/>
    <n v="14"/>
    <n v="135.52500000000001"/>
    <s v="Afternoon"/>
    <n v="0.15"/>
  </r>
  <r>
    <n v="2390"/>
    <d v="2023-01-09T00:00:00"/>
    <n v="205"/>
    <n v="301"/>
    <n v="102"/>
    <n v="10"/>
    <n v="302.93900000000002"/>
    <n v="3029.3900000000003"/>
    <n v="908.81700000000012"/>
    <b v="0"/>
    <s v="09:41"/>
    <d v="1899-12-30T09:41:00"/>
    <x v="1"/>
    <x v="3"/>
    <x v="5"/>
    <n v="9"/>
    <n v="302.93900000000002"/>
    <s v="Morning"/>
    <n v="0.3"/>
  </r>
  <r>
    <n v="2578"/>
    <d v="2023-01-09T00:00:00"/>
    <n v="203"/>
    <n v="305"/>
    <n v="105"/>
    <n v="9"/>
    <n v="262.613"/>
    <n v="2363.5169999999998"/>
    <n v="401.79789"/>
    <b v="0"/>
    <s v="05:16"/>
    <d v="1899-12-30T05:16:00"/>
    <x v="1"/>
    <x v="3"/>
    <x v="5"/>
    <n v="5"/>
    <n v="262.613"/>
    <s v="Morning"/>
    <n v="0.17"/>
  </r>
  <r>
    <n v="1671"/>
    <d v="2023-01-10T00:00:00"/>
    <n v="204"/>
    <n v="305"/>
    <n v="104"/>
    <n v="9"/>
    <n v="348.76399999999995"/>
    <n v="3138.8759999999997"/>
    <n v="470.83139999999992"/>
    <b v="0"/>
    <s v="22:18"/>
    <d v="1899-12-30T22:18:00"/>
    <x v="1"/>
    <x v="3"/>
    <x v="6"/>
    <n v="22"/>
    <n v="348.76399999999995"/>
    <s v="Night"/>
    <n v="0.15"/>
  </r>
  <r>
    <n v="2408"/>
    <d v="2023-01-10T00:00:00"/>
    <n v="203"/>
    <n v="302"/>
    <n v="103"/>
    <n v="6"/>
    <n v="58.188000000000002"/>
    <n v="349.12800000000004"/>
    <n v="104.73840000000001"/>
    <b v="0"/>
    <s v="15:02"/>
    <d v="1899-12-30T15:02:00"/>
    <x v="1"/>
    <x v="3"/>
    <x v="6"/>
    <n v="15"/>
    <n v="58.188000000000009"/>
    <s v="Evening"/>
    <n v="0.3"/>
  </r>
  <r>
    <n v="2884"/>
    <d v="2023-01-10T00:00:00"/>
    <n v="205"/>
    <n v="301"/>
    <n v="101"/>
    <n v="4"/>
    <n v="153.37400000000002"/>
    <n v="613.49600000000009"/>
    <n v="104.29432000000003"/>
    <b v="0"/>
    <s v="07:01"/>
    <d v="1899-12-30T07:01:00"/>
    <x v="1"/>
    <x v="3"/>
    <x v="6"/>
    <n v="7"/>
    <n v="153.37400000000002"/>
    <s v="Morning"/>
    <n v="0.17"/>
  </r>
  <r>
    <n v="2934"/>
    <d v="2023-01-10T00:00:00"/>
    <n v="205"/>
    <n v="305"/>
    <n v="101"/>
    <n v="4"/>
    <n v="300.98900000000003"/>
    <n v="1203.9560000000001"/>
    <n v="252.83076000000003"/>
    <b v="0"/>
    <s v="00:12"/>
    <d v="1899-12-30T00:12:00"/>
    <x v="1"/>
    <x v="3"/>
    <x v="6"/>
    <n v="0"/>
    <n v="300.98900000000003"/>
    <s v="Morning"/>
    <n v="0.21"/>
  </r>
  <r>
    <n v="1984"/>
    <d v="2023-01-12T00:00:00"/>
    <n v="202"/>
    <n v="305"/>
    <n v="101"/>
    <n v="10"/>
    <n v="242.26800000000003"/>
    <n v="2422.6800000000003"/>
    <n v="411.85560000000009"/>
    <b v="0"/>
    <s v="15:42"/>
    <d v="1899-12-30T15:42:00"/>
    <x v="1"/>
    <x v="3"/>
    <x v="1"/>
    <n v="15"/>
    <n v="242.26800000000003"/>
    <s v="Evening"/>
    <n v="0.17"/>
  </r>
  <r>
    <n v="2209"/>
    <d v="2023-01-12T00:00:00"/>
    <n v="201"/>
    <n v="302"/>
    <n v="103"/>
    <n v="7"/>
    <n v="33.903999999999996"/>
    <n v="237.32799999999997"/>
    <n v="59.331999999999994"/>
    <b v="0"/>
    <s v="23:48"/>
    <d v="1899-12-30T23:48:00"/>
    <x v="1"/>
    <x v="3"/>
    <x v="1"/>
    <n v="23"/>
    <n v="33.903999999999996"/>
    <s v="Night"/>
    <n v="0.25"/>
  </r>
  <r>
    <n v="2248"/>
    <d v="2023-01-13T00:00:00"/>
    <n v="201"/>
    <n v="305"/>
    <n v="103"/>
    <n v="7"/>
    <n v="168.77900000000002"/>
    <n v="1181.4530000000002"/>
    <n v="200.84701000000004"/>
    <b v="1"/>
    <s v="19:36"/>
    <d v="1899-12-30T19:36:00"/>
    <x v="1"/>
    <x v="3"/>
    <x v="2"/>
    <n v="19"/>
    <n v="168.77900000000002"/>
    <s v="Evening"/>
    <n v="0.17"/>
  </r>
  <r>
    <n v="2943"/>
    <d v="2023-01-13T00:00:00"/>
    <n v="203"/>
    <n v="302"/>
    <n v="105"/>
    <n v="9"/>
    <n v="117.98800000000001"/>
    <n v="1061.8920000000001"/>
    <n v="159.28380000000001"/>
    <b v="1"/>
    <s v="16:14"/>
    <d v="1899-12-30T16:14:00"/>
    <x v="1"/>
    <x v="3"/>
    <x v="2"/>
    <n v="16"/>
    <n v="117.988"/>
    <s v="Evening"/>
    <n v="0.15"/>
  </r>
  <r>
    <n v="1038"/>
    <d v="2023-01-14T00:00:00"/>
    <n v="202"/>
    <n v="302"/>
    <n v="103"/>
    <n v="7"/>
    <n v="217.24300000000002"/>
    <n v="1520.7010000000002"/>
    <n v="319.34721000000002"/>
    <b v="0"/>
    <s v="13:24"/>
    <d v="1899-12-30T13:24:00"/>
    <x v="1"/>
    <x v="3"/>
    <x v="3"/>
    <n v="13"/>
    <n v="217.24300000000002"/>
    <s v="Afternoon"/>
    <n v="0.20999999999999996"/>
  </r>
  <r>
    <n v="1761"/>
    <d v="2023-01-14T00:00:00"/>
    <n v="204"/>
    <n v="303"/>
    <n v="101"/>
    <n v="8"/>
    <n v="124.30600000000001"/>
    <n v="994.44800000000009"/>
    <n v="149.16720000000001"/>
    <b v="0"/>
    <s v="06:21"/>
    <d v="1899-12-30T06:21:00"/>
    <x v="1"/>
    <x v="3"/>
    <x v="3"/>
    <n v="6"/>
    <n v="124.30600000000001"/>
    <s v="Morning"/>
    <n v="0.15"/>
  </r>
  <r>
    <n v="2307"/>
    <d v="2023-01-14T00:00:00"/>
    <n v="203"/>
    <n v="305"/>
    <n v="101"/>
    <n v="8"/>
    <n v="88.582000000000008"/>
    <n v="708.65600000000006"/>
    <n v="106.2984"/>
    <b v="0"/>
    <s v="01:21"/>
    <d v="1899-12-30T01:21:00"/>
    <x v="1"/>
    <x v="3"/>
    <x v="3"/>
    <n v="1"/>
    <n v="88.582000000000008"/>
    <s v="Morning"/>
    <n v="0.15"/>
  </r>
  <r>
    <n v="2956"/>
    <d v="2023-01-14T00:00:00"/>
    <n v="203"/>
    <n v="305"/>
    <n v="105"/>
    <n v="6"/>
    <n v="318.83800000000002"/>
    <n v="1913.0280000000002"/>
    <n v="325.21476000000007"/>
    <b v="0"/>
    <s v="06:41"/>
    <d v="1899-12-30T06:41:00"/>
    <x v="1"/>
    <x v="3"/>
    <x v="3"/>
    <n v="6"/>
    <n v="318.83800000000002"/>
    <s v="Morning"/>
    <n v="0.17"/>
  </r>
  <r>
    <n v="2225"/>
    <d v="2023-01-15T00:00:00"/>
    <n v="201"/>
    <n v="305"/>
    <n v="104"/>
    <n v="9"/>
    <n v="110.22700000000002"/>
    <n v="992.04300000000012"/>
    <n v="188.48817000000003"/>
    <b v="0"/>
    <s v="12:10"/>
    <d v="1899-12-30T12:10:00"/>
    <x v="1"/>
    <x v="3"/>
    <x v="4"/>
    <n v="12"/>
    <n v="110.22700000000002"/>
    <s v="Afternoon"/>
    <n v="0.19"/>
  </r>
  <r>
    <n v="2328"/>
    <d v="2023-01-15T00:00:00"/>
    <n v="203"/>
    <n v="305"/>
    <n v="103"/>
    <n v="1"/>
    <n v="33.890999999999998"/>
    <n v="33.890999999999998"/>
    <n v="7.1171099999999994"/>
    <b v="0"/>
    <s v="21:46"/>
    <d v="1899-12-30T21:46:00"/>
    <x v="1"/>
    <x v="3"/>
    <x v="4"/>
    <n v="21"/>
    <n v="33.890999999999998"/>
    <s v="Night"/>
    <n v="0.21"/>
  </r>
  <r>
    <n v="2633"/>
    <d v="2023-01-15T00:00:00"/>
    <n v="201"/>
    <n v="305"/>
    <n v="102"/>
    <n v="5"/>
    <n v="86.034000000000006"/>
    <n v="430.17"/>
    <n v="81.732300000000009"/>
    <b v="0"/>
    <s v="21:51"/>
    <d v="1899-12-30T21:51:00"/>
    <x v="1"/>
    <x v="3"/>
    <x v="4"/>
    <n v="21"/>
    <n v="86.034000000000006"/>
    <s v="Night"/>
    <n v="0.19"/>
  </r>
  <r>
    <n v="1009"/>
    <d v="2023-01-16T00:00:00"/>
    <n v="205"/>
    <n v="301"/>
    <n v="104"/>
    <n v="4"/>
    <n v="359.67100000000005"/>
    <n v="1438.6840000000002"/>
    <n v="359.67100000000005"/>
    <b v="0"/>
    <s v="05:40"/>
    <d v="1899-12-30T05:40:00"/>
    <x v="1"/>
    <x v="3"/>
    <x v="5"/>
    <n v="5"/>
    <n v="359.67100000000005"/>
    <s v="Morning"/>
    <n v="0.25"/>
  </r>
  <r>
    <n v="1129"/>
    <d v="2023-01-16T00:00:00"/>
    <n v="202"/>
    <n v="303"/>
    <n v="105"/>
    <n v="4"/>
    <n v="203.50200000000001"/>
    <n v="814.00800000000004"/>
    <n v="203.50200000000001"/>
    <b v="0"/>
    <s v="13:57"/>
    <d v="1899-12-30T13:57:00"/>
    <x v="1"/>
    <x v="3"/>
    <x v="5"/>
    <n v="13"/>
    <n v="203.50200000000001"/>
    <s v="Afternoon"/>
    <n v="0.25"/>
  </r>
  <r>
    <n v="2101"/>
    <d v="2023-01-16T00:00:00"/>
    <n v="205"/>
    <n v="303"/>
    <n v="102"/>
    <n v="1"/>
    <n v="38.935000000000002"/>
    <n v="38.935000000000002"/>
    <n v="9.7337500000000006"/>
    <b v="0"/>
    <s v="07:46"/>
    <d v="1899-12-30T07:46:00"/>
    <x v="1"/>
    <x v="3"/>
    <x v="5"/>
    <n v="7"/>
    <n v="38.935000000000002"/>
    <s v="Morning"/>
    <n v="0.25"/>
  </r>
  <r>
    <n v="1225"/>
    <d v="2023-01-17T00:00:00"/>
    <n v="205"/>
    <n v="302"/>
    <n v="103"/>
    <n v="9"/>
    <n v="67.573999999999998"/>
    <n v="608.16599999999994"/>
    <n v="152.04149999999998"/>
    <b v="1"/>
    <s v="16:59"/>
    <d v="1899-12-30T16:59:00"/>
    <x v="1"/>
    <x v="3"/>
    <x v="6"/>
    <n v="16"/>
    <n v="67.573999999999998"/>
    <s v="Evening"/>
    <n v="0.25"/>
  </r>
  <r>
    <n v="1432"/>
    <d v="2023-01-17T00:00:00"/>
    <n v="201"/>
    <n v="301"/>
    <n v="105"/>
    <n v="1"/>
    <n v="229.70999999999998"/>
    <n v="229.70999999999998"/>
    <n v="39.050699999999999"/>
    <b v="1"/>
    <s v="06:49"/>
    <d v="1899-12-30T06:49:00"/>
    <x v="1"/>
    <x v="3"/>
    <x v="6"/>
    <n v="6"/>
    <n v="229.70999999999998"/>
    <s v="Morning"/>
    <n v="0.17"/>
  </r>
  <r>
    <n v="1687"/>
    <d v="2023-01-17T00:00:00"/>
    <n v="204"/>
    <n v="301"/>
    <n v="104"/>
    <n v="8"/>
    <n v="319.91700000000003"/>
    <n v="2559.3360000000002"/>
    <n v="639.83400000000006"/>
    <b v="0"/>
    <s v="12:12"/>
    <d v="1899-12-30T12:12:00"/>
    <x v="1"/>
    <x v="3"/>
    <x v="6"/>
    <n v="12"/>
    <n v="319.91700000000003"/>
    <s v="Afternoon"/>
    <n v="0.25"/>
  </r>
  <r>
    <n v="1042"/>
    <d v="2023-01-18T00:00:00"/>
    <n v="203"/>
    <n v="301"/>
    <n v="102"/>
    <n v="6"/>
    <n v="355.18600000000004"/>
    <n v="2131.116"/>
    <n v="362.28972000000005"/>
    <b v="0"/>
    <s v="15:55"/>
    <d v="1899-12-30T15:55:00"/>
    <x v="1"/>
    <x v="3"/>
    <x v="0"/>
    <n v="15"/>
    <n v="355.18599999999998"/>
    <s v="Evening"/>
    <n v="0.17"/>
  </r>
  <r>
    <n v="1623"/>
    <d v="2023-01-18T00:00:00"/>
    <n v="204"/>
    <n v="303"/>
    <n v="105"/>
    <n v="7"/>
    <n v="364.767"/>
    <n v="2553.3690000000001"/>
    <n v="383.00535000000002"/>
    <b v="0"/>
    <s v="21:36"/>
    <d v="1899-12-30T21:36:00"/>
    <x v="1"/>
    <x v="3"/>
    <x v="0"/>
    <n v="21"/>
    <n v="364.767"/>
    <s v="Night"/>
    <n v="0.15"/>
  </r>
  <r>
    <n v="1684"/>
    <d v="2023-01-18T00:00:00"/>
    <n v="202"/>
    <n v="302"/>
    <n v="103"/>
    <n v="10"/>
    <n v="236.886"/>
    <n v="2368.86"/>
    <n v="402.70620000000002"/>
    <b v="0"/>
    <s v="14:45"/>
    <d v="1899-12-30T14:45:00"/>
    <x v="1"/>
    <x v="3"/>
    <x v="0"/>
    <n v="14"/>
    <n v="236.88600000000002"/>
    <s v="Afternoon"/>
    <n v="0.17"/>
  </r>
  <r>
    <n v="2415"/>
    <d v="2023-01-18T00:00:00"/>
    <n v="205"/>
    <n v="305"/>
    <n v="101"/>
    <n v="1"/>
    <n v="233.935"/>
    <n v="233.935"/>
    <n v="35.090249999999997"/>
    <b v="0"/>
    <s v="09:37"/>
    <d v="1899-12-30T09:37:00"/>
    <x v="1"/>
    <x v="3"/>
    <x v="0"/>
    <n v="9"/>
    <n v="233.935"/>
    <s v="Morning"/>
    <n v="0.15"/>
  </r>
  <r>
    <n v="2797"/>
    <d v="2023-01-18T00:00:00"/>
    <n v="204"/>
    <n v="302"/>
    <n v="103"/>
    <n v="9"/>
    <n v="120.77000000000001"/>
    <n v="1086.93"/>
    <n v="271.73250000000002"/>
    <b v="0"/>
    <s v="18:20"/>
    <d v="1899-12-30T18:20:00"/>
    <x v="1"/>
    <x v="3"/>
    <x v="0"/>
    <n v="18"/>
    <n v="120.77000000000001"/>
    <s v="Evening"/>
    <n v="0.25"/>
  </r>
  <r>
    <n v="2880"/>
    <d v="2023-01-18T00:00:00"/>
    <n v="205"/>
    <n v="305"/>
    <n v="103"/>
    <n v="7"/>
    <n v="177.15100000000001"/>
    <n v="1240.057"/>
    <n v="260.41197"/>
    <b v="0"/>
    <s v="12:09"/>
    <d v="1899-12-30T12:09:00"/>
    <x v="1"/>
    <x v="3"/>
    <x v="0"/>
    <n v="12"/>
    <n v="177.15100000000001"/>
    <s v="Afternoon"/>
    <n v="0.21"/>
  </r>
  <r>
    <n v="1046"/>
    <d v="2023-01-19T00:00:00"/>
    <n v="202"/>
    <n v="302"/>
    <n v="102"/>
    <n v="7"/>
    <n v="116.41500000000001"/>
    <n v="814.90500000000009"/>
    <n v="244.47150000000002"/>
    <b v="0"/>
    <s v="04:27"/>
    <d v="1899-12-30T04:27:00"/>
    <x v="1"/>
    <x v="3"/>
    <x v="1"/>
    <n v="4"/>
    <n v="116.41500000000001"/>
    <s v="Morning"/>
    <n v="0.3"/>
  </r>
  <r>
    <n v="1409"/>
    <d v="2023-01-19T00:00:00"/>
    <n v="201"/>
    <n v="302"/>
    <n v="103"/>
    <n v="5"/>
    <n v="376.31100000000004"/>
    <n v="1881.5550000000003"/>
    <n v="357.49545000000006"/>
    <b v="0"/>
    <s v="20:13"/>
    <d v="1899-12-30T20:13:00"/>
    <x v="1"/>
    <x v="3"/>
    <x v="1"/>
    <n v="20"/>
    <n v="376.31100000000004"/>
    <s v="Evening"/>
    <n v="0.19"/>
  </r>
  <r>
    <n v="1678"/>
    <d v="2023-01-19T00:00:00"/>
    <n v="204"/>
    <n v="303"/>
    <n v="105"/>
    <n v="6"/>
    <n v="319.89100000000002"/>
    <n v="1919.346"/>
    <n v="326.28882000000004"/>
    <b v="1"/>
    <s v="08:31"/>
    <d v="1899-12-30T08:31:00"/>
    <x v="1"/>
    <x v="3"/>
    <x v="1"/>
    <n v="8"/>
    <n v="319.89100000000002"/>
    <s v="Morning"/>
    <n v="0.17"/>
  </r>
  <r>
    <n v="1745"/>
    <d v="2023-01-19T00:00:00"/>
    <n v="202"/>
    <n v="304"/>
    <n v="104"/>
    <n v="6"/>
    <n v="227.47399999999999"/>
    <n v="1364.8440000000001"/>
    <n v="259.32035999999999"/>
    <b v="1"/>
    <s v="02:58"/>
    <d v="1899-12-30T02:58:00"/>
    <x v="1"/>
    <x v="3"/>
    <x v="1"/>
    <n v="2"/>
    <n v="227.47400000000002"/>
    <s v="Morning"/>
    <n v="0.19"/>
  </r>
  <r>
    <n v="1662"/>
    <d v="2023-01-20T00:00:00"/>
    <n v="205"/>
    <n v="303"/>
    <n v="105"/>
    <n v="1"/>
    <n v="268.91800000000001"/>
    <n v="268.91800000000001"/>
    <n v="56.47278"/>
    <b v="0"/>
    <s v="05:22"/>
    <d v="1899-12-30T05:22:00"/>
    <x v="1"/>
    <x v="3"/>
    <x v="2"/>
    <n v="5"/>
    <n v="268.91800000000001"/>
    <s v="Morning"/>
    <n v="0.21"/>
  </r>
  <r>
    <n v="2394"/>
    <d v="2023-01-20T00:00:00"/>
    <n v="202"/>
    <n v="304"/>
    <n v="102"/>
    <n v="5"/>
    <n v="218.19200000000001"/>
    <n v="1090.96"/>
    <n v="229.10159999999999"/>
    <b v="1"/>
    <s v="12:27"/>
    <d v="1899-12-30T12:27:00"/>
    <x v="1"/>
    <x v="3"/>
    <x v="2"/>
    <n v="12"/>
    <n v="218.19200000000001"/>
    <s v="Afternoon"/>
    <n v="0.21"/>
  </r>
  <r>
    <n v="2859"/>
    <d v="2023-01-20T00:00:00"/>
    <n v="203"/>
    <n v="303"/>
    <n v="104"/>
    <n v="2"/>
    <n v="265.52500000000003"/>
    <n v="531.05000000000007"/>
    <n v="79.657500000000013"/>
    <b v="0"/>
    <s v="01:51"/>
    <d v="1899-12-30T01:51:00"/>
    <x v="1"/>
    <x v="3"/>
    <x v="2"/>
    <n v="1"/>
    <n v="265.52500000000003"/>
    <s v="Morning"/>
    <n v="0.15"/>
  </r>
  <r>
    <n v="2873"/>
    <d v="2023-01-20T00:00:00"/>
    <n v="202"/>
    <n v="303"/>
    <n v="103"/>
    <n v="9"/>
    <n v="148.57700000000003"/>
    <n v="1337.1930000000002"/>
    <n v="254.06667000000004"/>
    <b v="0"/>
    <s v="04:26"/>
    <d v="1899-12-30T04:26:00"/>
    <x v="1"/>
    <x v="3"/>
    <x v="2"/>
    <n v="4"/>
    <n v="148.57700000000003"/>
    <s v="Morning"/>
    <n v="0.19"/>
  </r>
  <r>
    <n v="1104"/>
    <d v="2023-01-21T00:00:00"/>
    <n v="202"/>
    <n v="302"/>
    <n v="105"/>
    <n v="1"/>
    <n v="284.64800000000002"/>
    <n v="284.64800000000002"/>
    <n v="59.77608"/>
    <b v="0"/>
    <s v="21:12"/>
    <d v="1899-12-30T21:12:00"/>
    <x v="1"/>
    <x v="3"/>
    <x v="3"/>
    <n v="21"/>
    <n v="284.64800000000002"/>
    <s v="Night"/>
    <n v="0.21"/>
  </r>
  <r>
    <n v="2395"/>
    <d v="2023-01-21T00:00:00"/>
    <n v="204"/>
    <n v="303"/>
    <n v="102"/>
    <n v="9"/>
    <n v="115.297"/>
    <n v="1037.673"/>
    <n v="259.41825"/>
    <b v="1"/>
    <s v="05:10"/>
    <d v="1899-12-30T05:10:00"/>
    <x v="1"/>
    <x v="3"/>
    <x v="3"/>
    <n v="5"/>
    <n v="115.297"/>
    <s v="Morning"/>
    <n v="0.25"/>
  </r>
  <r>
    <n v="2897"/>
    <d v="2023-01-21T00:00:00"/>
    <n v="202"/>
    <n v="305"/>
    <n v="105"/>
    <n v="7"/>
    <n v="145.41800000000001"/>
    <n v="1017.926"/>
    <n v="193.40594000000002"/>
    <b v="0"/>
    <s v="12:18"/>
    <d v="1899-12-30T12:18:00"/>
    <x v="1"/>
    <x v="3"/>
    <x v="3"/>
    <n v="12"/>
    <n v="145.41800000000001"/>
    <s v="Afternoon"/>
    <n v="0.19"/>
  </r>
  <r>
    <n v="2905"/>
    <d v="2023-01-21T00:00:00"/>
    <n v="201"/>
    <n v="303"/>
    <n v="104"/>
    <n v="5"/>
    <n v="369.85"/>
    <n v="1849.25"/>
    <n v="462.3125"/>
    <b v="0"/>
    <s v="09:57"/>
    <d v="1899-12-30T09:57:00"/>
    <x v="1"/>
    <x v="3"/>
    <x v="3"/>
    <n v="9"/>
    <n v="369.85"/>
    <s v="Morning"/>
    <n v="0.25"/>
  </r>
  <r>
    <n v="1308"/>
    <d v="2023-01-22T00:00:00"/>
    <n v="201"/>
    <n v="301"/>
    <n v="104"/>
    <n v="3"/>
    <n v="271.60900000000004"/>
    <n v="814.82700000000011"/>
    <n v="171.11367000000001"/>
    <b v="0"/>
    <s v="01:03"/>
    <d v="1899-12-30T01:03:00"/>
    <x v="1"/>
    <x v="3"/>
    <x v="4"/>
    <n v="1"/>
    <n v="271.60900000000004"/>
    <s v="Morning"/>
    <n v="0.21"/>
  </r>
  <r>
    <n v="1888"/>
    <d v="2023-01-22T00:00:00"/>
    <n v="202"/>
    <n v="301"/>
    <n v="101"/>
    <n v="5"/>
    <n v="114.426"/>
    <n v="572.13"/>
    <n v="97.262100000000004"/>
    <b v="1"/>
    <s v="20:48"/>
    <d v="1899-12-30T20:48:00"/>
    <x v="1"/>
    <x v="3"/>
    <x v="4"/>
    <n v="20"/>
    <n v="114.426"/>
    <s v="Evening"/>
    <n v="0.17"/>
  </r>
  <r>
    <n v="1918"/>
    <d v="2023-01-22T00:00:00"/>
    <n v="201"/>
    <n v="305"/>
    <n v="104"/>
    <n v="2"/>
    <n v="329.91399999999999"/>
    <n v="659.82799999999997"/>
    <n v="112.17076"/>
    <b v="0"/>
    <s v="18:54"/>
    <d v="1899-12-30T18:54:00"/>
    <x v="1"/>
    <x v="3"/>
    <x v="4"/>
    <n v="18"/>
    <n v="329.91399999999999"/>
    <s v="Evening"/>
    <n v="0.17"/>
  </r>
  <r>
    <n v="2416"/>
    <d v="2023-01-22T00:00:00"/>
    <n v="204"/>
    <n v="303"/>
    <n v="105"/>
    <n v="10"/>
    <n v="108.992"/>
    <n v="1089.92"/>
    <n v="185.28640000000001"/>
    <b v="0"/>
    <s v="05:50"/>
    <d v="1899-12-30T05:50:00"/>
    <x v="1"/>
    <x v="3"/>
    <x v="4"/>
    <n v="5"/>
    <n v="108.992"/>
    <s v="Morning"/>
    <n v="0.17"/>
  </r>
  <r>
    <n v="1231"/>
    <d v="2023-01-23T00:00:00"/>
    <n v="201"/>
    <n v="304"/>
    <n v="101"/>
    <n v="1"/>
    <n v="55.744000000000007"/>
    <n v="55.744000000000007"/>
    <n v="13.936000000000002"/>
    <b v="0"/>
    <s v="02:59"/>
    <d v="1899-12-30T02:59:00"/>
    <x v="1"/>
    <x v="3"/>
    <x v="5"/>
    <n v="2"/>
    <n v="55.744000000000007"/>
    <s v="Morning"/>
    <n v="0.25"/>
  </r>
  <r>
    <n v="1551"/>
    <d v="2023-01-23T00:00:00"/>
    <n v="204"/>
    <n v="304"/>
    <n v="103"/>
    <n v="3"/>
    <n v="247.494"/>
    <n v="742.48199999999997"/>
    <n v="111.3723"/>
    <b v="0"/>
    <s v="16:15"/>
    <d v="1899-12-30T16:15:00"/>
    <x v="1"/>
    <x v="3"/>
    <x v="5"/>
    <n v="16"/>
    <n v="247.494"/>
    <s v="Evening"/>
    <n v="0.15"/>
  </r>
  <r>
    <n v="1332"/>
    <d v="2023-01-24T00:00:00"/>
    <n v="202"/>
    <n v="304"/>
    <n v="104"/>
    <n v="5"/>
    <n v="372.45"/>
    <n v="1862.25"/>
    <n v="391.07249999999999"/>
    <b v="0"/>
    <s v="08:43"/>
    <d v="1899-12-30T08:43:00"/>
    <x v="1"/>
    <x v="3"/>
    <x v="6"/>
    <n v="8"/>
    <n v="372.45"/>
    <s v="Morning"/>
    <n v="0.21"/>
  </r>
  <r>
    <n v="2442"/>
    <d v="2023-01-24T00:00:00"/>
    <n v="203"/>
    <n v="305"/>
    <n v="103"/>
    <n v="3"/>
    <n v="271.31"/>
    <n v="813.93000000000006"/>
    <n v="170.92529999999999"/>
    <b v="0"/>
    <s v="18:13"/>
    <d v="1899-12-30T18:13:00"/>
    <x v="1"/>
    <x v="3"/>
    <x v="6"/>
    <n v="18"/>
    <n v="271.31"/>
    <s v="Evening"/>
    <n v="0.20999999999999996"/>
  </r>
  <r>
    <n v="2682"/>
    <d v="2023-01-24T00:00:00"/>
    <n v="203"/>
    <n v="304"/>
    <n v="101"/>
    <n v="2"/>
    <n v="71.682000000000002"/>
    <n v="143.364"/>
    <n v="30.106439999999999"/>
    <b v="0"/>
    <s v="23:49"/>
    <d v="1899-12-30T23:49:00"/>
    <x v="1"/>
    <x v="3"/>
    <x v="6"/>
    <n v="23"/>
    <n v="71.682000000000002"/>
    <s v="Night"/>
    <n v="0.21"/>
  </r>
  <r>
    <n v="1834"/>
    <d v="2023-01-25T00:00:00"/>
    <n v="203"/>
    <n v="305"/>
    <n v="104"/>
    <n v="1"/>
    <n v="178.59399999999999"/>
    <n v="178.59399999999999"/>
    <n v="30.360980000000001"/>
    <b v="0"/>
    <s v="05:38"/>
    <d v="1899-12-30T05:38:00"/>
    <x v="1"/>
    <x v="3"/>
    <x v="0"/>
    <n v="5"/>
    <n v="178.59399999999999"/>
    <s v="Morning"/>
    <n v="0.17"/>
  </r>
  <r>
    <n v="2151"/>
    <d v="2023-01-25T00:00:00"/>
    <n v="201"/>
    <n v="305"/>
    <n v="102"/>
    <n v="5"/>
    <n v="68.587999999999994"/>
    <n v="342.93999999999994"/>
    <n v="51.440999999999988"/>
    <b v="0"/>
    <s v="18:27"/>
    <d v="1899-12-30T18:27:00"/>
    <x v="1"/>
    <x v="3"/>
    <x v="0"/>
    <n v="18"/>
    <n v="68.587999999999994"/>
    <s v="Evening"/>
    <n v="0.15"/>
  </r>
  <r>
    <n v="2631"/>
    <d v="2023-01-25T00:00:00"/>
    <n v="202"/>
    <n v="303"/>
    <n v="101"/>
    <n v="1"/>
    <n v="115.36199999999999"/>
    <n v="115.36199999999999"/>
    <n v="17.304299999999998"/>
    <b v="1"/>
    <s v="14:09"/>
    <d v="1899-12-30T14:09:00"/>
    <x v="1"/>
    <x v="3"/>
    <x v="0"/>
    <n v="14"/>
    <n v="115.36199999999999"/>
    <s v="Afternoon"/>
    <n v="0.15"/>
  </r>
  <r>
    <n v="2714"/>
    <d v="2023-01-26T00:00:00"/>
    <n v="202"/>
    <n v="302"/>
    <n v="103"/>
    <n v="7"/>
    <n v="259.06400000000002"/>
    <n v="1813.4480000000001"/>
    <n v="544.03440000000001"/>
    <b v="0"/>
    <s v="08:10"/>
    <d v="1899-12-30T08:10:00"/>
    <x v="1"/>
    <x v="3"/>
    <x v="1"/>
    <n v="8"/>
    <n v="259.06400000000002"/>
    <s v="Morning"/>
    <n v="0.3"/>
  </r>
  <r>
    <n v="2448"/>
    <d v="2023-01-27T00:00:00"/>
    <n v="203"/>
    <n v="303"/>
    <n v="103"/>
    <n v="4"/>
    <n v="287.02699999999999"/>
    <n v="1148.1079999999999"/>
    <n v="241.10267999999999"/>
    <b v="0"/>
    <s v="03:33"/>
    <d v="1899-12-30T03:33:00"/>
    <x v="1"/>
    <x v="3"/>
    <x v="2"/>
    <n v="3"/>
    <n v="287.02699999999999"/>
    <s v="Morning"/>
    <n v="0.21"/>
  </r>
  <r>
    <n v="1688"/>
    <d v="2023-01-28T00:00:00"/>
    <n v="202"/>
    <n v="304"/>
    <n v="105"/>
    <n v="10"/>
    <n v="177.51500000000001"/>
    <n v="1775.15"/>
    <n v="532.54499999999996"/>
    <b v="0"/>
    <s v="21:28"/>
    <d v="1899-12-30T21:28:00"/>
    <x v="1"/>
    <x v="3"/>
    <x v="3"/>
    <n v="21"/>
    <n v="177.51500000000001"/>
    <s v="Night"/>
    <n v="0.3"/>
  </r>
  <r>
    <n v="2039"/>
    <d v="2023-01-28T00:00:00"/>
    <n v="204"/>
    <n v="301"/>
    <n v="105"/>
    <n v="2"/>
    <n v="343.74600000000004"/>
    <n v="687.49200000000008"/>
    <n v="130.62348000000003"/>
    <b v="1"/>
    <s v="14:56"/>
    <d v="1899-12-30T14:56:00"/>
    <x v="1"/>
    <x v="3"/>
    <x v="3"/>
    <n v="14"/>
    <n v="343.74600000000004"/>
    <s v="Afternoon"/>
    <n v="0.19000000000000003"/>
  </r>
  <r>
    <n v="2900"/>
    <d v="2023-01-28T00:00:00"/>
    <n v="204"/>
    <n v="303"/>
    <n v="102"/>
    <n v="6"/>
    <n v="329.95300000000003"/>
    <n v="1979.7180000000003"/>
    <n v="593.91540000000009"/>
    <b v="0"/>
    <s v="21:06"/>
    <d v="1899-12-30T21:06:00"/>
    <x v="1"/>
    <x v="3"/>
    <x v="3"/>
    <n v="21"/>
    <n v="329.95300000000003"/>
    <s v="Night"/>
    <n v="0.3"/>
  </r>
  <r>
    <n v="2553"/>
    <d v="2023-01-29T00:00:00"/>
    <n v="204"/>
    <n v="301"/>
    <n v="103"/>
    <n v="2"/>
    <n v="105.01400000000001"/>
    <n v="210.02800000000002"/>
    <n v="31.504200000000001"/>
    <b v="0"/>
    <s v="02:55"/>
    <d v="1899-12-30T02:55:00"/>
    <x v="1"/>
    <x v="3"/>
    <x v="4"/>
    <n v="2"/>
    <n v="105.01400000000001"/>
    <s v="Morning"/>
    <n v="0.15"/>
  </r>
  <r>
    <n v="1133"/>
    <d v="2023-01-30T00:00:00"/>
    <n v="203"/>
    <n v="304"/>
    <n v="105"/>
    <n v="3"/>
    <n v="51.180999999999997"/>
    <n v="153.54300000000001"/>
    <n v="29.173170000000002"/>
    <b v="0"/>
    <s v="09:56"/>
    <d v="1899-12-30T09:56:00"/>
    <x v="1"/>
    <x v="3"/>
    <x v="5"/>
    <n v="9"/>
    <n v="51.181000000000004"/>
    <s v="Morning"/>
    <n v="0.19"/>
  </r>
  <r>
    <n v="1701"/>
    <d v="2023-01-30T00:00:00"/>
    <n v="202"/>
    <n v="305"/>
    <n v="102"/>
    <n v="6"/>
    <n v="312.52000000000004"/>
    <n v="1875.1200000000003"/>
    <n v="281.26800000000003"/>
    <b v="0"/>
    <s v="16:51"/>
    <d v="1899-12-30T16:51:00"/>
    <x v="1"/>
    <x v="3"/>
    <x v="5"/>
    <n v="16"/>
    <n v="312.52000000000004"/>
    <s v="Evening"/>
    <n v="0.15"/>
  </r>
  <r>
    <n v="1587"/>
    <d v="2023-01-31T00:00:00"/>
    <n v="205"/>
    <n v="303"/>
    <n v="105"/>
    <n v="4"/>
    <n v="321.71100000000001"/>
    <n v="1286.8440000000001"/>
    <n v="193.0266"/>
    <b v="0"/>
    <s v="15:33"/>
    <d v="1899-12-30T15:33:00"/>
    <x v="1"/>
    <x v="3"/>
    <x v="6"/>
    <n v="15"/>
    <n v="321.71100000000001"/>
    <s v="Evening"/>
    <n v="0.15"/>
  </r>
  <r>
    <n v="1854"/>
    <d v="2023-01-31T00:00:00"/>
    <n v="203"/>
    <n v="303"/>
    <n v="104"/>
    <n v="9"/>
    <n v="144.50800000000001"/>
    <n v="1300.5720000000001"/>
    <n v="273.12012000000004"/>
    <b v="0"/>
    <s v="19:43"/>
    <d v="1899-12-30T19:43:00"/>
    <x v="1"/>
    <x v="3"/>
    <x v="6"/>
    <n v="19"/>
    <n v="144.50800000000001"/>
    <s v="Evening"/>
    <n v="0.21000000000000002"/>
  </r>
  <r>
    <n v="1988"/>
    <d v="2023-01-31T00:00:00"/>
    <n v="202"/>
    <n v="301"/>
    <n v="101"/>
    <n v="2"/>
    <n v="364.44200000000001"/>
    <n v="728.88400000000001"/>
    <n v="218.6652"/>
    <b v="0"/>
    <s v="21:04"/>
    <d v="1899-12-30T21:04:00"/>
    <x v="1"/>
    <x v="3"/>
    <x v="6"/>
    <n v="21"/>
    <n v="364.44200000000001"/>
    <s v="Night"/>
    <n v="0.3"/>
  </r>
  <r>
    <n v="2681"/>
    <d v="2023-01-31T00:00:00"/>
    <n v="204"/>
    <n v="304"/>
    <n v="102"/>
    <n v="6"/>
    <n v="167.95999999999998"/>
    <n v="1007.7599999999999"/>
    <n v="191.47439999999997"/>
    <b v="0"/>
    <s v="04:32"/>
    <d v="1899-12-30T04:32:00"/>
    <x v="1"/>
    <x v="3"/>
    <x v="6"/>
    <n v="4"/>
    <n v="167.95999999999998"/>
    <s v="Morning"/>
    <n v="0.19"/>
  </r>
  <r>
    <n v="1037"/>
    <d v="2023-02-01T00:00:00"/>
    <n v="205"/>
    <n v="304"/>
    <n v="102"/>
    <n v="4"/>
    <n v="341.53600000000006"/>
    <n v="1366.1440000000002"/>
    <n v="259.56736000000006"/>
    <b v="0"/>
    <s v="12:06"/>
    <d v="1899-12-30T12:06:00"/>
    <x v="1"/>
    <x v="4"/>
    <x v="0"/>
    <n v="12"/>
    <n v="341.53600000000006"/>
    <s v="Afternoon"/>
    <n v="0.19"/>
  </r>
  <r>
    <n v="1258"/>
    <d v="2023-02-01T00:00:00"/>
    <n v="201"/>
    <n v="303"/>
    <n v="101"/>
    <n v="1"/>
    <n v="268.07300000000004"/>
    <n v="268.07300000000004"/>
    <n v="45.572410000000012"/>
    <b v="0"/>
    <s v="12:53"/>
    <d v="1899-12-30T12:53:00"/>
    <x v="1"/>
    <x v="4"/>
    <x v="0"/>
    <n v="12"/>
    <n v="268.07300000000004"/>
    <s v="Afternoon"/>
    <n v="0.17"/>
  </r>
  <r>
    <n v="2290"/>
    <d v="2023-02-02T00:00:00"/>
    <n v="203"/>
    <n v="301"/>
    <n v="103"/>
    <n v="1"/>
    <n v="98.864999999999995"/>
    <n v="98.864999999999995"/>
    <n v="16.80705"/>
    <b v="0"/>
    <s v="08:11"/>
    <d v="1899-12-30T08:11:00"/>
    <x v="1"/>
    <x v="4"/>
    <x v="1"/>
    <n v="8"/>
    <n v="98.864999999999995"/>
    <s v="Morning"/>
    <n v="0.17"/>
  </r>
  <r>
    <n v="2737"/>
    <d v="2023-02-02T00:00:00"/>
    <n v="205"/>
    <n v="305"/>
    <n v="103"/>
    <n v="2"/>
    <n v="296.166"/>
    <n v="592.33199999999999"/>
    <n v="148.083"/>
    <b v="0"/>
    <s v="14:16"/>
    <d v="1899-12-30T14:16:00"/>
    <x v="1"/>
    <x v="4"/>
    <x v="1"/>
    <n v="14"/>
    <n v="296.166"/>
    <s v="Afternoon"/>
    <n v="0.25"/>
  </r>
  <r>
    <n v="1734"/>
    <d v="2023-02-03T00:00:00"/>
    <n v="201"/>
    <n v="302"/>
    <n v="104"/>
    <n v="10"/>
    <n v="55.9"/>
    <n v="559"/>
    <n v="117.39"/>
    <b v="0"/>
    <s v="07:57"/>
    <d v="1899-12-30T07:57:00"/>
    <x v="1"/>
    <x v="4"/>
    <x v="2"/>
    <n v="7"/>
    <n v="55.9"/>
    <s v="Morning"/>
    <n v="0.21"/>
  </r>
  <r>
    <n v="2025"/>
    <d v="2023-02-03T00:00:00"/>
    <n v="205"/>
    <n v="302"/>
    <n v="105"/>
    <n v="3"/>
    <n v="324.46700000000004"/>
    <n v="973.40100000000007"/>
    <n v="146.01015000000001"/>
    <b v="0"/>
    <s v="10:10"/>
    <d v="1899-12-30T10:10:00"/>
    <x v="1"/>
    <x v="4"/>
    <x v="2"/>
    <n v="10"/>
    <n v="324.46700000000004"/>
    <s v="Morning"/>
    <n v="0.15"/>
  </r>
  <r>
    <n v="2198"/>
    <d v="2023-02-03T00:00:00"/>
    <n v="204"/>
    <n v="305"/>
    <n v="104"/>
    <n v="5"/>
    <n v="108.18600000000001"/>
    <n v="540.93000000000006"/>
    <n v="162.27900000000002"/>
    <b v="0"/>
    <s v="03:13"/>
    <d v="1899-12-30T03:13:00"/>
    <x v="1"/>
    <x v="4"/>
    <x v="2"/>
    <n v="3"/>
    <n v="108.18600000000001"/>
    <s v="Morning"/>
    <n v="0.3"/>
  </r>
  <r>
    <n v="2602"/>
    <d v="2023-02-03T00:00:00"/>
    <n v="202"/>
    <n v="304"/>
    <n v="103"/>
    <n v="2"/>
    <n v="207.636"/>
    <n v="415.27199999999999"/>
    <n v="70.596240000000009"/>
    <b v="0"/>
    <s v="08:44"/>
    <d v="1899-12-30T08:44:00"/>
    <x v="1"/>
    <x v="4"/>
    <x v="2"/>
    <n v="8"/>
    <n v="207.636"/>
    <s v="Morning"/>
    <n v="0.17"/>
  </r>
  <r>
    <n v="2703"/>
    <d v="2023-02-03T00:00:00"/>
    <n v="201"/>
    <n v="305"/>
    <n v="105"/>
    <n v="1"/>
    <n v="287.18299999999999"/>
    <n v="287.18299999999999"/>
    <n v="43.077449999999999"/>
    <b v="0"/>
    <s v="03:24"/>
    <d v="1899-12-30T03:24:00"/>
    <x v="1"/>
    <x v="4"/>
    <x v="2"/>
    <n v="3"/>
    <n v="287.18299999999999"/>
    <s v="Morning"/>
    <n v="0.15"/>
  </r>
  <r>
    <n v="1177"/>
    <d v="2023-02-04T00:00:00"/>
    <n v="203"/>
    <n v="303"/>
    <n v="101"/>
    <n v="10"/>
    <n v="117.84500000000001"/>
    <n v="1178.45"/>
    <n v="294.61250000000001"/>
    <b v="0"/>
    <s v="04:58"/>
    <d v="1899-12-30T04:58:00"/>
    <x v="1"/>
    <x v="4"/>
    <x v="3"/>
    <n v="4"/>
    <n v="117.845"/>
    <s v="Morning"/>
    <n v="0.25"/>
  </r>
  <r>
    <n v="1613"/>
    <d v="2023-02-04T00:00:00"/>
    <n v="205"/>
    <n v="303"/>
    <n v="103"/>
    <n v="8"/>
    <n v="368.19900000000001"/>
    <n v="2945.5920000000001"/>
    <n v="559.66248000000007"/>
    <b v="0"/>
    <s v="18:36"/>
    <d v="1899-12-30T18:36:00"/>
    <x v="1"/>
    <x v="4"/>
    <x v="3"/>
    <n v="18"/>
    <n v="368.19900000000001"/>
    <s v="Evening"/>
    <n v="0.19000000000000003"/>
  </r>
  <r>
    <n v="1873"/>
    <d v="2023-02-04T00:00:00"/>
    <n v="205"/>
    <n v="305"/>
    <n v="102"/>
    <n v="2"/>
    <n v="111.60499999999999"/>
    <n v="223.20999999999998"/>
    <n v="55.802499999999995"/>
    <b v="0"/>
    <s v="05:00"/>
    <d v="1899-12-30T05:00:00"/>
    <x v="1"/>
    <x v="4"/>
    <x v="3"/>
    <n v="5"/>
    <n v="111.60499999999999"/>
    <s v="Morning"/>
    <n v="0.25"/>
  </r>
  <r>
    <n v="1943"/>
    <d v="2023-02-04T00:00:00"/>
    <n v="203"/>
    <n v="305"/>
    <n v="102"/>
    <n v="4"/>
    <n v="352.495"/>
    <n v="1409.98"/>
    <n v="267.89620000000002"/>
    <b v="0"/>
    <s v="19:34"/>
    <d v="1899-12-30T19:34:00"/>
    <x v="1"/>
    <x v="4"/>
    <x v="3"/>
    <n v="19"/>
    <n v="352.495"/>
    <s v="Evening"/>
    <n v="0.19"/>
  </r>
  <r>
    <n v="1119"/>
    <d v="2023-02-05T00:00:00"/>
    <n v="205"/>
    <n v="304"/>
    <n v="104"/>
    <n v="2"/>
    <n v="380.38000000000005"/>
    <n v="760.7600000000001"/>
    <n v="114.11400000000002"/>
    <b v="0"/>
    <s v="11:06"/>
    <d v="1899-12-30T11:06:00"/>
    <x v="1"/>
    <x v="4"/>
    <x v="4"/>
    <n v="11"/>
    <n v="380.38000000000005"/>
    <s v="Morning"/>
    <n v="0.15"/>
  </r>
  <r>
    <n v="2599"/>
    <d v="2023-02-05T00:00:00"/>
    <n v="202"/>
    <n v="304"/>
    <n v="104"/>
    <n v="9"/>
    <n v="375.23199999999997"/>
    <n v="3377.0879999999997"/>
    <n v="844.27199999999993"/>
    <b v="0"/>
    <s v="12:17"/>
    <d v="1899-12-30T12:17:00"/>
    <x v="1"/>
    <x v="4"/>
    <x v="4"/>
    <n v="12"/>
    <n v="375.23199999999997"/>
    <s v="Afternoon"/>
    <n v="0.25"/>
  </r>
  <r>
    <n v="1122"/>
    <d v="2023-02-06T00:00:00"/>
    <n v="203"/>
    <n v="305"/>
    <n v="102"/>
    <n v="7"/>
    <n v="241.59200000000001"/>
    <n v="1691.144"/>
    <n v="355.14024000000001"/>
    <b v="0"/>
    <s v="00:15"/>
    <d v="1899-12-30T00:15:00"/>
    <x v="1"/>
    <x v="4"/>
    <x v="5"/>
    <n v="0"/>
    <n v="241.59200000000001"/>
    <s v="Morning"/>
    <n v="0.21"/>
  </r>
  <r>
    <n v="1594"/>
    <d v="2023-02-06T00:00:00"/>
    <n v="203"/>
    <n v="304"/>
    <n v="105"/>
    <n v="10"/>
    <n v="319.11099999999999"/>
    <n v="3191.1099999999997"/>
    <n v="542.48869999999999"/>
    <b v="0"/>
    <s v="04:59"/>
    <d v="1899-12-30T04:59:00"/>
    <x v="1"/>
    <x v="4"/>
    <x v="5"/>
    <n v="4"/>
    <n v="319.11099999999999"/>
    <s v="Morning"/>
    <n v="0.17"/>
  </r>
  <r>
    <n v="1632"/>
    <d v="2023-02-06T00:00:00"/>
    <n v="202"/>
    <n v="302"/>
    <n v="104"/>
    <n v="10"/>
    <n v="351.74099999999999"/>
    <n v="3517.41"/>
    <n v="738.65609999999992"/>
    <b v="1"/>
    <s v="16:14"/>
    <d v="1899-12-30T16:14:00"/>
    <x v="1"/>
    <x v="4"/>
    <x v="5"/>
    <n v="16"/>
    <n v="351.74099999999999"/>
    <s v="Evening"/>
    <n v="0.21"/>
  </r>
  <r>
    <n v="1880"/>
    <d v="2023-02-06T00:00:00"/>
    <n v="205"/>
    <n v="303"/>
    <n v="102"/>
    <n v="6"/>
    <n v="367.30200000000002"/>
    <n v="2203.8119999999999"/>
    <n v="661.14359999999999"/>
    <b v="0"/>
    <s v="19:07"/>
    <d v="1899-12-30T19:07:00"/>
    <x v="1"/>
    <x v="4"/>
    <x v="5"/>
    <n v="19"/>
    <n v="367.30199999999996"/>
    <s v="Evening"/>
    <n v="0.3"/>
  </r>
  <r>
    <n v="1658"/>
    <d v="2023-02-07T00:00:00"/>
    <n v="201"/>
    <n v="304"/>
    <n v="102"/>
    <n v="7"/>
    <n v="129.376"/>
    <n v="905.63200000000006"/>
    <n v="271.68959999999998"/>
    <b v="0"/>
    <s v="02:07"/>
    <d v="1899-12-30T02:07:00"/>
    <x v="1"/>
    <x v="4"/>
    <x v="6"/>
    <n v="2"/>
    <n v="129.376"/>
    <s v="Morning"/>
    <n v="0.3"/>
  </r>
  <r>
    <n v="1952"/>
    <d v="2023-02-07T00:00:00"/>
    <n v="202"/>
    <n v="303"/>
    <n v="101"/>
    <n v="1"/>
    <n v="99.372"/>
    <n v="99.372"/>
    <n v="29.811599999999999"/>
    <b v="0"/>
    <s v="00:03"/>
    <d v="1899-12-30T00:03:00"/>
    <x v="1"/>
    <x v="4"/>
    <x v="6"/>
    <n v="0"/>
    <n v="99.372"/>
    <s v="Morning"/>
    <n v="0.3"/>
  </r>
  <r>
    <n v="2342"/>
    <d v="2023-02-07T00:00:00"/>
    <n v="202"/>
    <n v="302"/>
    <n v="103"/>
    <n v="6"/>
    <n v="263.40600000000001"/>
    <n v="1580.4360000000001"/>
    <n v="474.13080000000002"/>
    <b v="0"/>
    <s v="18:06"/>
    <d v="1899-12-30T18:06:00"/>
    <x v="1"/>
    <x v="4"/>
    <x v="6"/>
    <n v="18"/>
    <n v="263.40600000000001"/>
    <s v="Evening"/>
    <n v="0.3"/>
  </r>
  <r>
    <n v="2722"/>
    <d v="2023-02-07T00:00:00"/>
    <n v="201"/>
    <n v="302"/>
    <n v="103"/>
    <n v="1"/>
    <n v="166.101"/>
    <n v="166.101"/>
    <n v="28.237170000000003"/>
    <b v="1"/>
    <s v="13:57"/>
    <d v="1899-12-30T13:57:00"/>
    <x v="1"/>
    <x v="4"/>
    <x v="6"/>
    <n v="13"/>
    <n v="166.101"/>
    <s v="Afternoon"/>
    <n v="0.17"/>
  </r>
  <r>
    <n v="1912"/>
    <d v="2023-02-08T00:00:00"/>
    <n v="202"/>
    <n v="301"/>
    <n v="102"/>
    <n v="10"/>
    <n v="49.451999999999998"/>
    <n v="494.52"/>
    <n v="84.068399999999997"/>
    <b v="0"/>
    <s v="05:06"/>
    <d v="1899-12-30T05:06:00"/>
    <x v="1"/>
    <x v="4"/>
    <x v="0"/>
    <n v="5"/>
    <n v="49.451999999999998"/>
    <s v="Morning"/>
    <n v="0.17"/>
  </r>
  <r>
    <n v="2183"/>
    <d v="2023-02-08T00:00:00"/>
    <n v="201"/>
    <n v="301"/>
    <n v="104"/>
    <n v="10"/>
    <n v="64.713999999999999"/>
    <n v="647.14"/>
    <n v="122.95659999999999"/>
    <b v="0"/>
    <s v="12:12"/>
    <d v="1899-12-30T12:12:00"/>
    <x v="1"/>
    <x v="4"/>
    <x v="0"/>
    <n v="12"/>
    <n v="64.713999999999999"/>
    <s v="Afternoon"/>
    <n v="0.19"/>
  </r>
  <r>
    <n v="2641"/>
    <d v="2023-02-08T00:00:00"/>
    <n v="203"/>
    <n v="303"/>
    <n v="102"/>
    <n v="10"/>
    <n v="159.80900000000003"/>
    <n v="1598.0900000000001"/>
    <n v="399.52250000000004"/>
    <b v="0"/>
    <s v="12:53"/>
    <d v="1899-12-30T12:53:00"/>
    <x v="1"/>
    <x v="4"/>
    <x v="0"/>
    <n v="12"/>
    <n v="159.80900000000003"/>
    <s v="Afternoon"/>
    <n v="0.25"/>
  </r>
  <r>
    <n v="1259"/>
    <d v="2023-02-10T00:00:00"/>
    <n v="205"/>
    <n v="303"/>
    <n v="103"/>
    <n v="3"/>
    <n v="80.222999999999999"/>
    <n v="240.66899999999998"/>
    <n v="45.727109999999996"/>
    <b v="0"/>
    <s v="10:58"/>
    <d v="1899-12-30T10:58:00"/>
    <x v="1"/>
    <x v="4"/>
    <x v="2"/>
    <n v="10"/>
    <n v="80.222999999999999"/>
    <s v="Morning"/>
    <n v="0.19"/>
  </r>
  <r>
    <n v="2208"/>
    <d v="2023-02-10T00:00:00"/>
    <n v="205"/>
    <n v="302"/>
    <n v="104"/>
    <n v="4"/>
    <n v="35.230000000000004"/>
    <n v="140.92000000000002"/>
    <n v="29.593200000000003"/>
    <b v="0"/>
    <s v="16:00"/>
    <d v="1899-12-30T16:00:00"/>
    <x v="1"/>
    <x v="4"/>
    <x v="2"/>
    <n v="16"/>
    <n v="35.230000000000004"/>
    <s v="Evening"/>
    <n v="0.21"/>
  </r>
  <r>
    <n v="2265"/>
    <d v="2023-02-10T00:00:00"/>
    <n v="204"/>
    <n v="301"/>
    <n v="104"/>
    <n v="7"/>
    <n v="132.821"/>
    <n v="929.74699999999996"/>
    <n v="139.46204999999998"/>
    <b v="0"/>
    <s v="12:39"/>
    <d v="1899-12-30T12:39:00"/>
    <x v="1"/>
    <x v="4"/>
    <x v="2"/>
    <n v="12"/>
    <n v="132.821"/>
    <s v="Afternoon"/>
    <n v="0.15"/>
  </r>
  <r>
    <n v="1528"/>
    <d v="2023-02-11T00:00:00"/>
    <n v="202"/>
    <n v="302"/>
    <n v="103"/>
    <n v="2"/>
    <n v="270.30900000000003"/>
    <n v="540.61800000000005"/>
    <n v="91.90506000000002"/>
    <b v="0"/>
    <s v="00:46"/>
    <d v="1899-12-30T00:46:00"/>
    <x v="1"/>
    <x v="4"/>
    <x v="3"/>
    <n v="0"/>
    <n v="270.30900000000003"/>
    <s v="Morning"/>
    <n v="0.17"/>
  </r>
  <r>
    <n v="1773"/>
    <d v="2023-02-11T00:00:00"/>
    <n v="205"/>
    <n v="301"/>
    <n v="105"/>
    <n v="6"/>
    <n v="87.997"/>
    <n v="527.98199999999997"/>
    <n v="79.197299999999998"/>
    <b v="1"/>
    <s v="22:20"/>
    <d v="1899-12-30T22:20:00"/>
    <x v="1"/>
    <x v="4"/>
    <x v="3"/>
    <n v="22"/>
    <n v="87.997"/>
    <s v="Night"/>
    <n v="0.15"/>
  </r>
  <r>
    <n v="2061"/>
    <d v="2023-02-11T00:00:00"/>
    <n v="201"/>
    <n v="304"/>
    <n v="102"/>
    <n v="10"/>
    <n v="233.32399999999998"/>
    <n v="2333.2399999999998"/>
    <n v="349.98599999999993"/>
    <b v="1"/>
    <s v="15:44"/>
    <d v="1899-12-30T15:44:00"/>
    <x v="1"/>
    <x v="4"/>
    <x v="3"/>
    <n v="15"/>
    <n v="233.32399999999998"/>
    <s v="Evening"/>
    <n v="0.15"/>
  </r>
  <r>
    <n v="2068"/>
    <d v="2023-02-11T00:00:00"/>
    <n v="202"/>
    <n v="303"/>
    <n v="105"/>
    <n v="10"/>
    <n v="224.88700000000003"/>
    <n v="2248.8700000000003"/>
    <n v="382.30790000000007"/>
    <b v="0"/>
    <s v="14:57"/>
    <d v="1899-12-30T14:57:00"/>
    <x v="1"/>
    <x v="4"/>
    <x v="3"/>
    <n v="14"/>
    <n v="224.88700000000003"/>
    <s v="Afternoon"/>
    <n v="0.17"/>
  </r>
  <r>
    <n v="2941"/>
    <d v="2023-02-11T00:00:00"/>
    <n v="201"/>
    <n v="303"/>
    <n v="105"/>
    <n v="3"/>
    <n v="313.24800000000005"/>
    <n v="939.74400000000014"/>
    <n v="234.93600000000004"/>
    <b v="0"/>
    <s v="09:23"/>
    <d v="1899-12-30T09:23:00"/>
    <x v="1"/>
    <x v="4"/>
    <x v="3"/>
    <n v="9"/>
    <n v="313.24800000000005"/>
    <s v="Morning"/>
    <n v="0.25"/>
  </r>
  <r>
    <n v="1204"/>
    <d v="2023-02-12T00:00:00"/>
    <n v="204"/>
    <n v="304"/>
    <n v="103"/>
    <n v="9"/>
    <n v="249.36599999999999"/>
    <n v="2244.2939999999999"/>
    <n v="381.52998000000002"/>
    <b v="0"/>
    <s v="07:22"/>
    <d v="1899-12-30T07:22:00"/>
    <x v="1"/>
    <x v="4"/>
    <x v="4"/>
    <n v="7"/>
    <n v="249.36599999999999"/>
    <s v="Morning"/>
    <n v="0.17"/>
  </r>
  <r>
    <n v="1349"/>
    <d v="2023-02-12T00:00:00"/>
    <n v="202"/>
    <n v="303"/>
    <n v="102"/>
    <n v="4"/>
    <n v="127.73800000000001"/>
    <n v="510.95200000000006"/>
    <n v="97.080880000000008"/>
    <b v="0"/>
    <s v="03:30"/>
    <d v="1899-12-30T03:30:00"/>
    <x v="1"/>
    <x v="4"/>
    <x v="4"/>
    <n v="3"/>
    <n v="127.73800000000001"/>
    <s v="Morning"/>
    <n v="0.19"/>
  </r>
  <r>
    <n v="1396"/>
    <d v="2023-02-12T00:00:00"/>
    <n v="202"/>
    <n v="301"/>
    <n v="104"/>
    <n v="5"/>
    <n v="84.954999999999998"/>
    <n v="424.77499999999998"/>
    <n v="72.211749999999995"/>
    <b v="0"/>
    <s v="11:21"/>
    <d v="1899-12-30T11:21:00"/>
    <x v="1"/>
    <x v="4"/>
    <x v="4"/>
    <n v="11"/>
    <n v="84.954999999999998"/>
    <s v="Morning"/>
    <n v="0.16999999999999998"/>
  </r>
  <r>
    <n v="1278"/>
    <d v="2023-02-13T00:00:00"/>
    <n v="201"/>
    <n v="304"/>
    <n v="101"/>
    <n v="5"/>
    <n v="379.6"/>
    <n v="1898"/>
    <n v="398.58"/>
    <b v="0"/>
    <s v="12:12"/>
    <d v="1899-12-30T12:12:00"/>
    <x v="1"/>
    <x v="4"/>
    <x v="5"/>
    <n v="12"/>
    <n v="379.6"/>
    <s v="Afternoon"/>
    <n v="0.21"/>
  </r>
  <r>
    <n v="1364"/>
    <d v="2023-02-13T00:00:00"/>
    <n v="201"/>
    <n v="302"/>
    <n v="104"/>
    <n v="6"/>
    <n v="108.05600000000001"/>
    <n v="648.33600000000001"/>
    <n v="194.5008"/>
    <b v="0"/>
    <s v="04:44"/>
    <d v="1899-12-30T04:44:00"/>
    <x v="1"/>
    <x v="4"/>
    <x v="5"/>
    <n v="4"/>
    <n v="108.056"/>
    <s v="Morning"/>
    <n v="0.3"/>
  </r>
  <r>
    <n v="1372"/>
    <d v="2023-02-13T00:00:00"/>
    <n v="203"/>
    <n v="302"/>
    <n v="103"/>
    <n v="3"/>
    <n v="143.74099999999999"/>
    <n v="431.22299999999996"/>
    <n v="73.307909999999993"/>
    <b v="1"/>
    <s v="14:05"/>
    <d v="1899-12-30T14:05:00"/>
    <x v="1"/>
    <x v="4"/>
    <x v="5"/>
    <n v="14"/>
    <n v="143.74099999999999"/>
    <s v="Afternoon"/>
    <n v="0.17"/>
  </r>
  <r>
    <n v="1810"/>
    <d v="2023-02-13T00:00:00"/>
    <n v="202"/>
    <n v="303"/>
    <n v="101"/>
    <n v="4"/>
    <n v="130.80600000000001"/>
    <n v="523.22400000000005"/>
    <n v="88.948080000000019"/>
    <b v="1"/>
    <s v="13:57"/>
    <d v="1899-12-30T13:57:00"/>
    <x v="1"/>
    <x v="4"/>
    <x v="5"/>
    <n v="13"/>
    <n v="130.80600000000001"/>
    <s v="Afternoon"/>
    <n v="0.17"/>
  </r>
  <r>
    <n v="1923"/>
    <d v="2023-02-13T00:00:00"/>
    <n v="203"/>
    <n v="303"/>
    <n v="102"/>
    <n v="8"/>
    <n v="124.68299999999999"/>
    <n v="997.46399999999994"/>
    <n v="149.61959999999999"/>
    <b v="0"/>
    <s v="14:49"/>
    <d v="1899-12-30T14:49:00"/>
    <x v="1"/>
    <x v="4"/>
    <x v="5"/>
    <n v="14"/>
    <n v="124.68299999999999"/>
    <s v="Afternoon"/>
    <n v="0.15"/>
  </r>
  <r>
    <n v="2907"/>
    <d v="2023-02-13T00:00:00"/>
    <n v="203"/>
    <n v="301"/>
    <n v="103"/>
    <n v="1"/>
    <n v="355.18600000000004"/>
    <n v="355.18600000000004"/>
    <n v="53.277900000000002"/>
    <b v="1"/>
    <s v="21:09"/>
    <d v="1899-12-30T21:09:00"/>
    <x v="1"/>
    <x v="4"/>
    <x v="5"/>
    <n v="21"/>
    <n v="355.18600000000004"/>
    <s v="Night"/>
    <n v="0.15"/>
  </r>
  <r>
    <n v="1073"/>
    <d v="2023-02-14T00:00:00"/>
    <n v="201"/>
    <n v="304"/>
    <n v="105"/>
    <n v="1"/>
    <n v="68.692000000000007"/>
    <n v="68.692000000000007"/>
    <n v="13.051480000000002"/>
    <b v="0"/>
    <s v="05:49"/>
    <d v="1899-12-30T05:49:00"/>
    <x v="1"/>
    <x v="4"/>
    <x v="6"/>
    <n v="5"/>
    <n v="68.692000000000007"/>
    <s v="Morning"/>
    <n v="0.19"/>
  </r>
  <r>
    <n v="1535"/>
    <d v="2023-02-14T00:00:00"/>
    <n v="201"/>
    <n v="301"/>
    <n v="105"/>
    <n v="2"/>
    <n v="209.417"/>
    <n v="418.834"/>
    <n v="79.578460000000007"/>
    <b v="0"/>
    <s v="07:00"/>
    <d v="1899-12-30T07:00:00"/>
    <x v="1"/>
    <x v="4"/>
    <x v="6"/>
    <n v="7"/>
    <n v="209.417"/>
    <s v="Morning"/>
    <n v="0.19"/>
  </r>
  <r>
    <n v="1711"/>
    <d v="2023-02-14T00:00:00"/>
    <n v="205"/>
    <n v="301"/>
    <n v="103"/>
    <n v="8"/>
    <n v="55.210999999999999"/>
    <n v="441.68799999999999"/>
    <n v="110.422"/>
    <b v="0"/>
    <s v="22:35"/>
    <d v="1899-12-30T22:35:00"/>
    <x v="1"/>
    <x v="4"/>
    <x v="6"/>
    <n v="22"/>
    <n v="55.210999999999999"/>
    <s v="Night"/>
    <n v="0.25"/>
  </r>
  <r>
    <n v="1917"/>
    <d v="2023-02-14T00:00:00"/>
    <n v="203"/>
    <n v="302"/>
    <n v="101"/>
    <n v="5"/>
    <n v="103.64900000000002"/>
    <n v="518.24500000000012"/>
    <n v="77.736750000000015"/>
    <b v="0"/>
    <s v="02:26"/>
    <d v="1899-12-30T02:26:00"/>
    <x v="1"/>
    <x v="4"/>
    <x v="6"/>
    <n v="2"/>
    <n v="103.64900000000003"/>
    <s v="Morning"/>
    <n v="0.15"/>
  </r>
  <r>
    <n v="1090"/>
    <d v="2023-02-15T00:00:00"/>
    <n v="201"/>
    <n v="305"/>
    <n v="102"/>
    <n v="4"/>
    <n v="64.116"/>
    <n v="256.464"/>
    <n v="43.598880000000001"/>
    <b v="0"/>
    <s v="02:05"/>
    <d v="1899-12-30T02:05:00"/>
    <x v="1"/>
    <x v="4"/>
    <x v="0"/>
    <n v="2"/>
    <n v="64.116"/>
    <s v="Morning"/>
    <n v="0.17"/>
  </r>
  <r>
    <n v="1219"/>
    <d v="2023-02-15T00:00:00"/>
    <n v="205"/>
    <n v="304"/>
    <n v="103"/>
    <n v="8"/>
    <n v="183.92400000000001"/>
    <n v="1471.3920000000001"/>
    <n v="367.84800000000001"/>
    <b v="0"/>
    <s v="14:53"/>
    <d v="1899-12-30T14:53:00"/>
    <x v="1"/>
    <x v="4"/>
    <x v="0"/>
    <n v="14"/>
    <n v="183.92400000000001"/>
    <s v="Afternoon"/>
    <n v="0.25"/>
  </r>
  <r>
    <n v="1842"/>
    <d v="2023-02-15T00:00:00"/>
    <n v="204"/>
    <n v="305"/>
    <n v="103"/>
    <n v="9"/>
    <n v="203.00800000000001"/>
    <n v="1827.0720000000001"/>
    <n v="383.68511999999998"/>
    <b v="0"/>
    <s v="09:59"/>
    <d v="1899-12-30T09:59:00"/>
    <x v="1"/>
    <x v="4"/>
    <x v="0"/>
    <n v="9"/>
    <n v="203.00800000000001"/>
    <s v="Morning"/>
    <n v="0.20999999999999996"/>
  </r>
  <r>
    <n v="2259"/>
    <d v="2023-02-17T00:00:00"/>
    <n v="201"/>
    <n v="305"/>
    <n v="105"/>
    <n v="6"/>
    <n v="164.125"/>
    <n v="984.75"/>
    <n v="147.71250000000001"/>
    <b v="0"/>
    <s v="05:22"/>
    <d v="1899-12-30T05:22:00"/>
    <x v="1"/>
    <x v="4"/>
    <x v="2"/>
    <n v="5"/>
    <n v="164.125"/>
    <s v="Morning"/>
    <n v="0.15"/>
  </r>
  <r>
    <n v="1067"/>
    <d v="2023-02-18T00:00:00"/>
    <n v="204"/>
    <n v="302"/>
    <n v="105"/>
    <n v="9"/>
    <n v="281.21600000000001"/>
    <n v="2530.944"/>
    <n v="480.87936000000002"/>
    <b v="0"/>
    <s v="08:30"/>
    <d v="1899-12-30T08:30:00"/>
    <x v="1"/>
    <x v="4"/>
    <x v="3"/>
    <n v="8"/>
    <n v="281.21600000000001"/>
    <s v="Morning"/>
    <n v="0.19"/>
  </r>
  <r>
    <n v="1353"/>
    <d v="2023-02-18T00:00:00"/>
    <n v="203"/>
    <n v="303"/>
    <n v="101"/>
    <n v="1"/>
    <n v="155.67500000000001"/>
    <n v="155.67500000000001"/>
    <n v="23.35125"/>
    <b v="0"/>
    <s v="03:03"/>
    <d v="1899-12-30T03:03:00"/>
    <x v="1"/>
    <x v="4"/>
    <x v="3"/>
    <n v="3"/>
    <n v="155.67500000000001"/>
    <s v="Morning"/>
    <n v="0.15"/>
  </r>
  <r>
    <n v="1700"/>
    <d v="2023-02-18T00:00:00"/>
    <n v="203"/>
    <n v="302"/>
    <n v="101"/>
    <n v="2"/>
    <n v="170.339"/>
    <n v="340.678"/>
    <n v="102.2034"/>
    <b v="0"/>
    <s v="20:48"/>
    <d v="1899-12-30T20:48:00"/>
    <x v="1"/>
    <x v="4"/>
    <x v="3"/>
    <n v="20"/>
    <n v="170.339"/>
    <s v="Evening"/>
    <n v="0.3"/>
  </r>
  <r>
    <n v="1809"/>
    <d v="2023-02-18T00:00:00"/>
    <n v="205"/>
    <n v="302"/>
    <n v="101"/>
    <n v="8"/>
    <n v="205.63400000000001"/>
    <n v="1645.0720000000001"/>
    <n v="246.76080000000002"/>
    <b v="0"/>
    <s v="17:54"/>
    <d v="1899-12-30T17:54:00"/>
    <x v="1"/>
    <x v="4"/>
    <x v="3"/>
    <n v="17"/>
    <n v="205.63400000000001"/>
    <s v="Evening"/>
    <n v="0.15"/>
  </r>
  <r>
    <n v="2059"/>
    <d v="2023-02-18T00:00:00"/>
    <n v="204"/>
    <n v="302"/>
    <n v="101"/>
    <n v="5"/>
    <n v="180.011"/>
    <n v="900.05499999999995"/>
    <n v="225.01374999999999"/>
    <b v="0"/>
    <s v="14:21"/>
    <d v="1899-12-30T14:21:00"/>
    <x v="1"/>
    <x v="4"/>
    <x v="3"/>
    <n v="14"/>
    <n v="180.011"/>
    <s v="Afternoon"/>
    <n v="0.25"/>
  </r>
  <r>
    <n v="2161"/>
    <d v="2023-02-18T00:00:00"/>
    <n v="203"/>
    <n v="304"/>
    <n v="103"/>
    <n v="10"/>
    <n v="45.578000000000003"/>
    <n v="455.78000000000003"/>
    <n v="113.94500000000001"/>
    <b v="1"/>
    <s v="17:43"/>
    <d v="1899-12-30T17:43:00"/>
    <x v="1"/>
    <x v="4"/>
    <x v="3"/>
    <n v="17"/>
    <n v="45.578000000000003"/>
    <s v="Evening"/>
    <n v="0.25"/>
  </r>
  <r>
    <n v="2478"/>
    <d v="2023-02-18T00:00:00"/>
    <n v="201"/>
    <n v="302"/>
    <n v="104"/>
    <n v="9"/>
    <n v="86.268000000000001"/>
    <n v="776.41200000000003"/>
    <n v="163.04652000000002"/>
    <b v="0"/>
    <s v="05:09"/>
    <d v="1899-12-30T05:09:00"/>
    <x v="1"/>
    <x v="4"/>
    <x v="3"/>
    <n v="5"/>
    <n v="86.268000000000001"/>
    <s v="Morning"/>
    <n v="0.21000000000000002"/>
  </r>
  <r>
    <n v="1192"/>
    <d v="2023-02-19T00:00:00"/>
    <n v="205"/>
    <n v="303"/>
    <n v="101"/>
    <n v="7"/>
    <n v="178.464"/>
    <n v="1249.248"/>
    <n v="212.37216000000004"/>
    <b v="0"/>
    <s v="07:23"/>
    <d v="1899-12-30T07:23:00"/>
    <x v="1"/>
    <x v="4"/>
    <x v="4"/>
    <n v="7"/>
    <n v="178.464"/>
    <s v="Morning"/>
    <n v="0.17"/>
  </r>
  <r>
    <n v="1091"/>
    <d v="2023-02-20T00:00:00"/>
    <n v="204"/>
    <n v="301"/>
    <n v="105"/>
    <n v="9"/>
    <n v="85.631000000000014"/>
    <n v="770.67900000000009"/>
    <n v="146.42901000000001"/>
    <b v="0"/>
    <s v="04:50"/>
    <d v="1899-12-30T04:50:00"/>
    <x v="1"/>
    <x v="4"/>
    <x v="5"/>
    <n v="4"/>
    <n v="85.631000000000014"/>
    <s v="Morning"/>
    <n v="0.18999999999999997"/>
  </r>
  <r>
    <n v="1936"/>
    <d v="2023-02-20T00:00:00"/>
    <n v="203"/>
    <n v="302"/>
    <n v="103"/>
    <n v="8"/>
    <n v="267.05900000000003"/>
    <n v="2136.4720000000002"/>
    <n v="363.20024000000006"/>
    <b v="0"/>
    <s v="08:56"/>
    <d v="1899-12-30T08:56:00"/>
    <x v="1"/>
    <x v="4"/>
    <x v="5"/>
    <n v="8"/>
    <n v="267.05900000000003"/>
    <s v="Morning"/>
    <n v="0.17"/>
  </r>
  <r>
    <n v="2636"/>
    <d v="2023-02-20T00:00:00"/>
    <n v="204"/>
    <n v="303"/>
    <n v="105"/>
    <n v="4"/>
    <n v="129.02500000000001"/>
    <n v="516.1"/>
    <n v="154.83000000000001"/>
    <b v="0"/>
    <s v="03:20"/>
    <d v="1899-12-30T03:20:00"/>
    <x v="1"/>
    <x v="4"/>
    <x v="5"/>
    <n v="3"/>
    <n v="129.02500000000001"/>
    <s v="Morning"/>
    <n v="0.3"/>
  </r>
  <r>
    <n v="1112"/>
    <d v="2023-02-21T00:00:00"/>
    <n v="205"/>
    <n v="302"/>
    <n v="102"/>
    <n v="2"/>
    <n v="184.54800000000003"/>
    <n v="369.09600000000006"/>
    <n v="110.72880000000002"/>
    <b v="0"/>
    <s v="18:25"/>
    <d v="1899-12-30T18:25:00"/>
    <x v="1"/>
    <x v="4"/>
    <x v="6"/>
    <n v="18"/>
    <n v="184.54800000000003"/>
    <s v="Evening"/>
    <n v="0.3"/>
  </r>
  <r>
    <n v="1422"/>
    <d v="2023-02-21T00:00:00"/>
    <n v="205"/>
    <n v="302"/>
    <n v="103"/>
    <n v="2"/>
    <n v="285.19400000000002"/>
    <n v="570.38800000000003"/>
    <n v="119.78148"/>
    <b v="0"/>
    <s v="19:56"/>
    <d v="1899-12-30T19:56:00"/>
    <x v="1"/>
    <x v="4"/>
    <x v="6"/>
    <n v="19"/>
    <n v="285.19400000000002"/>
    <s v="Evening"/>
    <n v="0.21"/>
  </r>
  <r>
    <n v="1962"/>
    <d v="2023-02-21T00:00:00"/>
    <n v="202"/>
    <n v="304"/>
    <n v="103"/>
    <n v="10"/>
    <n v="131.495"/>
    <n v="1314.95"/>
    <n v="276.1395"/>
    <b v="0"/>
    <s v="10:50"/>
    <d v="1899-12-30T10:50:00"/>
    <x v="1"/>
    <x v="4"/>
    <x v="6"/>
    <n v="10"/>
    <n v="131.495"/>
    <s v="Morning"/>
    <n v="0.21"/>
  </r>
  <r>
    <n v="2070"/>
    <d v="2023-02-21T00:00:00"/>
    <n v="202"/>
    <n v="304"/>
    <n v="101"/>
    <n v="3"/>
    <n v="60.437000000000005"/>
    <n v="181.31100000000001"/>
    <n v="38.075310000000002"/>
    <b v="1"/>
    <s v="16:00"/>
    <d v="1899-12-30T16:00:00"/>
    <x v="1"/>
    <x v="4"/>
    <x v="6"/>
    <n v="16"/>
    <n v="60.437000000000005"/>
    <s v="Evening"/>
    <n v="0.21"/>
  </r>
  <r>
    <n v="2997"/>
    <d v="2023-02-22T00:00:00"/>
    <n v="204"/>
    <n v="301"/>
    <n v="101"/>
    <n v="1"/>
    <n v="389.25900000000001"/>
    <n v="389.25900000000001"/>
    <n v="58.388849999999998"/>
    <b v="0"/>
    <s v="04:49"/>
    <d v="1899-12-30T04:49:00"/>
    <x v="1"/>
    <x v="4"/>
    <x v="0"/>
    <n v="4"/>
    <n v="389.25900000000001"/>
    <s v="Morning"/>
    <n v="0.15"/>
  </r>
  <r>
    <n v="1457"/>
    <d v="2023-02-23T00:00:00"/>
    <n v="202"/>
    <n v="305"/>
    <n v="104"/>
    <n v="5"/>
    <n v="333.32"/>
    <n v="1666.6"/>
    <n v="316.654"/>
    <b v="0"/>
    <s v="15:47"/>
    <d v="1899-12-30T15:47:00"/>
    <x v="1"/>
    <x v="4"/>
    <x v="1"/>
    <n v="15"/>
    <n v="333.32"/>
    <s v="Evening"/>
    <n v="0.19"/>
  </r>
  <r>
    <n v="2707"/>
    <d v="2023-02-23T00:00:00"/>
    <n v="205"/>
    <n v="302"/>
    <n v="103"/>
    <n v="7"/>
    <n v="87.906000000000006"/>
    <n v="615.3420000000001"/>
    <n v="153.83550000000002"/>
    <b v="1"/>
    <s v="03:02"/>
    <d v="1899-12-30T03:02:00"/>
    <x v="1"/>
    <x v="4"/>
    <x v="1"/>
    <n v="3"/>
    <n v="87.90600000000002"/>
    <s v="Morning"/>
    <n v="0.25"/>
  </r>
  <r>
    <n v="2793"/>
    <d v="2023-02-25T00:00:00"/>
    <n v="205"/>
    <n v="301"/>
    <n v="103"/>
    <n v="9"/>
    <n v="331.34399999999999"/>
    <n v="2982.096"/>
    <n v="447.31439999999998"/>
    <b v="0"/>
    <s v="08:55"/>
    <d v="1899-12-30T08:55:00"/>
    <x v="1"/>
    <x v="4"/>
    <x v="3"/>
    <n v="8"/>
    <n v="331.34399999999999"/>
    <s v="Morning"/>
    <n v="0.15"/>
  </r>
  <r>
    <n v="1235"/>
    <d v="2023-02-26T00:00:00"/>
    <n v="205"/>
    <n v="304"/>
    <n v="102"/>
    <n v="2"/>
    <n v="295.32099999999997"/>
    <n v="590.64199999999994"/>
    <n v="112.22197999999999"/>
    <b v="0"/>
    <s v="21:03"/>
    <d v="1899-12-30T21:03:00"/>
    <x v="1"/>
    <x v="4"/>
    <x v="4"/>
    <n v="21"/>
    <n v="295.32099999999997"/>
    <s v="Night"/>
    <n v="0.19"/>
  </r>
  <r>
    <n v="2142"/>
    <d v="2023-02-26T00:00:00"/>
    <n v="204"/>
    <n v="302"/>
    <n v="104"/>
    <n v="4"/>
    <n v="47.957000000000001"/>
    <n v="191.828"/>
    <n v="40.283879999999996"/>
    <b v="1"/>
    <s v="12:12"/>
    <d v="1899-12-30T12:12:00"/>
    <x v="1"/>
    <x v="4"/>
    <x v="4"/>
    <n v="12"/>
    <n v="47.957000000000001"/>
    <s v="Afternoon"/>
    <n v="0.20999999999999996"/>
  </r>
  <r>
    <n v="2372"/>
    <d v="2023-02-26T00:00:00"/>
    <n v="202"/>
    <n v="303"/>
    <n v="102"/>
    <n v="2"/>
    <n v="382.70699999999999"/>
    <n v="765.41399999999999"/>
    <n v="229.6242"/>
    <b v="1"/>
    <s v="02:16"/>
    <d v="1899-12-30T02:16:00"/>
    <x v="1"/>
    <x v="4"/>
    <x v="4"/>
    <n v="2"/>
    <n v="382.70699999999999"/>
    <s v="Morning"/>
    <n v="0.3"/>
  </r>
  <r>
    <n v="2834"/>
    <d v="2023-02-27T00:00:00"/>
    <n v="201"/>
    <n v="303"/>
    <n v="105"/>
    <n v="3"/>
    <n v="282.75"/>
    <n v="848.25"/>
    <n v="254.47499999999999"/>
    <b v="0"/>
    <s v="12:10"/>
    <d v="1899-12-30T12:10:00"/>
    <x v="1"/>
    <x v="4"/>
    <x v="5"/>
    <n v="12"/>
    <n v="282.75"/>
    <s v="Afternoon"/>
    <n v="0.3"/>
  </r>
  <r>
    <n v="1100"/>
    <d v="2023-02-28T00:00:00"/>
    <n v="204"/>
    <n v="304"/>
    <n v="102"/>
    <n v="2"/>
    <n v="221.23400000000001"/>
    <n v="442.46800000000002"/>
    <n v="132.74039999999999"/>
    <b v="0"/>
    <s v="06:42"/>
    <d v="1899-12-30T06:42:00"/>
    <x v="1"/>
    <x v="4"/>
    <x v="6"/>
    <n v="6"/>
    <n v="221.23400000000001"/>
    <s v="Morning"/>
    <n v="0.3"/>
  </r>
  <r>
    <n v="1363"/>
    <d v="2023-02-28T00:00:00"/>
    <n v="201"/>
    <n v="303"/>
    <n v="104"/>
    <n v="1"/>
    <n v="185.78300000000002"/>
    <n v="185.78300000000002"/>
    <n v="46.445750000000004"/>
    <b v="0"/>
    <s v="13:50"/>
    <d v="1899-12-30T13:50:00"/>
    <x v="1"/>
    <x v="4"/>
    <x v="6"/>
    <n v="13"/>
    <n v="185.78300000000002"/>
    <s v="Afternoon"/>
    <n v="0.25"/>
  </r>
  <r>
    <n v="1994"/>
    <d v="2023-02-28T00:00:00"/>
    <n v="201"/>
    <n v="301"/>
    <n v="101"/>
    <n v="2"/>
    <n v="256.28199999999998"/>
    <n v="512.56399999999996"/>
    <n v="153.76919999999998"/>
    <b v="0"/>
    <s v="20:20"/>
    <d v="1899-12-30T20:20:00"/>
    <x v="1"/>
    <x v="4"/>
    <x v="6"/>
    <n v="20"/>
    <n v="256.28199999999998"/>
    <s v="Evening"/>
    <n v="0.3"/>
  </r>
  <r>
    <n v="1792"/>
    <d v="2023-03-01T00:00:00"/>
    <n v="202"/>
    <n v="302"/>
    <n v="101"/>
    <n v="3"/>
    <n v="324.57099999999997"/>
    <n v="973.71299999999997"/>
    <n v="165.53121000000002"/>
    <b v="0"/>
    <s v="08:33"/>
    <d v="1899-12-30T08:33:00"/>
    <x v="1"/>
    <x v="5"/>
    <x v="0"/>
    <n v="8"/>
    <n v="324.57099999999997"/>
    <s v="Morning"/>
    <n v="0.17"/>
  </r>
  <r>
    <n v="1622"/>
    <d v="2023-03-02T00:00:00"/>
    <n v="202"/>
    <n v="302"/>
    <n v="105"/>
    <n v="10"/>
    <n v="128.76500000000001"/>
    <n v="1287.6500000000001"/>
    <n v="386.29500000000002"/>
    <b v="0"/>
    <s v="17:16"/>
    <d v="1899-12-30T17:16:00"/>
    <x v="1"/>
    <x v="5"/>
    <x v="1"/>
    <n v="17"/>
    <n v="128.76500000000001"/>
    <s v="Evening"/>
    <n v="0.3"/>
  </r>
  <r>
    <n v="1800"/>
    <d v="2023-03-02T00:00:00"/>
    <n v="202"/>
    <n v="305"/>
    <n v="101"/>
    <n v="7"/>
    <n v="30.563000000000002"/>
    <n v="213.94100000000003"/>
    <n v="44.927610000000001"/>
    <b v="0"/>
    <s v="10:12"/>
    <d v="1899-12-30T10:12:00"/>
    <x v="1"/>
    <x v="5"/>
    <x v="1"/>
    <n v="10"/>
    <n v="30.563000000000006"/>
    <s v="Morning"/>
    <n v="0.20999999999999996"/>
  </r>
  <r>
    <n v="1850"/>
    <d v="2023-03-02T00:00:00"/>
    <n v="205"/>
    <n v="301"/>
    <n v="105"/>
    <n v="7"/>
    <n v="186.86200000000002"/>
    <n v="1308.0340000000001"/>
    <n v="392.41020000000003"/>
    <b v="0"/>
    <s v="14:11"/>
    <d v="1899-12-30T14:11:00"/>
    <x v="1"/>
    <x v="5"/>
    <x v="1"/>
    <n v="14"/>
    <n v="186.86200000000002"/>
    <s v="Afternoon"/>
    <n v="0.3"/>
  </r>
  <r>
    <n v="2575"/>
    <d v="2023-03-02T00:00:00"/>
    <n v="203"/>
    <n v="302"/>
    <n v="103"/>
    <n v="2"/>
    <n v="310.51800000000003"/>
    <n v="621.03600000000006"/>
    <n v="155.25900000000001"/>
    <b v="0"/>
    <s v="16:50"/>
    <d v="1899-12-30T16:50:00"/>
    <x v="1"/>
    <x v="5"/>
    <x v="1"/>
    <n v="16"/>
    <n v="310.51800000000003"/>
    <s v="Evening"/>
    <n v="0.25"/>
  </r>
  <r>
    <n v="2911"/>
    <d v="2023-03-02T00:00:00"/>
    <n v="203"/>
    <n v="302"/>
    <n v="104"/>
    <n v="7"/>
    <n v="55.939"/>
    <n v="391.57299999999998"/>
    <n v="97.893249999999995"/>
    <b v="0"/>
    <s v="22:57"/>
    <d v="1899-12-30T22:57:00"/>
    <x v="1"/>
    <x v="5"/>
    <x v="1"/>
    <n v="22"/>
    <n v="55.939"/>
    <s v="Night"/>
    <n v="0.25"/>
  </r>
  <r>
    <n v="1621"/>
    <d v="2023-03-03T00:00:00"/>
    <n v="204"/>
    <n v="303"/>
    <n v="101"/>
    <n v="4"/>
    <n v="33.033000000000001"/>
    <n v="132.13200000000001"/>
    <n v="33.033000000000001"/>
    <b v="0"/>
    <s v="16:52"/>
    <d v="1899-12-30T16:52:00"/>
    <x v="1"/>
    <x v="5"/>
    <x v="2"/>
    <n v="16"/>
    <n v="33.033000000000001"/>
    <s v="Evening"/>
    <n v="0.25"/>
  </r>
  <r>
    <n v="1812"/>
    <d v="2023-03-03T00:00:00"/>
    <n v="203"/>
    <n v="301"/>
    <n v="102"/>
    <n v="7"/>
    <n v="298.98700000000002"/>
    <n v="2092.9090000000001"/>
    <n v="439.51089000000002"/>
    <b v="0"/>
    <s v="13:15"/>
    <d v="1899-12-30T13:15:00"/>
    <x v="1"/>
    <x v="5"/>
    <x v="2"/>
    <n v="13"/>
    <n v="298.98700000000002"/>
    <s v="Afternoon"/>
    <n v="0.21"/>
  </r>
  <r>
    <n v="2094"/>
    <d v="2023-03-03T00:00:00"/>
    <n v="205"/>
    <n v="301"/>
    <n v="103"/>
    <n v="4"/>
    <n v="98.176000000000002"/>
    <n v="392.70400000000001"/>
    <n v="82.467839999999995"/>
    <b v="1"/>
    <s v="07:42"/>
    <d v="1899-12-30T07:42:00"/>
    <x v="1"/>
    <x v="5"/>
    <x v="2"/>
    <n v="7"/>
    <n v="98.176000000000002"/>
    <s v="Morning"/>
    <n v="0.21"/>
  </r>
  <r>
    <n v="1462"/>
    <d v="2023-03-05T00:00:00"/>
    <n v="201"/>
    <n v="303"/>
    <n v="105"/>
    <n v="7"/>
    <n v="55.484000000000002"/>
    <n v="388.38800000000003"/>
    <n v="66.025960000000012"/>
    <b v="0"/>
    <s v="20:41"/>
    <d v="1899-12-30T20:41:00"/>
    <x v="1"/>
    <x v="5"/>
    <x v="4"/>
    <n v="20"/>
    <n v="55.484000000000002"/>
    <s v="Evening"/>
    <n v="0.17"/>
  </r>
  <r>
    <n v="1471"/>
    <d v="2023-03-05T00:00:00"/>
    <n v="203"/>
    <n v="302"/>
    <n v="104"/>
    <n v="6"/>
    <n v="282.86700000000002"/>
    <n v="1697.2020000000002"/>
    <n v="424.30050000000006"/>
    <b v="1"/>
    <s v="18:17"/>
    <d v="1899-12-30T18:17:00"/>
    <x v="1"/>
    <x v="5"/>
    <x v="4"/>
    <n v="18"/>
    <n v="282.86700000000002"/>
    <s v="Evening"/>
    <n v="0.25"/>
  </r>
  <r>
    <n v="1703"/>
    <d v="2023-03-05T00:00:00"/>
    <n v="203"/>
    <n v="301"/>
    <n v="101"/>
    <n v="4"/>
    <n v="135.35600000000002"/>
    <n v="541.42400000000009"/>
    <n v="102.87056000000001"/>
    <b v="0"/>
    <s v="06:38"/>
    <d v="1899-12-30T06:38:00"/>
    <x v="1"/>
    <x v="5"/>
    <x v="4"/>
    <n v="6"/>
    <n v="135.35600000000002"/>
    <s v="Morning"/>
    <n v="0.19"/>
  </r>
  <r>
    <n v="2108"/>
    <d v="2023-03-05T00:00:00"/>
    <n v="205"/>
    <n v="301"/>
    <n v="102"/>
    <n v="3"/>
    <n v="316.56299999999999"/>
    <n v="949.68899999999996"/>
    <n v="284.9067"/>
    <b v="1"/>
    <s v="06:13"/>
    <d v="1899-12-30T06:13:00"/>
    <x v="1"/>
    <x v="5"/>
    <x v="4"/>
    <n v="6"/>
    <n v="316.56299999999999"/>
    <s v="Morning"/>
    <n v="0.3"/>
  </r>
  <r>
    <n v="2229"/>
    <d v="2023-03-05T00:00:00"/>
    <n v="205"/>
    <n v="301"/>
    <n v="102"/>
    <n v="2"/>
    <n v="173.83600000000001"/>
    <n v="347.67200000000003"/>
    <n v="52.150800000000004"/>
    <b v="1"/>
    <s v="19:41"/>
    <d v="1899-12-30T19:41:00"/>
    <x v="1"/>
    <x v="5"/>
    <x v="4"/>
    <n v="19"/>
    <n v="173.83600000000001"/>
    <s v="Evening"/>
    <n v="0.15"/>
  </r>
  <r>
    <n v="2507"/>
    <d v="2023-03-05T00:00:00"/>
    <n v="203"/>
    <n v="305"/>
    <n v="103"/>
    <n v="10"/>
    <n v="285.67500000000001"/>
    <n v="2856.75"/>
    <n v="542.78250000000003"/>
    <b v="1"/>
    <s v="04:46"/>
    <d v="1899-12-30T04:46:00"/>
    <x v="1"/>
    <x v="5"/>
    <x v="4"/>
    <n v="4"/>
    <n v="285.67500000000001"/>
    <s v="Morning"/>
    <n v="0.19"/>
  </r>
  <r>
    <n v="2917"/>
    <d v="2023-03-05T00:00:00"/>
    <n v="201"/>
    <n v="302"/>
    <n v="101"/>
    <n v="5"/>
    <n v="228.78700000000001"/>
    <n v="1143.9349999999999"/>
    <n v="285.98374999999999"/>
    <b v="1"/>
    <s v="22:42"/>
    <d v="1899-12-30T22:42:00"/>
    <x v="1"/>
    <x v="5"/>
    <x v="4"/>
    <n v="22"/>
    <n v="228.78699999999998"/>
    <s v="Night"/>
    <n v="0.25"/>
  </r>
  <r>
    <n v="1018"/>
    <d v="2023-03-06T00:00:00"/>
    <n v="202"/>
    <n v="301"/>
    <n v="104"/>
    <n v="7"/>
    <n v="362.375"/>
    <n v="2536.625"/>
    <n v="431.22625000000005"/>
    <b v="1"/>
    <s v="12:19"/>
    <d v="1899-12-30T12:19:00"/>
    <x v="1"/>
    <x v="5"/>
    <x v="5"/>
    <n v="12"/>
    <n v="362.375"/>
    <s v="Afternoon"/>
    <n v="0.17"/>
  </r>
  <r>
    <n v="1554"/>
    <d v="2023-03-07T00:00:00"/>
    <n v="202"/>
    <n v="303"/>
    <n v="101"/>
    <n v="3"/>
    <n v="237.666"/>
    <n v="712.99800000000005"/>
    <n v="149.72958"/>
    <b v="0"/>
    <s v="04:57"/>
    <d v="1899-12-30T04:57:00"/>
    <x v="1"/>
    <x v="5"/>
    <x v="6"/>
    <n v="4"/>
    <n v="237.66600000000003"/>
    <s v="Morning"/>
    <n v="0.21"/>
  </r>
  <r>
    <n v="1924"/>
    <d v="2023-03-07T00:00:00"/>
    <n v="205"/>
    <n v="304"/>
    <n v="102"/>
    <n v="6"/>
    <n v="321.399"/>
    <n v="1928.394"/>
    <n v="327.82698000000005"/>
    <b v="0"/>
    <s v="19:33"/>
    <d v="1899-12-30T19:33:00"/>
    <x v="1"/>
    <x v="5"/>
    <x v="6"/>
    <n v="19"/>
    <n v="321.399"/>
    <s v="Evening"/>
    <n v="0.17"/>
  </r>
  <r>
    <n v="2100"/>
    <d v="2023-03-07T00:00:00"/>
    <n v="205"/>
    <n v="302"/>
    <n v="103"/>
    <n v="2"/>
    <n v="263.26299999999998"/>
    <n v="526.52599999999995"/>
    <n v="110.57045999999998"/>
    <b v="1"/>
    <s v="11:36"/>
    <d v="1899-12-30T11:36:00"/>
    <x v="1"/>
    <x v="5"/>
    <x v="6"/>
    <n v="11"/>
    <n v="263.26299999999998"/>
    <s v="Morning"/>
    <n v="0.21"/>
  </r>
  <r>
    <n v="2527"/>
    <d v="2023-03-07T00:00:00"/>
    <n v="202"/>
    <n v="301"/>
    <n v="101"/>
    <n v="7"/>
    <n v="101.81599999999999"/>
    <n v="712.71199999999988"/>
    <n v="178.17799999999997"/>
    <b v="0"/>
    <s v="23:31"/>
    <d v="1899-12-30T23:31:00"/>
    <x v="1"/>
    <x v="5"/>
    <x v="6"/>
    <n v="23"/>
    <n v="101.81599999999999"/>
    <s v="Night"/>
    <n v="0.25"/>
  </r>
  <r>
    <n v="1683"/>
    <d v="2023-03-08T00:00:00"/>
    <n v="203"/>
    <n v="303"/>
    <n v="101"/>
    <n v="10"/>
    <n v="204.971"/>
    <n v="2049.71"/>
    <n v="307.45650000000001"/>
    <b v="0"/>
    <s v="21:51"/>
    <d v="1899-12-30T21:51:00"/>
    <x v="1"/>
    <x v="5"/>
    <x v="0"/>
    <n v="21"/>
    <n v="204.971"/>
    <s v="Night"/>
    <n v="0.15"/>
  </r>
  <r>
    <n v="1868"/>
    <d v="2023-03-08T00:00:00"/>
    <n v="202"/>
    <n v="305"/>
    <n v="103"/>
    <n v="4"/>
    <n v="215.08499999999998"/>
    <n v="860.33999999999992"/>
    <n v="258.10199999999998"/>
    <b v="1"/>
    <s v="15:26"/>
    <d v="1899-12-30T15:26:00"/>
    <x v="1"/>
    <x v="5"/>
    <x v="0"/>
    <n v="15"/>
    <n v="215.08499999999998"/>
    <s v="Evening"/>
    <n v="0.3"/>
  </r>
  <r>
    <n v="2188"/>
    <d v="2023-03-08T00:00:00"/>
    <n v="205"/>
    <n v="303"/>
    <n v="105"/>
    <n v="1"/>
    <n v="269.80200000000002"/>
    <n v="269.80200000000002"/>
    <n v="45.866340000000008"/>
    <b v="0"/>
    <s v="11:50"/>
    <d v="1899-12-30T11:50:00"/>
    <x v="1"/>
    <x v="5"/>
    <x v="0"/>
    <n v="11"/>
    <n v="269.80200000000002"/>
    <s v="Morning"/>
    <n v="0.17"/>
  </r>
  <r>
    <n v="2906"/>
    <d v="2023-03-09T00:00:00"/>
    <n v="204"/>
    <n v="304"/>
    <n v="101"/>
    <n v="5"/>
    <n v="217.77600000000001"/>
    <n v="1088.8800000000001"/>
    <n v="326.66400000000004"/>
    <b v="0"/>
    <s v="16:24"/>
    <d v="1899-12-30T16:24:00"/>
    <x v="1"/>
    <x v="5"/>
    <x v="1"/>
    <n v="16"/>
    <n v="217.77600000000001"/>
    <s v="Evening"/>
    <n v="0.3"/>
  </r>
  <r>
    <n v="1454"/>
    <d v="2023-03-10T00:00:00"/>
    <n v="201"/>
    <n v="305"/>
    <n v="103"/>
    <n v="8"/>
    <n v="142.506"/>
    <n v="1140.048"/>
    <n v="342.01439999999997"/>
    <b v="0"/>
    <s v="15:46"/>
    <d v="1899-12-30T15:46:00"/>
    <x v="1"/>
    <x v="5"/>
    <x v="2"/>
    <n v="15"/>
    <n v="142.506"/>
    <s v="Evening"/>
    <n v="0.3"/>
  </r>
  <r>
    <n v="1058"/>
    <d v="2023-03-11T00:00:00"/>
    <n v="204"/>
    <n v="305"/>
    <n v="102"/>
    <n v="7"/>
    <n v="138.24200000000002"/>
    <n v="967.69400000000019"/>
    <n v="290.30820000000006"/>
    <b v="0"/>
    <s v="06:49"/>
    <d v="1899-12-30T06:49:00"/>
    <x v="1"/>
    <x v="5"/>
    <x v="3"/>
    <n v="6"/>
    <n v="138.24200000000002"/>
    <s v="Morning"/>
    <n v="0.3"/>
  </r>
  <r>
    <n v="2226"/>
    <d v="2023-03-11T00:00:00"/>
    <n v="203"/>
    <n v="302"/>
    <n v="101"/>
    <n v="2"/>
    <n v="254.51400000000001"/>
    <n v="509.02800000000002"/>
    <n v="106.89588000000001"/>
    <b v="0"/>
    <s v="16:57"/>
    <d v="1899-12-30T16:57:00"/>
    <x v="1"/>
    <x v="5"/>
    <x v="3"/>
    <n v="16"/>
    <n v="254.51400000000001"/>
    <s v="Evening"/>
    <n v="0.21"/>
  </r>
  <r>
    <n v="2431"/>
    <d v="2023-03-11T00:00:00"/>
    <n v="203"/>
    <n v="305"/>
    <n v="103"/>
    <n v="7"/>
    <n v="361.59499999999997"/>
    <n v="2531.165"/>
    <n v="632.79124999999999"/>
    <b v="0"/>
    <s v="17:06"/>
    <d v="1899-12-30T17:06:00"/>
    <x v="1"/>
    <x v="5"/>
    <x v="3"/>
    <n v="17"/>
    <n v="361.59499999999997"/>
    <s v="Evening"/>
    <n v="0.25"/>
  </r>
  <r>
    <n v="1211"/>
    <d v="2023-03-12T00:00:00"/>
    <n v="204"/>
    <n v="301"/>
    <n v="102"/>
    <n v="2"/>
    <n v="380.666"/>
    <n v="761.33199999999999"/>
    <n v="144.65307999999999"/>
    <b v="0"/>
    <s v="04:20"/>
    <d v="1899-12-30T04:20:00"/>
    <x v="1"/>
    <x v="5"/>
    <x v="4"/>
    <n v="4"/>
    <n v="380.666"/>
    <s v="Morning"/>
    <n v="0.18999999999999997"/>
  </r>
  <r>
    <n v="2887"/>
    <d v="2023-03-12T00:00:00"/>
    <n v="203"/>
    <n v="301"/>
    <n v="103"/>
    <n v="6"/>
    <n v="244.68600000000001"/>
    <n v="1468.116"/>
    <n v="367.029"/>
    <b v="0"/>
    <s v="00:01"/>
    <d v="1899-12-30T00:01:00"/>
    <x v="1"/>
    <x v="5"/>
    <x v="4"/>
    <n v="0"/>
    <n v="244.68600000000001"/>
    <s v="Morning"/>
    <n v="0.25"/>
  </r>
  <r>
    <n v="2128"/>
    <d v="2023-03-13T00:00:00"/>
    <n v="202"/>
    <n v="302"/>
    <n v="101"/>
    <n v="3"/>
    <n v="349.245"/>
    <n v="1047.7350000000001"/>
    <n v="178.11495000000002"/>
    <b v="0"/>
    <s v="18:54"/>
    <d v="1899-12-30T18:54:00"/>
    <x v="1"/>
    <x v="5"/>
    <x v="5"/>
    <n v="18"/>
    <n v="349.24500000000006"/>
    <s v="Evening"/>
    <n v="0.17"/>
  </r>
  <r>
    <n v="2635"/>
    <d v="2023-03-13T00:00:00"/>
    <n v="204"/>
    <n v="303"/>
    <n v="102"/>
    <n v="1"/>
    <n v="29.302"/>
    <n v="29.302"/>
    <n v="7.3254999999999999"/>
    <b v="0"/>
    <s v="17:34"/>
    <d v="1899-12-30T17:34:00"/>
    <x v="1"/>
    <x v="5"/>
    <x v="5"/>
    <n v="17"/>
    <n v="29.302"/>
    <s v="Evening"/>
    <n v="0.25"/>
  </r>
  <r>
    <n v="1636"/>
    <d v="2023-03-14T00:00:00"/>
    <n v="202"/>
    <n v="305"/>
    <n v="104"/>
    <n v="4"/>
    <n v="315.62700000000001"/>
    <n v="1262.508"/>
    <n v="214.62636000000003"/>
    <b v="0"/>
    <s v="00:02"/>
    <d v="1899-12-30T00:02:00"/>
    <x v="1"/>
    <x v="5"/>
    <x v="6"/>
    <n v="0"/>
    <n v="315.62700000000001"/>
    <s v="Morning"/>
    <n v="0.17"/>
  </r>
  <r>
    <n v="1870"/>
    <d v="2023-03-14T00:00:00"/>
    <n v="202"/>
    <n v="305"/>
    <n v="101"/>
    <n v="9"/>
    <n v="135.61599999999999"/>
    <n v="1220.5439999999999"/>
    <n v="207.49248"/>
    <b v="0"/>
    <s v="15:32"/>
    <d v="1899-12-30T15:32:00"/>
    <x v="1"/>
    <x v="5"/>
    <x v="6"/>
    <n v="15"/>
    <n v="135.61599999999999"/>
    <s v="Evening"/>
    <n v="0.17"/>
  </r>
  <r>
    <n v="2424"/>
    <d v="2023-03-14T00:00:00"/>
    <n v="202"/>
    <n v="301"/>
    <n v="102"/>
    <n v="9"/>
    <n v="356.78500000000003"/>
    <n v="3211.0650000000001"/>
    <n v="674.32365000000004"/>
    <b v="0"/>
    <s v="07:38"/>
    <d v="1899-12-30T07:38:00"/>
    <x v="1"/>
    <x v="5"/>
    <x v="6"/>
    <n v="7"/>
    <n v="356.78500000000003"/>
    <s v="Morning"/>
    <n v="0.21000000000000002"/>
  </r>
  <r>
    <n v="2052"/>
    <d v="2023-03-15T00:00:00"/>
    <n v="205"/>
    <n v="304"/>
    <n v="103"/>
    <n v="10"/>
    <n v="72.578999999999994"/>
    <n v="725.79"/>
    <n v="152.41589999999999"/>
    <b v="0"/>
    <s v="21:17"/>
    <d v="1899-12-30T21:17:00"/>
    <x v="1"/>
    <x v="5"/>
    <x v="0"/>
    <n v="21"/>
    <n v="72.578999999999994"/>
    <s v="Night"/>
    <n v="0.21"/>
  </r>
  <r>
    <n v="2163"/>
    <d v="2023-03-15T00:00:00"/>
    <n v="202"/>
    <n v="305"/>
    <n v="103"/>
    <n v="3"/>
    <n v="346.50200000000007"/>
    <n v="1039.5060000000003"/>
    <n v="155.92590000000004"/>
    <b v="0"/>
    <s v="05:07"/>
    <d v="1899-12-30T05:07:00"/>
    <x v="1"/>
    <x v="5"/>
    <x v="0"/>
    <n v="5"/>
    <n v="346.50200000000012"/>
    <s v="Morning"/>
    <n v="0.15"/>
  </r>
  <r>
    <n v="2355"/>
    <d v="2023-03-15T00:00:00"/>
    <n v="202"/>
    <n v="303"/>
    <n v="105"/>
    <n v="5"/>
    <n v="122.07000000000001"/>
    <n v="610.35"/>
    <n v="91.552499999999995"/>
    <b v="0"/>
    <s v="14:02"/>
    <d v="1899-12-30T14:02:00"/>
    <x v="1"/>
    <x v="5"/>
    <x v="0"/>
    <n v="14"/>
    <n v="122.07000000000001"/>
    <s v="Afternoon"/>
    <n v="0.15"/>
  </r>
  <r>
    <n v="2371"/>
    <d v="2023-03-15T00:00:00"/>
    <n v="201"/>
    <n v="303"/>
    <n v="101"/>
    <n v="10"/>
    <n v="339.13100000000003"/>
    <n v="3391.3100000000004"/>
    <n v="847.8275000000001"/>
    <b v="1"/>
    <s v="16:00"/>
    <d v="1899-12-30T16:00:00"/>
    <x v="1"/>
    <x v="5"/>
    <x v="0"/>
    <n v="16"/>
    <n v="339.13100000000003"/>
    <s v="Evening"/>
    <n v="0.25"/>
  </r>
  <r>
    <n v="2694"/>
    <d v="2023-03-15T00:00:00"/>
    <n v="205"/>
    <n v="303"/>
    <n v="102"/>
    <n v="9"/>
    <n v="199.53700000000001"/>
    <n v="1795.8330000000001"/>
    <n v="377.12493000000001"/>
    <b v="0"/>
    <s v="05:04"/>
    <d v="1899-12-30T05:04:00"/>
    <x v="1"/>
    <x v="5"/>
    <x v="0"/>
    <n v="5"/>
    <n v="199.53700000000001"/>
    <s v="Morning"/>
    <n v="0.21"/>
  </r>
  <r>
    <n v="2679"/>
    <d v="2023-03-16T00:00:00"/>
    <n v="203"/>
    <n v="304"/>
    <n v="104"/>
    <n v="5"/>
    <n v="91.350999999999999"/>
    <n v="456.755"/>
    <n v="68.513249999999999"/>
    <b v="0"/>
    <s v="04:05"/>
    <d v="1899-12-30T04:05:00"/>
    <x v="1"/>
    <x v="5"/>
    <x v="1"/>
    <n v="4"/>
    <n v="91.350999999999999"/>
    <s v="Morning"/>
    <n v="0.15"/>
  </r>
  <r>
    <n v="2932"/>
    <d v="2023-03-16T00:00:00"/>
    <n v="203"/>
    <n v="301"/>
    <n v="102"/>
    <n v="5"/>
    <n v="105.443"/>
    <n v="527.21500000000003"/>
    <n v="89.626550000000009"/>
    <b v="1"/>
    <s v="21:47"/>
    <d v="1899-12-30T21:47:00"/>
    <x v="1"/>
    <x v="5"/>
    <x v="1"/>
    <n v="21"/>
    <n v="105.44300000000001"/>
    <s v="Night"/>
    <n v="0.17"/>
  </r>
  <r>
    <n v="2294"/>
    <d v="2023-03-17T00:00:00"/>
    <n v="203"/>
    <n v="301"/>
    <n v="101"/>
    <n v="9"/>
    <n v="309.79000000000002"/>
    <n v="2788.11"/>
    <n v="836.43299999999999"/>
    <b v="0"/>
    <s v="21:05"/>
    <d v="1899-12-30T21:05:00"/>
    <x v="1"/>
    <x v="5"/>
    <x v="2"/>
    <n v="21"/>
    <n v="309.79000000000002"/>
    <s v="Night"/>
    <n v="0.3"/>
  </r>
  <r>
    <n v="2278"/>
    <d v="2023-03-18T00:00:00"/>
    <n v="205"/>
    <n v="303"/>
    <n v="101"/>
    <n v="5"/>
    <n v="352.31299999999999"/>
    <n v="1761.5650000000001"/>
    <n v="299.46605000000005"/>
    <b v="0"/>
    <s v="03:28"/>
    <d v="1899-12-30T03:28:00"/>
    <x v="1"/>
    <x v="5"/>
    <x v="3"/>
    <n v="3"/>
    <n v="352.31299999999999"/>
    <s v="Morning"/>
    <n v="0.17"/>
  </r>
  <r>
    <n v="1126"/>
    <d v="2023-03-19T00:00:00"/>
    <n v="202"/>
    <n v="303"/>
    <n v="102"/>
    <n v="10"/>
    <n v="360.55500000000006"/>
    <n v="3605.5500000000006"/>
    <n v="612.9435000000002"/>
    <b v="1"/>
    <s v="22:47"/>
    <d v="1899-12-30T22:47:00"/>
    <x v="1"/>
    <x v="5"/>
    <x v="4"/>
    <n v="22"/>
    <n v="360.55500000000006"/>
    <s v="Night"/>
    <n v="0.17"/>
  </r>
  <r>
    <n v="1180"/>
    <d v="2023-03-19T00:00:00"/>
    <n v="205"/>
    <n v="304"/>
    <n v="102"/>
    <n v="9"/>
    <n v="34.527999999999999"/>
    <n v="310.75200000000001"/>
    <n v="52.827840000000002"/>
    <b v="1"/>
    <s v="08:57"/>
    <d v="1899-12-30T08:57:00"/>
    <x v="1"/>
    <x v="5"/>
    <x v="4"/>
    <n v="8"/>
    <n v="34.527999999999999"/>
    <s v="Morning"/>
    <n v="0.17"/>
  </r>
  <r>
    <n v="2345"/>
    <d v="2023-03-19T00:00:00"/>
    <n v="205"/>
    <n v="302"/>
    <n v="104"/>
    <n v="2"/>
    <n v="132.548"/>
    <n v="265.096"/>
    <n v="50.36824"/>
    <b v="0"/>
    <s v="12:04"/>
    <d v="1899-12-30T12:04:00"/>
    <x v="1"/>
    <x v="5"/>
    <x v="4"/>
    <n v="12"/>
    <n v="132.548"/>
    <s v="Afternoon"/>
    <n v="0.19"/>
  </r>
  <r>
    <n v="2615"/>
    <d v="2023-03-19T00:00:00"/>
    <n v="204"/>
    <n v="302"/>
    <n v="105"/>
    <n v="4"/>
    <n v="72.397000000000006"/>
    <n v="289.58800000000002"/>
    <n v="55.021720000000002"/>
    <b v="0"/>
    <s v="11:39"/>
    <d v="1899-12-30T11:39:00"/>
    <x v="1"/>
    <x v="5"/>
    <x v="4"/>
    <n v="11"/>
    <n v="72.397000000000006"/>
    <s v="Morning"/>
    <n v="0.19"/>
  </r>
  <r>
    <n v="1530"/>
    <d v="2023-03-20T00:00:00"/>
    <n v="205"/>
    <n v="303"/>
    <n v="102"/>
    <n v="3"/>
    <n v="349.38799999999998"/>
    <n v="1048.164"/>
    <n v="220.11444"/>
    <b v="0"/>
    <s v="12:39"/>
    <d v="1899-12-30T12:39:00"/>
    <x v="1"/>
    <x v="5"/>
    <x v="5"/>
    <n v="12"/>
    <n v="349.38799999999998"/>
    <s v="Afternoon"/>
    <n v="0.21"/>
  </r>
  <r>
    <n v="1096"/>
    <d v="2023-03-21T00:00:00"/>
    <n v="204"/>
    <n v="304"/>
    <n v="104"/>
    <n v="7"/>
    <n v="338.84499999999997"/>
    <n v="2371.915"/>
    <n v="403.22555"/>
    <b v="0"/>
    <s v="12:21"/>
    <d v="1899-12-30T12:21:00"/>
    <x v="1"/>
    <x v="5"/>
    <x v="6"/>
    <n v="12"/>
    <n v="338.84499999999997"/>
    <s v="Afternoon"/>
    <n v="0.17"/>
  </r>
  <r>
    <n v="1645"/>
    <d v="2023-03-21T00:00:00"/>
    <n v="205"/>
    <n v="305"/>
    <n v="104"/>
    <n v="3"/>
    <n v="189.73499999999999"/>
    <n v="569.20499999999993"/>
    <n v="142.30124999999998"/>
    <b v="1"/>
    <s v="06:05"/>
    <d v="1899-12-30T06:05:00"/>
    <x v="1"/>
    <x v="5"/>
    <x v="6"/>
    <n v="6"/>
    <n v="189.73499999999999"/>
    <s v="Morning"/>
    <n v="0.25"/>
  </r>
  <r>
    <n v="2297"/>
    <d v="2023-03-21T00:00:00"/>
    <n v="203"/>
    <n v="303"/>
    <n v="101"/>
    <n v="9"/>
    <n v="263.952"/>
    <n v="2375.5680000000002"/>
    <n v="451.35792000000004"/>
    <b v="0"/>
    <s v="08:08"/>
    <d v="1899-12-30T08:08:00"/>
    <x v="1"/>
    <x v="5"/>
    <x v="6"/>
    <n v="8"/>
    <n v="263.952"/>
    <s v="Morning"/>
    <n v="0.19"/>
  </r>
  <r>
    <n v="1136"/>
    <d v="2023-03-23T00:00:00"/>
    <n v="203"/>
    <n v="303"/>
    <n v="101"/>
    <n v="6"/>
    <n v="61.334000000000003"/>
    <n v="368.00400000000002"/>
    <n v="110.4012"/>
    <b v="1"/>
    <s v="15:10"/>
    <d v="1899-12-30T15:10:00"/>
    <x v="1"/>
    <x v="5"/>
    <x v="1"/>
    <n v="15"/>
    <n v="61.334000000000003"/>
    <s v="Evening"/>
    <n v="0.3"/>
  </r>
  <r>
    <n v="2573"/>
    <d v="2023-03-23T00:00:00"/>
    <n v="202"/>
    <n v="305"/>
    <n v="103"/>
    <n v="5"/>
    <n v="157.58600000000001"/>
    <n v="787.93000000000006"/>
    <n v="149.70670000000001"/>
    <b v="0"/>
    <s v="01:45"/>
    <d v="1899-12-30T01:45:00"/>
    <x v="1"/>
    <x v="5"/>
    <x v="1"/>
    <n v="1"/>
    <n v="157.58600000000001"/>
    <s v="Morning"/>
    <n v="0.19"/>
  </r>
  <r>
    <n v="1672"/>
    <d v="2023-03-24T00:00:00"/>
    <n v="204"/>
    <n v="302"/>
    <n v="101"/>
    <n v="10"/>
    <n v="32.11"/>
    <n v="321.10000000000002"/>
    <n v="54.58700000000001"/>
    <b v="0"/>
    <s v="19:45"/>
    <d v="1899-12-30T19:45:00"/>
    <x v="1"/>
    <x v="5"/>
    <x v="2"/>
    <n v="19"/>
    <n v="32.11"/>
    <s v="Evening"/>
    <n v="0.17"/>
  </r>
  <r>
    <n v="1686"/>
    <d v="2023-03-24T00:00:00"/>
    <n v="203"/>
    <n v="303"/>
    <n v="102"/>
    <n v="5"/>
    <n v="118.664"/>
    <n v="593.32000000000005"/>
    <n v="124.5972"/>
    <b v="0"/>
    <s v="23:58"/>
    <d v="1899-12-30T23:58:00"/>
    <x v="1"/>
    <x v="5"/>
    <x v="2"/>
    <n v="23"/>
    <n v="118.66400000000002"/>
    <s v="Night"/>
    <n v="0.21"/>
  </r>
  <r>
    <n v="2243"/>
    <d v="2023-03-24T00:00:00"/>
    <n v="205"/>
    <n v="301"/>
    <n v="105"/>
    <n v="3"/>
    <n v="142.285"/>
    <n v="426.85500000000002"/>
    <n v="81.102450000000005"/>
    <b v="0"/>
    <s v="07:25"/>
    <d v="1899-12-30T07:25:00"/>
    <x v="1"/>
    <x v="5"/>
    <x v="2"/>
    <n v="7"/>
    <n v="142.285"/>
    <s v="Morning"/>
    <n v="0.19"/>
  </r>
  <r>
    <n v="1020"/>
    <d v="2023-03-25T00:00:00"/>
    <n v="202"/>
    <n v="303"/>
    <n v="102"/>
    <n v="10"/>
    <n v="293.30600000000004"/>
    <n v="2933.0600000000004"/>
    <n v="615.94260000000008"/>
    <b v="1"/>
    <s v="23:01"/>
    <d v="1899-12-30T23:01:00"/>
    <x v="1"/>
    <x v="5"/>
    <x v="3"/>
    <n v="23"/>
    <n v="293.30600000000004"/>
    <s v="Night"/>
    <n v="0.21"/>
  </r>
  <r>
    <n v="1464"/>
    <d v="2023-03-25T00:00:00"/>
    <n v="202"/>
    <n v="304"/>
    <n v="103"/>
    <n v="2"/>
    <n v="233.649"/>
    <n v="467.298"/>
    <n v="98.13257999999999"/>
    <b v="0"/>
    <s v="23:19"/>
    <d v="1899-12-30T23:19:00"/>
    <x v="1"/>
    <x v="5"/>
    <x v="3"/>
    <n v="23"/>
    <n v="233.649"/>
    <s v="Night"/>
    <n v="0.20999999999999996"/>
  </r>
  <r>
    <n v="1953"/>
    <d v="2023-03-25T00:00:00"/>
    <n v="202"/>
    <n v="304"/>
    <n v="105"/>
    <n v="4"/>
    <n v="340.36599999999999"/>
    <n v="1361.4639999999999"/>
    <n v="204.21959999999999"/>
    <b v="0"/>
    <s v="03:10"/>
    <d v="1899-12-30T03:10:00"/>
    <x v="1"/>
    <x v="5"/>
    <x v="3"/>
    <n v="3"/>
    <n v="340.36599999999999"/>
    <s v="Morning"/>
    <n v="0.15"/>
  </r>
  <r>
    <n v="2357"/>
    <d v="2023-03-26T00:00:00"/>
    <n v="202"/>
    <n v="303"/>
    <n v="103"/>
    <n v="3"/>
    <n v="106.56100000000001"/>
    <n v="319.68299999999999"/>
    <n v="60.73977"/>
    <b v="0"/>
    <s v="18:03"/>
    <d v="1899-12-30T18:03:00"/>
    <x v="1"/>
    <x v="5"/>
    <x v="4"/>
    <n v="18"/>
    <n v="106.56099999999999"/>
    <s v="Evening"/>
    <n v="0.19"/>
  </r>
  <r>
    <n v="2609"/>
    <d v="2023-03-26T00:00:00"/>
    <n v="205"/>
    <n v="304"/>
    <n v="105"/>
    <n v="2"/>
    <n v="104.364"/>
    <n v="208.72800000000001"/>
    <n v="39.658320000000003"/>
    <b v="1"/>
    <s v="15:09"/>
    <d v="1899-12-30T15:09:00"/>
    <x v="1"/>
    <x v="5"/>
    <x v="4"/>
    <n v="15"/>
    <n v="104.364"/>
    <s v="Evening"/>
    <n v="0.19"/>
  </r>
  <r>
    <n v="2657"/>
    <d v="2023-03-26T00:00:00"/>
    <n v="202"/>
    <n v="302"/>
    <n v="104"/>
    <n v="5"/>
    <n v="267.89100000000002"/>
    <n v="1339.4550000000002"/>
    <n v="254.49645000000004"/>
    <b v="0"/>
    <s v="01:55"/>
    <d v="1899-12-30T01:55:00"/>
    <x v="1"/>
    <x v="5"/>
    <x v="4"/>
    <n v="1"/>
    <n v="267.89100000000002"/>
    <s v="Morning"/>
    <n v="0.19"/>
  </r>
  <r>
    <n v="2712"/>
    <d v="2023-03-26T00:00:00"/>
    <n v="202"/>
    <n v="303"/>
    <n v="105"/>
    <n v="7"/>
    <n v="241.50100000000003"/>
    <n v="1690.5070000000003"/>
    <n v="355.00647000000004"/>
    <b v="0"/>
    <s v="19:07"/>
    <d v="1899-12-30T19:07:00"/>
    <x v="1"/>
    <x v="5"/>
    <x v="4"/>
    <n v="19"/>
    <n v="241.50100000000003"/>
    <s v="Evening"/>
    <n v="0.21"/>
  </r>
  <r>
    <n v="1574"/>
    <d v="2023-03-27T00:00:00"/>
    <n v="202"/>
    <n v="304"/>
    <n v="104"/>
    <n v="7"/>
    <n v="340.36599999999999"/>
    <n v="2382.5619999999999"/>
    <n v="714.76859999999999"/>
    <b v="0"/>
    <s v="22:07"/>
    <d v="1899-12-30T22:07:00"/>
    <x v="1"/>
    <x v="5"/>
    <x v="5"/>
    <n v="22"/>
    <n v="340.36599999999999"/>
    <s v="Night"/>
    <n v="0.3"/>
  </r>
  <r>
    <n v="1816"/>
    <d v="2023-03-27T00:00:00"/>
    <n v="205"/>
    <n v="305"/>
    <n v="105"/>
    <n v="5"/>
    <n v="190.89200000000002"/>
    <n v="954.46000000000015"/>
    <n v="162.25820000000004"/>
    <b v="0"/>
    <s v="00:28"/>
    <d v="1899-12-30T00:28:00"/>
    <x v="1"/>
    <x v="5"/>
    <x v="5"/>
    <n v="0"/>
    <n v="190.89200000000002"/>
    <s v="Morning"/>
    <n v="0.17"/>
  </r>
  <r>
    <n v="2966"/>
    <d v="2023-03-27T00:00:00"/>
    <n v="204"/>
    <n v="305"/>
    <n v="102"/>
    <n v="8"/>
    <n v="257.79000000000002"/>
    <n v="2062.3200000000002"/>
    <n v="618.69600000000003"/>
    <b v="0"/>
    <s v="09:34"/>
    <d v="1899-12-30T09:34:00"/>
    <x v="1"/>
    <x v="5"/>
    <x v="5"/>
    <n v="9"/>
    <n v="257.79000000000002"/>
    <s v="Morning"/>
    <n v="0.3"/>
  </r>
  <r>
    <n v="1597"/>
    <d v="2023-03-28T00:00:00"/>
    <n v="204"/>
    <n v="305"/>
    <n v="101"/>
    <n v="3"/>
    <n v="268.32"/>
    <n v="804.96"/>
    <n v="201.24"/>
    <b v="0"/>
    <s v="21:17"/>
    <d v="1899-12-30T21:17:00"/>
    <x v="1"/>
    <x v="5"/>
    <x v="6"/>
    <n v="21"/>
    <n v="268.32"/>
    <s v="Night"/>
    <n v="0.25"/>
  </r>
  <r>
    <n v="2081"/>
    <d v="2023-03-28T00:00:00"/>
    <n v="203"/>
    <n v="301"/>
    <n v="104"/>
    <n v="10"/>
    <n v="347.12599999999998"/>
    <n v="3471.2599999999998"/>
    <n v="659.5394"/>
    <b v="0"/>
    <s v="08:16"/>
    <d v="1899-12-30T08:16:00"/>
    <x v="1"/>
    <x v="5"/>
    <x v="6"/>
    <n v="8"/>
    <n v="347.12599999999998"/>
    <s v="Morning"/>
    <n v="0.19"/>
  </r>
  <r>
    <n v="2219"/>
    <d v="2023-03-28T00:00:00"/>
    <n v="203"/>
    <n v="303"/>
    <n v="102"/>
    <n v="7"/>
    <n v="254.29300000000003"/>
    <n v="1780.0510000000002"/>
    <n v="338.20969000000002"/>
    <b v="0"/>
    <s v="22:39"/>
    <d v="1899-12-30T22:39:00"/>
    <x v="1"/>
    <x v="5"/>
    <x v="6"/>
    <n v="22"/>
    <n v="254.29300000000003"/>
    <s v="Night"/>
    <n v="0.19"/>
  </r>
  <r>
    <n v="1416"/>
    <d v="2023-03-29T00:00:00"/>
    <n v="202"/>
    <n v="305"/>
    <n v="105"/>
    <n v="10"/>
    <n v="245.81700000000001"/>
    <n v="2458.17"/>
    <n v="516.21569999999997"/>
    <b v="0"/>
    <s v="14:46"/>
    <d v="1899-12-30T14:46:00"/>
    <x v="1"/>
    <x v="5"/>
    <x v="0"/>
    <n v="14"/>
    <n v="245.81700000000001"/>
    <s v="Afternoon"/>
    <n v="0.21"/>
  </r>
  <r>
    <n v="1848"/>
    <d v="2023-03-29T00:00:00"/>
    <n v="204"/>
    <n v="302"/>
    <n v="103"/>
    <n v="9"/>
    <n v="387.03600000000006"/>
    <n v="3483.3240000000005"/>
    <n v="731.49804000000006"/>
    <b v="0"/>
    <s v="08:45"/>
    <d v="1899-12-30T08:45:00"/>
    <x v="1"/>
    <x v="5"/>
    <x v="0"/>
    <n v="8"/>
    <n v="387.03600000000006"/>
    <s v="Morning"/>
    <n v="0.21"/>
  </r>
  <r>
    <n v="2617"/>
    <d v="2023-03-30T00:00:00"/>
    <n v="203"/>
    <n v="302"/>
    <n v="104"/>
    <n v="10"/>
    <n v="219.583"/>
    <n v="2195.83"/>
    <n v="548.95749999999998"/>
    <b v="0"/>
    <s v="17:19"/>
    <d v="1899-12-30T17:19:00"/>
    <x v="1"/>
    <x v="5"/>
    <x v="1"/>
    <n v="17"/>
    <n v="219.583"/>
    <s v="Evening"/>
    <n v="0.25"/>
  </r>
  <r>
    <n v="1404"/>
    <d v="2023-03-31T00:00:00"/>
    <n v="205"/>
    <n v="303"/>
    <n v="103"/>
    <n v="5"/>
    <n v="386.45099999999996"/>
    <n v="1932.2549999999999"/>
    <n v="405.77354999999994"/>
    <b v="0"/>
    <s v="06:28"/>
    <d v="1899-12-30T06:28:00"/>
    <x v="1"/>
    <x v="5"/>
    <x v="2"/>
    <n v="6"/>
    <n v="386.45099999999996"/>
    <s v="Morning"/>
    <n v="0.21"/>
  </r>
  <r>
    <n v="1450"/>
    <d v="2023-03-31T00:00:00"/>
    <n v="201"/>
    <n v="302"/>
    <n v="104"/>
    <n v="6"/>
    <n v="271.14100000000002"/>
    <n v="1626.846"/>
    <n v="276.56382000000002"/>
    <b v="0"/>
    <s v="20:54"/>
    <d v="1899-12-30T20:54:00"/>
    <x v="1"/>
    <x v="5"/>
    <x v="2"/>
    <n v="20"/>
    <n v="271.14100000000002"/>
    <s v="Evening"/>
    <n v="0.17"/>
  </r>
  <r>
    <n v="1012"/>
    <d v="2023-04-01T00:00:00"/>
    <n v="201"/>
    <n v="303"/>
    <n v="102"/>
    <n v="10"/>
    <n v="285.80500000000001"/>
    <n v="2858.05"/>
    <n v="485.86850000000004"/>
    <b v="0"/>
    <s v="07:19"/>
    <d v="1899-12-30T07:19:00"/>
    <x v="1"/>
    <x v="6"/>
    <x v="3"/>
    <n v="7"/>
    <n v="285.80500000000001"/>
    <s v="Morning"/>
    <n v="0.17"/>
  </r>
  <r>
    <n v="1309"/>
    <d v="2023-04-01T00:00:00"/>
    <n v="201"/>
    <n v="303"/>
    <n v="105"/>
    <n v="5"/>
    <n v="287.82"/>
    <n v="1439.1"/>
    <n v="359.77499999999998"/>
    <b v="0"/>
    <s v="15:13"/>
    <d v="1899-12-30T15:13:00"/>
    <x v="1"/>
    <x v="6"/>
    <x v="3"/>
    <n v="15"/>
    <n v="287.82"/>
    <s v="Evening"/>
    <n v="0.25"/>
  </r>
  <r>
    <n v="1939"/>
    <d v="2023-04-01T00:00:00"/>
    <n v="205"/>
    <n v="301"/>
    <n v="102"/>
    <n v="4"/>
    <n v="134.82300000000001"/>
    <n v="539.29200000000003"/>
    <n v="134.82300000000001"/>
    <b v="0"/>
    <s v="00:59"/>
    <d v="1899-12-30T00:59:00"/>
    <x v="1"/>
    <x v="6"/>
    <x v="3"/>
    <n v="0"/>
    <n v="134.82300000000001"/>
    <s v="Morning"/>
    <n v="0.25"/>
  </r>
  <r>
    <n v="2614"/>
    <d v="2023-04-02T00:00:00"/>
    <n v="203"/>
    <n v="302"/>
    <n v="104"/>
    <n v="4"/>
    <n v="177.08600000000001"/>
    <n v="708.34400000000005"/>
    <n v="120.41848000000002"/>
    <b v="0"/>
    <s v="12:25"/>
    <d v="1899-12-30T12:25:00"/>
    <x v="1"/>
    <x v="6"/>
    <x v="4"/>
    <n v="12"/>
    <n v="177.08600000000001"/>
    <s v="Afternoon"/>
    <n v="0.17"/>
  </r>
  <r>
    <n v="1599"/>
    <d v="2023-04-03T00:00:00"/>
    <n v="205"/>
    <n v="303"/>
    <n v="105"/>
    <n v="1"/>
    <n v="378.10500000000002"/>
    <n v="378.10500000000002"/>
    <n v="56.71575"/>
    <b v="1"/>
    <s v="18:49"/>
    <d v="1899-12-30T18:49:00"/>
    <x v="1"/>
    <x v="6"/>
    <x v="5"/>
    <n v="18"/>
    <n v="378.10500000000002"/>
    <s v="Evening"/>
    <n v="0.15"/>
  </r>
  <r>
    <n v="1753"/>
    <d v="2023-04-03T00:00:00"/>
    <n v="204"/>
    <n v="304"/>
    <n v="103"/>
    <n v="3"/>
    <n v="258.88200000000001"/>
    <n v="776.64599999999996"/>
    <n v="194.16149999999999"/>
    <b v="0"/>
    <s v="18:52"/>
    <d v="1899-12-30T18:52:00"/>
    <x v="1"/>
    <x v="6"/>
    <x v="5"/>
    <n v="18"/>
    <n v="258.88200000000001"/>
    <s v="Evening"/>
    <n v="0.25"/>
  </r>
  <r>
    <n v="2829"/>
    <d v="2023-04-03T00:00:00"/>
    <n v="202"/>
    <n v="304"/>
    <n v="101"/>
    <n v="2"/>
    <n v="201.20100000000002"/>
    <n v="402.40200000000004"/>
    <n v="60.360300000000002"/>
    <b v="0"/>
    <s v="18:35"/>
    <d v="1899-12-30T18:35:00"/>
    <x v="1"/>
    <x v="6"/>
    <x v="5"/>
    <n v="18"/>
    <n v="201.20100000000002"/>
    <s v="Evening"/>
    <n v="0.15"/>
  </r>
  <r>
    <n v="1691"/>
    <d v="2023-04-04T00:00:00"/>
    <n v="203"/>
    <n v="302"/>
    <n v="104"/>
    <n v="3"/>
    <n v="371.47500000000002"/>
    <n v="1114.4250000000002"/>
    <n v="211.74075000000005"/>
    <b v="0"/>
    <s v="16:09"/>
    <d v="1899-12-30T16:09:00"/>
    <x v="1"/>
    <x v="6"/>
    <x v="6"/>
    <n v="16"/>
    <n v="371.47500000000008"/>
    <s v="Evening"/>
    <n v="0.19"/>
  </r>
  <r>
    <n v="1031"/>
    <d v="2023-04-05T00:00:00"/>
    <n v="203"/>
    <n v="303"/>
    <n v="105"/>
    <n v="5"/>
    <n v="241.358"/>
    <n v="1206.79"/>
    <n v="229.2901"/>
    <b v="0"/>
    <s v="22:10"/>
    <d v="1899-12-30T22:10:00"/>
    <x v="1"/>
    <x v="6"/>
    <x v="0"/>
    <n v="22"/>
    <n v="241.358"/>
    <s v="Night"/>
    <n v="0.19"/>
  </r>
  <r>
    <n v="1963"/>
    <d v="2023-04-05T00:00:00"/>
    <n v="203"/>
    <n v="301"/>
    <n v="104"/>
    <n v="7"/>
    <n v="374.23099999999999"/>
    <n v="2619.6170000000002"/>
    <n v="654.90425000000005"/>
    <b v="0"/>
    <s v="00:32"/>
    <d v="1899-12-30T00:32:00"/>
    <x v="1"/>
    <x v="6"/>
    <x v="0"/>
    <n v="0"/>
    <n v="374.23100000000005"/>
    <s v="Morning"/>
    <n v="0.25"/>
  </r>
  <r>
    <n v="1338"/>
    <d v="2023-04-06T00:00:00"/>
    <n v="203"/>
    <n v="305"/>
    <n v="103"/>
    <n v="1"/>
    <n v="127.712"/>
    <n v="127.712"/>
    <n v="26.819520000000001"/>
    <b v="1"/>
    <s v="04:27"/>
    <d v="1899-12-30T04:27:00"/>
    <x v="1"/>
    <x v="6"/>
    <x v="1"/>
    <n v="4"/>
    <n v="127.712"/>
    <s v="Morning"/>
    <n v="0.21"/>
  </r>
  <r>
    <n v="1351"/>
    <d v="2023-04-06T00:00:00"/>
    <n v="203"/>
    <n v="305"/>
    <n v="104"/>
    <n v="8"/>
    <n v="337.05099999999999"/>
    <n v="2696.4079999999999"/>
    <n v="674.10199999999998"/>
    <b v="0"/>
    <s v="20:29"/>
    <d v="1899-12-30T20:29:00"/>
    <x v="1"/>
    <x v="6"/>
    <x v="1"/>
    <n v="20"/>
    <n v="337.05099999999999"/>
    <s v="Evening"/>
    <n v="0.25"/>
  </r>
  <r>
    <n v="2542"/>
    <d v="2023-04-06T00:00:00"/>
    <n v="205"/>
    <n v="302"/>
    <n v="105"/>
    <n v="5"/>
    <n v="142.46700000000001"/>
    <n v="712.33500000000004"/>
    <n v="121.09695000000002"/>
    <b v="0"/>
    <s v="07:57"/>
    <d v="1899-12-30T07:57:00"/>
    <x v="1"/>
    <x v="6"/>
    <x v="1"/>
    <n v="7"/>
    <n v="142.46700000000001"/>
    <s v="Morning"/>
    <n v="0.17"/>
  </r>
  <r>
    <n v="1635"/>
    <d v="2023-04-07T00:00:00"/>
    <n v="205"/>
    <n v="302"/>
    <n v="104"/>
    <n v="5"/>
    <n v="250.88700000000003"/>
    <n v="1254.4350000000002"/>
    <n v="188.16525000000001"/>
    <b v="0"/>
    <s v="18:18"/>
    <d v="1899-12-30T18:18:00"/>
    <x v="1"/>
    <x v="6"/>
    <x v="2"/>
    <n v="18"/>
    <n v="250.88700000000003"/>
    <s v="Evening"/>
    <n v="0.15"/>
  </r>
  <r>
    <n v="1524"/>
    <d v="2023-04-09T00:00:00"/>
    <n v="205"/>
    <n v="303"/>
    <n v="104"/>
    <n v="4"/>
    <n v="139.76300000000001"/>
    <n v="559.05200000000002"/>
    <n v="117.40092"/>
    <b v="1"/>
    <s v="19:21"/>
    <d v="1899-12-30T19:21:00"/>
    <x v="1"/>
    <x v="6"/>
    <x v="4"/>
    <n v="19"/>
    <n v="139.76300000000001"/>
    <s v="Evening"/>
    <n v="0.21"/>
  </r>
  <r>
    <n v="2705"/>
    <d v="2023-04-09T00:00:00"/>
    <n v="204"/>
    <n v="305"/>
    <n v="101"/>
    <n v="6"/>
    <n v="122.57700000000001"/>
    <n v="735.4620000000001"/>
    <n v="139.73778000000001"/>
    <b v="0"/>
    <s v="04:20"/>
    <d v="1899-12-30T04:20:00"/>
    <x v="1"/>
    <x v="6"/>
    <x v="4"/>
    <n v="4"/>
    <n v="122.57700000000001"/>
    <s v="Morning"/>
    <n v="0.19"/>
  </r>
  <r>
    <n v="1141"/>
    <d v="2023-04-10T00:00:00"/>
    <n v="202"/>
    <n v="301"/>
    <n v="101"/>
    <n v="10"/>
    <n v="220.76599999999999"/>
    <n v="2207.66"/>
    <n v="551.91499999999996"/>
    <b v="0"/>
    <s v="21:14"/>
    <d v="1899-12-30T21:14:00"/>
    <x v="1"/>
    <x v="6"/>
    <x v="5"/>
    <n v="21"/>
    <n v="220.76599999999999"/>
    <s v="Night"/>
    <n v="0.25"/>
  </r>
  <r>
    <n v="1685"/>
    <d v="2023-04-11T00:00:00"/>
    <n v="204"/>
    <n v="303"/>
    <n v="102"/>
    <n v="3"/>
    <n v="182.71500000000003"/>
    <n v="548.1450000000001"/>
    <n v="104.14755000000002"/>
    <b v="0"/>
    <s v="21:30"/>
    <d v="1899-12-30T21:30:00"/>
    <x v="1"/>
    <x v="6"/>
    <x v="6"/>
    <n v="21"/>
    <n v="182.71500000000003"/>
    <s v="Night"/>
    <n v="0.19"/>
  </r>
  <r>
    <n v="1445"/>
    <d v="2023-04-12T00:00:00"/>
    <n v="203"/>
    <n v="305"/>
    <n v="105"/>
    <n v="2"/>
    <n v="98.137"/>
    <n v="196.274"/>
    <n v="37.292059999999999"/>
    <b v="0"/>
    <s v="07:23"/>
    <d v="1899-12-30T07:23:00"/>
    <x v="1"/>
    <x v="6"/>
    <x v="0"/>
    <n v="7"/>
    <n v="98.137"/>
    <s v="Morning"/>
    <n v="0.19"/>
  </r>
  <r>
    <n v="2055"/>
    <d v="2023-04-12T00:00:00"/>
    <n v="202"/>
    <n v="304"/>
    <n v="103"/>
    <n v="2"/>
    <n v="320.30700000000002"/>
    <n v="640.61400000000003"/>
    <n v="96.092100000000002"/>
    <b v="0"/>
    <s v="09:25"/>
    <d v="1899-12-30T09:25:00"/>
    <x v="1"/>
    <x v="6"/>
    <x v="0"/>
    <n v="9"/>
    <n v="320.30700000000002"/>
    <s v="Morning"/>
    <n v="0.15"/>
  </r>
  <r>
    <n v="2121"/>
    <d v="2023-04-12T00:00:00"/>
    <n v="204"/>
    <n v="304"/>
    <n v="105"/>
    <n v="8"/>
    <n v="207.94800000000001"/>
    <n v="1663.5840000000001"/>
    <n v="249.5376"/>
    <b v="0"/>
    <s v="11:56"/>
    <d v="1899-12-30T11:56:00"/>
    <x v="1"/>
    <x v="6"/>
    <x v="0"/>
    <n v="11"/>
    <n v="207.94800000000001"/>
    <s v="Morning"/>
    <n v="0.15"/>
  </r>
  <r>
    <n v="2423"/>
    <d v="2023-04-12T00:00:00"/>
    <n v="203"/>
    <n v="302"/>
    <n v="101"/>
    <n v="8"/>
    <n v="230.958"/>
    <n v="1847.664"/>
    <n v="351.05615999999998"/>
    <b v="0"/>
    <s v="18:12"/>
    <d v="1899-12-30T18:12:00"/>
    <x v="1"/>
    <x v="6"/>
    <x v="0"/>
    <n v="18"/>
    <n v="230.958"/>
    <s v="Evening"/>
    <n v="0.19"/>
  </r>
  <r>
    <n v="2720"/>
    <d v="2023-04-12T00:00:00"/>
    <n v="205"/>
    <n v="303"/>
    <n v="101"/>
    <n v="2"/>
    <n v="161.304"/>
    <n v="322.608"/>
    <n v="96.782399999999996"/>
    <b v="0"/>
    <s v="08:48"/>
    <d v="1899-12-30T08:48:00"/>
    <x v="1"/>
    <x v="6"/>
    <x v="0"/>
    <n v="8"/>
    <n v="161.304"/>
    <s v="Morning"/>
    <n v="0.3"/>
  </r>
  <r>
    <n v="1234"/>
    <d v="2023-04-13T00:00:00"/>
    <n v="202"/>
    <n v="303"/>
    <n v="102"/>
    <n v="7"/>
    <n v="246.54500000000002"/>
    <n v="1725.8150000000001"/>
    <n v="293.38855000000001"/>
    <b v="0"/>
    <s v="13:47"/>
    <d v="1899-12-30T13:47:00"/>
    <x v="1"/>
    <x v="6"/>
    <x v="1"/>
    <n v="13"/>
    <n v="246.54500000000002"/>
    <s v="Afternoon"/>
    <n v="0.17"/>
  </r>
  <r>
    <n v="1340"/>
    <d v="2023-04-13T00:00:00"/>
    <n v="204"/>
    <n v="305"/>
    <n v="101"/>
    <n v="2"/>
    <n v="308.34699999999998"/>
    <n v="616.69399999999996"/>
    <n v="185.00819999999999"/>
    <b v="0"/>
    <s v="02:20"/>
    <d v="1899-12-30T02:20:00"/>
    <x v="1"/>
    <x v="6"/>
    <x v="1"/>
    <n v="2"/>
    <n v="308.34699999999998"/>
    <s v="Morning"/>
    <n v="0.3"/>
  </r>
  <r>
    <n v="1395"/>
    <d v="2023-04-13T00:00:00"/>
    <n v="201"/>
    <n v="303"/>
    <n v="104"/>
    <n v="9"/>
    <n v="187.03100000000001"/>
    <n v="1683.279"/>
    <n v="252.49185"/>
    <b v="0"/>
    <s v="23:59"/>
    <d v="1899-12-30T23:59:00"/>
    <x v="1"/>
    <x v="6"/>
    <x v="1"/>
    <n v="23"/>
    <n v="187.03100000000001"/>
    <s v="Night"/>
    <n v="0.15"/>
  </r>
  <r>
    <n v="1995"/>
    <d v="2023-04-13T00:00:00"/>
    <n v="205"/>
    <n v="304"/>
    <n v="101"/>
    <n v="7"/>
    <n v="347.91899999999998"/>
    <n v="2435.433"/>
    <n v="365.31495000000001"/>
    <b v="0"/>
    <s v="14:01"/>
    <d v="1899-12-30T14:01:00"/>
    <x v="1"/>
    <x v="6"/>
    <x v="1"/>
    <n v="14"/>
    <n v="347.91899999999998"/>
    <s v="Afternoon"/>
    <n v="0.15"/>
  </r>
  <r>
    <n v="1230"/>
    <d v="2023-04-14T00:00:00"/>
    <n v="203"/>
    <n v="302"/>
    <n v="103"/>
    <n v="5"/>
    <n v="235.56"/>
    <n v="1177.8"/>
    <n v="247.33799999999999"/>
    <b v="0"/>
    <s v="13:04"/>
    <d v="1899-12-30T13:04:00"/>
    <x v="1"/>
    <x v="6"/>
    <x v="2"/>
    <n v="13"/>
    <n v="235.56"/>
    <s v="Afternoon"/>
    <n v="0.21"/>
  </r>
  <r>
    <n v="2476"/>
    <d v="2023-04-14T00:00:00"/>
    <n v="201"/>
    <n v="302"/>
    <n v="104"/>
    <n v="6"/>
    <n v="177.11200000000002"/>
    <n v="1062.672"/>
    <n v="180.65424000000002"/>
    <b v="0"/>
    <s v="11:46"/>
    <d v="1899-12-30T11:46:00"/>
    <x v="1"/>
    <x v="6"/>
    <x v="2"/>
    <n v="11"/>
    <n v="177.11199999999999"/>
    <s v="Morning"/>
    <n v="0.17"/>
  </r>
  <r>
    <n v="2500"/>
    <d v="2023-04-14T00:00:00"/>
    <n v="202"/>
    <n v="304"/>
    <n v="105"/>
    <n v="9"/>
    <n v="388.40100000000001"/>
    <n v="3495.6089999999999"/>
    <n v="594.25353000000007"/>
    <b v="0"/>
    <s v="21:40"/>
    <d v="1899-12-30T21:40:00"/>
    <x v="1"/>
    <x v="6"/>
    <x v="2"/>
    <n v="21"/>
    <n v="388.40100000000001"/>
    <s v="Night"/>
    <n v="0.17"/>
  </r>
  <r>
    <n v="2709"/>
    <d v="2023-04-14T00:00:00"/>
    <n v="205"/>
    <n v="303"/>
    <n v="101"/>
    <n v="2"/>
    <n v="207.727"/>
    <n v="415.45400000000001"/>
    <n v="62.318100000000001"/>
    <b v="1"/>
    <s v="01:10"/>
    <d v="1899-12-30T01:10:00"/>
    <x v="1"/>
    <x v="6"/>
    <x v="2"/>
    <n v="1"/>
    <n v="207.727"/>
    <s v="Morning"/>
    <n v="0.15"/>
  </r>
  <r>
    <n v="1435"/>
    <d v="2023-04-15T00:00:00"/>
    <n v="204"/>
    <n v="302"/>
    <n v="104"/>
    <n v="3"/>
    <n v="243.35999999999999"/>
    <n v="730.07999999999993"/>
    <n v="182.51999999999998"/>
    <b v="0"/>
    <s v="21:51"/>
    <d v="1899-12-30T21:51:00"/>
    <x v="1"/>
    <x v="6"/>
    <x v="3"/>
    <n v="21"/>
    <n v="243.35999999999999"/>
    <s v="Night"/>
    <n v="0.25"/>
  </r>
  <r>
    <n v="1690"/>
    <d v="2023-04-15T00:00:00"/>
    <n v="204"/>
    <n v="303"/>
    <n v="101"/>
    <n v="4"/>
    <n v="260.16899999999998"/>
    <n v="1040.6759999999999"/>
    <n v="176.91492"/>
    <b v="0"/>
    <s v="08:21"/>
    <d v="1899-12-30T08:21:00"/>
    <x v="1"/>
    <x v="6"/>
    <x v="3"/>
    <n v="8"/>
    <n v="260.16899999999998"/>
    <s v="Morning"/>
    <n v="0.17"/>
  </r>
  <r>
    <n v="1087"/>
    <d v="2023-04-16T00:00:00"/>
    <n v="203"/>
    <n v="301"/>
    <n v="104"/>
    <n v="9"/>
    <n v="293.68299999999999"/>
    <n v="2643.1469999999999"/>
    <n v="660.78674999999998"/>
    <b v="0"/>
    <s v="03:43"/>
    <d v="1899-12-30T03:43:00"/>
    <x v="1"/>
    <x v="6"/>
    <x v="4"/>
    <n v="3"/>
    <n v="293.68299999999999"/>
    <s v="Morning"/>
    <n v="0.25"/>
  </r>
  <r>
    <n v="1107"/>
    <d v="2023-04-16T00:00:00"/>
    <n v="205"/>
    <n v="305"/>
    <n v="102"/>
    <n v="9"/>
    <n v="344.20099999999996"/>
    <n v="3097.8089999999997"/>
    <n v="464.67134999999996"/>
    <b v="0"/>
    <s v="10:45"/>
    <d v="1899-12-30T10:45:00"/>
    <x v="1"/>
    <x v="6"/>
    <x v="4"/>
    <n v="10"/>
    <n v="344.20099999999996"/>
    <s v="Morning"/>
    <n v="0.15"/>
  </r>
  <r>
    <n v="1591"/>
    <d v="2023-04-16T00:00:00"/>
    <n v="202"/>
    <n v="305"/>
    <n v="104"/>
    <n v="5"/>
    <n v="100.43800000000002"/>
    <n v="502.19000000000005"/>
    <n v="125.54750000000001"/>
    <b v="1"/>
    <s v="16:22"/>
    <d v="1899-12-30T16:22:00"/>
    <x v="1"/>
    <x v="6"/>
    <x v="4"/>
    <n v="16"/>
    <n v="100.43800000000002"/>
    <s v="Evening"/>
    <n v="0.25"/>
  </r>
  <r>
    <n v="2078"/>
    <d v="2023-04-16T00:00:00"/>
    <n v="204"/>
    <n v="304"/>
    <n v="102"/>
    <n v="5"/>
    <n v="69.082000000000008"/>
    <n v="345.41"/>
    <n v="103.623"/>
    <b v="0"/>
    <s v="11:59"/>
    <d v="1899-12-30T11:59:00"/>
    <x v="1"/>
    <x v="6"/>
    <x v="4"/>
    <n v="11"/>
    <n v="69.082000000000008"/>
    <s v="Morning"/>
    <n v="0.3"/>
  </r>
  <r>
    <n v="1127"/>
    <d v="2023-04-17T00:00:00"/>
    <n v="205"/>
    <n v="304"/>
    <n v="104"/>
    <n v="6"/>
    <n v="351.09100000000001"/>
    <n v="2106.5460000000003"/>
    <n v="400.24374000000006"/>
    <b v="0"/>
    <s v="01:26"/>
    <d v="1899-12-30T01:26:00"/>
    <x v="1"/>
    <x v="6"/>
    <x v="5"/>
    <n v="1"/>
    <n v="351.09100000000007"/>
    <s v="Morning"/>
    <n v="0.19"/>
  </r>
  <r>
    <n v="1275"/>
    <d v="2023-04-18T00:00:00"/>
    <n v="205"/>
    <n v="304"/>
    <n v="101"/>
    <n v="7"/>
    <n v="334.15200000000004"/>
    <n v="2339.0640000000003"/>
    <n v="350.85960000000006"/>
    <b v="0"/>
    <s v="06:51"/>
    <d v="1899-12-30T06:51:00"/>
    <x v="1"/>
    <x v="6"/>
    <x v="6"/>
    <n v="6"/>
    <n v="334.15200000000004"/>
    <s v="Morning"/>
    <n v="0.15"/>
  </r>
  <r>
    <n v="1695"/>
    <d v="2023-04-18T00:00:00"/>
    <n v="204"/>
    <n v="304"/>
    <n v="105"/>
    <n v="5"/>
    <n v="190.42400000000001"/>
    <n v="952.12"/>
    <n v="142.81799999999998"/>
    <b v="0"/>
    <s v="05:58"/>
    <d v="1899-12-30T05:58:00"/>
    <x v="1"/>
    <x v="6"/>
    <x v="6"/>
    <n v="5"/>
    <n v="190.42400000000001"/>
    <s v="Morning"/>
    <n v="0.15"/>
  </r>
  <r>
    <n v="1061"/>
    <d v="2023-04-19T00:00:00"/>
    <n v="204"/>
    <n v="303"/>
    <n v="101"/>
    <n v="9"/>
    <n v="196.15699999999998"/>
    <n v="1765.4129999999998"/>
    <n v="335.42846999999995"/>
    <b v="0"/>
    <s v="10:35"/>
    <d v="1899-12-30T10:35:00"/>
    <x v="1"/>
    <x v="6"/>
    <x v="0"/>
    <n v="10"/>
    <n v="196.15699999999998"/>
    <s v="Morning"/>
    <n v="0.19"/>
  </r>
  <r>
    <n v="1420"/>
    <d v="2023-04-19T00:00:00"/>
    <n v="204"/>
    <n v="305"/>
    <n v="104"/>
    <n v="8"/>
    <n v="239.733"/>
    <n v="1917.864"/>
    <n v="326.03688000000005"/>
    <b v="1"/>
    <s v="12:05"/>
    <d v="1899-12-30T12:05:00"/>
    <x v="1"/>
    <x v="6"/>
    <x v="0"/>
    <n v="12"/>
    <n v="239.733"/>
    <s v="Afternoon"/>
    <n v="0.17"/>
  </r>
  <r>
    <n v="2353"/>
    <d v="2023-04-19T00:00:00"/>
    <n v="202"/>
    <n v="303"/>
    <n v="105"/>
    <n v="7"/>
    <n v="125.437"/>
    <n v="878.05899999999997"/>
    <n v="219.51474999999999"/>
    <b v="0"/>
    <s v="07:03"/>
    <d v="1899-12-30T07:03:00"/>
    <x v="1"/>
    <x v="6"/>
    <x v="0"/>
    <n v="7"/>
    <n v="125.437"/>
    <s v="Morning"/>
    <n v="0.25"/>
  </r>
  <r>
    <n v="1949"/>
    <d v="2023-04-20T00:00:00"/>
    <n v="205"/>
    <n v="302"/>
    <n v="103"/>
    <n v="7"/>
    <n v="351.15600000000001"/>
    <n v="2458.0920000000001"/>
    <n v="467.03748000000002"/>
    <b v="0"/>
    <s v="17:02"/>
    <d v="1899-12-30T17:02:00"/>
    <x v="1"/>
    <x v="6"/>
    <x v="1"/>
    <n v="17"/>
    <n v="351.15600000000001"/>
    <s v="Evening"/>
    <n v="0.19"/>
  </r>
  <r>
    <n v="2616"/>
    <d v="2023-04-20T00:00:00"/>
    <n v="204"/>
    <n v="303"/>
    <n v="101"/>
    <n v="1"/>
    <n v="243.23"/>
    <n v="243.23"/>
    <n v="51.078299999999999"/>
    <b v="0"/>
    <s v="09:40"/>
    <d v="1899-12-30T09:40:00"/>
    <x v="1"/>
    <x v="6"/>
    <x v="1"/>
    <n v="9"/>
    <n v="243.23"/>
    <s v="Morning"/>
    <n v="0.21"/>
  </r>
  <r>
    <n v="1084"/>
    <d v="2023-04-21T00:00:00"/>
    <n v="204"/>
    <n v="301"/>
    <n v="102"/>
    <n v="4"/>
    <n v="374.02299999999997"/>
    <n v="1496.0919999999999"/>
    <n v="254.33563999999998"/>
    <b v="0"/>
    <s v="16:23"/>
    <d v="1899-12-30T16:23:00"/>
    <x v="1"/>
    <x v="6"/>
    <x v="2"/>
    <n v="16"/>
    <n v="374.02299999999997"/>
    <s v="Evening"/>
    <n v="0.17"/>
  </r>
  <r>
    <n v="1130"/>
    <d v="2023-04-21T00:00:00"/>
    <n v="201"/>
    <n v="305"/>
    <n v="103"/>
    <n v="2"/>
    <n v="59.253999999999998"/>
    <n v="118.508"/>
    <n v="35.552399999999999"/>
    <b v="0"/>
    <s v="21:10"/>
    <d v="1899-12-30T21:10:00"/>
    <x v="1"/>
    <x v="6"/>
    <x v="2"/>
    <n v="21"/>
    <n v="59.253999999999998"/>
    <s v="Night"/>
    <n v="0.3"/>
  </r>
  <r>
    <n v="1697"/>
    <d v="2023-04-21T00:00:00"/>
    <n v="204"/>
    <n v="303"/>
    <n v="105"/>
    <n v="6"/>
    <n v="118.001"/>
    <n v="708.00600000000009"/>
    <n v="134.52114000000003"/>
    <b v="0"/>
    <s v="09:11"/>
    <d v="1899-12-30T09:11:00"/>
    <x v="1"/>
    <x v="6"/>
    <x v="2"/>
    <n v="9"/>
    <n v="118.00100000000002"/>
    <s v="Morning"/>
    <n v="0.19000000000000003"/>
  </r>
  <r>
    <n v="2359"/>
    <d v="2023-04-21T00:00:00"/>
    <n v="202"/>
    <n v="305"/>
    <n v="105"/>
    <n v="3"/>
    <n v="280.98199999999997"/>
    <n v="842.94599999999991"/>
    <n v="210.73649999999998"/>
    <b v="0"/>
    <s v="01:44"/>
    <d v="1899-12-30T01:44:00"/>
    <x v="1"/>
    <x v="6"/>
    <x v="2"/>
    <n v="1"/>
    <n v="280.98199999999997"/>
    <s v="Morning"/>
    <n v="0.25"/>
  </r>
  <r>
    <n v="2406"/>
    <d v="2023-04-21T00:00:00"/>
    <n v="204"/>
    <n v="302"/>
    <n v="103"/>
    <n v="5"/>
    <n v="77.025000000000006"/>
    <n v="385.125"/>
    <n v="80.876249999999999"/>
    <b v="1"/>
    <s v="16:40"/>
    <d v="1899-12-30T16:40:00"/>
    <x v="1"/>
    <x v="6"/>
    <x v="2"/>
    <n v="16"/>
    <n v="77.025000000000006"/>
    <s v="Evening"/>
    <n v="0.21"/>
  </r>
  <r>
    <n v="2560"/>
    <d v="2023-04-21T00:00:00"/>
    <n v="203"/>
    <n v="303"/>
    <n v="105"/>
    <n v="3"/>
    <n v="318.81200000000001"/>
    <n v="956.43600000000004"/>
    <n v="162.59412"/>
    <b v="0"/>
    <s v="10:58"/>
    <d v="1899-12-30T10:58:00"/>
    <x v="1"/>
    <x v="6"/>
    <x v="2"/>
    <n v="10"/>
    <n v="318.81200000000001"/>
    <s v="Morning"/>
    <n v="0.16999999999999998"/>
  </r>
  <r>
    <n v="1486"/>
    <d v="2023-04-22T00:00:00"/>
    <n v="203"/>
    <n v="302"/>
    <n v="105"/>
    <n v="1"/>
    <n v="41.197000000000003"/>
    <n v="41.197000000000003"/>
    <n v="7.0034900000000011"/>
    <b v="0"/>
    <s v="03:13"/>
    <d v="1899-12-30T03:13:00"/>
    <x v="1"/>
    <x v="6"/>
    <x v="3"/>
    <n v="3"/>
    <n v="41.197000000000003"/>
    <s v="Morning"/>
    <n v="0.17"/>
  </r>
  <r>
    <n v="1876"/>
    <d v="2023-04-22T00:00:00"/>
    <n v="204"/>
    <n v="302"/>
    <n v="101"/>
    <n v="2"/>
    <n v="73.242000000000004"/>
    <n v="146.48400000000001"/>
    <n v="24.902280000000005"/>
    <b v="0"/>
    <s v="05:27"/>
    <d v="1899-12-30T05:27:00"/>
    <x v="1"/>
    <x v="6"/>
    <x v="3"/>
    <n v="5"/>
    <n v="73.242000000000004"/>
    <s v="Morning"/>
    <n v="0.17"/>
  </r>
  <r>
    <n v="2145"/>
    <d v="2023-04-22T00:00:00"/>
    <n v="205"/>
    <n v="303"/>
    <n v="104"/>
    <n v="1"/>
    <n v="214.31800000000001"/>
    <n v="214.31800000000001"/>
    <n v="32.1477"/>
    <b v="0"/>
    <s v="22:47"/>
    <d v="1899-12-30T22:47:00"/>
    <x v="1"/>
    <x v="6"/>
    <x v="3"/>
    <n v="22"/>
    <n v="214.31800000000001"/>
    <s v="Night"/>
    <n v="0.15"/>
  </r>
  <r>
    <n v="1611"/>
    <d v="2023-04-23T00:00:00"/>
    <n v="203"/>
    <n v="301"/>
    <n v="102"/>
    <n v="10"/>
    <n v="118.57299999999999"/>
    <n v="1185.73"/>
    <n v="177.8595"/>
    <b v="1"/>
    <s v="09:36"/>
    <d v="1899-12-30T09:36:00"/>
    <x v="1"/>
    <x v="6"/>
    <x v="4"/>
    <n v="9"/>
    <n v="118.57300000000001"/>
    <s v="Morning"/>
    <n v="0.15"/>
  </r>
  <r>
    <n v="2184"/>
    <d v="2023-04-23T00:00:00"/>
    <n v="201"/>
    <n v="301"/>
    <n v="101"/>
    <n v="5"/>
    <n v="76.114999999999995"/>
    <n v="380.57499999999999"/>
    <n v="79.920749999999998"/>
    <b v="0"/>
    <s v="20:40"/>
    <d v="1899-12-30T20:40:00"/>
    <x v="1"/>
    <x v="6"/>
    <x v="4"/>
    <n v="20"/>
    <n v="76.114999999999995"/>
    <s v="Evening"/>
    <n v="0.21"/>
  </r>
  <r>
    <n v="2521"/>
    <d v="2023-04-23T00:00:00"/>
    <n v="203"/>
    <n v="303"/>
    <n v="104"/>
    <n v="8"/>
    <n v="352.43000000000006"/>
    <n v="2819.4400000000005"/>
    <n v="704.86000000000013"/>
    <b v="1"/>
    <s v="20:11"/>
    <d v="1899-12-30T20:11:00"/>
    <x v="1"/>
    <x v="6"/>
    <x v="4"/>
    <n v="20"/>
    <n v="352.43000000000006"/>
    <s v="Evening"/>
    <n v="0.25"/>
  </r>
  <r>
    <n v="1693"/>
    <d v="2023-04-24T00:00:00"/>
    <n v="203"/>
    <n v="304"/>
    <n v="101"/>
    <n v="5"/>
    <n v="105.35200000000002"/>
    <n v="526.7600000000001"/>
    <n v="131.69000000000003"/>
    <b v="0"/>
    <s v="03:07"/>
    <d v="1899-12-30T03:07:00"/>
    <x v="1"/>
    <x v="6"/>
    <x v="5"/>
    <n v="3"/>
    <n v="105.35200000000002"/>
    <s v="Morning"/>
    <n v="0.25"/>
  </r>
  <r>
    <n v="2812"/>
    <d v="2023-04-24T00:00:00"/>
    <n v="204"/>
    <n v="303"/>
    <n v="104"/>
    <n v="9"/>
    <n v="47.398000000000003"/>
    <n v="426.58200000000005"/>
    <n v="72.518940000000015"/>
    <b v="0"/>
    <s v="10:48"/>
    <d v="1899-12-30T10:48:00"/>
    <x v="1"/>
    <x v="6"/>
    <x v="5"/>
    <n v="10"/>
    <n v="47.398000000000003"/>
    <s v="Morning"/>
    <n v="0.17"/>
  </r>
  <r>
    <n v="2892"/>
    <d v="2023-04-24T00:00:00"/>
    <n v="202"/>
    <n v="303"/>
    <n v="101"/>
    <n v="1"/>
    <n v="34.008000000000003"/>
    <n v="34.008000000000003"/>
    <n v="7.14168"/>
    <b v="0"/>
    <s v="15:28"/>
    <d v="1899-12-30T15:28:00"/>
    <x v="1"/>
    <x v="6"/>
    <x v="5"/>
    <n v="15"/>
    <n v="34.008000000000003"/>
    <s v="Evening"/>
    <n v="0.21"/>
  </r>
  <r>
    <n v="2468"/>
    <d v="2023-04-25T00:00:00"/>
    <n v="203"/>
    <n v="304"/>
    <n v="103"/>
    <n v="6"/>
    <n v="325.96200000000005"/>
    <n v="1955.7720000000004"/>
    <n v="586.73160000000007"/>
    <b v="0"/>
    <s v="10:24"/>
    <d v="1899-12-30T10:24:00"/>
    <x v="1"/>
    <x v="6"/>
    <x v="6"/>
    <n v="10"/>
    <n v="325.96200000000005"/>
    <s v="Morning"/>
    <n v="0.3"/>
  </r>
  <r>
    <n v="2606"/>
    <d v="2023-04-25T00:00:00"/>
    <n v="203"/>
    <n v="302"/>
    <n v="104"/>
    <n v="1"/>
    <n v="90.350000000000009"/>
    <n v="90.350000000000009"/>
    <n v="27.105"/>
    <b v="0"/>
    <s v="09:58"/>
    <d v="1899-12-30T09:58:00"/>
    <x v="1"/>
    <x v="6"/>
    <x v="6"/>
    <n v="9"/>
    <n v="90.350000000000009"/>
    <s v="Morning"/>
    <n v="0.3"/>
  </r>
  <r>
    <n v="1612"/>
    <d v="2023-04-27T00:00:00"/>
    <n v="204"/>
    <n v="305"/>
    <n v="104"/>
    <n v="5"/>
    <n v="77.61"/>
    <n v="388.05"/>
    <n v="65.968500000000006"/>
    <b v="0"/>
    <s v="01:19"/>
    <d v="1899-12-30T01:19:00"/>
    <x v="1"/>
    <x v="6"/>
    <x v="1"/>
    <n v="1"/>
    <n v="77.61"/>
    <s v="Morning"/>
    <n v="0.17"/>
  </r>
  <r>
    <n v="1617"/>
    <d v="2023-04-27T00:00:00"/>
    <n v="201"/>
    <n v="302"/>
    <n v="103"/>
    <n v="8"/>
    <n v="194.06400000000002"/>
    <n v="1552.5120000000002"/>
    <n v="232.8768"/>
    <b v="0"/>
    <s v="09:20"/>
    <d v="1899-12-30T09:20:00"/>
    <x v="1"/>
    <x v="6"/>
    <x v="1"/>
    <n v="9"/>
    <n v="194.06400000000002"/>
    <s v="Morning"/>
    <n v="0.15"/>
  </r>
  <r>
    <n v="1240"/>
    <d v="2023-04-28T00:00:00"/>
    <n v="202"/>
    <n v="304"/>
    <n v="104"/>
    <n v="4"/>
    <n v="113.503"/>
    <n v="454.012"/>
    <n v="77.182040000000001"/>
    <b v="0"/>
    <s v="18:30"/>
    <d v="1899-12-30T18:30:00"/>
    <x v="1"/>
    <x v="6"/>
    <x v="2"/>
    <n v="18"/>
    <n v="113.503"/>
    <s v="Evening"/>
    <n v="0.17"/>
  </r>
  <r>
    <n v="1539"/>
    <d v="2023-04-28T00:00:00"/>
    <n v="204"/>
    <n v="303"/>
    <n v="105"/>
    <n v="1"/>
    <n v="53.885000000000005"/>
    <n v="53.885000000000005"/>
    <n v="8.0827500000000008"/>
    <b v="0"/>
    <s v="13:15"/>
    <d v="1899-12-30T13:15:00"/>
    <x v="1"/>
    <x v="6"/>
    <x v="2"/>
    <n v="13"/>
    <n v="53.885000000000005"/>
    <s v="Afternoon"/>
    <n v="0.15"/>
  </r>
  <r>
    <n v="2516"/>
    <d v="2023-04-28T00:00:00"/>
    <n v="203"/>
    <n v="305"/>
    <n v="104"/>
    <n v="1"/>
    <n v="205.17900000000003"/>
    <n v="205.17900000000003"/>
    <n v="61.553700000000006"/>
    <b v="1"/>
    <s v="01:38"/>
    <d v="1899-12-30T01:38:00"/>
    <x v="1"/>
    <x v="6"/>
    <x v="2"/>
    <n v="1"/>
    <n v="205.17900000000003"/>
    <s v="Morning"/>
    <n v="0.3"/>
  </r>
  <r>
    <n v="2590"/>
    <d v="2023-04-28T00:00:00"/>
    <n v="202"/>
    <n v="302"/>
    <n v="101"/>
    <n v="6"/>
    <n v="221.078"/>
    <n v="1326.4680000000001"/>
    <n v="225.49956000000003"/>
    <b v="0"/>
    <s v="20:56"/>
    <d v="1899-12-30T20:56:00"/>
    <x v="1"/>
    <x v="6"/>
    <x v="2"/>
    <n v="20"/>
    <n v="221.078"/>
    <s v="Evening"/>
    <n v="0.17"/>
  </r>
  <r>
    <n v="2890"/>
    <d v="2023-04-28T00:00:00"/>
    <n v="202"/>
    <n v="302"/>
    <n v="101"/>
    <n v="7"/>
    <n v="294.59300000000002"/>
    <n v="2062.1510000000003"/>
    <n v="350.56567000000007"/>
    <b v="1"/>
    <s v="04:40"/>
    <d v="1899-12-30T04:40:00"/>
    <x v="1"/>
    <x v="6"/>
    <x v="2"/>
    <n v="4"/>
    <n v="294.59300000000002"/>
    <s v="Morning"/>
    <n v="0.17"/>
  </r>
  <r>
    <n v="1503"/>
    <d v="2023-04-29T00:00:00"/>
    <n v="204"/>
    <n v="304"/>
    <n v="101"/>
    <n v="9"/>
    <n v="379.79499999999996"/>
    <n v="3418.1549999999997"/>
    <n v="512.72324999999989"/>
    <b v="0"/>
    <s v="03:26"/>
    <d v="1899-12-30T03:26:00"/>
    <x v="1"/>
    <x v="6"/>
    <x v="3"/>
    <n v="3"/>
    <n v="379.79499999999996"/>
    <s v="Morning"/>
    <n v="0.14999999999999997"/>
  </r>
  <r>
    <n v="2241"/>
    <d v="2023-04-29T00:00:00"/>
    <n v="204"/>
    <n v="301"/>
    <n v="101"/>
    <n v="8"/>
    <n v="289.75700000000001"/>
    <n v="2318.056"/>
    <n v="347.70839999999998"/>
    <b v="0"/>
    <s v="02:19"/>
    <d v="1899-12-30T02:19:00"/>
    <x v="1"/>
    <x v="6"/>
    <x v="3"/>
    <n v="2"/>
    <n v="289.75700000000001"/>
    <s v="Morning"/>
    <n v="0.15"/>
  </r>
  <r>
    <n v="1175"/>
    <d v="2023-04-30T00:00:00"/>
    <n v="203"/>
    <n v="305"/>
    <n v="103"/>
    <n v="5"/>
    <n v="146.51000000000002"/>
    <n v="732.55000000000007"/>
    <n v="139.18450000000001"/>
    <b v="1"/>
    <s v="18:08"/>
    <d v="1899-12-30T18:08:00"/>
    <x v="1"/>
    <x v="6"/>
    <x v="4"/>
    <n v="18"/>
    <n v="146.51000000000002"/>
    <s v="Evening"/>
    <n v="0.19"/>
  </r>
  <r>
    <n v="1205"/>
    <d v="2023-04-30T00:00:00"/>
    <n v="205"/>
    <n v="305"/>
    <n v="104"/>
    <n v="6"/>
    <n v="105.69"/>
    <n v="634.14"/>
    <n v="120.4866"/>
    <b v="0"/>
    <s v="04:02"/>
    <d v="1899-12-30T04:02:00"/>
    <x v="1"/>
    <x v="6"/>
    <x v="4"/>
    <n v="4"/>
    <n v="105.69"/>
    <s v="Morning"/>
    <n v="0.19"/>
  </r>
  <r>
    <n v="2951"/>
    <d v="2023-04-30T00:00:00"/>
    <n v="201"/>
    <n v="305"/>
    <n v="105"/>
    <n v="7"/>
    <n v="188.227"/>
    <n v="1317.5889999999999"/>
    <n v="250.34190999999998"/>
    <b v="0"/>
    <s v="00:27"/>
    <d v="1899-12-30T00:27:00"/>
    <x v="1"/>
    <x v="6"/>
    <x v="4"/>
    <n v="0"/>
    <n v="188.227"/>
    <s v="Morning"/>
    <n v="0.19"/>
  </r>
  <r>
    <n v="1377"/>
    <d v="2023-05-01T00:00:00"/>
    <n v="201"/>
    <n v="301"/>
    <n v="101"/>
    <n v="2"/>
    <n v="389.83100000000002"/>
    <n v="779.66200000000003"/>
    <n v="116.94929999999999"/>
    <b v="0"/>
    <s v="00:45"/>
    <d v="1899-12-30T00:45:00"/>
    <x v="1"/>
    <x v="7"/>
    <x v="5"/>
    <n v="0"/>
    <n v="389.83100000000002"/>
    <s v="Morning"/>
    <n v="0.15"/>
  </r>
  <r>
    <n v="2414"/>
    <d v="2023-05-01T00:00:00"/>
    <n v="203"/>
    <n v="303"/>
    <n v="101"/>
    <n v="2"/>
    <n v="325.988"/>
    <n v="651.976"/>
    <n v="195.59279999999998"/>
    <b v="0"/>
    <s v="16:31"/>
    <d v="1899-12-30T16:31:00"/>
    <x v="1"/>
    <x v="7"/>
    <x v="5"/>
    <n v="16"/>
    <n v="325.988"/>
    <s v="Evening"/>
    <n v="0.3"/>
  </r>
  <r>
    <n v="2532"/>
    <d v="2023-05-02T00:00:00"/>
    <n v="202"/>
    <n v="305"/>
    <n v="102"/>
    <n v="9"/>
    <n v="381.57599999999996"/>
    <n v="3434.1839999999997"/>
    <n v="721.17863999999997"/>
    <b v="0"/>
    <s v="05:51"/>
    <d v="1899-12-30T05:51:00"/>
    <x v="1"/>
    <x v="7"/>
    <x v="6"/>
    <n v="5"/>
    <n v="381.57599999999996"/>
    <s v="Morning"/>
    <n v="0.21000000000000002"/>
  </r>
  <r>
    <n v="1013"/>
    <d v="2023-05-03T00:00:00"/>
    <n v="202"/>
    <n v="301"/>
    <n v="101"/>
    <n v="4"/>
    <n v="167.505"/>
    <n v="670.02"/>
    <n v="127.3038"/>
    <b v="0"/>
    <s v="22:36"/>
    <d v="1899-12-30T22:36:00"/>
    <x v="1"/>
    <x v="7"/>
    <x v="0"/>
    <n v="22"/>
    <n v="167.505"/>
    <s v="Night"/>
    <n v="0.19"/>
  </r>
  <r>
    <n v="1208"/>
    <d v="2023-05-03T00:00:00"/>
    <n v="204"/>
    <n v="301"/>
    <n v="103"/>
    <n v="10"/>
    <n v="190.047"/>
    <n v="1900.47"/>
    <n v="570.14099999999996"/>
    <b v="0"/>
    <s v="01:48"/>
    <d v="1899-12-30T01:48:00"/>
    <x v="1"/>
    <x v="7"/>
    <x v="0"/>
    <n v="1"/>
    <n v="190.047"/>
    <s v="Morning"/>
    <n v="0.3"/>
  </r>
  <r>
    <n v="2349"/>
    <d v="2023-05-03T00:00:00"/>
    <n v="202"/>
    <n v="302"/>
    <n v="105"/>
    <n v="8"/>
    <n v="362.21899999999999"/>
    <n v="2897.752"/>
    <n v="434.6628"/>
    <b v="0"/>
    <s v="01:16"/>
    <d v="1899-12-30T01:16:00"/>
    <x v="1"/>
    <x v="7"/>
    <x v="0"/>
    <n v="1"/>
    <n v="362.21899999999999"/>
    <s v="Morning"/>
    <n v="0.15"/>
  </r>
  <r>
    <n v="2352"/>
    <d v="2023-05-03T00:00:00"/>
    <n v="202"/>
    <n v="305"/>
    <n v="103"/>
    <n v="4"/>
    <n v="319.90400000000005"/>
    <n v="1279.6160000000002"/>
    <n v="268.71936000000005"/>
    <b v="0"/>
    <s v="06:59"/>
    <d v="1899-12-30T06:59:00"/>
    <x v="1"/>
    <x v="7"/>
    <x v="0"/>
    <n v="6"/>
    <n v="319.90400000000005"/>
    <s v="Morning"/>
    <n v="0.21"/>
  </r>
  <r>
    <n v="2849"/>
    <d v="2023-05-03T00:00:00"/>
    <n v="204"/>
    <n v="304"/>
    <n v="104"/>
    <n v="10"/>
    <n v="65.805999999999997"/>
    <n v="658.06"/>
    <n v="125.03139999999999"/>
    <b v="0"/>
    <s v="01:14"/>
    <d v="1899-12-30T01:14:00"/>
    <x v="1"/>
    <x v="7"/>
    <x v="0"/>
    <n v="1"/>
    <n v="65.805999999999997"/>
    <s v="Morning"/>
    <n v="0.19"/>
  </r>
  <r>
    <n v="1101"/>
    <d v="2023-05-04T00:00:00"/>
    <n v="201"/>
    <n v="304"/>
    <n v="101"/>
    <n v="5"/>
    <n v="58.682000000000002"/>
    <n v="293.41000000000003"/>
    <n v="44.011500000000005"/>
    <b v="0"/>
    <s v="02:10"/>
    <d v="1899-12-30T02:10:00"/>
    <x v="1"/>
    <x v="7"/>
    <x v="1"/>
    <n v="2"/>
    <n v="58.682000000000002"/>
    <s v="Morning"/>
    <n v="0.15"/>
  </r>
  <r>
    <n v="2054"/>
    <d v="2023-05-04T00:00:00"/>
    <n v="202"/>
    <n v="305"/>
    <n v="101"/>
    <n v="8"/>
    <n v="237.744"/>
    <n v="1901.952"/>
    <n v="570.5856"/>
    <b v="0"/>
    <s v="07:26"/>
    <d v="1899-12-30T07:26:00"/>
    <x v="1"/>
    <x v="7"/>
    <x v="1"/>
    <n v="7"/>
    <n v="237.744"/>
    <s v="Morning"/>
    <n v="0.3"/>
  </r>
  <r>
    <n v="2421"/>
    <d v="2023-05-04T00:00:00"/>
    <n v="202"/>
    <n v="302"/>
    <n v="105"/>
    <n v="2"/>
    <n v="82.914000000000001"/>
    <n v="165.828"/>
    <n v="24.874199999999998"/>
    <b v="1"/>
    <s v="23:45"/>
    <d v="1899-12-30T23:45:00"/>
    <x v="1"/>
    <x v="7"/>
    <x v="1"/>
    <n v="23"/>
    <n v="82.914000000000001"/>
    <s v="Night"/>
    <n v="0.15"/>
  </r>
  <r>
    <n v="1579"/>
    <d v="2023-05-05T00:00:00"/>
    <n v="202"/>
    <n v="301"/>
    <n v="101"/>
    <n v="1"/>
    <n v="280.16300000000001"/>
    <n v="280.16300000000001"/>
    <n v="70.040750000000003"/>
    <b v="0"/>
    <s v="13:59"/>
    <d v="1899-12-30T13:59:00"/>
    <x v="1"/>
    <x v="7"/>
    <x v="2"/>
    <n v="13"/>
    <n v="280.16300000000001"/>
    <s v="Afternoon"/>
    <n v="0.25"/>
  </r>
  <r>
    <n v="2024"/>
    <d v="2023-05-05T00:00:00"/>
    <n v="203"/>
    <n v="302"/>
    <n v="104"/>
    <n v="10"/>
    <n v="123.708"/>
    <n v="1237.08"/>
    <n v="371.12399999999997"/>
    <b v="1"/>
    <s v="08:43"/>
    <d v="1899-12-30T08:43:00"/>
    <x v="1"/>
    <x v="7"/>
    <x v="2"/>
    <n v="8"/>
    <n v="123.708"/>
    <s v="Morning"/>
    <n v="0.3"/>
  </r>
  <r>
    <n v="1836"/>
    <d v="2023-05-07T00:00:00"/>
    <n v="205"/>
    <n v="301"/>
    <n v="102"/>
    <n v="6"/>
    <n v="37.985999999999997"/>
    <n v="227.916"/>
    <n v="47.862359999999995"/>
    <b v="1"/>
    <s v="03:35"/>
    <d v="1899-12-30T03:35:00"/>
    <x v="1"/>
    <x v="7"/>
    <x v="4"/>
    <n v="3"/>
    <n v="37.985999999999997"/>
    <s v="Morning"/>
    <n v="0.21"/>
  </r>
  <r>
    <n v="2154"/>
    <d v="2023-05-08T00:00:00"/>
    <n v="203"/>
    <n v="302"/>
    <n v="101"/>
    <n v="4"/>
    <n v="245.68700000000001"/>
    <n v="982.74800000000005"/>
    <n v="206.37708000000001"/>
    <b v="0"/>
    <s v="02:04"/>
    <d v="1899-12-30T02:04:00"/>
    <x v="1"/>
    <x v="7"/>
    <x v="5"/>
    <n v="2"/>
    <n v="245.68700000000001"/>
    <s v="Morning"/>
    <n v="0.21"/>
  </r>
  <r>
    <n v="1268"/>
    <d v="2023-05-09T00:00:00"/>
    <n v="204"/>
    <n v="305"/>
    <n v="105"/>
    <n v="5"/>
    <n v="42.782999999999994"/>
    <n v="213.91499999999996"/>
    <n v="64.174499999999981"/>
    <b v="1"/>
    <s v="02:45"/>
    <d v="1899-12-30T02:45:00"/>
    <x v="1"/>
    <x v="7"/>
    <x v="6"/>
    <n v="2"/>
    <n v="42.782999999999994"/>
    <s v="Morning"/>
    <n v="0.29999999999999993"/>
  </r>
  <r>
    <n v="1656"/>
    <d v="2023-05-09T00:00:00"/>
    <n v="204"/>
    <n v="305"/>
    <n v="102"/>
    <n v="10"/>
    <n v="114.51700000000001"/>
    <n v="1145.17"/>
    <n v="240.48570000000001"/>
    <b v="0"/>
    <s v="02:10"/>
    <d v="1899-12-30T02:10:00"/>
    <x v="1"/>
    <x v="7"/>
    <x v="6"/>
    <n v="2"/>
    <n v="114.51700000000001"/>
    <s v="Morning"/>
    <n v="0.21"/>
  </r>
  <r>
    <n v="1609"/>
    <d v="2023-05-10T00:00:00"/>
    <n v="204"/>
    <n v="302"/>
    <n v="102"/>
    <n v="8"/>
    <n v="377.80600000000004"/>
    <n v="3022.4480000000003"/>
    <n v="755.61200000000008"/>
    <b v="1"/>
    <s v="07:28"/>
    <d v="1899-12-30T07:28:00"/>
    <x v="1"/>
    <x v="7"/>
    <x v="0"/>
    <n v="7"/>
    <n v="377.80600000000004"/>
    <s v="Morning"/>
    <n v="0.25"/>
  </r>
  <r>
    <n v="2438"/>
    <d v="2023-05-10T00:00:00"/>
    <n v="201"/>
    <n v="304"/>
    <n v="102"/>
    <n v="3"/>
    <n v="346.50200000000007"/>
    <n v="1039.5060000000003"/>
    <n v="311.85180000000008"/>
    <b v="0"/>
    <s v="13:05"/>
    <d v="1899-12-30T13:05:00"/>
    <x v="1"/>
    <x v="7"/>
    <x v="0"/>
    <n v="13"/>
    <n v="346.50200000000012"/>
    <s v="Afternoon"/>
    <n v="0.3"/>
  </r>
  <r>
    <n v="2652"/>
    <d v="2023-05-10T00:00:00"/>
    <n v="203"/>
    <n v="301"/>
    <n v="101"/>
    <n v="1"/>
    <n v="57.589999999999996"/>
    <n v="57.589999999999996"/>
    <n v="12.0939"/>
    <b v="1"/>
    <s v="22:58"/>
    <d v="1899-12-30T22:58:00"/>
    <x v="1"/>
    <x v="7"/>
    <x v="0"/>
    <n v="22"/>
    <n v="57.589999999999996"/>
    <s v="Night"/>
    <n v="0.21000000000000002"/>
  </r>
  <r>
    <n v="1682"/>
    <d v="2023-05-11T00:00:00"/>
    <n v="202"/>
    <n v="301"/>
    <n v="103"/>
    <n v="8"/>
    <n v="37.596000000000004"/>
    <n v="300.76800000000003"/>
    <n v="90.230400000000003"/>
    <b v="0"/>
    <s v="20:13"/>
    <d v="1899-12-30T20:13:00"/>
    <x v="1"/>
    <x v="7"/>
    <x v="1"/>
    <n v="20"/>
    <n v="37.596000000000004"/>
    <s v="Evening"/>
    <n v="0.3"/>
  </r>
  <r>
    <n v="1798"/>
    <d v="2023-05-11T00:00:00"/>
    <n v="203"/>
    <n v="302"/>
    <n v="104"/>
    <n v="5"/>
    <n v="370.55200000000002"/>
    <n v="1852.7600000000002"/>
    <n v="314.96920000000006"/>
    <b v="0"/>
    <s v="08:54"/>
    <d v="1899-12-30T08:54:00"/>
    <x v="1"/>
    <x v="7"/>
    <x v="1"/>
    <n v="8"/>
    <n v="370.55200000000002"/>
    <s v="Morning"/>
    <n v="0.17"/>
  </r>
  <r>
    <n v="1974"/>
    <d v="2023-05-11T00:00:00"/>
    <n v="202"/>
    <n v="304"/>
    <n v="103"/>
    <n v="4"/>
    <n v="306.358"/>
    <n v="1225.432"/>
    <n v="257.34071999999998"/>
    <b v="0"/>
    <s v="22:20"/>
    <d v="1899-12-30T22:20:00"/>
    <x v="1"/>
    <x v="7"/>
    <x v="1"/>
    <n v="22"/>
    <n v="306.358"/>
    <s v="Night"/>
    <n v="0.20999999999999996"/>
  </r>
  <r>
    <n v="1186"/>
    <d v="2023-05-13T00:00:00"/>
    <n v="201"/>
    <n v="305"/>
    <n v="101"/>
    <n v="5"/>
    <n v="319.37099999999998"/>
    <n v="1596.855"/>
    <n v="271.46535"/>
    <b v="1"/>
    <s v="22:41"/>
    <d v="1899-12-30T22:41:00"/>
    <x v="1"/>
    <x v="7"/>
    <x v="3"/>
    <n v="22"/>
    <n v="319.37099999999998"/>
    <s v="Night"/>
    <n v="0.17"/>
  </r>
  <r>
    <n v="1326"/>
    <d v="2023-05-13T00:00:00"/>
    <n v="203"/>
    <n v="302"/>
    <n v="105"/>
    <n v="8"/>
    <n v="243.52900000000002"/>
    <n v="1948.2320000000002"/>
    <n v="409.12872000000004"/>
    <b v="0"/>
    <s v="01:43"/>
    <d v="1899-12-30T01:43:00"/>
    <x v="1"/>
    <x v="7"/>
    <x v="3"/>
    <n v="1"/>
    <n v="243.52900000000002"/>
    <s v="Morning"/>
    <n v="0.21"/>
  </r>
  <r>
    <n v="1911"/>
    <d v="2023-05-13T00:00:00"/>
    <n v="205"/>
    <n v="303"/>
    <n v="105"/>
    <n v="1"/>
    <n v="62.569000000000003"/>
    <n v="62.569000000000003"/>
    <n v="9.3853500000000007"/>
    <b v="0"/>
    <s v="21:13"/>
    <d v="1899-12-30T21:13:00"/>
    <x v="1"/>
    <x v="7"/>
    <x v="3"/>
    <n v="21"/>
    <n v="62.569000000000003"/>
    <s v="Night"/>
    <n v="0.15"/>
  </r>
  <r>
    <n v="2311"/>
    <d v="2023-05-13T00:00:00"/>
    <n v="204"/>
    <n v="304"/>
    <n v="104"/>
    <n v="10"/>
    <n v="365.88499999999999"/>
    <n v="3658.85"/>
    <n v="914.71249999999998"/>
    <b v="0"/>
    <s v="22:33"/>
    <d v="1899-12-30T22:33:00"/>
    <x v="1"/>
    <x v="7"/>
    <x v="3"/>
    <n v="22"/>
    <n v="365.88499999999999"/>
    <s v="Night"/>
    <n v="0.25"/>
  </r>
  <r>
    <n v="2623"/>
    <d v="2023-05-13T00:00:00"/>
    <n v="202"/>
    <n v="302"/>
    <n v="101"/>
    <n v="9"/>
    <n v="168.428"/>
    <n v="1515.8519999999999"/>
    <n v="378.96299999999997"/>
    <b v="0"/>
    <s v="20:15"/>
    <d v="1899-12-30T20:15:00"/>
    <x v="1"/>
    <x v="7"/>
    <x v="3"/>
    <n v="20"/>
    <n v="168.428"/>
    <s v="Evening"/>
    <n v="0.25"/>
  </r>
  <r>
    <n v="2018"/>
    <d v="2023-05-14T00:00:00"/>
    <n v="202"/>
    <n v="301"/>
    <n v="102"/>
    <n v="4"/>
    <n v="213.38199999999998"/>
    <n v="853.52799999999991"/>
    <n v="256.05839999999995"/>
    <b v="1"/>
    <s v="02:37"/>
    <d v="1899-12-30T02:37:00"/>
    <x v="1"/>
    <x v="7"/>
    <x v="4"/>
    <n v="2"/>
    <n v="213.38199999999998"/>
    <s v="Morning"/>
    <n v="0.3"/>
  </r>
  <r>
    <n v="2062"/>
    <d v="2023-05-14T00:00:00"/>
    <n v="201"/>
    <n v="303"/>
    <n v="103"/>
    <n v="10"/>
    <n v="312.11700000000002"/>
    <n v="3121.17"/>
    <n v="530.59890000000007"/>
    <b v="0"/>
    <s v="16:37"/>
    <d v="1899-12-30T16:37:00"/>
    <x v="1"/>
    <x v="7"/>
    <x v="4"/>
    <n v="16"/>
    <n v="312.11700000000002"/>
    <s v="Evening"/>
    <n v="0.17"/>
  </r>
  <r>
    <n v="2550"/>
    <d v="2023-05-14T00:00:00"/>
    <n v="205"/>
    <n v="304"/>
    <n v="103"/>
    <n v="2"/>
    <n v="340.52199999999999"/>
    <n v="681.04399999999998"/>
    <n v="143.01924"/>
    <b v="0"/>
    <s v="01:11"/>
    <d v="1899-12-30T01:11:00"/>
    <x v="1"/>
    <x v="7"/>
    <x v="4"/>
    <n v="1"/>
    <n v="340.52199999999999"/>
    <s v="Morning"/>
    <n v="0.21"/>
  </r>
  <r>
    <n v="2982"/>
    <d v="2023-05-14T00:00:00"/>
    <n v="204"/>
    <n v="304"/>
    <n v="103"/>
    <n v="10"/>
    <n v="340.48300000000006"/>
    <n v="3404.8300000000008"/>
    <n v="715.01430000000016"/>
    <b v="0"/>
    <s v="12:58"/>
    <d v="1899-12-30T12:58:00"/>
    <x v="1"/>
    <x v="7"/>
    <x v="4"/>
    <n v="12"/>
    <n v="340.48300000000006"/>
    <s v="Afternoon"/>
    <n v="0.21"/>
  </r>
  <r>
    <n v="2411"/>
    <d v="2023-05-15T00:00:00"/>
    <n v="201"/>
    <n v="301"/>
    <n v="105"/>
    <n v="8"/>
    <n v="238.316"/>
    <n v="1906.528"/>
    <n v="362.24032"/>
    <b v="0"/>
    <s v="14:37"/>
    <d v="1899-12-30T14:37:00"/>
    <x v="1"/>
    <x v="7"/>
    <x v="5"/>
    <n v="14"/>
    <n v="238.316"/>
    <s v="Afternoon"/>
    <n v="0.19"/>
  </r>
  <r>
    <n v="1483"/>
    <d v="2023-05-16T00:00:00"/>
    <n v="201"/>
    <n v="303"/>
    <n v="101"/>
    <n v="10"/>
    <n v="294.28100000000001"/>
    <n v="2942.81"/>
    <n v="735.70249999999999"/>
    <b v="0"/>
    <s v="19:44"/>
    <d v="1899-12-30T19:44:00"/>
    <x v="1"/>
    <x v="7"/>
    <x v="6"/>
    <n v="19"/>
    <n v="294.28100000000001"/>
    <s v="Evening"/>
    <n v="0.25"/>
  </r>
  <r>
    <n v="1955"/>
    <d v="2023-05-16T00:00:00"/>
    <n v="203"/>
    <n v="305"/>
    <n v="104"/>
    <n v="7"/>
    <n v="165.71100000000001"/>
    <n v="1159.9770000000001"/>
    <n v="220.39563000000001"/>
    <b v="0"/>
    <s v="13:51"/>
    <d v="1899-12-30T13:51:00"/>
    <x v="1"/>
    <x v="7"/>
    <x v="6"/>
    <n v="13"/>
    <n v="165.71100000000001"/>
    <s v="Afternoon"/>
    <n v="0.19"/>
  </r>
  <r>
    <n v="1978"/>
    <d v="2023-05-16T00:00:00"/>
    <n v="204"/>
    <n v="304"/>
    <n v="102"/>
    <n v="2"/>
    <n v="73.242000000000004"/>
    <n v="146.48400000000001"/>
    <n v="24.902280000000005"/>
    <b v="0"/>
    <s v="09:56"/>
    <d v="1899-12-30T09:56:00"/>
    <x v="1"/>
    <x v="7"/>
    <x v="6"/>
    <n v="9"/>
    <n v="73.242000000000004"/>
    <s v="Morning"/>
    <n v="0.17"/>
  </r>
  <r>
    <n v="2004"/>
    <d v="2023-05-16T00:00:00"/>
    <n v="205"/>
    <n v="301"/>
    <n v="104"/>
    <n v="8"/>
    <n v="293.709"/>
    <n v="2349.672"/>
    <n v="493.43111999999996"/>
    <b v="1"/>
    <s v="20:53"/>
    <d v="1899-12-30T20:53:00"/>
    <x v="1"/>
    <x v="7"/>
    <x v="6"/>
    <n v="20"/>
    <n v="293.709"/>
    <s v="Evening"/>
    <n v="0.21"/>
  </r>
  <r>
    <n v="2485"/>
    <d v="2023-05-16T00:00:00"/>
    <n v="204"/>
    <n v="303"/>
    <n v="103"/>
    <n v="3"/>
    <n v="129.233"/>
    <n v="387.69900000000001"/>
    <n v="96.924750000000003"/>
    <b v="0"/>
    <s v="03:57"/>
    <d v="1899-12-30T03:57:00"/>
    <x v="1"/>
    <x v="7"/>
    <x v="6"/>
    <n v="3"/>
    <n v="129.233"/>
    <s v="Morning"/>
    <n v="0.25"/>
  </r>
  <r>
    <n v="1813"/>
    <d v="2023-05-17T00:00:00"/>
    <n v="202"/>
    <n v="302"/>
    <n v="105"/>
    <n v="1"/>
    <n v="120.029"/>
    <n v="120.029"/>
    <n v="30.007249999999999"/>
    <b v="1"/>
    <s v="00:24"/>
    <d v="1899-12-30T00:24:00"/>
    <x v="1"/>
    <x v="7"/>
    <x v="0"/>
    <n v="0"/>
    <n v="120.029"/>
    <s v="Morning"/>
    <n v="0.25"/>
  </r>
  <r>
    <n v="2695"/>
    <d v="2023-05-17T00:00:00"/>
    <n v="205"/>
    <n v="302"/>
    <n v="103"/>
    <n v="2"/>
    <n v="63.387999999999998"/>
    <n v="126.776"/>
    <n v="31.693999999999999"/>
    <b v="0"/>
    <s v="01:36"/>
    <d v="1899-12-30T01:36:00"/>
    <x v="1"/>
    <x v="7"/>
    <x v="0"/>
    <n v="1"/>
    <n v="63.387999999999998"/>
    <s v="Morning"/>
    <n v="0.25"/>
  </r>
  <r>
    <n v="2916"/>
    <d v="2023-05-17T00:00:00"/>
    <n v="204"/>
    <n v="301"/>
    <n v="101"/>
    <n v="5"/>
    <n v="145.84700000000001"/>
    <n v="729.23500000000001"/>
    <n v="153.13935000000001"/>
    <b v="1"/>
    <s v="03:40"/>
    <d v="1899-12-30T03:40:00"/>
    <x v="1"/>
    <x v="7"/>
    <x v="0"/>
    <n v="3"/>
    <n v="145.84700000000001"/>
    <s v="Morning"/>
    <n v="0.21000000000000002"/>
  </r>
  <r>
    <n v="1465"/>
    <d v="2023-05-18T00:00:00"/>
    <n v="205"/>
    <n v="303"/>
    <n v="104"/>
    <n v="3"/>
    <n v="122.81100000000001"/>
    <n v="368.43299999999999"/>
    <n v="92.108249999999998"/>
    <b v="0"/>
    <s v="13:25"/>
    <d v="1899-12-30T13:25:00"/>
    <x v="1"/>
    <x v="7"/>
    <x v="1"/>
    <n v="13"/>
    <n v="122.81099999999999"/>
    <s v="Afternoon"/>
    <n v="0.25"/>
  </r>
  <r>
    <n v="1128"/>
    <d v="2023-05-19T00:00:00"/>
    <n v="202"/>
    <n v="304"/>
    <n v="105"/>
    <n v="8"/>
    <n v="105.651"/>
    <n v="845.20799999999997"/>
    <n v="177.49367999999998"/>
    <b v="0"/>
    <s v="05:16"/>
    <d v="1899-12-30T05:16:00"/>
    <x v="1"/>
    <x v="7"/>
    <x v="2"/>
    <n v="5"/>
    <n v="105.651"/>
    <s v="Morning"/>
    <n v="0.21"/>
  </r>
  <r>
    <n v="2019"/>
    <d v="2023-05-19T00:00:00"/>
    <n v="203"/>
    <n v="303"/>
    <n v="103"/>
    <n v="6"/>
    <n v="382.17400000000004"/>
    <n v="2293.0440000000003"/>
    <n v="343.95660000000004"/>
    <b v="0"/>
    <s v="08:58"/>
    <d v="1899-12-30T08:58:00"/>
    <x v="1"/>
    <x v="7"/>
    <x v="2"/>
    <n v="8"/>
    <n v="382.17400000000004"/>
    <s v="Morning"/>
    <n v="0.15"/>
  </r>
  <r>
    <n v="2288"/>
    <d v="2023-05-19T00:00:00"/>
    <n v="201"/>
    <n v="304"/>
    <n v="102"/>
    <n v="9"/>
    <n v="141.167"/>
    <n v="1270.5029999999999"/>
    <n v="381.15089999999998"/>
    <b v="0"/>
    <s v="08:04"/>
    <d v="1899-12-30T08:04:00"/>
    <x v="1"/>
    <x v="7"/>
    <x v="2"/>
    <n v="8"/>
    <n v="141.167"/>
    <s v="Morning"/>
    <n v="0.3"/>
  </r>
  <r>
    <n v="2592"/>
    <d v="2023-05-19T00:00:00"/>
    <n v="201"/>
    <n v="302"/>
    <n v="103"/>
    <n v="4"/>
    <n v="285.935"/>
    <n v="1143.74"/>
    <n v="240.18539999999999"/>
    <b v="1"/>
    <s v="10:21"/>
    <d v="1899-12-30T10:21:00"/>
    <x v="1"/>
    <x v="7"/>
    <x v="2"/>
    <n v="10"/>
    <n v="285.935"/>
    <s v="Morning"/>
    <n v="0.21"/>
  </r>
  <r>
    <n v="1166"/>
    <d v="2023-05-20T00:00:00"/>
    <n v="202"/>
    <n v="302"/>
    <n v="104"/>
    <n v="1"/>
    <n v="353.43100000000004"/>
    <n v="353.43100000000004"/>
    <n v="106.02930000000001"/>
    <b v="0"/>
    <s v="23:17"/>
    <d v="1899-12-30T23:17:00"/>
    <x v="1"/>
    <x v="7"/>
    <x v="3"/>
    <n v="23"/>
    <n v="353.43100000000004"/>
    <s v="Night"/>
    <n v="0.3"/>
  </r>
  <r>
    <n v="1967"/>
    <d v="2023-05-20T00:00:00"/>
    <n v="204"/>
    <n v="303"/>
    <n v="101"/>
    <n v="6"/>
    <n v="289.64000000000004"/>
    <n v="1737.8400000000001"/>
    <n v="330.18960000000004"/>
    <b v="0"/>
    <s v="16:03"/>
    <d v="1899-12-30T16:03:00"/>
    <x v="1"/>
    <x v="7"/>
    <x v="3"/>
    <n v="16"/>
    <n v="289.64000000000004"/>
    <s v="Evening"/>
    <n v="0.19"/>
  </r>
  <r>
    <n v="1780"/>
    <d v="2023-05-21T00:00:00"/>
    <n v="203"/>
    <n v="301"/>
    <n v="101"/>
    <n v="5"/>
    <n v="175.33100000000002"/>
    <n v="876.65500000000009"/>
    <n v="149.03135000000003"/>
    <b v="0"/>
    <s v="07:29"/>
    <d v="1899-12-30T07:29:00"/>
    <x v="1"/>
    <x v="7"/>
    <x v="4"/>
    <n v="7"/>
    <n v="175.33100000000002"/>
    <s v="Morning"/>
    <n v="0.17"/>
  </r>
  <r>
    <n v="2389"/>
    <d v="2023-05-21T00:00:00"/>
    <n v="204"/>
    <n v="305"/>
    <n v="105"/>
    <n v="10"/>
    <n v="240.31800000000001"/>
    <n v="2403.1800000000003"/>
    <n v="600.79500000000007"/>
    <b v="0"/>
    <s v="22:33"/>
    <d v="1899-12-30T22:33:00"/>
    <x v="1"/>
    <x v="7"/>
    <x v="4"/>
    <n v="22"/>
    <n v="240.31800000000004"/>
    <s v="Night"/>
    <n v="0.25"/>
  </r>
  <r>
    <n v="2654"/>
    <d v="2023-05-21T00:00:00"/>
    <n v="204"/>
    <n v="305"/>
    <n v="101"/>
    <n v="4"/>
    <n v="381.03000000000003"/>
    <n v="1524.1200000000001"/>
    <n v="457.23600000000005"/>
    <b v="1"/>
    <s v="10:34"/>
    <d v="1899-12-30T10:34:00"/>
    <x v="1"/>
    <x v="7"/>
    <x v="4"/>
    <n v="10"/>
    <n v="381.03000000000003"/>
    <s v="Morning"/>
    <n v="0.3"/>
  </r>
  <r>
    <n v="2205"/>
    <d v="2023-05-22T00:00:00"/>
    <n v="202"/>
    <n v="305"/>
    <n v="104"/>
    <n v="2"/>
    <n v="358.91699999999997"/>
    <n v="717.83399999999995"/>
    <n v="107.67509999999999"/>
    <b v="0"/>
    <s v="13:43"/>
    <d v="1899-12-30T13:43:00"/>
    <x v="1"/>
    <x v="7"/>
    <x v="5"/>
    <n v="13"/>
    <n v="358.91699999999997"/>
    <s v="Afternoon"/>
    <n v="0.15"/>
  </r>
  <r>
    <n v="2489"/>
    <d v="2023-05-22T00:00:00"/>
    <n v="202"/>
    <n v="304"/>
    <n v="105"/>
    <n v="1"/>
    <n v="344.63000000000005"/>
    <n v="344.63000000000005"/>
    <n v="65.479700000000008"/>
    <b v="0"/>
    <s v="20:37"/>
    <d v="1899-12-30T20:37:00"/>
    <x v="1"/>
    <x v="7"/>
    <x v="5"/>
    <n v="20"/>
    <n v="344.63000000000005"/>
    <s v="Evening"/>
    <n v="0.19"/>
  </r>
  <r>
    <n v="2780"/>
    <d v="2023-05-22T00:00:00"/>
    <n v="201"/>
    <n v="301"/>
    <n v="105"/>
    <n v="6"/>
    <n v="94.146000000000001"/>
    <n v="564.87599999999998"/>
    <n v="169.46279999999999"/>
    <b v="0"/>
    <s v="01:19"/>
    <d v="1899-12-30T01:19:00"/>
    <x v="1"/>
    <x v="7"/>
    <x v="5"/>
    <n v="1"/>
    <n v="94.146000000000001"/>
    <s v="Morning"/>
    <n v="0.3"/>
  </r>
  <r>
    <n v="1143"/>
    <d v="2023-05-23T00:00:00"/>
    <n v="203"/>
    <n v="305"/>
    <n v="103"/>
    <n v="1"/>
    <n v="51.921999999999997"/>
    <n v="51.921999999999997"/>
    <n v="7.7882999999999996"/>
    <b v="0"/>
    <s v="13:44"/>
    <d v="1899-12-30T13:44:00"/>
    <x v="1"/>
    <x v="7"/>
    <x v="6"/>
    <n v="13"/>
    <n v="51.921999999999997"/>
    <s v="Afternoon"/>
    <n v="0.15"/>
  </r>
  <r>
    <n v="2133"/>
    <d v="2023-05-23T00:00:00"/>
    <n v="205"/>
    <n v="303"/>
    <n v="105"/>
    <n v="7"/>
    <n v="306.90400000000005"/>
    <n v="2148.3280000000004"/>
    <n v="322.24920000000003"/>
    <b v="0"/>
    <s v="13:51"/>
    <d v="1899-12-30T13:51:00"/>
    <x v="1"/>
    <x v="7"/>
    <x v="6"/>
    <n v="13"/>
    <n v="306.90400000000005"/>
    <s v="Afternoon"/>
    <n v="0.15"/>
  </r>
  <r>
    <n v="2568"/>
    <d v="2023-05-23T00:00:00"/>
    <n v="204"/>
    <n v="304"/>
    <n v="102"/>
    <n v="6"/>
    <n v="366.74300000000005"/>
    <n v="2200.4580000000005"/>
    <n v="462.09618000000012"/>
    <b v="0"/>
    <s v="23:01"/>
    <d v="1899-12-30T23:01:00"/>
    <x v="1"/>
    <x v="7"/>
    <x v="6"/>
    <n v="23"/>
    <n v="366.74300000000011"/>
    <s v="Night"/>
    <n v="0.21"/>
  </r>
  <r>
    <n v="2970"/>
    <d v="2023-05-23T00:00:00"/>
    <n v="201"/>
    <n v="303"/>
    <n v="103"/>
    <n v="7"/>
    <n v="137.81300000000002"/>
    <n v="964.69100000000014"/>
    <n v="202.58511000000001"/>
    <b v="0"/>
    <s v="08:28"/>
    <d v="1899-12-30T08:28:00"/>
    <x v="1"/>
    <x v="7"/>
    <x v="6"/>
    <n v="8"/>
    <n v="137.81300000000002"/>
    <s v="Morning"/>
    <n v="0.21"/>
  </r>
  <r>
    <n v="1114"/>
    <d v="2023-05-24T00:00:00"/>
    <n v="201"/>
    <n v="302"/>
    <n v="105"/>
    <n v="5"/>
    <n v="137.51400000000001"/>
    <n v="687.57"/>
    <n v="116.88690000000001"/>
    <b v="0"/>
    <s v="13:55"/>
    <d v="1899-12-30T13:55:00"/>
    <x v="1"/>
    <x v="7"/>
    <x v="0"/>
    <n v="13"/>
    <n v="137.51400000000001"/>
    <s v="Afternoon"/>
    <n v="0.17"/>
  </r>
  <r>
    <n v="1297"/>
    <d v="2023-05-24T00:00:00"/>
    <n v="204"/>
    <n v="303"/>
    <n v="102"/>
    <n v="5"/>
    <n v="253.74700000000001"/>
    <n v="1268.7350000000001"/>
    <n v="317.18375000000003"/>
    <b v="0"/>
    <s v="16:00"/>
    <d v="1899-12-30T16:00:00"/>
    <x v="1"/>
    <x v="7"/>
    <x v="0"/>
    <n v="16"/>
    <n v="253.74700000000001"/>
    <s v="Evening"/>
    <n v="0.25"/>
  </r>
  <r>
    <n v="1650"/>
    <d v="2023-05-24T00:00:00"/>
    <n v="203"/>
    <n v="304"/>
    <n v="101"/>
    <n v="10"/>
    <n v="191.81500000000003"/>
    <n v="1918.1500000000003"/>
    <n v="402.81150000000002"/>
    <b v="0"/>
    <s v="12:00"/>
    <d v="1899-12-30T12:00:00"/>
    <x v="1"/>
    <x v="7"/>
    <x v="0"/>
    <n v="12"/>
    <n v="191.81500000000003"/>
    <s v="Afternoon"/>
    <n v="0.20999999999999996"/>
  </r>
  <r>
    <n v="2422"/>
    <d v="2023-05-24T00:00:00"/>
    <n v="204"/>
    <n v="301"/>
    <n v="105"/>
    <n v="5"/>
    <n v="55.106999999999999"/>
    <n v="275.53499999999997"/>
    <n v="46.840949999999999"/>
    <b v="0"/>
    <s v="09:24"/>
    <d v="1899-12-30T09:24:00"/>
    <x v="1"/>
    <x v="7"/>
    <x v="0"/>
    <n v="9"/>
    <n v="55.106999999999992"/>
    <s v="Morning"/>
    <n v="0.17"/>
  </r>
  <r>
    <n v="2461"/>
    <d v="2023-05-24T00:00:00"/>
    <n v="205"/>
    <n v="304"/>
    <n v="102"/>
    <n v="7"/>
    <n v="252.005"/>
    <n v="1764.0349999999999"/>
    <n v="441.00874999999996"/>
    <b v="0"/>
    <s v="14:34"/>
    <d v="1899-12-30T14:34:00"/>
    <x v="1"/>
    <x v="7"/>
    <x v="0"/>
    <n v="14"/>
    <n v="252.00499999999997"/>
    <s v="Afternoon"/>
    <n v="0.25"/>
  </r>
  <r>
    <n v="1118"/>
    <d v="2023-05-25T00:00:00"/>
    <n v="205"/>
    <n v="301"/>
    <n v="104"/>
    <n v="8"/>
    <n v="368.31600000000003"/>
    <n v="2946.5280000000002"/>
    <n v="883.9584000000001"/>
    <b v="0"/>
    <s v="14:05"/>
    <d v="1899-12-30T14:05:00"/>
    <x v="1"/>
    <x v="7"/>
    <x v="1"/>
    <n v="14"/>
    <n v="368.31600000000003"/>
    <s v="Afternoon"/>
    <n v="0.3"/>
  </r>
  <r>
    <n v="2109"/>
    <d v="2023-05-25T00:00:00"/>
    <n v="203"/>
    <n v="305"/>
    <n v="103"/>
    <n v="7"/>
    <n v="124.41000000000001"/>
    <n v="870.87000000000012"/>
    <n v="130.63050000000001"/>
    <b v="0"/>
    <s v="02:16"/>
    <d v="1899-12-30T02:16:00"/>
    <x v="1"/>
    <x v="7"/>
    <x v="1"/>
    <n v="2"/>
    <n v="124.41000000000001"/>
    <s v="Morning"/>
    <n v="0.15"/>
  </r>
  <r>
    <n v="1320"/>
    <d v="2023-05-26T00:00:00"/>
    <n v="204"/>
    <n v="303"/>
    <n v="103"/>
    <n v="7"/>
    <n v="223.18400000000003"/>
    <n v="1562.2880000000002"/>
    <n v="328.08048000000002"/>
    <b v="0"/>
    <s v="13:35"/>
    <d v="1899-12-30T13:35:00"/>
    <x v="1"/>
    <x v="7"/>
    <x v="2"/>
    <n v="13"/>
    <n v="223.18400000000003"/>
    <s v="Afternoon"/>
    <n v="0.21"/>
  </r>
  <r>
    <n v="1894"/>
    <d v="2023-05-26T00:00:00"/>
    <n v="202"/>
    <n v="304"/>
    <n v="104"/>
    <n v="7"/>
    <n v="134.03"/>
    <n v="938.21"/>
    <n v="159.49570000000003"/>
    <b v="0"/>
    <s v="06:57"/>
    <d v="1899-12-30T06:57:00"/>
    <x v="1"/>
    <x v="7"/>
    <x v="2"/>
    <n v="6"/>
    <n v="134.03"/>
    <s v="Morning"/>
    <n v="0.17"/>
  </r>
  <r>
    <n v="2838"/>
    <d v="2023-05-26T00:00:00"/>
    <n v="203"/>
    <n v="302"/>
    <n v="101"/>
    <n v="6"/>
    <n v="29.666"/>
    <n v="177.99600000000001"/>
    <n v="37.379159999999999"/>
    <b v="0"/>
    <s v="07:35"/>
    <d v="1899-12-30T07:35:00"/>
    <x v="1"/>
    <x v="7"/>
    <x v="2"/>
    <n v="7"/>
    <n v="29.666"/>
    <s v="Morning"/>
    <n v="0.21"/>
  </r>
  <r>
    <n v="1304"/>
    <d v="2023-05-27T00:00:00"/>
    <n v="203"/>
    <n v="301"/>
    <n v="101"/>
    <n v="7"/>
    <n v="269.37300000000005"/>
    <n v="1885.6110000000003"/>
    <n v="565.68330000000003"/>
    <b v="1"/>
    <s v="10:05"/>
    <d v="1899-12-30T10:05:00"/>
    <x v="1"/>
    <x v="7"/>
    <x v="3"/>
    <n v="10"/>
    <n v="269.37300000000005"/>
    <s v="Morning"/>
    <n v="0.3"/>
  </r>
  <r>
    <n v="2148"/>
    <d v="2023-05-27T00:00:00"/>
    <n v="205"/>
    <n v="302"/>
    <n v="104"/>
    <n v="6"/>
    <n v="274.80700000000002"/>
    <n v="1648.8420000000001"/>
    <n v="346.25682"/>
    <b v="1"/>
    <s v="12:53"/>
    <d v="1899-12-30T12:53:00"/>
    <x v="1"/>
    <x v="7"/>
    <x v="3"/>
    <n v="12"/>
    <n v="274.80700000000002"/>
    <s v="Afternoon"/>
    <n v="0.21"/>
  </r>
  <r>
    <n v="2383"/>
    <d v="2023-05-27T00:00:00"/>
    <n v="201"/>
    <n v="303"/>
    <n v="102"/>
    <n v="5"/>
    <n v="247.66299999999998"/>
    <n v="1238.3149999999998"/>
    <n v="309.57874999999996"/>
    <b v="1"/>
    <s v="10:44"/>
    <d v="1899-12-30T10:44:00"/>
    <x v="1"/>
    <x v="7"/>
    <x v="3"/>
    <n v="10"/>
    <n v="247.66299999999995"/>
    <s v="Morning"/>
    <n v="0.25"/>
  </r>
  <r>
    <n v="2492"/>
    <d v="2023-05-28T00:00:00"/>
    <n v="204"/>
    <n v="303"/>
    <n v="101"/>
    <n v="4"/>
    <n v="296.77699999999999"/>
    <n v="1187.1079999999999"/>
    <n v="356.13239999999996"/>
    <b v="1"/>
    <s v="06:34"/>
    <d v="1899-12-30T06:34:00"/>
    <x v="1"/>
    <x v="7"/>
    <x v="4"/>
    <n v="6"/>
    <n v="296.77699999999999"/>
    <s v="Morning"/>
    <n v="0.3"/>
  </r>
  <r>
    <n v="2826"/>
    <d v="2023-05-28T00:00:00"/>
    <n v="201"/>
    <n v="304"/>
    <n v="102"/>
    <n v="10"/>
    <n v="219.12800000000001"/>
    <n v="2191.2800000000002"/>
    <n v="460.16880000000003"/>
    <b v="0"/>
    <s v="09:39"/>
    <d v="1899-12-30T09:39:00"/>
    <x v="1"/>
    <x v="7"/>
    <x v="4"/>
    <n v="9"/>
    <n v="219.12800000000001"/>
    <s v="Morning"/>
    <n v="0.21"/>
  </r>
  <r>
    <n v="2980"/>
    <d v="2023-05-28T00:00:00"/>
    <n v="203"/>
    <n v="303"/>
    <n v="104"/>
    <n v="7"/>
    <n v="71.591000000000008"/>
    <n v="501.13700000000006"/>
    <n v="85.193290000000019"/>
    <b v="1"/>
    <s v="05:56"/>
    <d v="1899-12-30T05:56:00"/>
    <x v="1"/>
    <x v="7"/>
    <x v="4"/>
    <n v="5"/>
    <n v="71.591000000000008"/>
    <s v="Morning"/>
    <n v="0.17"/>
  </r>
  <r>
    <n v="1116"/>
    <d v="2023-05-30T00:00:00"/>
    <n v="202"/>
    <n v="303"/>
    <n v="105"/>
    <n v="3"/>
    <n v="185.39300000000003"/>
    <n v="556.17900000000009"/>
    <n v="116.79759000000001"/>
    <b v="0"/>
    <s v="17:58"/>
    <d v="1899-12-30T17:58:00"/>
    <x v="1"/>
    <x v="7"/>
    <x v="6"/>
    <n v="17"/>
    <n v="185.39300000000003"/>
    <s v="Evening"/>
    <n v="0.21"/>
  </r>
  <r>
    <n v="1289"/>
    <d v="2023-05-31T00:00:00"/>
    <n v="205"/>
    <n v="303"/>
    <n v="101"/>
    <n v="1"/>
    <n v="361.387"/>
    <n v="361.387"/>
    <n v="68.663529999999994"/>
    <b v="0"/>
    <s v="01:59"/>
    <d v="1899-12-30T01:59:00"/>
    <x v="1"/>
    <x v="7"/>
    <x v="0"/>
    <n v="1"/>
    <n v="361.387"/>
    <s v="Morning"/>
    <n v="0.18999999999999997"/>
  </r>
  <r>
    <n v="1775"/>
    <d v="2023-05-31T00:00:00"/>
    <n v="201"/>
    <n v="302"/>
    <n v="101"/>
    <n v="10"/>
    <n v="102.739"/>
    <n v="1027.3900000000001"/>
    <n v="195.20410000000001"/>
    <b v="0"/>
    <s v="13:12"/>
    <d v="1899-12-30T13:12:00"/>
    <x v="1"/>
    <x v="7"/>
    <x v="0"/>
    <n v="13"/>
    <n v="102.739"/>
    <s v="Afternoon"/>
    <n v="0.19"/>
  </r>
  <r>
    <n v="2214"/>
    <d v="2023-05-31T00:00:00"/>
    <n v="202"/>
    <n v="303"/>
    <n v="104"/>
    <n v="6"/>
    <n v="314.99"/>
    <n v="1889.94"/>
    <n v="396.88740000000001"/>
    <b v="0"/>
    <s v="22:46"/>
    <d v="1899-12-30T22:46:00"/>
    <x v="1"/>
    <x v="7"/>
    <x v="0"/>
    <n v="22"/>
    <n v="314.99"/>
    <s v="Night"/>
    <n v="0.21"/>
  </r>
  <r>
    <n v="2454"/>
    <d v="2023-05-31T00:00:00"/>
    <n v="202"/>
    <n v="302"/>
    <n v="105"/>
    <n v="2"/>
    <n v="257.53000000000003"/>
    <n v="515.06000000000006"/>
    <n v="108.16260000000001"/>
    <b v="1"/>
    <s v="19:55"/>
    <d v="1899-12-30T19:55:00"/>
    <x v="1"/>
    <x v="7"/>
    <x v="0"/>
    <n v="19"/>
    <n v="257.53000000000003"/>
    <s v="Evening"/>
    <n v="0.21"/>
  </r>
  <r>
    <n v="2404"/>
    <d v="2023-06-01T00:00:00"/>
    <n v="205"/>
    <n v="304"/>
    <n v="103"/>
    <n v="9"/>
    <n v="60.423999999999999"/>
    <n v="543.81600000000003"/>
    <n v="92.448720000000009"/>
    <b v="0"/>
    <s v="13:38"/>
    <d v="1899-12-30T13:38:00"/>
    <x v="1"/>
    <x v="8"/>
    <x v="1"/>
    <n v="13"/>
    <n v="60.424000000000007"/>
    <s v="Afternoon"/>
    <n v="0.17"/>
  </r>
  <r>
    <n v="2561"/>
    <d v="2023-06-01T00:00:00"/>
    <n v="205"/>
    <n v="303"/>
    <n v="105"/>
    <n v="6"/>
    <n v="174.17400000000001"/>
    <n v="1045.0440000000001"/>
    <n v="198.55836000000002"/>
    <b v="0"/>
    <s v="04:39"/>
    <d v="1899-12-30T04:39:00"/>
    <x v="1"/>
    <x v="8"/>
    <x v="1"/>
    <n v="4"/>
    <n v="174.17400000000001"/>
    <s v="Morning"/>
    <n v="0.19"/>
  </r>
  <r>
    <n v="1142"/>
    <d v="2023-06-02T00:00:00"/>
    <n v="205"/>
    <n v="305"/>
    <n v="105"/>
    <n v="4"/>
    <n v="255.30699999999999"/>
    <n v="1021.228"/>
    <n v="306.36839999999995"/>
    <b v="0"/>
    <s v="13:11"/>
    <d v="1899-12-30T13:11:00"/>
    <x v="1"/>
    <x v="8"/>
    <x v="2"/>
    <n v="13"/>
    <n v="255.30699999999999"/>
    <s v="Afternoon"/>
    <n v="0.3"/>
  </r>
  <r>
    <n v="1319"/>
    <d v="2023-06-02T00:00:00"/>
    <n v="203"/>
    <n v="305"/>
    <n v="101"/>
    <n v="3"/>
    <n v="105.599"/>
    <n v="316.79700000000003"/>
    <n v="60.191430000000004"/>
    <b v="0"/>
    <s v="07:04"/>
    <d v="1899-12-30T07:04:00"/>
    <x v="1"/>
    <x v="8"/>
    <x v="2"/>
    <n v="7"/>
    <n v="105.599"/>
    <s v="Morning"/>
    <n v="0.19"/>
  </r>
  <r>
    <n v="1408"/>
    <d v="2023-06-02T00:00:00"/>
    <n v="203"/>
    <n v="301"/>
    <n v="101"/>
    <n v="6"/>
    <n v="262.548"/>
    <n v="1575.288"/>
    <n v="267.79896000000002"/>
    <b v="0"/>
    <s v="17:28"/>
    <d v="1899-12-30T17:28:00"/>
    <x v="1"/>
    <x v="8"/>
    <x v="2"/>
    <n v="17"/>
    <n v="262.548"/>
    <s v="Evening"/>
    <n v="0.17"/>
  </r>
  <r>
    <n v="2402"/>
    <d v="2023-06-02T00:00:00"/>
    <n v="204"/>
    <n v="301"/>
    <n v="101"/>
    <n v="6"/>
    <n v="372.39799999999997"/>
    <n v="2234.3879999999999"/>
    <n v="670.31639999999993"/>
    <b v="0"/>
    <s v="10:24"/>
    <d v="1899-12-30T10:24:00"/>
    <x v="1"/>
    <x v="8"/>
    <x v="2"/>
    <n v="10"/>
    <n v="372.39799999999997"/>
    <s v="Morning"/>
    <n v="0.3"/>
  </r>
  <r>
    <n v="1019"/>
    <d v="2023-06-04T00:00:00"/>
    <n v="201"/>
    <n v="303"/>
    <n v="104"/>
    <n v="10"/>
    <n v="270.34800000000001"/>
    <n v="2703.48"/>
    <n v="513.66120000000001"/>
    <b v="0"/>
    <s v="00:40"/>
    <d v="1899-12-30T00:40:00"/>
    <x v="1"/>
    <x v="8"/>
    <x v="4"/>
    <n v="0"/>
    <n v="270.34800000000001"/>
    <s v="Morning"/>
    <n v="0.19"/>
  </r>
  <r>
    <n v="2399"/>
    <d v="2023-06-04T00:00:00"/>
    <n v="205"/>
    <n v="305"/>
    <n v="101"/>
    <n v="2"/>
    <n v="172.83499999999998"/>
    <n v="345.66999999999996"/>
    <n v="65.677299999999988"/>
    <b v="0"/>
    <s v="13:04"/>
    <d v="1899-12-30T13:04:00"/>
    <x v="1"/>
    <x v="8"/>
    <x v="4"/>
    <n v="13"/>
    <n v="172.83499999999998"/>
    <s v="Afternoon"/>
    <n v="0.19"/>
  </r>
  <r>
    <n v="1152"/>
    <d v="2023-06-05T00:00:00"/>
    <n v="201"/>
    <n v="301"/>
    <n v="102"/>
    <n v="1"/>
    <n v="240.81200000000001"/>
    <n v="240.81200000000001"/>
    <n v="50.570520000000002"/>
    <b v="0"/>
    <s v="13:13"/>
    <d v="1899-12-30T13:13:00"/>
    <x v="1"/>
    <x v="8"/>
    <x v="5"/>
    <n v="13"/>
    <n v="240.81200000000001"/>
    <s v="Afternoon"/>
    <n v="0.21"/>
  </r>
  <r>
    <n v="1966"/>
    <d v="2023-06-05T00:00:00"/>
    <n v="202"/>
    <n v="302"/>
    <n v="103"/>
    <n v="2"/>
    <n v="110.20099999999999"/>
    <n v="220.40199999999999"/>
    <n v="37.468339999999998"/>
    <b v="0"/>
    <s v="14:07"/>
    <d v="1899-12-30T14:07:00"/>
    <x v="1"/>
    <x v="8"/>
    <x v="5"/>
    <n v="14"/>
    <n v="110.20099999999999"/>
    <s v="Afternoon"/>
    <n v="0.17"/>
  </r>
  <r>
    <n v="2379"/>
    <d v="2023-06-05T00:00:00"/>
    <n v="203"/>
    <n v="305"/>
    <n v="105"/>
    <n v="5"/>
    <n v="191.42500000000001"/>
    <n v="957.125"/>
    <n v="143.56874999999999"/>
    <b v="0"/>
    <s v="07:52"/>
    <d v="1899-12-30T07:52:00"/>
    <x v="1"/>
    <x v="8"/>
    <x v="5"/>
    <n v="7"/>
    <n v="191.42500000000001"/>
    <s v="Morning"/>
    <n v="0.15"/>
  </r>
  <r>
    <n v="2380"/>
    <d v="2023-06-05T00:00:00"/>
    <n v="201"/>
    <n v="304"/>
    <n v="101"/>
    <n v="6"/>
    <n v="122.78500000000001"/>
    <n v="736.71"/>
    <n v="125.24070000000002"/>
    <b v="1"/>
    <s v="20:41"/>
    <d v="1899-12-30T20:41:00"/>
    <x v="1"/>
    <x v="8"/>
    <x v="5"/>
    <n v="20"/>
    <n v="122.78500000000001"/>
    <s v="Evening"/>
    <n v="0.17"/>
  </r>
  <r>
    <n v="2953"/>
    <d v="2023-06-05T00:00:00"/>
    <n v="202"/>
    <n v="303"/>
    <n v="103"/>
    <n v="1"/>
    <n v="47.762000000000008"/>
    <n v="47.762000000000008"/>
    <n v="11.940500000000002"/>
    <b v="0"/>
    <s v="11:21"/>
    <d v="1899-12-30T11:21:00"/>
    <x v="1"/>
    <x v="8"/>
    <x v="5"/>
    <n v="11"/>
    <n v="47.762000000000008"/>
    <s v="Morning"/>
    <n v="0.25"/>
  </r>
  <r>
    <n v="2996"/>
    <d v="2023-06-05T00:00:00"/>
    <n v="205"/>
    <n v="301"/>
    <n v="101"/>
    <n v="10"/>
    <n v="287.37799999999999"/>
    <n v="2873.7799999999997"/>
    <n v="862.1339999999999"/>
    <b v="0"/>
    <s v="19:35"/>
    <d v="1899-12-30T19:35:00"/>
    <x v="1"/>
    <x v="8"/>
    <x v="5"/>
    <n v="19"/>
    <n v="287.37799999999999"/>
    <s v="Evening"/>
    <n v="0.3"/>
  </r>
  <r>
    <n v="1908"/>
    <d v="2023-06-06T00:00:00"/>
    <n v="201"/>
    <n v="302"/>
    <n v="103"/>
    <n v="5"/>
    <n v="67.664999999999992"/>
    <n v="338.32499999999993"/>
    <n v="71.048249999999982"/>
    <b v="1"/>
    <s v="16:46"/>
    <d v="1899-12-30T16:46:00"/>
    <x v="1"/>
    <x v="8"/>
    <x v="6"/>
    <n v="16"/>
    <n v="67.664999999999992"/>
    <s v="Evening"/>
    <n v="0.21"/>
  </r>
  <r>
    <n v="2713"/>
    <d v="2023-06-06T00:00:00"/>
    <n v="201"/>
    <n v="304"/>
    <n v="103"/>
    <n v="9"/>
    <n v="157.56"/>
    <n v="1418.04"/>
    <n v="354.51"/>
    <b v="0"/>
    <s v="06:44"/>
    <d v="1899-12-30T06:44:00"/>
    <x v="1"/>
    <x v="8"/>
    <x v="6"/>
    <n v="6"/>
    <n v="157.56"/>
    <s v="Morning"/>
    <n v="0.25"/>
  </r>
  <r>
    <n v="2863"/>
    <d v="2023-06-06T00:00:00"/>
    <n v="201"/>
    <n v="305"/>
    <n v="101"/>
    <n v="3"/>
    <n v="280.39699999999999"/>
    <n v="841.19100000000003"/>
    <n v="210.29775000000001"/>
    <b v="1"/>
    <s v="14:49"/>
    <d v="1899-12-30T14:49:00"/>
    <x v="1"/>
    <x v="8"/>
    <x v="6"/>
    <n v="14"/>
    <n v="280.39699999999999"/>
    <s v="Afternoon"/>
    <n v="0.25"/>
  </r>
  <r>
    <n v="1281"/>
    <d v="2023-06-07T00:00:00"/>
    <n v="203"/>
    <n v="303"/>
    <n v="102"/>
    <n v="6"/>
    <n v="297.38799999999998"/>
    <n v="1784.328"/>
    <n v="267.64920000000001"/>
    <b v="0"/>
    <s v="19:48"/>
    <d v="1899-12-30T19:48:00"/>
    <x v="1"/>
    <x v="8"/>
    <x v="0"/>
    <n v="19"/>
    <n v="297.38799999999998"/>
    <s v="Evening"/>
    <n v="0.15"/>
  </r>
  <r>
    <n v="1595"/>
    <d v="2023-06-07T00:00:00"/>
    <n v="201"/>
    <n v="304"/>
    <n v="101"/>
    <n v="9"/>
    <n v="59.357999999999997"/>
    <n v="534.22199999999998"/>
    <n v="101.50218"/>
    <b v="0"/>
    <s v="02:46"/>
    <d v="1899-12-30T02:46:00"/>
    <x v="1"/>
    <x v="8"/>
    <x v="0"/>
    <n v="2"/>
    <n v="59.357999999999997"/>
    <s v="Morning"/>
    <n v="0.19"/>
  </r>
  <r>
    <n v="1857"/>
    <d v="2023-06-07T00:00:00"/>
    <n v="202"/>
    <n v="304"/>
    <n v="105"/>
    <n v="7"/>
    <n v="222.74200000000002"/>
    <n v="1559.1940000000002"/>
    <n v="233.87910000000002"/>
    <b v="0"/>
    <s v="08:00"/>
    <d v="1899-12-30T08:00:00"/>
    <x v="1"/>
    <x v="8"/>
    <x v="0"/>
    <n v="8"/>
    <n v="222.74200000000002"/>
    <s v="Morning"/>
    <n v="0.15"/>
  </r>
  <r>
    <n v="2596"/>
    <d v="2023-06-07T00:00:00"/>
    <n v="201"/>
    <n v="302"/>
    <n v="103"/>
    <n v="3"/>
    <n v="134.35499999999999"/>
    <n v="403.06499999999994"/>
    <n v="68.521049999999988"/>
    <b v="0"/>
    <s v="04:13"/>
    <d v="1899-12-30T04:13:00"/>
    <x v="1"/>
    <x v="8"/>
    <x v="0"/>
    <n v="4"/>
    <n v="134.35499999999999"/>
    <s v="Morning"/>
    <n v="0.16999999999999998"/>
  </r>
  <r>
    <n v="2796"/>
    <d v="2023-06-07T00:00:00"/>
    <n v="203"/>
    <n v="305"/>
    <n v="103"/>
    <n v="6"/>
    <n v="215.03300000000002"/>
    <n v="1290.1980000000001"/>
    <n v="270.94157999999999"/>
    <b v="0"/>
    <s v="03:22"/>
    <d v="1899-12-30T03:22:00"/>
    <x v="1"/>
    <x v="8"/>
    <x v="0"/>
    <n v="3"/>
    <n v="215.03300000000002"/>
    <s v="Morning"/>
    <n v="0.20999999999999996"/>
  </r>
  <r>
    <n v="1716"/>
    <d v="2023-06-08T00:00:00"/>
    <n v="203"/>
    <n v="302"/>
    <n v="105"/>
    <n v="2"/>
    <n v="126.17800000000001"/>
    <n v="252.35600000000002"/>
    <n v="52.994759999999999"/>
    <b v="1"/>
    <s v="18:17"/>
    <d v="1899-12-30T18:17:00"/>
    <x v="1"/>
    <x v="8"/>
    <x v="1"/>
    <n v="18"/>
    <n v="126.17800000000001"/>
    <s v="Evening"/>
    <n v="0.21"/>
  </r>
  <r>
    <n v="2207"/>
    <d v="2023-06-08T00:00:00"/>
    <n v="202"/>
    <n v="303"/>
    <n v="105"/>
    <n v="1"/>
    <n v="291.96700000000004"/>
    <n v="291.96700000000004"/>
    <n v="55.47373000000001"/>
    <b v="0"/>
    <s v="14:06"/>
    <d v="1899-12-30T14:06:00"/>
    <x v="1"/>
    <x v="8"/>
    <x v="1"/>
    <n v="14"/>
    <n v="291.96700000000004"/>
    <s v="Afternoon"/>
    <n v="0.19"/>
  </r>
  <r>
    <n v="2403"/>
    <d v="2023-06-08T00:00:00"/>
    <n v="205"/>
    <n v="304"/>
    <n v="103"/>
    <n v="4"/>
    <n v="261.98900000000003"/>
    <n v="1047.9560000000001"/>
    <n v="157.19340000000003"/>
    <b v="0"/>
    <s v="15:12"/>
    <d v="1899-12-30T15:12:00"/>
    <x v="1"/>
    <x v="8"/>
    <x v="1"/>
    <n v="15"/>
    <n v="261.98900000000003"/>
    <s v="Evening"/>
    <n v="0.15"/>
  </r>
  <r>
    <n v="2668"/>
    <d v="2023-06-08T00:00:00"/>
    <n v="204"/>
    <n v="302"/>
    <n v="101"/>
    <n v="1"/>
    <n v="279.31800000000004"/>
    <n v="279.31800000000004"/>
    <n v="47.484060000000014"/>
    <b v="0"/>
    <s v="22:07"/>
    <d v="1899-12-30T22:07:00"/>
    <x v="1"/>
    <x v="8"/>
    <x v="1"/>
    <n v="22"/>
    <n v="279.31800000000004"/>
    <s v="Night"/>
    <n v="0.17"/>
  </r>
  <r>
    <n v="1399"/>
    <d v="2023-06-09T00:00:00"/>
    <n v="202"/>
    <n v="303"/>
    <n v="102"/>
    <n v="8"/>
    <n v="53.923999999999999"/>
    <n v="431.392"/>
    <n v="107.848"/>
    <b v="0"/>
    <s v="12:09"/>
    <d v="1899-12-30T12:09:00"/>
    <x v="1"/>
    <x v="8"/>
    <x v="2"/>
    <n v="12"/>
    <n v="53.923999999999999"/>
    <s v="Afternoon"/>
    <n v="0.25"/>
  </r>
  <r>
    <n v="1477"/>
    <d v="2023-06-09T00:00:00"/>
    <n v="205"/>
    <n v="304"/>
    <n v="102"/>
    <n v="1"/>
    <n v="338.67599999999999"/>
    <n v="338.67599999999999"/>
    <n v="84.668999999999997"/>
    <b v="0"/>
    <s v="00:53"/>
    <d v="1899-12-30T00:53:00"/>
    <x v="1"/>
    <x v="8"/>
    <x v="2"/>
    <n v="0"/>
    <n v="338.67599999999999"/>
    <s v="Morning"/>
    <n v="0.25"/>
  </r>
  <r>
    <n v="1747"/>
    <d v="2023-06-09T00:00:00"/>
    <n v="201"/>
    <n v="303"/>
    <n v="102"/>
    <n v="7"/>
    <n v="123.90300000000001"/>
    <n v="867.32100000000003"/>
    <n v="216.83025000000001"/>
    <b v="0"/>
    <s v="04:05"/>
    <d v="1899-12-30T04:05:00"/>
    <x v="1"/>
    <x v="8"/>
    <x v="2"/>
    <n v="4"/>
    <n v="123.90300000000001"/>
    <s v="Morning"/>
    <n v="0.25"/>
  </r>
  <r>
    <n v="2669"/>
    <d v="2023-06-10T00:00:00"/>
    <n v="204"/>
    <n v="305"/>
    <n v="103"/>
    <n v="3"/>
    <n v="380.36699999999996"/>
    <n v="1141.1009999999999"/>
    <n v="216.80918999999997"/>
    <b v="0"/>
    <s v="15:29"/>
    <d v="1899-12-30T15:29:00"/>
    <x v="1"/>
    <x v="8"/>
    <x v="3"/>
    <n v="15"/>
    <n v="380.36699999999996"/>
    <s v="Evening"/>
    <n v="0.19"/>
  </r>
  <r>
    <n v="1425"/>
    <d v="2023-06-11T00:00:00"/>
    <n v="205"/>
    <n v="301"/>
    <n v="102"/>
    <n v="6"/>
    <n v="331.83800000000002"/>
    <n v="1991.0280000000002"/>
    <n v="298.6542"/>
    <b v="0"/>
    <s v="12:29"/>
    <d v="1899-12-30T12:29:00"/>
    <x v="1"/>
    <x v="8"/>
    <x v="4"/>
    <n v="12"/>
    <n v="331.83800000000002"/>
    <s v="Afternoon"/>
    <n v="0.15"/>
  </r>
  <r>
    <n v="2716"/>
    <d v="2023-06-11T00:00:00"/>
    <n v="203"/>
    <n v="302"/>
    <n v="102"/>
    <n v="8"/>
    <n v="226.53799999999998"/>
    <n v="1812.3039999999999"/>
    <n v="308.09168"/>
    <b v="0"/>
    <s v="09:44"/>
    <d v="1899-12-30T09:44:00"/>
    <x v="1"/>
    <x v="8"/>
    <x v="4"/>
    <n v="9"/>
    <n v="226.53799999999998"/>
    <s v="Morning"/>
    <n v="0.17"/>
  </r>
  <r>
    <n v="2789"/>
    <d v="2023-06-11T00:00:00"/>
    <n v="202"/>
    <n v="304"/>
    <n v="103"/>
    <n v="2"/>
    <n v="189.73499999999999"/>
    <n v="379.46999999999997"/>
    <n v="72.099299999999999"/>
    <b v="0"/>
    <s v="06:10"/>
    <d v="1899-12-30T06:10:00"/>
    <x v="1"/>
    <x v="8"/>
    <x v="4"/>
    <n v="6"/>
    <n v="189.73499999999999"/>
    <s v="Morning"/>
    <n v="0.19"/>
  </r>
  <r>
    <n v="1386"/>
    <d v="2023-06-12T00:00:00"/>
    <n v="203"/>
    <n v="302"/>
    <n v="103"/>
    <n v="6"/>
    <n v="205.27"/>
    <n v="1231.6200000000001"/>
    <n v="258.64019999999999"/>
    <b v="0"/>
    <s v="00:42"/>
    <d v="1899-12-30T00:42:00"/>
    <x v="1"/>
    <x v="8"/>
    <x v="5"/>
    <n v="0"/>
    <n v="205.27"/>
    <s v="Morning"/>
    <n v="0.20999999999999996"/>
  </r>
  <r>
    <n v="2607"/>
    <d v="2023-06-12T00:00:00"/>
    <n v="202"/>
    <n v="302"/>
    <n v="103"/>
    <n v="6"/>
    <n v="313.09200000000004"/>
    <n v="1878.5520000000001"/>
    <n v="281.78280000000001"/>
    <b v="0"/>
    <s v="01:47"/>
    <d v="1899-12-30T01:47:00"/>
    <x v="1"/>
    <x v="8"/>
    <x v="5"/>
    <n v="1"/>
    <n v="313.09200000000004"/>
    <s v="Morning"/>
    <n v="0.15"/>
  </r>
  <r>
    <n v="2463"/>
    <d v="2023-06-13T00:00:00"/>
    <n v="201"/>
    <n v="304"/>
    <n v="103"/>
    <n v="5"/>
    <n v="55.523000000000003"/>
    <n v="277.61500000000001"/>
    <n v="41.642249999999997"/>
    <b v="0"/>
    <s v="02:03"/>
    <d v="1899-12-30T02:03:00"/>
    <x v="1"/>
    <x v="8"/>
    <x v="6"/>
    <n v="2"/>
    <n v="55.523000000000003"/>
    <s v="Morning"/>
    <n v="0.15"/>
  </r>
  <r>
    <n v="2940"/>
    <d v="2023-06-13T00:00:00"/>
    <n v="205"/>
    <n v="302"/>
    <n v="101"/>
    <n v="4"/>
    <n v="50.141000000000005"/>
    <n v="200.56400000000002"/>
    <n v="42.11844"/>
    <b v="0"/>
    <s v="03:48"/>
    <d v="1899-12-30T03:48:00"/>
    <x v="1"/>
    <x v="8"/>
    <x v="6"/>
    <n v="3"/>
    <n v="50.141000000000005"/>
    <s v="Morning"/>
    <n v="0.20999999999999996"/>
  </r>
  <r>
    <n v="2005"/>
    <d v="2023-06-14T00:00:00"/>
    <n v="201"/>
    <n v="304"/>
    <n v="105"/>
    <n v="3"/>
    <n v="67.509"/>
    <n v="202.52699999999999"/>
    <n v="50.631749999999997"/>
    <b v="0"/>
    <s v="14:09"/>
    <d v="1899-12-30T14:09:00"/>
    <x v="1"/>
    <x v="8"/>
    <x v="0"/>
    <n v="14"/>
    <n v="67.509"/>
    <s v="Afternoon"/>
    <n v="0.25"/>
  </r>
  <r>
    <n v="1055"/>
    <d v="2023-06-15T00:00:00"/>
    <n v="204"/>
    <n v="302"/>
    <n v="105"/>
    <n v="4"/>
    <n v="271.07600000000002"/>
    <n v="1084.3040000000001"/>
    <n v="206.01776000000001"/>
    <b v="0"/>
    <s v="12:27"/>
    <d v="1899-12-30T12:27:00"/>
    <x v="1"/>
    <x v="8"/>
    <x v="1"/>
    <n v="12"/>
    <n v="271.07600000000002"/>
    <s v="Afternoon"/>
    <n v="0.19"/>
  </r>
  <r>
    <n v="1568"/>
    <d v="2023-06-15T00:00:00"/>
    <n v="204"/>
    <n v="302"/>
    <n v="105"/>
    <n v="10"/>
    <n v="208.24700000000001"/>
    <n v="2082.4700000000003"/>
    <n v="624.7410000000001"/>
    <b v="0"/>
    <s v="23:19"/>
    <d v="1899-12-30T23:19:00"/>
    <x v="1"/>
    <x v="8"/>
    <x v="1"/>
    <n v="23"/>
    <n v="208.24700000000001"/>
    <s v="Night"/>
    <n v="0.3"/>
  </r>
  <r>
    <n v="1593"/>
    <d v="2023-06-15T00:00:00"/>
    <n v="202"/>
    <n v="303"/>
    <n v="102"/>
    <n v="1"/>
    <n v="176.38400000000001"/>
    <n v="176.38400000000001"/>
    <n v="26.457600000000003"/>
    <b v="1"/>
    <s v="07:51"/>
    <d v="1899-12-30T07:51:00"/>
    <x v="1"/>
    <x v="8"/>
    <x v="1"/>
    <n v="7"/>
    <n v="176.38400000000001"/>
    <s v="Morning"/>
    <n v="0.15"/>
  </r>
  <r>
    <n v="2486"/>
    <d v="2023-06-15T00:00:00"/>
    <n v="202"/>
    <n v="301"/>
    <n v="101"/>
    <n v="6"/>
    <n v="228.78700000000001"/>
    <n v="1372.722"/>
    <n v="411.81659999999999"/>
    <b v="0"/>
    <s v="00:29"/>
    <d v="1899-12-30T00:29:00"/>
    <x v="1"/>
    <x v="8"/>
    <x v="1"/>
    <n v="0"/>
    <n v="228.78700000000001"/>
    <s v="Morning"/>
    <n v="0.3"/>
  </r>
  <r>
    <n v="2819"/>
    <d v="2023-06-15T00:00:00"/>
    <n v="201"/>
    <n v="305"/>
    <n v="102"/>
    <n v="6"/>
    <n v="104.76700000000001"/>
    <n v="628.60200000000009"/>
    <n v="119.43438000000002"/>
    <b v="1"/>
    <s v="04:10"/>
    <d v="1899-12-30T04:10:00"/>
    <x v="1"/>
    <x v="8"/>
    <x v="1"/>
    <n v="4"/>
    <n v="104.76700000000001"/>
    <s v="Morning"/>
    <n v="0.19"/>
  </r>
  <r>
    <n v="1397"/>
    <d v="2023-06-16T00:00:00"/>
    <n v="201"/>
    <n v="304"/>
    <n v="102"/>
    <n v="6"/>
    <n v="317.161"/>
    <n v="1902.9659999999999"/>
    <n v="361.56353999999999"/>
    <b v="0"/>
    <s v="19:35"/>
    <d v="1899-12-30T19:35:00"/>
    <x v="1"/>
    <x v="8"/>
    <x v="2"/>
    <n v="19"/>
    <n v="317.161"/>
    <s v="Evening"/>
    <n v="0.19"/>
  </r>
  <r>
    <n v="1576"/>
    <d v="2023-06-16T00:00:00"/>
    <n v="205"/>
    <n v="304"/>
    <n v="102"/>
    <n v="10"/>
    <n v="205.10100000000003"/>
    <n v="2051.0100000000002"/>
    <n v="348.67170000000004"/>
    <b v="0"/>
    <s v="23:29"/>
    <d v="1899-12-30T23:29:00"/>
    <x v="1"/>
    <x v="8"/>
    <x v="2"/>
    <n v="23"/>
    <n v="205.10100000000003"/>
    <s v="Night"/>
    <n v="0.17"/>
  </r>
  <r>
    <n v="2504"/>
    <d v="2023-06-16T00:00:00"/>
    <n v="201"/>
    <n v="302"/>
    <n v="105"/>
    <n v="10"/>
    <n v="244.42600000000002"/>
    <n v="2444.2600000000002"/>
    <n v="733.27800000000002"/>
    <b v="0"/>
    <s v="21:20"/>
    <d v="1899-12-30T21:20:00"/>
    <x v="1"/>
    <x v="8"/>
    <x v="2"/>
    <n v="21"/>
    <n v="244.42600000000002"/>
    <s v="Night"/>
    <n v="0.3"/>
  </r>
  <r>
    <n v="2626"/>
    <d v="2023-06-16T00:00:00"/>
    <n v="202"/>
    <n v="302"/>
    <n v="101"/>
    <n v="3"/>
    <n v="283.94599999999997"/>
    <n v="851.83799999999997"/>
    <n v="144.81246000000002"/>
    <b v="0"/>
    <s v="11:40"/>
    <d v="1899-12-30T11:40:00"/>
    <x v="1"/>
    <x v="8"/>
    <x v="2"/>
    <n v="11"/>
    <n v="283.94599999999997"/>
    <s v="Morning"/>
    <n v="0.17"/>
  </r>
  <r>
    <n v="1490"/>
    <d v="2023-06-17T00:00:00"/>
    <n v="204"/>
    <n v="305"/>
    <n v="104"/>
    <n v="1"/>
    <n v="281.86599999999999"/>
    <n v="281.86599999999999"/>
    <n v="84.559799999999996"/>
    <b v="0"/>
    <s v="11:40"/>
    <d v="1899-12-30T11:40:00"/>
    <x v="1"/>
    <x v="8"/>
    <x v="3"/>
    <n v="11"/>
    <n v="281.86599999999999"/>
    <s v="Morning"/>
    <n v="0.3"/>
  </r>
  <r>
    <n v="2179"/>
    <d v="2023-06-17T00:00:00"/>
    <n v="201"/>
    <n v="304"/>
    <n v="105"/>
    <n v="6"/>
    <n v="78.988"/>
    <n v="473.928"/>
    <n v="118.482"/>
    <b v="0"/>
    <s v="02:21"/>
    <d v="1899-12-30T02:21:00"/>
    <x v="1"/>
    <x v="8"/>
    <x v="3"/>
    <n v="2"/>
    <n v="78.988"/>
    <s v="Morning"/>
    <n v="0.25"/>
  </r>
  <r>
    <n v="1491"/>
    <d v="2023-06-18T00:00:00"/>
    <n v="205"/>
    <n v="301"/>
    <n v="101"/>
    <n v="3"/>
    <n v="218.97200000000001"/>
    <n v="656.91600000000005"/>
    <n v="98.537400000000005"/>
    <b v="1"/>
    <s v="21:57"/>
    <d v="1899-12-30T21:57:00"/>
    <x v="1"/>
    <x v="8"/>
    <x v="4"/>
    <n v="21"/>
    <n v="218.97200000000001"/>
    <s v="Night"/>
    <n v="0.15"/>
  </r>
  <r>
    <n v="1582"/>
    <d v="2023-06-18T00:00:00"/>
    <n v="201"/>
    <n v="303"/>
    <n v="104"/>
    <n v="8"/>
    <n v="355.36800000000005"/>
    <n v="2842.9440000000004"/>
    <n v="483.30048000000011"/>
    <b v="0"/>
    <s v="09:27"/>
    <d v="1899-12-30T09:27:00"/>
    <x v="1"/>
    <x v="8"/>
    <x v="4"/>
    <n v="9"/>
    <n v="355.36800000000005"/>
    <s v="Morning"/>
    <n v="0.17"/>
  </r>
  <r>
    <n v="1618"/>
    <d v="2023-06-18T00:00:00"/>
    <n v="203"/>
    <n v="304"/>
    <n v="101"/>
    <n v="2"/>
    <n v="301.52199999999999"/>
    <n v="603.04399999999998"/>
    <n v="102.51748000000001"/>
    <b v="0"/>
    <s v="10:41"/>
    <d v="1899-12-30T10:41:00"/>
    <x v="1"/>
    <x v="8"/>
    <x v="4"/>
    <n v="10"/>
    <n v="301.52199999999999"/>
    <s v="Morning"/>
    <n v="0.17"/>
  </r>
  <r>
    <n v="2698"/>
    <d v="2023-06-18T00:00:00"/>
    <n v="201"/>
    <n v="301"/>
    <n v="102"/>
    <n v="2"/>
    <n v="313.87200000000001"/>
    <n v="627.74400000000003"/>
    <n v="106.71648000000002"/>
    <b v="1"/>
    <s v="19:49"/>
    <d v="1899-12-30T19:49:00"/>
    <x v="1"/>
    <x v="8"/>
    <x v="4"/>
    <n v="19"/>
    <n v="313.87200000000001"/>
    <s v="Evening"/>
    <n v="0.17"/>
  </r>
  <r>
    <n v="2723"/>
    <d v="2023-06-18T00:00:00"/>
    <n v="203"/>
    <n v="305"/>
    <n v="103"/>
    <n v="4"/>
    <n v="93.015000000000001"/>
    <n v="372.06"/>
    <n v="70.691400000000002"/>
    <b v="0"/>
    <s v="20:59"/>
    <d v="1899-12-30T20:59:00"/>
    <x v="1"/>
    <x v="8"/>
    <x v="4"/>
    <n v="20"/>
    <n v="93.015000000000001"/>
    <s v="Evening"/>
    <n v="0.19"/>
  </r>
  <r>
    <n v="1781"/>
    <d v="2023-06-19T00:00:00"/>
    <n v="202"/>
    <n v="305"/>
    <n v="103"/>
    <n v="4"/>
    <n v="349.47899999999998"/>
    <n v="1397.9159999999999"/>
    <n v="265.60404"/>
    <b v="0"/>
    <s v="07:58"/>
    <d v="1899-12-30T07:58:00"/>
    <x v="1"/>
    <x v="8"/>
    <x v="5"/>
    <n v="7"/>
    <n v="349.47899999999998"/>
    <s v="Morning"/>
    <n v="0.19"/>
  </r>
  <r>
    <n v="2185"/>
    <d v="2023-06-19T00:00:00"/>
    <n v="204"/>
    <n v="301"/>
    <n v="104"/>
    <n v="3"/>
    <n v="286.05200000000002"/>
    <n v="858.15600000000006"/>
    <n v="214.53900000000002"/>
    <b v="0"/>
    <s v="16:15"/>
    <d v="1899-12-30T16:15:00"/>
    <x v="1"/>
    <x v="8"/>
    <x v="5"/>
    <n v="16"/>
    <n v="286.05200000000002"/>
    <s v="Evening"/>
    <n v="0.25"/>
  </r>
  <r>
    <n v="2586"/>
    <d v="2023-06-19T00:00:00"/>
    <n v="204"/>
    <n v="305"/>
    <n v="101"/>
    <n v="3"/>
    <n v="253.47399999999999"/>
    <n v="760.42200000000003"/>
    <n v="159.68861999999999"/>
    <b v="0"/>
    <s v="00:54"/>
    <d v="1899-12-30T00:54:00"/>
    <x v="1"/>
    <x v="8"/>
    <x v="5"/>
    <n v="0"/>
    <n v="253.47400000000002"/>
    <s v="Morning"/>
    <n v="0.20999999999999996"/>
  </r>
  <r>
    <n v="2994"/>
    <d v="2023-06-19T00:00:00"/>
    <n v="205"/>
    <n v="305"/>
    <n v="105"/>
    <n v="1"/>
    <n v="269.78899999999999"/>
    <n v="269.78899999999999"/>
    <n v="56.655689999999993"/>
    <b v="0"/>
    <s v="06:57"/>
    <d v="1899-12-30T06:57:00"/>
    <x v="1"/>
    <x v="8"/>
    <x v="5"/>
    <n v="6"/>
    <n v="269.78899999999999"/>
    <s v="Morning"/>
    <n v="0.21"/>
  </r>
  <r>
    <n v="1062"/>
    <d v="2023-06-20T00:00:00"/>
    <n v="203"/>
    <n v="304"/>
    <n v="101"/>
    <n v="10"/>
    <n v="158.6"/>
    <n v="1586"/>
    <n v="333.06"/>
    <b v="0"/>
    <s v="03:17"/>
    <d v="1899-12-30T03:17:00"/>
    <x v="1"/>
    <x v="8"/>
    <x v="6"/>
    <n v="3"/>
    <n v="158.6"/>
    <s v="Morning"/>
    <n v="0.21"/>
  </r>
  <r>
    <n v="1489"/>
    <d v="2023-06-20T00:00:00"/>
    <n v="202"/>
    <n v="302"/>
    <n v="104"/>
    <n v="8"/>
    <n v="342.83600000000007"/>
    <n v="2742.6880000000006"/>
    <n v="685.67200000000014"/>
    <b v="0"/>
    <s v="05:46"/>
    <d v="1899-12-30T05:46:00"/>
    <x v="1"/>
    <x v="8"/>
    <x v="6"/>
    <n v="5"/>
    <n v="342.83600000000007"/>
    <s v="Morning"/>
    <n v="0.25"/>
  </r>
  <r>
    <n v="1819"/>
    <d v="2023-06-21T00:00:00"/>
    <n v="204"/>
    <n v="301"/>
    <n v="103"/>
    <n v="2"/>
    <n v="386.685"/>
    <n v="773.37"/>
    <n v="193.3425"/>
    <b v="1"/>
    <s v="09:41"/>
    <d v="1899-12-30T09:41:00"/>
    <x v="1"/>
    <x v="8"/>
    <x v="0"/>
    <n v="9"/>
    <n v="386.685"/>
    <s v="Morning"/>
    <n v="0.25"/>
  </r>
  <r>
    <n v="2023"/>
    <d v="2023-06-21T00:00:00"/>
    <n v="201"/>
    <n v="305"/>
    <n v="101"/>
    <n v="8"/>
    <n v="332.73500000000001"/>
    <n v="2661.88"/>
    <n v="665.47"/>
    <b v="0"/>
    <s v="01:32"/>
    <d v="1899-12-30T01:32:00"/>
    <x v="1"/>
    <x v="8"/>
    <x v="0"/>
    <n v="1"/>
    <n v="332.73500000000001"/>
    <s v="Morning"/>
    <n v="0.25"/>
  </r>
  <r>
    <n v="2032"/>
    <d v="2023-06-21T00:00:00"/>
    <n v="201"/>
    <n v="304"/>
    <n v="103"/>
    <n v="3"/>
    <n v="194.29800000000003"/>
    <n v="582.89400000000012"/>
    <n v="99.091980000000021"/>
    <b v="0"/>
    <s v="06:15"/>
    <d v="1899-12-30T06:15:00"/>
    <x v="1"/>
    <x v="8"/>
    <x v="0"/>
    <n v="6"/>
    <n v="194.29800000000003"/>
    <s v="Morning"/>
    <n v="0.17"/>
  </r>
  <r>
    <n v="1956"/>
    <d v="2023-06-22T00:00:00"/>
    <n v="203"/>
    <n v="303"/>
    <n v="102"/>
    <n v="10"/>
    <n v="216.63199999999998"/>
    <n v="2166.3199999999997"/>
    <n v="454.92719999999991"/>
    <b v="0"/>
    <s v="01:50"/>
    <d v="1899-12-30T01:50:00"/>
    <x v="1"/>
    <x v="8"/>
    <x v="1"/>
    <n v="1"/>
    <n v="216.63199999999998"/>
    <s v="Morning"/>
    <n v="0.21"/>
  </r>
  <r>
    <n v="2412"/>
    <d v="2023-06-22T00:00:00"/>
    <n v="202"/>
    <n v="304"/>
    <n v="102"/>
    <n v="5"/>
    <n v="286.49400000000003"/>
    <n v="1432.4700000000003"/>
    <n v="300.81870000000004"/>
    <b v="0"/>
    <s v="07:38"/>
    <d v="1899-12-30T07:38:00"/>
    <x v="1"/>
    <x v="8"/>
    <x v="1"/>
    <n v="7"/>
    <n v="286.49400000000003"/>
    <s v="Morning"/>
    <n v="0.21"/>
  </r>
  <r>
    <n v="2748"/>
    <d v="2023-06-22T00:00:00"/>
    <n v="205"/>
    <n v="302"/>
    <n v="104"/>
    <n v="9"/>
    <n v="26.988000000000003"/>
    <n v="242.89200000000002"/>
    <n v="51.00732"/>
    <b v="0"/>
    <s v="03:09"/>
    <d v="1899-12-30T03:09:00"/>
    <x v="1"/>
    <x v="8"/>
    <x v="1"/>
    <n v="3"/>
    <n v="26.988000000000003"/>
    <s v="Morning"/>
    <n v="0.21"/>
  </r>
  <r>
    <n v="1755"/>
    <d v="2023-06-23T00:00:00"/>
    <n v="202"/>
    <n v="304"/>
    <n v="102"/>
    <n v="1"/>
    <n v="281.58"/>
    <n v="281.58"/>
    <n v="42.236999999999995"/>
    <b v="1"/>
    <s v="22:13"/>
    <d v="1899-12-30T22:13:00"/>
    <x v="1"/>
    <x v="8"/>
    <x v="2"/>
    <n v="22"/>
    <n v="281.58"/>
    <s v="Night"/>
    <n v="0.15"/>
  </r>
  <r>
    <n v="2989"/>
    <d v="2023-06-23T00:00:00"/>
    <n v="204"/>
    <n v="302"/>
    <n v="104"/>
    <n v="6"/>
    <n v="256.37300000000005"/>
    <n v="1538.2380000000003"/>
    <n v="384.55950000000007"/>
    <b v="1"/>
    <s v="14:05"/>
    <d v="1899-12-30T14:05:00"/>
    <x v="1"/>
    <x v="8"/>
    <x v="2"/>
    <n v="14"/>
    <n v="256.37300000000005"/>
    <s v="Afternoon"/>
    <n v="0.25"/>
  </r>
  <r>
    <n v="1776"/>
    <d v="2023-06-24T00:00:00"/>
    <n v="205"/>
    <n v="305"/>
    <n v="101"/>
    <n v="8"/>
    <n v="56.744999999999997"/>
    <n v="453.96"/>
    <n v="95.331599999999995"/>
    <b v="1"/>
    <s v="01:42"/>
    <d v="1899-12-30T01:42:00"/>
    <x v="1"/>
    <x v="8"/>
    <x v="3"/>
    <n v="1"/>
    <n v="56.744999999999997"/>
    <s v="Morning"/>
    <n v="0.21"/>
  </r>
  <r>
    <n v="2939"/>
    <d v="2023-06-25T00:00:00"/>
    <n v="205"/>
    <n v="304"/>
    <n v="105"/>
    <n v="6"/>
    <n v="283.69900000000001"/>
    <n v="1702.194"/>
    <n v="323.41685999999999"/>
    <b v="0"/>
    <s v="05:28"/>
    <d v="1899-12-30T05:28:00"/>
    <x v="1"/>
    <x v="8"/>
    <x v="4"/>
    <n v="5"/>
    <n v="283.69900000000001"/>
    <s v="Morning"/>
    <n v="0.19"/>
  </r>
  <r>
    <n v="1828"/>
    <d v="2023-06-26T00:00:00"/>
    <n v="202"/>
    <n v="303"/>
    <n v="102"/>
    <n v="3"/>
    <n v="131.88500000000002"/>
    <n v="395.65500000000009"/>
    <n v="67.261350000000022"/>
    <b v="0"/>
    <s v="21:27"/>
    <d v="1899-12-30T21:27:00"/>
    <x v="1"/>
    <x v="8"/>
    <x v="5"/>
    <n v="21"/>
    <n v="131.88500000000002"/>
    <s v="Night"/>
    <n v="0.17"/>
  </r>
  <r>
    <n v="2057"/>
    <d v="2023-06-26T00:00:00"/>
    <n v="202"/>
    <n v="305"/>
    <n v="103"/>
    <n v="3"/>
    <n v="322.24400000000003"/>
    <n v="966.73200000000008"/>
    <n v="183.67908000000003"/>
    <b v="0"/>
    <s v="18:00"/>
    <d v="1899-12-30T18:00:00"/>
    <x v="1"/>
    <x v="8"/>
    <x v="5"/>
    <n v="18"/>
    <n v="322.24400000000003"/>
    <s v="Evening"/>
    <n v="0.19"/>
  </r>
  <r>
    <n v="2251"/>
    <d v="2023-06-26T00:00:00"/>
    <n v="205"/>
    <n v="302"/>
    <n v="102"/>
    <n v="4"/>
    <n v="333.39799999999997"/>
    <n v="1333.5919999999999"/>
    <n v="333.39799999999997"/>
    <b v="0"/>
    <s v="05:05"/>
    <d v="1899-12-30T05:05:00"/>
    <x v="1"/>
    <x v="8"/>
    <x v="5"/>
    <n v="5"/>
    <n v="333.39799999999997"/>
    <s v="Morning"/>
    <n v="0.25"/>
  </r>
  <r>
    <n v="2326"/>
    <d v="2023-06-26T00:00:00"/>
    <n v="201"/>
    <n v="304"/>
    <n v="103"/>
    <n v="9"/>
    <n v="366.50900000000001"/>
    <n v="3298.5810000000001"/>
    <n v="560.75877000000003"/>
    <b v="0"/>
    <s v="02:25"/>
    <d v="1899-12-30T02:25:00"/>
    <x v="1"/>
    <x v="8"/>
    <x v="5"/>
    <n v="2"/>
    <n v="366.50900000000001"/>
    <s v="Morning"/>
    <n v="0.17"/>
  </r>
  <r>
    <n v="1329"/>
    <d v="2023-06-27T00:00:00"/>
    <n v="205"/>
    <n v="303"/>
    <n v="104"/>
    <n v="6"/>
    <n v="197.95100000000002"/>
    <n v="1187.7060000000001"/>
    <n v="178.1559"/>
    <b v="0"/>
    <s v="18:52"/>
    <d v="1899-12-30T18:52:00"/>
    <x v="1"/>
    <x v="8"/>
    <x v="6"/>
    <n v="18"/>
    <n v="197.95100000000002"/>
    <s v="Evening"/>
    <n v="0.15"/>
  </r>
  <r>
    <n v="2022"/>
    <d v="2023-06-27T00:00:00"/>
    <n v="201"/>
    <n v="304"/>
    <n v="105"/>
    <n v="8"/>
    <n v="342.27700000000004"/>
    <n v="2738.2160000000003"/>
    <n v="575.02536000000009"/>
    <b v="0"/>
    <s v="01:52"/>
    <d v="1899-12-30T01:52:00"/>
    <x v="1"/>
    <x v="8"/>
    <x v="6"/>
    <n v="1"/>
    <n v="342.27700000000004"/>
    <s v="Morning"/>
    <n v="0.21000000000000002"/>
  </r>
  <r>
    <n v="1051"/>
    <d v="2023-06-28T00:00:00"/>
    <n v="202"/>
    <n v="301"/>
    <n v="103"/>
    <n v="3"/>
    <n v="358.34499999999997"/>
    <n v="1075.0349999999999"/>
    <n v="268.75874999999996"/>
    <b v="0"/>
    <s v="23:20"/>
    <d v="1899-12-30T23:20:00"/>
    <x v="1"/>
    <x v="8"/>
    <x v="0"/>
    <n v="23"/>
    <n v="358.34499999999997"/>
    <s v="Night"/>
    <n v="0.25"/>
  </r>
  <r>
    <n v="1095"/>
    <d v="2023-06-28T00:00:00"/>
    <n v="203"/>
    <n v="305"/>
    <n v="102"/>
    <n v="5"/>
    <n v="354.62700000000007"/>
    <n v="1773.1350000000002"/>
    <n v="265.97025000000002"/>
    <b v="0"/>
    <s v="15:47"/>
    <d v="1899-12-30T15:47:00"/>
    <x v="1"/>
    <x v="8"/>
    <x v="0"/>
    <n v="15"/>
    <n v="354.62700000000007"/>
    <s v="Evening"/>
    <n v="0.15"/>
  </r>
  <r>
    <n v="2169"/>
    <d v="2023-06-28T00:00:00"/>
    <n v="202"/>
    <n v="305"/>
    <n v="104"/>
    <n v="5"/>
    <n v="114.84200000000001"/>
    <n v="574.21"/>
    <n v="86.131500000000003"/>
    <b v="0"/>
    <s v="06:31"/>
    <d v="1899-12-30T06:31:00"/>
    <x v="1"/>
    <x v="8"/>
    <x v="0"/>
    <n v="6"/>
    <n v="114.84200000000001"/>
    <s v="Morning"/>
    <n v="0.15"/>
  </r>
  <r>
    <n v="2211"/>
    <d v="2023-06-28T00:00:00"/>
    <n v="204"/>
    <n v="301"/>
    <n v="105"/>
    <n v="1"/>
    <n v="354.91300000000001"/>
    <n v="354.91300000000001"/>
    <n v="53.23695"/>
    <b v="0"/>
    <s v="03:08"/>
    <d v="1899-12-30T03:08:00"/>
    <x v="1"/>
    <x v="8"/>
    <x v="0"/>
    <n v="3"/>
    <n v="354.91300000000001"/>
    <s v="Morning"/>
    <n v="0.15"/>
  </r>
  <r>
    <n v="2644"/>
    <d v="2023-06-28T00:00:00"/>
    <n v="204"/>
    <n v="301"/>
    <n v="104"/>
    <n v="1"/>
    <n v="220.88300000000001"/>
    <n v="220.88300000000001"/>
    <n v="37.550110000000004"/>
    <b v="0"/>
    <s v="03:45"/>
    <d v="1899-12-30T03:45:00"/>
    <x v="1"/>
    <x v="8"/>
    <x v="0"/>
    <n v="3"/>
    <n v="220.88300000000001"/>
    <s v="Morning"/>
    <n v="0.17"/>
  </r>
  <r>
    <n v="1044"/>
    <d v="2023-06-29T00:00:00"/>
    <n v="205"/>
    <n v="303"/>
    <n v="105"/>
    <n v="8"/>
    <n v="301.613"/>
    <n v="2412.904"/>
    <n v="506.70983999999999"/>
    <b v="0"/>
    <s v="14:12"/>
    <d v="1899-12-30T14:12:00"/>
    <x v="1"/>
    <x v="8"/>
    <x v="1"/>
    <n v="14"/>
    <n v="301.613"/>
    <s v="Afternoon"/>
    <n v="0.21"/>
  </r>
  <r>
    <n v="1311"/>
    <d v="2023-06-29T00:00:00"/>
    <n v="205"/>
    <n v="303"/>
    <n v="105"/>
    <n v="3"/>
    <n v="109.60300000000001"/>
    <n v="328.80900000000003"/>
    <n v="49.321350000000002"/>
    <b v="0"/>
    <s v="16:09"/>
    <d v="1899-12-30T16:09:00"/>
    <x v="1"/>
    <x v="8"/>
    <x v="1"/>
    <n v="16"/>
    <n v="109.60300000000001"/>
    <s v="Evening"/>
    <n v="0.15"/>
  </r>
  <r>
    <n v="1791"/>
    <d v="2023-06-29T00:00:00"/>
    <n v="201"/>
    <n v="304"/>
    <n v="102"/>
    <n v="6"/>
    <n v="102.99900000000001"/>
    <n v="617.99400000000003"/>
    <n v="92.699100000000001"/>
    <b v="0"/>
    <s v="22:56"/>
    <d v="1899-12-30T22:56:00"/>
    <x v="1"/>
    <x v="8"/>
    <x v="1"/>
    <n v="22"/>
    <n v="102.99900000000001"/>
    <s v="Night"/>
    <n v="0.15"/>
  </r>
  <r>
    <n v="2144"/>
    <d v="2023-06-29T00:00:00"/>
    <n v="204"/>
    <n v="302"/>
    <n v="102"/>
    <n v="6"/>
    <n v="95.992000000000004"/>
    <n v="575.952"/>
    <n v="172.78559999999999"/>
    <b v="0"/>
    <s v="12:44"/>
    <d v="1899-12-30T12:44:00"/>
    <x v="1"/>
    <x v="8"/>
    <x v="1"/>
    <n v="12"/>
    <n v="95.992000000000004"/>
    <s v="Afternoon"/>
    <n v="0.3"/>
  </r>
  <r>
    <n v="2375"/>
    <d v="2023-06-29T00:00:00"/>
    <n v="205"/>
    <n v="304"/>
    <n v="101"/>
    <n v="10"/>
    <n v="92.793999999999997"/>
    <n v="927.93999999999994"/>
    <n v="176.30859999999998"/>
    <b v="1"/>
    <s v="22:52"/>
    <d v="1899-12-30T22:52:00"/>
    <x v="1"/>
    <x v="8"/>
    <x v="1"/>
    <n v="22"/>
    <n v="92.793999999999997"/>
    <s v="Night"/>
    <n v="0.19"/>
  </r>
  <r>
    <n v="1935"/>
    <d v="2023-06-30T00:00:00"/>
    <n v="203"/>
    <n v="302"/>
    <n v="104"/>
    <n v="3"/>
    <n v="280.18900000000002"/>
    <n v="840.56700000000001"/>
    <n v="126.08505"/>
    <b v="0"/>
    <s v="08:27"/>
    <d v="1899-12-30T08:27:00"/>
    <x v="1"/>
    <x v="8"/>
    <x v="2"/>
    <n v="8"/>
    <n v="280.18900000000002"/>
    <s v="Morning"/>
    <n v="0.15"/>
  </r>
  <r>
    <n v="2279"/>
    <d v="2023-06-30T00:00:00"/>
    <n v="204"/>
    <n v="302"/>
    <n v="105"/>
    <n v="9"/>
    <n v="338.44200000000001"/>
    <n v="3045.9780000000001"/>
    <n v="578.73581999999999"/>
    <b v="0"/>
    <s v="14:39"/>
    <d v="1899-12-30T14:39:00"/>
    <x v="1"/>
    <x v="8"/>
    <x v="2"/>
    <n v="14"/>
    <n v="338.44200000000001"/>
    <s v="Afternoon"/>
    <n v="0.19"/>
  </r>
  <r>
    <n v="2923"/>
    <d v="2023-06-30T00:00:00"/>
    <n v="205"/>
    <n v="303"/>
    <n v="105"/>
    <n v="5"/>
    <n v="152.191"/>
    <n v="760.95500000000004"/>
    <n v="190.23875000000001"/>
    <b v="0"/>
    <s v="13:00"/>
    <d v="1899-12-30T13:00:00"/>
    <x v="1"/>
    <x v="8"/>
    <x v="2"/>
    <n v="13"/>
    <n v="152.191"/>
    <s v="Afternoon"/>
    <n v="0.25"/>
  </r>
  <r>
    <n v="1663"/>
    <d v="2023-07-01T00:00:00"/>
    <n v="202"/>
    <n v="304"/>
    <n v="105"/>
    <n v="2"/>
    <n v="344.76"/>
    <n v="689.52"/>
    <n v="172.38"/>
    <b v="0"/>
    <s v="15:51"/>
    <d v="1899-12-30T15:51:00"/>
    <x v="1"/>
    <x v="9"/>
    <x v="3"/>
    <n v="15"/>
    <n v="344.76"/>
    <s v="Evening"/>
    <n v="0.25"/>
  </r>
  <r>
    <n v="2015"/>
    <d v="2023-07-01T00:00:00"/>
    <n v="203"/>
    <n v="304"/>
    <n v="101"/>
    <n v="4"/>
    <n v="159.523"/>
    <n v="638.09199999999998"/>
    <n v="121.23748000000001"/>
    <b v="1"/>
    <s v="11:13"/>
    <d v="1899-12-30T11:13:00"/>
    <x v="1"/>
    <x v="9"/>
    <x v="3"/>
    <n v="11"/>
    <n v="159.523"/>
    <s v="Morning"/>
    <n v="0.19"/>
  </r>
  <r>
    <n v="2232"/>
    <d v="2023-07-01T00:00:00"/>
    <n v="204"/>
    <n v="304"/>
    <n v="102"/>
    <n v="4"/>
    <n v="66.182999999999993"/>
    <n v="264.73199999999997"/>
    <n v="55.59371999999999"/>
    <b v="0"/>
    <s v="12:21"/>
    <d v="1899-12-30T12:21:00"/>
    <x v="1"/>
    <x v="9"/>
    <x v="3"/>
    <n v="12"/>
    <n v="66.182999999999993"/>
    <s v="Afternoon"/>
    <n v="0.21"/>
  </r>
  <r>
    <n v="1519"/>
    <d v="2023-07-02T00:00:00"/>
    <n v="205"/>
    <n v="301"/>
    <n v="104"/>
    <n v="10"/>
    <n v="93.860000000000014"/>
    <n v="938.60000000000014"/>
    <n v="234.65000000000003"/>
    <b v="0"/>
    <s v="10:36"/>
    <d v="1899-12-30T10:36:00"/>
    <x v="1"/>
    <x v="9"/>
    <x v="4"/>
    <n v="10"/>
    <n v="93.860000000000014"/>
    <s v="Morning"/>
    <n v="0.25"/>
  </r>
  <r>
    <n v="2708"/>
    <d v="2023-07-02T00:00:00"/>
    <n v="201"/>
    <n v="302"/>
    <n v="104"/>
    <n v="4"/>
    <n v="382.69400000000002"/>
    <n v="1530.7760000000001"/>
    <n v="459.2328"/>
    <b v="0"/>
    <s v="10:25"/>
    <d v="1899-12-30T10:25:00"/>
    <x v="1"/>
    <x v="9"/>
    <x v="4"/>
    <n v="10"/>
    <n v="382.69400000000002"/>
    <s v="Morning"/>
    <n v="0.3"/>
  </r>
  <r>
    <n v="1874"/>
    <d v="2023-07-04T00:00:00"/>
    <n v="201"/>
    <n v="305"/>
    <n v="105"/>
    <n v="10"/>
    <n v="213.85"/>
    <n v="2138.5"/>
    <n v="641.54999999999995"/>
    <b v="0"/>
    <s v="04:36"/>
    <d v="1899-12-30T04:36:00"/>
    <x v="1"/>
    <x v="9"/>
    <x v="6"/>
    <n v="4"/>
    <n v="213.85"/>
    <s v="Morning"/>
    <n v="0.3"/>
  </r>
  <r>
    <n v="2935"/>
    <d v="2023-07-04T00:00:00"/>
    <n v="202"/>
    <n v="303"/>
    <n v="105"/>
    <n v="10"/>
    <n v="364.11699999999996"/>
    <n v="3641.1699999999996"/>
    <n v="910.2924999999999"/>
    <b v="1"/>
    <s v="15:24"/>
    <d v="1899-12-30T15:24:00"/>
    <x v="1"/>
    <x v="9"/>
    <x v="6"/>
    <n v="15"/>
    <n v="364.11699999999996"/>
    <s v="Evening"/>
    <n v="0.25"/>
  </r>
  <r>
    <n v="1033"/>
    <d v="2023-07-05T00:00:00"/>
    <n v="203"/>
    <n v="305"/>
    <n v="105"/>
    <n v="10"/>
    <n v="334.07400000000001"/>
    <n v="3340.7400000000002"/>
    <n v="835.18500000000006"/>
    <b v="0"/>
    <s v="21:12"/>
    <d v="1899-12-30T21:12:00"/>
    <x v="1"/>
    <x v="9"/>
    <x v="0"/>
    <n v="21"/>
    <n v="334.07400000000001"/>
    <s v="Night"/>
    <n v="0.25"/>
  </r>
  <r>
    <n v="1895"/>
    <d v="2023-07-05T00:00:00"/>
    <n v="205"/>
    <n v="305"/>
    <n v="102"/>
    <n v="3"/>
    <n v="277.91399999999999"/>
    <n v="833.74199999999996"/>
    <n v="158.41098"/>
    <b v="0"/>
    <s v="13:48"/>
    <d v="1899-12-30T13:48:00"/>
    <x v="1"/>
    <x v="9"/>
    <x v="0"/>
    <n v="13"/>
    <n v="277.91399999999999"/>
    <s v="Afternoon"/>
    <n v="0.19"/>
  </r>
  <r>
    <n v="1944"/>
    <d v="2023-07-05T00:00:00"/>
    <n v="205"/>
    <n v="303"/>
    <n v="101"/>
    <n v="8"/>
    <n v="349.01100000000002"/>
    <n v="2792.0880000000002"/>
    <n v="586.33848"/>
    <b v="0"/>
    <s v="08:10"/>
    <d v="1899-12-30T08:10:00"/>
    <x v="1"/>
    <x v="9"/>
    <x v="0"/>
    <n v="8"/>
    <n v="349.01100000000002"/>
    <s v="Morning"/>
    <n v="0.21"/>
  </r>
  <r>
    <n v="2060"/>
    <d v="2023-07-06T00:00:00"/>
    <n v="202"/>
    <n v="301"/>
    <n v="105"/>
    <n v="9"/>
    <n v="313.58600000000001"/>
    <n v="2822.2740000000003"/>
    <n v="846.68220000000008"/>
    <b v="1"/>
    <s v="13:15"/>
    <d v="1899-12-30T13:15:00"/>
    <x v="1"/>
    <x v="9"/>
    <x v="1"/>
    <n v="13"/>
    <n v="313.58600000000001"/>
    <s v="Afternoon"/>
    <n v="0.3"/>
  </r>
  <r>
    <n v="2106"/>
    <d v="2023-07-06T00:00:00"/>
    <n v="203"/>
    <n v="305"/>
    <n v="104"/>
    <n v="3"/>
    <n v="312.32499999999999"/>
    <n v="936.97499999999991"/>
    <n v="196.76474999999996"/>
    <b v="0"/>
    <s v="13:49"/>
    <d v="1899-12-30T13:49:00"/>
    <x v="1"/>
    <x v="9"/>
    <x v="1"/>
    <n v="13"/>
    <n v="312.32499999999999"/>
    <s v="Afternoon"/>
    <n v="0.21"/>
  </r>
  <r>
    <n v="2554"/>
    <d v="2023-07-06T00:00:00"/>
    <n v="201"/>
    <n v="305"/>
    <n v="101"/>
    <n v="6"/>
    <n v="264.86200000000002"/>
    <n v="1589.172"/>
    <n v="270.15924000000001"/>
    <b v="0"/>
    <s v="16:44"/>
    <d v="1899-12-30T16:44:00"/>
    <x v="1"/>
    <x v="9"/>
    <x v="1"/>
    <n v="16"/>
    <n v="264.86200000000002"/>
    <s v="Evening"/>
    <n v="0.17"/>
  </r>
  <r>
    <n v="2770"/>
    <d v="2023-07-06T00:00:00"/>
    <n v="202"/>
    <n v="304"/>
    <n v="105"/>
    <n v="2"/>
    <n v="156.078"/>
    <n v="312.15600000000001"/>
    <n v="53.066520000000004"/>
    <b v="0"/>
    <s v="22:01"/>
    <d v="1899-12-30T22:01:00"/>
    <x v="1"/>
    <x v="9"/>
    <x v="1"/>
    <n v="22"/>
    <n v="156.078"/>
    <s v="Night"/>
    <n v="0.17"/>
  </r>
  <r>
    <n v="2824"/>
    <d v="2023-07-06T00:00:00"/>
    <n v="202"/>
    <n v="302"/>
    <n v="104"/>
    <n v="4"/>
    <n v="288.08"/>
    <n v="1152.32"/>
    <n v="195.89439999999999"/>
    <b v="0"/>
    <s v="06:30"/>
    <d v="1899-12-30T06:30:00"/>
    <x v="1"/>
    <x v="9"/>
    <x v="1"/>
    <n v="6"/>
    <n v="288.08"/>
    <s v="Morning"/>
    <n v="0.17"/>
  </r>
  <r>
    <n v="1793"/>
    <d v="2023-07-08T00:00:00"/>
    <n v="205"/>
    <n v="302"/>
    <n v="103"/>
    <n v="5"/>
    <n v="288.44400000000002"/>
    <n v="1442.22"/>
    <n v="274.02179999999998"/>
    <b v="0"/>
    <s v="22:32"/>
    <d v="1899-12-30T22:32:00"/>
    <x v="1"/>
    <x v="9"/>
    <x v="3"/>
    <n v="22"/>
    <n v="288.44400000000002"/>
    <s v="Night"/>
    <n v="0.18999999999999997"/>
  </r>
  <r>
    <n v="1789"/>
    <d v="2023-07-09T00:00:00"/>
    <n v="201"/>
    <n v="304"/>
    <n v="102"/>
    <n v="1"/>
    <n v="93.860000000000014"/>
    <n v="93.860000000000014"/>
    <n v="23.465000000000003"/>
    <b v="0"/>
    <s v="21:05"/>
    <d v="1899-12-30T21:05:00"/>
    <x v="1"/>
    <x v="9"/>
    <x v="4"/>
    <n v="21"/>
    <n v="93.860000000000014"/>
    <s v="Night"/>
    <n v="0.25"/>
  </r>
  <r>
    <n v="1063"/>
    <d v="2023-07-10T00:00:00"/>
    <n v="203"/>
    <n v="301"/>
    <n v="105"/>
    <n v="8"/>
    <n v="35.256"/>
    <n v="282.048"/>
    <n v="70.512"/>
    <b v="1"/>
    <s v="12:39"/>
    <d v="1899-12-30T12:39:00"/>
    <x v="1"/>
    <x v="9"/>
    <x v="5"/>
    <n v="12"/>
    <n v="35.256"/>
    <s v="Afternoon"/>
    <n v="0.25"/>
  </r>
  <r>
    <n v="1649"/>
    <d v="2023-07-10T00:00:00"/>
    <n v="204"/>
    <n v="301"/>
    <n v="104"/>
    <n v="2"/>
    <n v="387.43899999999996"/>
    <n v="774.87799999999993"/>
    <n v="147.22681999999998"/>
    <b v="0"/>
    <s v="02:31"/>
    <d v="1899-12-30T02:31:00"/>
    <x v="1"/>
    <x v="9"/>
    <x v="5"/>
    <n v="2"/>
    <n v="387.43899999999996"/>
    <s v="Morning"/>
    <n v="0.18999999999999997"/>
  </r>
  <r>
    <n v="2113"/>
    <d v="2023-07-10T00:00:00"/>
    <n v="202"/>
    <n v="302"/>
    <n v="104"/>
    <n v="2"/>
    <n v="33.981999999999999"/>
    <n v="67.963999999999999"/>
    <n v="16.991"/>
    <b v="0"/>
    <s v="22:56"/>
    <d v="1899-12-30T22:56:00"/>
    <x v="1"/>
    <x v="9"/>
    <x v="5"/>
    <n v="22"/>
    <n v="33.981999999999999"/>
    <s v="Night"/>
    <n v="0.25"/>
  </r>
  <r>
    <n v="2888"/>
    <d v="2023-07-10T00:00:00"/>
    <n v="202"/>
    <n v="304"/>
    <n v="101"/>
    <n v="8"/>
    <n v="188.09700000000001"/>
    <n v="1504.7760000000001"/>
    <n v="451.43279999999999"/>
    <b v="0"/>
    <s v="00:44"/>
    <d v="1899-12-30T00:44:00"/>
    <x v="1"/>
    <x v="9"/>
    <x v="5"/>
    <n v="0"/>
    <n v="188.09700000000001"/>
    <s v="Morning"/>
    <n v="0.3"/>
  </r>
  <r>
    <n v="1034"/>
    <d v="2023-07-12T00:00:00"/>
    <n v="205"/>
    <n v="303"/>
    <n v="101"/>
    <n v="10"/>
    <n v="60.372"/>
    <n v="603.72"/>
    <n v="181.11600000000001"/>
    <b v="0"/>
    <s v="16:28"/>
    <d v="1899-12-30T16:28:00"/>
    <x v="1"/>
    <x v="9"/>
    <x v="0"/>
    <n v="16"/>
    <n v="60.372"/>
    <s v="Evening"/>
    <n v="0.3"/>
  </r>
  <r>
    <n v="2858"/>
    <d v="2023-07-12T00:00:00"/>
    <n v="205"/>
    <n v="301"/>
    <n v="103"/>
    <n v="8"/>
    <n v="379.78199999999998"/>
    <n v="3038.2559999999999"/>
    <n v="911.47679999999991"/>
    <b v="0"/>
    <s v="12:45"/>
    <d v="1899-12-30T12:45:00"/>
    <x v="1"/>
    <x v="9"/>
    <x v="0"/>
    <n v="12"/>
    <n v="379.78199999999998"/>
    <s v="Afternoon"/>
    <n v="0.3"/>
  </r>
  <r>
    <n v="2960"/>
    <d v="2023-07-12T00:00:00"/>
    <n v="202"/>
    <n v="302"/>
    <n v="101"/>
    <n v="9"/>
    <n v="287.37799999999999"/>
    <n v="2586.402"/>
    <n v="775.92060000000004"/>
    <b v="0"/>
    <s v="22:39"/>
    <d v="1899-12-30T22:39:00"/>
    <x v="1"/>
    <x v="9"/>
    <x v="0"/>
    <n v="22"/>
    <n v="287.37799999999999"/>
    <s v="Night"/>
    <n v="0.3"/>
  </r>
  <r>
    <n v="1263"/>
    <d v="2023-07-13T00:00:00"/>
    <n v="204"/>
    <n v="301"/>
    <n v="101"/>
    <n v="8"/>
    <n v="276.536"/>
    <n v="2212.288"/>
    <n v="331.84319999999997"/>
    <b v="1"/>
    <s v="12:46"/>
    <d v="1899-12-30T12:46:00"/>
    <x v="1"/>
    <x v="9"/>
    <x v="1"/>
    <n v="12"/>
    <n v="276.536"/>
    <s v="Afternoon"/>
    <n v="0.15"/>
  </r>
  <r>
    <n v="1356"/>
    <d v="2023-07-13T00:00:00"/>
    <n v="205"/>
    <n v="303"/>
    <n v="105"/>
    <n v="9"/>
    <n v="62.439000000000007"/>
    <n v="561.95100000000002"/>
    <n v="118.00971"/>
    <b v="0"/>
    <s v="21:51"/>
    <d v="1899-12-30T21:51:00"/>
    <x v="1"/>
    <x v="9"/>
    <x v="1"/>
    <n v="21"/>
    <n v="62.439"/>
    <s v="Night"/>
    <n v="0.21"/>
  </r>
  <r>
    <n v="2634"/>
    <d v="2023-07-13T00:00:00"/>
    <n v="201"/>
    <n v="301"/>
    <n v="101"/>
    <n v="8"/>
    <n v="341.48400000000004"/>
    <n v="2731.8720000000003"/>
    <n v="573.69312000000002"/>
    <b v="0"/>
    <s v="07:54"/>
    <d v="1899-12-30T07:54:00"/>
    <x v="1"/>
    <x v="9"/>
    <x v="1"/>
    <n v="7"/>
    <n v="341.48400000000004"/>
    <s v="Morning"/>
    <n v="0.21"/>
  </r>
  <r>
    <n v="1102"/>
    <d v="2023-07-14T00:00:00"/>
    <n v="203"/>
    <n v="305"/>
    <n v="104"/>
    <n v="9"/>
    <n v="310.36200000000002"/>
    <n v="2793.2580000000003"/>
    <n v="474.85386000000005"/>
    <b v="1"/>
    <s v="03:00"/>
    <d v="1899-12-30T03:00:00"/>
    <x v="1"/>
    <x v="9"/>
    <x v="2"/>
    <n v="3"/>
    <n v="310.36200000000002"/>
    <s v="Morning"/>
    <n v="0.17"/>
  </r>
  <r>
    <n v="1390"/>
    <d v="2023-07-14T00:00:00"/>
    <n v="204"/>
    <n v="301"/>
    <n v="103"/>
    <n v="10"/>
    <n v="31.265000000000001"/>
    <n v="312.64999999999998"/>
    <n v="53.150500000000001"/>
    <b v="1"/>
    <s v="22:15"/>
    <d v="1899-12-30T22:15:00"/>
    <x v="1"/>
    <x v="9"/>
    <x v="2"/>
    <n v="22"/>
    <n v="31.264999999999997"/>
    <s v="Night"/>
    <n v="0.17"/>
  </r>
  <r>
    <n v="1783"/>
    <d v="2023-07-15T00:00:00"/>
    <n v="204"/>
    <n v="304"/>
    <n v="103"/>
    <n v="5"/>
    <n v="75.855000000000004"/>
    <n v="379.27500000000003"/>
    <n v="94.818750000000009"/>
    <b v="1"/>
    <s v="15:52"/>
    <d v="1899-12-30T15:52:00"/>
    <x v="1"/>
    <x v="9"/>
    <x v="3"/>
    <n v="15"/>
    <n v="75.855000000000004"/>
    <s v="Evening"/>
    <n v="0.25"/>
  </r>
  <r>
    <n v="2298"/>
    <d v="2023-07-15T00:00:00"/>
    <n v="204"/>
    <n v="302"/>
    <n v="102"/>
    <n v="9"/>
    <n v="289.27600000000001"/>
    <n v="2603.4839999999999"/>
    <n v="546.73163999999997"/>
    <b v="0"/>
    <s v="12:45"/>
    <d v="1899-12-30T12:45:00"/>
    <x v="1"/>
    <x v="9"/>
    <x v="3"/>
    <n v="12"/>
    <n v="289.27600000000001"/>
    <s v="Afternoon"/>
    <n v="0.21"/>
  </r>
  <r>
    <n v="2538"/>
    <d v="2023-07-15T00:00:00"/>
    <n v="201"/>
    <n v="303"/>
    <n v="104"/>
    <n v="7"/>
    <n v="130.79300000000001"/>
    <n v="915.55100000000004"/>
    <n v="192.26571000000001"/>
    <b v="0"/>
    <s v="04:04"/>
    <d v="1899-12-30T04:04:00"/>
    <x v="1"/>
    <x v="9"/>
    <x v="3"/>
    <n v="4"/>
    <n v="130.79300000000001"/>
    <s v="Morning"/>
    <n v="0.21"/>
  </r>
  <r>
    <n v="2946"/>
    <d v="2023-07-15T00:00:00"/>
    <n v="203"/>
    <n v="303"/>
    <n v="105"/>
    <n v="2"/>
    <n v="99.671000000000006"/>
    <n v="199.34200000000001"/>
    <n v="41.861820000000002"/>
    <b v="0"/>
    <s v="05:37"/>
    <d v="1899-12-30T05:37:00"/>
    <x v="1"/>
    <x v="9"/>
    <x v="3"/>
    <n v="5"/>
    <n v="99.671000000000006"/>
    <s v="Morning"/>
    <n v="0.21"/>
  </r>
  <r>
    <n v="2574"/>
    <d v="2023-07-16T00:00:00"/>
    <n v="205"/>
    <n v="302"/>
    <n v="105"/>
    <n v="8"/>
    <n v="241.96899999999999"/>
    <n v="1935.752"/>
    <n v="406.50791999999996"/>
    <b v="0"/>
    <s v="05:46"/>
    <d v="1899-12-30T05:46:00"/>
    <x v="1"/>
    <x v="9"/>
    <x v="4"/>
    <n v="5"/>
    <n v="241.96899999999999"/>
    <s v="Morning"/>
    <n v="0.21"/>
  </r>
  <r>
    <n v="1302"/>
    <d v="2023-07-17T00:00:00"/>
    <n v="204"/>
    <n v="303"/>
    <n v="101"/>
    <n v="4"/>
    <n v="342.589"/>
    <n v="1370.356"/>
    <n v="287.77476000000001"/>
    <b v="0"/>
    <s v="05:52"/>
    <d v="1899-12-30T05:52:00"/>
    <x v="1"/>
    <x v="9"/>
    <x v="5"/>
    <n v="5"/>
    <n v="342.589"/>
    <s v="Morning"/>
    <n v="0.21000000000000002"/>
  </r>
  <r>
    <n v="1282"/>
    <d v="2023-07-18T00:00:00"/>
    <n v="204"/>
    <n v="302"/>
    <n v="104"/>
    <n v="1"/>
    <n v="68.25"/>
    <n v="68.25"/>
    <n v="11.602500000000001"/>
    <b v="0"/>
    <s v="02:28"/>
    <d v="1899-12-30T02:28:00"/>
    <x v="1"/>
    <x v="9"/>
    <x v="6"/>
    <n v="2"/>
    <n v="68.25"/>
    <s v="Morning"/>
    <n v="0.17"/>
  </r>
  <r>
    <n v="2314"/>
    <d v="2023-07-19T00:00:00"/>
    <n v="203"/>
    <n v="304"/>
    <n v="101"/>
    <n v="2"/>
    <n v="187.499"/>
    <n v="374.99799999999999"/>
    <n v="63.749660000000006"/>
    <b v="0"/>
    <s v="19:18"/>
    <d v="1899-12-30T19:18:00"/>
    <x v="1"/>
    <x v="9"/>
    <x v="0"/>
    <n v="19"/>
    <n v="187.499"/>
    <s v="Evening"/>
    <n v="0.17"/>
  </r>
  <r>
    <n v="2804"/>
    <d v="2023-07-19T00:00:00"/>
    <n v="205"/>
    <n v="301"/>
    <n v="102"/>
    <n v="7"/>
    <n v="301.09300000000002"/>
    <n v="2107.6510000000003"/>
    <n v="632.29530000000011"/>
    <b v="1"/>
    <s v="17:01"/>
    <d v="1899-12-30T17:01:00"/>
    <x v="1"/>
    <x v="9"/>
    <x v="0"/>
    <n v="17"/>
    <n v="301.09300000000002"/>
    <s v="Evening"/>
    <n v="0.3"/>
  </r>
  <r>
    <n v="2848"/>
    <d v="2023-07-19T00:00:00"/>
    <n v="205"/>
    <n v="302"/>
    <n v="105"/>
    <n v="7"/>
    <n v="177.07300000000001"/>
    <n v="1239.511"/>
    <n v="210.71687"/>
    <b v="0"/>
    <s v="00:25"/>
    <d v="1899-12-30T00:25:00"/>
    <x v="1"/>
    <x v="9"/>
    <x v="0"/>
    <n v="0"/>
    <n v="177.07300000000001"/>
    <s v="Morning"/>
    <n v="0.17"/>
  </r>
  <r>
    <n v="1144"/>
    <d v="2023-07-20T00:00:00"/>
    <n v="202"/>
    <n v="303"/>
    <n v="104"/>
    <n v="4"/>
    <n v="63.348999999999997"/>
    <n v="253.39599999999999"/>
    <n v="43.07732"/>
    <b v="0"/>
    <s v="00:51"/>
    <d v="1899-12-30T00:51:00"/>
    <x v="1"/>
    <x v="9"/>
    <x v="1"/>
    <n v="0"/>
    <n v="63.348999999999997"/>
    <s v="Morning"/>
    <n v="0.17"/>
  </r>
  <r>
    <n v="2354"/>
    <d v="2023-07-20T00:00:00"/>
    <n v="204"/>
    <n v="305"/>
    <n v="104"/>
    <n v="6"/>
    <n v="195.494"/>
    <n v="1172.9639999999999"/>
    <n v="351.88919999999996"/>
    <b v="0"/>
    <s v="22:33"/>
    <d v="1899-12-30T22:33:00"/>
    <x v="1"/>
    <x v="9"/>
    <x v="1"/>
    <n v="22"/>
    <n v="195.494"/>
    <s v="Night"/>
    <n v="0.3"/>
  </r>
  <r>
    <n v="1196"/>
    <d v="2023-07-21T00:00:00"/>
    <n v="201"/>
    <n v="303"/>
    <n v="104"/>
    <n v="4"/>
    <n v="324.72699999999998"/>
    <n v="1298.9079999999999"/>
    <n v="389.67239999999998"/>
    <b v="1"/>
    <s v="07:22"/>
    <d v="1899-12-30T07:22:00"/>
    <x v="1"/>
    <x v="9"/>
    <x v="2"/>
    <n v="7"/>
    <n v="324.72699999999998"/>
    <s v="Morning"/>
    <n v="0.3"/>
  </r>
  <r>
    <n v="1620"/>
    <d v="2023-07-21T00:00:00"/>
    <n v="202"/>
    <n v="303"/>
    <n v="104"/>
    <n v="9"/>
    <n v="169.44200000000001"/>
    <n v="1524.9780000000001"/>
    <n v="320.24538000000001"/>
    <b v="0"/>
    <s v="13:21"/>
    <d v="1899-12-30T13:21:00"/>
    <x v="1"/>
    <x v="9"/>
    <x v="2"/>
    <n v="13"/>
    <n v="169.44200000000001"/>
    <s v="Afternoon"/>
    <n v="0.21"/>
  </r>
  <r>
    <n v="1145"/>
    <d v="2023-07-22T00:00:00"/>
    <n v="202"/>
    <n v="304"/>
    <n v="105"/>
    <n v="1"/>
    <n v="146.393"/>
    <n v="146.393"/>
    <n v="27.81467"/>
    <b v="0"/>
    <s v="04:10"/>
    <d v="1899-12-30T04:10:00"/>
    <x v="1"/>
    <x v="9"/>
    <x v="3"/>
    <n v="4"/>
    <n v="146.393"/>
    <s v="Morning"/>
    <n v="0.19"/>
  </r>
  <r>
    <n v="2435"/>
    <d v="2023-07-22T00:00:00"/>
    <n v="205"/>
    <n v="305"/>
    <n v="104"/>
    <n v="8"/>
    <n v="198.21100000000001"/>
    <n v="1585.6880000000001"/>
    <n v="301.28072000000003"/>
    <b v="0"/>
    <s v="20:29"/>
    <d v="1899-12-30T20:29:00"/>
    <x v="1"/>
    <x v="9"/>
    <x v="3"/>
    <n v="20"/>
    <n v="198.21100000000001"/>
    <s v="Evening"/>
    <n v="0.19"/>
  </r>
  <r>
    <n v="1514"/>
    <d v="2023-07-23T00:00:00"/>
    <n v="202"/>
    <n v="304"/>
    <n v="101"/>
    <n v="6"/>
    <n v="374.24400000000003"/>
    <n v="2245.4639999999999"/>
    <n v="673.63919999999996"/>
    <b v="0"/>
    <s v="14:43"/>
    <d v="1899-12-30T14:43:00"/>
    <x v="1"/>
    <x v="9"/>
    <x v="4"/>
    <n v="14"/>
    <n v="374.24399999999997"/>
    <s v="Afternoon"/>
    <n v="0.3"/>
  </r>
  <r>
    <n v="2655"/>
    <d v="2023-07-23T00:00:00"/>
    <n v="202"/>
    <n v="304"/>
    <n v="105"/>
    <n v="2"/>
    <n v="386.89300000000003"/>
    <n v="773.78600000000006"/>
    <n v="116.06790000000001"/>
    <b v="0"/>
    <s v="21:53"/>
    <d v="1899-12-30T21:53:00"/>
    <x v="1"/>
    <x v="9"/>
    <x v="4"/>
    <n v="21"/>
    <n v="386.89300000000003"/>
    <s v="Night"/>
    <n v="0.15"/>
  </r>
  <r>
    <n v="2761"/>
    <d v="2023-07-23T00:00:00"/>
    <n v="202"/>
    <n v="302"/>
    <n v="104"/>
    <n v="8"/>
    <n v="136.38300000000001"/>
    <n v="1091.0640000000001"/>
    <n v="272.76600000000002"/>
    <b v="0"/>
    <s v="19:09"/>
    <d v="1899-12-30T19:09:00"/>
    <x v="1"/>
    <x v="9"/>
    <x v="4"/>
    <n v="19"/>
    <n v="136.38300000000001"/>
    <s v="Evening"/>
    <n v="0.25"/>
  </r>
  <r>
    <n v="1585"/>
    <d v="2023-07-24T00:00:00"/>
    <n v="204"/>
    <n v="305"/>
    <n v="102"/>
    <n v="10"/>
    <n v="63.323"/>
    <n v="633.23"/>
    <n v="158.3075"/>
    <b v="0"/>
    <s v="06:46"/>
    <d v="1899-12-30T06:46:00"/>
    <x v="1"/>
    <x v="9"/>
    <x v="5"/>
    <n v="6"/>
    <n v="63.323"/>
    <s v="Morning"/>
    <n v="0.25"/>
  </r>
  <r>
    <n v="1710"/>
    <d v="2023-07-24T00:00:00"/>
    <n v="201"/>
    <n v="304"/>
    <n v="102"/>
    <n v="6"/>
    <n v="188.25300000000001"/>
    <n v="1129.518"/>
    <n v="237.19878"/>
    <b v="1"/>
    <s v="13:25"/>
    <d v="1899-12-30T13:25:00"/>
    <x v="1"/>
    <x v="9"/>
    <x v="5"/>
    <n v="13"/>
    <n v="188.25300000000001"/>
    <s v="Afternoon"/>
    <n v="0.21"/>
  </r>
  <r>
    <n v="1945"/>
    <d v="2023-07-24T00:00:00"/>
    <n v="205"/>
    <n v="302"/>
    <n v="103"/>
    <n v="4"/>
    <n v="364.22100000000006"/>
    <n v="1456.8840000000002"/>
    <n v="364.22100000000006"/>
    <b v="0"/>
    <s v="00:46"/>
    <d v="1899-12-30T00:46:00"/>
    <x v="1"/>
    <x v="9"/>
    <x v="5"/>
    <n v="0"/>
    <n v="364.22100000000006"/>
    <s v="Morning"/>
    <n v="0.25"/>
  </r>
  <r>
    <n v="1335"/>
    <d v="2023-07-25T00:00:00"/>
    <n v="203"/>
    <n v="303"/>
    <n v="103"/>
    <n v="6"/>
    <n v="221.58499999999998"/>
    <n v="1329.5099999999998"/>
    <n v="199.42649999999995"/>
    <b v="0"/>
    <s v="11:06"/>
    <d v="1899-12-30T11:06:00"/>
    <x v="1"/>
    <x v="9"/>
    <x v="6"/>
    <n v="11"/>
    <n v="221.58499999999995"/>
    <s v="Morning"/>
    <n v="0.15"/>
  </r>
  <r>
    <n v="2180"/>
    <d v="2023-07-25T00:00:00"/>
    <n v="201"/>
    <n v="304"/>
    <n v="104"/>
    <n v="3"/>
    <n v="39.143000000000001"/>
    <n v="117.429"/>
    <n v="35.228699999999996"/>
    <b v="1"/>
    <s v="05:59"/>
    <d v="1899-12-30T05:59:00"/>
    <x v="1"/>
    <x v="9"/>
    <x v="6"/>
    <n v="5"/>
    <n v="39.143000000000001"/>
    <s v="Morning"/>
    <n v="0.3"/>
  </r>
  <r>
    <n v="2228"/>
    <d v="2023-07-25T00:00:00"/>
    <n v="202"/>
    <n v="302"/>
    <n v="103"/>
    <n v="3"/>
    <n v="366.678"/>
    <n v="1100.0340000000001"/>
    <n v="330.0102"/>
    <b v="0"/>
    <s v="15:31"/>
    <d v="1899-12-30T15:31:00"/>
    <x v="1"/>
    <x v="9"/>
    <x v="6"/>
    <n v="15"/>
    <n v="366.67800000000005"/>
    <s v="Evening"/>
    <n v="0.3"/>
  </r>
  <r>
    <n v="2732"/>
    <d v="2023-07-25T00:00:00"/>
    <n v="202"/>
    <n v="302"/>
    <n v="101"/>
    <n v="8"/>
    <n v="349.7"/>
    <n v="2797.6"/>
    <n v="839.28"/>
    <b v="0"/>
    <s v="16:01"/>
    <d v="1899-12-30T16:01:00"/>
    <x v="1"/>
    <x v="9"/>
    <x v="6"/>
    <n v="16"/>
    <n v="349.7"/>
    <s v="Evening"/>
    <n v="0.3"/>
  </r>
  <r>
    <n v="2074"/>
    <d v="2023-07-26T00:00:00"/>
    <n v="204"/>
    <n v="302"/>
    <n v="101"/>
    <n v="3"/>
    <n v="346.04700000000003"/>
    <n v="1038.1410000000001"/>
    <n v="176.48397000000003"/>
    <b v="0"/>
    <s v="14:46"/>
    <d v="1899-12-30T14:46:00"/>
    <x v="1"/>
    <x v="9"/>
    <x v="0"/>
    <n v="14"/>
    <n v="346.04700000000003"/>
    <s v="Afternoon"/>
    <n v="0.17"/>
  </r>
  <r>
    <n v="2910"/>
    <d v="2023-07-26T00:00:00"/>
    <n v="204"/>
    <n v="304"/>
    <n v="104"/>
    <n v="3"/>
    <n v="199.94000000000003"/>
    <n v="599.82000000000005"/>
    <n v="125.96220000000001"/>
    <b v="1"/>
    <s v="14:45"/>
    <d v="1899-12-30T14:45:00"/>
    <x v="1"/>
    <x v="9"/>
    <x v="0"/>
    <n v="14"/>
    <n v="199.94000000000003"/>
    <s v="Afternoon"/>
    <n v="0.21"/>
  </r>
  <r>
    <n v="2930"/>
    <d v="2023-07-26T00:00:00"/>
    <n v="204"/>
    <n v="301"/>
    <n v="102"/>
    <n v="10"/>
    <n v="249.31400000000002"/>
    <n v="2493.1400000000003"/>
    <n v="747.94200000000012"/>
    <b v="0"/>
    <s v="16:26"/>
    <d v="1899-12-30T16:26:00"/>
    <x v="1"/>
    <x v="9"/>
    <x v="0"/>
    <n v="16"/>
    <n v="249.31400000000002"/>
    <s v="Evening"/>
    <n v="0.3"/>
  </r>
  <r>
    <n v="1771"/>
    <d v="2023-07-27T00:00:00"/>
    <n v="205"/>
    <n v="301"/>
    <n v="103"/>
    <n v="1"/>
    <n v="389.19400000000002"/>
    <n v="389.19400000000002"/>
    <n v="97.298500000000004"/>
    <b v="0"/>
    <s v="07:19"/>
    <d v="1899-12-30T07:19:00"/>
    <x v="1"/>
    <x v="9"/>
    <x v="1"/>
    <n v="7"/>
    <n v="389.19400000000002"/>
    <s v="Morning"/>
    <n v="0.25"/>
  </r>
  <r>
    <n v="2528"/>
    <d v="2023-07-27T00:00:00"/>
    <n v="204"/>
    <n v="305"/>
    <n v="104"/>
    <n v="2"/>
    <n v="380.23700000000002"/>
    <n v="760.47400000000005"/>
    <n v="228.1422"/>
    <b v="0"/>
    <s v="04:38"/>
    <d v="1899-12-30T04:38:00"/>
    <x v="1"/>
    <x v="9"/>
    <x v="1"/>
    <n v="4"/>
    <n v="380.23700000000002"/>
    <s v="Morning"/>
    <n v="0.3"/>
  </r>
  <r>
    <n v="2661"/>
    <d v="2023-07-27T00:00:00"/>
    <n v="204"/>
    <n v="302"/>
    <n v="102"/>
    <n v="6"/>
    <n v="336.93400000000003"/>
    <n v="2021.6040000000003"/>
    <n v="303.24060000000003"/>
    <b v="0"/>
    <s v="17:46"/>
    <d v="1899-12-30T17:46:00"/>
    <x v="1"/>
    <x v="9"/>
    <x v="1"/>
    <n v="17"/>
    <n v="336.93400000000003"/>
    <s v="Evening"/>
    <n v="0.15"/>
  </r>
  <r>
    <n v="2440"/>
    <d v="2023-07-28T00:00:00"/>
    <n v="203"/>
    <n v="305"/>
    <n v="103"/>
    <n v="7"/>
    <n v="386.93200000000002"/>
    <n v="2708.5240000000003"/>
    <n v="460.44908000000009"/>
    <b v="1"/>
    <s v="04:34"/>
    <d v="1899-12-30T04:34:00"/>
    <x v="1"/>
    <x v="9"/>
    <x v="2"/>
    <n v="4"/>
    <n v="386.93200000000007"/>
    <s v="Morning"/>
    <n v="0.17"/>
  </r>
  <r>
    <n v="2557"/>
    <d v="2023-07-28T00:00:00"/>
    <n v="201"/>
    <n v="302"/>
    <n v="104"/>
    <n v="8"/>
    <n v="332.358"/>
    <n v="2658.864"/>
    <n v="664.71600000000001"/>
    <b v="0"/>
    <s v="01:58"/>
    <d v="1899-12-30T01:58:00"/>
    <x v="1"/>
    <x v="9"/>
    <x v="2"/>
    <n v="1"/>
    <n v="332.358"/>
    <s v="Morning"/>
    <n v="0.25"/>
  </r>
  <r>
    <n v="2726"/>
    <d v="2023-07-28T00:00:00"/>
    <n v="203"/>
    <n v="301"/>
    <n v="104"/>
    <n v="4"/>
    <n v="141.739"/>
    <n v="566.95600000000002"/>
    <n v="170.08680000000001"/>
    <b v="1"/>
    <s v="22:38"/>
    <d v="1899-12-30T22:38:00"/>
    <x v="1"/>
    <x v="9"/>
    <x v="2"/>
    <n v="22"/>
    <n v="141.739"/>
    <s v="Night"/>
    <n v="0.3"/>
  </r>
  <r>
    <n v="1156"/>
    <d v="2023-07-29T00:00:00"/>
    <n v="205"/>
    <n v="301"/>
    <n v="102"/>
    <n v="3"/>
    <n v="39.416000000000004"/>
    <n v="118.24800000000002"/>
    <n v="20.102160000000005"/>
    <b v="1"/>
    <s v="12:17"/>
    <d v="1899-12-30T12:17:00"/>
    <x v="1"/>
    <x v="9"/>
    <x v="3"/>
    <n v="12"/>
    <n v="39.416000000000004"/>
    <s v="Afternoon"/>
    <n v="0.17"/>
  </r>
  <r>
    <n v="1170"/>
    <d v="2023-07-29T00:00:00"/>
    <n v="203"/>
    <n v="303"/>
    <n v="102"/>
    <n v="1"/>
    <n v="215.553"/>
    <n v="215.553"/>
    <n v="45.266129999999997"/>
    <b v="0"/>
    <s v="17:40"/>
    <d v="1899-12-30T17:40:00"/>
    <x v="1"/>
    <x v="9"/>
    <x v="3"/>
    <n v="17"/>
    <n v="215.553"/>
    <s v="Evening"/>
    <n v="0.21"/>
  </r>
  <r>
    <n v="1415"/>
    <d v="2023-07-29T00:00:00"/>
    <n v="203"/>
    <n v="304"/>
    <n v="101"/>
    <n v="5"/>
    <n v="345.00700000000001"/>
    <n v="1725.0350000000001"/>
    <n v="327.75665000000004"/>
    <b v="0"/>
    <s v="23:26"/>
    <d v="1899-12-30T23:26:00"/>
    <x v="1"/>
    <x v="9"/>
    <x v="3"/>
    <n v="23"/>
    <n v="345.00700000000001"/>
    <s v="Night"/>
    <n v="0.19"/>
  </r>
  <r>
    <n v="2130"/>
    <d v="2023-07-29T00:00:00"/>
    <n v="202"/>
    <n v="303"/>
    <n v="101"/>
    <n v="9"/>
    <n v="196.14400000000001"/>
    <n v="1765.296"/>
    <n v="370.71215999999998"/>
    <b v="0"/>
    <s v="05:55"/>
    <d v="1899-12-30T05:55:00"/>
    <x v="1"/>
    <x v="9"/>
    <x v="3"/>
    <n v="5"/>
    <n v="196.14400000000001"/>
    <s v="Morning"/>
    <n v="0.21"/>
  </r>
  <r>
    <n v="2993"/>
    <d v="2023-07-30T00:00:00"/>
    <n v="205"/>
    <n v="305"/>
    <n v="104"/>
    <n v="1"/>
    <n v="144.92400000000001"/>
    <n v="144.92400000000001"/>
    <n v="27.53556"/>
    <b v="0"/>
    <s v="07:04"/>
    <d v="1899-12-30T07:04:00"/>
    <x v="1"/>
    <x v="9"/>
    <x v="4"/>
    <n v="7"/>
    <n v="144.92400000000001"/>
    <s v="Morning"/>
    <n v="0.19"/>
  </r>
  <r>
    <n v="1352"/>
    <d v="2023-07-31T00:00:00"/>
    <n v="204"/>
    <n v="305"/>
    <n v="102"/>
    <n v="2"/>
    <n v="147.57599999999999"/>
    <n v="295.15199999999999"/>
    <n v="88.545599999999993"/>
    <b v="0"/>
    <s v="14:11"/>
    <d v="1899-12-30T14:11:00"/>
    <x v="1"/>
    <x v="9"/>
    <x v="5"/>
    <n v="14"/>
    <n v="147.57599999999999"/>
    <s v="Afternoon"/>
    <n v="0.3"/>
  </r>
  <r>
    <n v="2360"/>
    <d v="2023-07-31T00:00:00"/>
    <n v="201"/>
    <n v="304"/>
    <n v="104"/>
    <n v="3"/>
    <n v="300.18299999999999"/>
    <n v="900.54899999999998"/>
    <n v="270.16469999999998"/>
    <b v="0"/>
    <s v="10:28"/>
    <d v="1899-12-30T10:28:00"/>
    <x v="1"/>
    <x v="9"/>
    <x v="5"/>
    <n v="10"/>
    <n v="300.18299999999999"/>
    <s v="Morning"/>
    <n v="0.3"/>
  </r>
  <r>
    <n v="1728"/>
    <d v="2023-08-01T00:00:00"/>
    <n v="204"/>
    <n v="303"/>
    <n v="103"/>
    <n v="6"/>
    <n v="304.08300000000003"/>
    <n v="1824.498"/>
    <n v="383.14458000000002"/>
    <b v="0"/>
    <s v="06:51"/>
    <d v="1899-12-30T06:51:00"/>
    <x v="1"/>
    <x v="10"/>
    <x v="6"/>
    <n v="6"/>
    <n v="304.08300000000003"/>
    <s v="Morning"/>
    <n v="0.21"/>
  </r>
  <r>
    <n v="2044"/>
    <d v="2023-08-01T00:00:00"/>
    <n v="203"/>
    <n v="302"/>
    <n v="101"/>
    <n v="5"/>
    <n v="193.88199999999998"/>
    <n v="969.40999999999985"/>
    <n v="164.79969999999997"/>
    <b v="0"/>
    <s v="20:20"/>
    <d v="1899-12-30T20:20:00"/>
    <x v="1"/>
    <x v="10"/>
    <x v="6"/>
    <n v="20"/>
    <n v="193.88199999999998"/>
    <s v="Evening"/>
    <n v="0.16999999999999998"/>
  </r>
  <r>
    <n v="2979"/>
    <d v="2023-08-01T00:00:00"/>
    <n v="205"/>
    <n v="303"/>
    <n v="103"/>
    <n v="7"/>
    <n v="362.49199999999996"/>
    <n v="2537.4439999999995"/>
    <n v="380.61659999999989"/>
    <b v="1"/>
    <s v="15:21"/>
    <d v="1899-12-30T15:21:00"/>
    <x v="1"/>
    <x v="10"/>
    <x v="6"/>
    <n v="15"/>
    <n v="362.4919999999999"/>
    <s v="Evening"/>
    <n v="0.15"/>
  </r>
  <r>
    <n v="1274"/>
    <d v="2023-08-02T00:00:00"/>
    <n v="203"/>
    <n v="301"/>
    <n v="103"/>
    <n v="4"/>
    <n v="232.18"/>
    <n v="928.72"/>
    <n v="278.61599999999999"/>
    <b v="0"/>
    <s v="06:18"/>
    <d v="1899-12-30T06:18:00"/>
    <x v="1"/>
    <x v="10"/>
    <x v="0"/>
    <n v="6"/>
    <n v="232.18"/>
    <s v="Morning"/>
    <n v="0.3"/>
  </r>
  <r>
    <n v="1676"/>
    <d v="2023-08-02T00:00:00"/>
    <n v="203"/>
    <n v="305"/>
    <n v="101"/>
    <n v="10"/>
    <n v="292.61700000000002"/>
    <n v="2926.17"/>
    <n v="877.851"/>
    <b v="0"/>
    <s v="04:45"/>
    <d v="1899-12-30T04:45:00"/>
    <x v="1"/>
    <x v="10"/>
    <x v="0"/>
    <n v="4"/>
    <n v="292.61700000000002"/>
    <s v="Morning"/>
    <n v="0.3"/>
  </r>
  <r>
    <n v="2123"/>
    <d v="2023-08-02T00:00:00"/>
    <n v="201"/>
    <n v="301"/>
    <n v="102"/>
    <n v="7"/>
    <n v="345.04600000000005"/>
    <n v="2415.3220000000001"/>
    <n v="458.91118"/>
    <b v="0"/>
    <s v="11:08"/>
    <d v="1899-12-30T11:08:00"/>
    <x v="1"/>
    <x v="10"/>
    <x v="0"/>
    <n v="11"/>
    <n v="345.04599999999999"/>
    <s v="Morning"/>
    <n v="0.19"/>
  </r>
  <r>
    <n v="2769"/>
    <d v="2023-08-02T00:00:00"/>
    <n v="204"/>
    <n v="304"/>
    <n v="104"/>
    <n v="4"/>
    <n v="232.505"/>
    <n v="930.02"/>
    <n v="139.50299999999999"/>
    <b v="0"/>
    <s v="12:33"/>
    <d v="1899-12-30T12:33:00"/>
    <x v="1"/>
    <x v="10"/>
    <x v="0"/>
    <n v="12"/>
    <n v="232.505"/>
    <s v="Afternoon"/>
    <n v="0.15"/>
  </r>
  <r>
    <n v="1447"/>
    <d v="2023-08-03T00:00:00"/>
    <n v="203"/>
    <n v="302"/>
    <n v="101"/>
    <n v="10"/>
    <n v="117.325"/>
    <n v="1173.25"/>
    <n v="293.3125"/>
    <b v="0"/>
    <s v="07:17"/>
    <d v="1899-12-30T07:17:00"/>
    <x v="1"/>
    <x v="10"/>
    <x v="1"/>
    <n v="7"/>
    <n v="117.325"/>
    <s v="Morning"/>
    <n v="0.25"/>
  </r>
  <r>
    <n v="2003"/>
    <d v="2023-08-03T00:00:00"/>
    <n v="205"/>
    <n v="302"/>
    <n v="102"/>
    <n v="2"/>
    <n v="217.256"/>
    <n v="434.512"/>
    <n v="82.557280000000006"/>
    <b v="0"/>
    <s v="12:18"/>
    <d v="1899-12-30T12:18:00"/>
    <x v="1"/>
    <x v="10"/>
    <x v="1"/>
    <n v="12"/>
    <n v="217.256"/>
    <s v="Afternoon"/>
    <n v="0.19"/>
  </r>
  <r>
    <n v="2203"/>
    <d v="2023-08-03T00:00:00"/>
    <n v="203"/>
    <n v="302"/>
    <n v="105"/>
    <n v="10"/>
    <n v="378.71600000000001"/>
    <n v="3787.16"/>
    <n v="946.79"/>
    <b v="0"/>
    <s v="23:15"/>
    <d v="1899-12-30T23:15:00"/>
    <x v="1"/>
    <x v="10"/>
    <x v="1"/>
    <n v="23"/>
    <n v="378.71600000000001"/>
    <s v="Night"/>
    <n v="0.25"/>
  </r>
  <r>
    <n v="1419"/>
    <d v="2023-08-04T00:00:00"/>
    <n v="204"/>
    <n v="301"/>
    <n v="105"/>
    <n v="7"/>
    <n v="103.792"/>
    <n v="726.54399999999998"/>
    <n v="108.9816"/>
    <b v="1"/>
    <s v="02:07"/>
    <d v="1899-12-30T02:07:00"/>
    <x v="1"/>
    <x v="10"/>
    <x v="2"/>
    <n v="2"/>
    <n v="103.792"/>
    <s v="Morning"/>
    <n v="0.15"/>
  </r>
  <r>
    <n v="1005"/>
    <d v="2023-08-05T00:00:00"/>
    <n v="202"/>
    <n v="303"/>
    <n v="102"/>
    <n v="2"/>
    <n v="112.56700000000001"/>
    <n v="225.13400000000001"/>
    <n v="33.770099999999999"/>
    <b v="0"/>
    <s v="10:42"/>
    <d v="1899-12-30T10:42:00"/>
    <x v="1"/>
    <x v="10"/>
    <x v="3"/>
    <n v="10"/>
    <n v="112.56700000000001"/>
    <s v="Morning"/>
    <n v="0.15"/>
  </r>
  <r>
    <n v="1679"/>
    <d v="2023-08-05T00:00:00"/>
    <n v="203"/>
    <n v="302"/>
    <n v="102"/>
    <n v="5"/>
    <n v="53.469000000000008"/>
    <n v="267.34500000000003"/>
    <n v="50.795550000000006"/>
    <b v="0"/>
    <s v="04:02"/>
    <d v="1899-12-30T04:02:00"/>
    <x v="1"/>
    <x v="10"/>
    <x v="3"/>
    <n v="4"/>
    <n v="53.469000000000008"/>
    <s v="Morning"/>
    <n v="0.19"/>
  </r>
  <r>
    <n v="1902"/>
    <d v="2023-08-05T00:00:00"/>
    <n v="203"/>
    <n v="304"/>
    <n v="105"/>
    <n v="9"/>
    <n v="301.18400000000003"/>
    <n v="2710.6560000000004"/>
    <n v="569.23776000000009"/>
    <b v="1"/>
    <s v="03:06"/>
    <d v="1899-12-30T03:06:00"/>
    <x v="1"/>
    <x v="10"/>
    <x v="3"/>
    <n v="3"/>
    <n v="301.18400000000003"/>
    <s v="Morning"/>
    <n v="0.21"/>
  </r>
  <r>
    <n v="2620"/>
    <d v="2023-08-05T00:00:00"/>
    <n v="201"/>
    <n v="304"/>
    <n v="101"/>
    <n v="3"/>
    <n v="272.89600000000002"/>
    <n v="818.6880000000001"/>
    <n v="139.17696000000004"/>
    <b v="0"/>
    <s v="03:03"/>
    <d v="1899-12-30T03:03:00"/>
    <x v="1"/>
    <x v="10"/>
    <x v="3"/>
    <n v="3"/>
    <n v="272.89600000000002"/>
    <s v="Morning"/>
    <n v="0.17"/>
  </r>
  <r>
    <n v="1806"/>
    <d v="2023-08-06T00:00:00"/>
    <n v="204"/>
    <n v="305"/>
    <n v="103"/>
    <n v="5"/>
    <n v="289.09399999999999"/>
    <n v="1445.47"/>
    <n v="303.5487"/>
    <b v="1"/>
    <s v="17:37"/>
    <d v="1899-12-30T17:37:00"/>
    <x v="1"/>
    <x v="10"/>
    <x v="4"/>
    <n v="17"/>
    <n v="289.09399999999999"/>
    <s v="Evening"/>
    <n v="0.21"/>
  </r>
  <r>
    <n v="2158"/>
    <d v="2023-08-06T00:00:00"/>
    <n v="202"/>
    <n v="302"/>
    <n v="102"/>
    <n v="1"/>
    <n v="257.036"/>
    <n v="257.036"/>
    <n v="43.696120000000001"/>
    <b v="0"/>
    <s v="00:46"/>
    <d v="1899-12-30T00:46:00"/>
    <x v="1"/>
    <x v="10"/>
    <x v="4"/>
    <n v="0"/>
    <n v="257.036"/>
    <s v="Morning"/>
    <n v="0.17"/>
  </r>
  <r>
    <n v="2494"/>
    <d v="2023-08-06T00:00:00"/>
    <n v="204"/>
    <n v="303"/>
    <n v="104"/>
    <n v="5"/>
    <n v="147.667"/>
    <n v="738.33500000000004"/>
    <n v="125.51695000000001"/>
    <b v="0"/>
    <s v="11:51"/>
    <d v="1899-12-30T11:51:00"/>
    <x v="1"/>
    <x v="10"/>
    <x v="4"/>
    <n v="11"/>
    <n v="147.667"/>
    <s v="Morning"/>
    <n v="0.17"/>
  </r>
  <r>
    <n v="2883"/>
    <d v="2023-08-06T00:00:00"/>
    <n v="201"/>
    <n v="303"/>
    <n v="105"/>
    <n v="8"/>
    <n v="371.34499999999997"/>
    <n v="2970.7599999999998"/>
    <n v="445.61399999999998"/>
    <b v="0"/>
    <s v="11:57"/>
    <d v="1899-12-30T11:57:00"/>
    <x v="1"/>
    <x v="10"/>
    <x v="4"/>
    <n v="11"/>
    <n v="371.34499999999997"/>
    <s v="Morning"/>
    <n v="0.15"/>
  </r>
  <r>
    <n v="2886"/>
    <d v="2023-08-07T00:00:00"/>
    <n v="205"/>
    <n v="305"/>
    <n v="103"/>
    <n v="9"/>
    <n v="339.41699999999997"/>
    <n v="3054.7529999999997"/>
    <n v="641.49812999999995"/>
    <b v="0"/>
    <s v="12:06"/>
    <d v="1899-12-30T12:06:00"/>
    <x v="1"/>
    <x v="10"/>
    <x v="5"/>
    <n v="12"/>
    <n v="339.41699999999997"/>
    <s v="Afternoon"/>
    <n v="0.21"/>
  </r>
  <r>
    <n v="1601"/>
    <d v="2023-08-08T00:00:00"/>
    <n v="203"/>
    <n v="303"/>
    <n v="104"/>
    <n v="4"/>
    <n v="166.97200000000001"/>
    <n v="667.88800000000003"/>
    <n v="126.89872000000001"/>
    <b v="0"/>
    <s v="13:50"/>
    <d v="1899-12-30T13:50:00"/>
    <x v="1"/>
    <x v="10"/>
    <x v="6"/>
    <n v="13"/>
    <n v="166.97200000000001"/>
    <s v="Afternoon"/>
    <n v="0.19"/>
  </r>
  <r>
    <n v="1241"/>
    <d v="2023-08-09T00:00:00"/>
    <n v="202"/>
    <n v="301"/>
    <n v="104"/>
    <n v="8"/>
    <n v="189.358"/>
    <n v="1514.864"/>
    <n v="287.82416000000001"/>
    <b v="0"/>
    <s v="15:23"/>
    <d v="1899-12-30T15:23:00"/>
    <x v="1"/>
    <x v="10"/>
    <x v="0"/>
    <n v="15"/>
    <n v="189.358"/>
    <s v="Evening"/>
    <n v="0.19"/>
  </r>
  <r>
    <n v="2591"/>
    <d v="2023-08-10T00:00:00"/>
    <n v="203"/>
    <n v="301"/>
    <n v="103"/>
    <n v="9"/>
    <n v="52.819000000000003"/>
    <n v="475.37100000000004"/>
    <n v="90.320490000000007"/>
    <b v="1"/>
    <s v="13:00"/>
    <d v="1899-12-30T13:00:00"/>
    <x v="1"/>
    <x v="10"/>
    <x v="1"/>
    <n v="13"/>
    <n v="52.819000000000003"/>
    <s v="Afternoon"/>
    <n v="0.19"/>
  </r>
  <r>
    <n v="2280"/>
    <d v="2023-08-11T00:00:00"/>
    <n v="205"/>
    <n v="303"/>
    <n v="103"/>
    <n v="5"/>
    <n v="62.712000000000003"/>
    <n v="313.56"/>
    <n v="65.8476"/>
    <b v="0"/>
    <s v="05:03"/>
    <d v="1899-12-30T05:03:00"/>
    <x v="1"/>
    <x v="10"/>
    <x v="2"/>
    <n v="5"/>
    <n v="62.712000000000003"/>
    <s v="Morning"/>
    <n v="0.21"/>
  </r>
  <r>
    <n v="2362"/>
    <d v="2023-08-11T00:00:00"/>
    <n v="201"/>
    <n v="301"/>
    <n v="105"/>
    <n v="7"/>
    <n v="286.702"/>
    <n v="2006.914"/>
    <n v="341.17538000000002"/>
    <b v="0"/>
    <s v="04:20"/>
    <d v="1899-12-30T04:20:00"/>
    <x v="1"/>
    <x v="10"/>
    <x v="2"/>
    <n v="4"/>
    <n v="286.702"/>
    <s v="Morning"/>
    <n v="0.17"/>
  </r>
  <r>
    <n v="2658"/>
    <d v="2023-08-11T00:00:00"/>
    <n v="205"/>
    <n v="301"/>
    <n v="105"/>
    <n v="3"/>
    <n v="153.76400000000001"/>
    <n v="461.29200000000003"/>
    <n v="96.871319999999997"/>
    <b v="0"/>
    <s v="09:29"/>
    <d v="1899-12-30T09:29:00"/>
    <x v="1"/>
    <x v="10"/>
    <x v="2"/>
    <n v="9"/>
    <n v="153.76400000000001"/>
    <s v="Morning"/>
    <n v="0.21"/>
  </r>
  <r>
    <n v="2893"/>
    <d v="2023-08-12T00:00:00"/>
    <n v="202"/>
    <n v="303"/>
    <n v="103"/>
    <n v="10"/>
    <n v="306.57900000000001"/>
    <n v="3065.79"/>
    <n v="766.44749999999999"/>
    <b v="1"/>
    <s v="04:00"/>
    <d v="1899-12-30T04:00:00"/>
    <x v="1"/>
    <x v="10"/>
    <x v="3"/>
    <n v="4"/>
    <n v="306.57900000000001"/>
    <s v="Morning"/>
    <n v="0.25"/>
  </r>
  <r>
    <n v="1056"/>
    <d v="2023-08-13T00:00:00"/>
    <n v="203"/>
    <n v="303"/>
    <n v="101"/>
    <n v="8"/>
    <n v="112.60600000000001"/>
    <n v="900.84800000000007"/>
    <n v="189.17807999999999"/>
    <b v="1"/>
    <s v="14:01"/>
    <d v="1899-12-30T14:01:00"/>
    <x v="1"/>
    <x v="10"/>
    <x v="4"/>
    <n v="14"/>
    <n v="112.60600000000001"/>
    <s v="Afternoon"/>
    <n v="0.20999999999999996"/>
  </r>
  <r>
    <n v="2565"/>
    <d v="2023-08-13T00:00:00"/>
    <n v="204"/>
    <n v="303"/>
    <n v="103"/>
    <n v="3"/>
    <n v="38.207000000000001"/>
    <n v="114.62100000000001"/>
    <n v="17.193149999999999"/>
    <b v="0"/>
    <s v="03:37"/>
    <d v="1899-12-30T03:37:00"/>
    <x v="1"/>
    <x v="10"/>
    <x v="4"/>
    <n v="3"/>
    <n v="38.207000000000001"/>
    <s v="Morning"/>
    <n v="0.15"/>
  </r>
  <r>
    <n v="2002"/>
    <d v="2023-08-14T00:00:00"/>
    <n v="203"/>
    <n v="301"/>
    <n v="101"/>
    <n v="6"/>
    <n v="26.975000000000001"/>
    <n v="161.85000000000002"/>
    <n v="27.514500000000005"/>
    <b v="0"/>
    <s v="00:43"/>
    <d v="1899-12-30T00:43:00"/>
    <x v="1"/>
    <x v="10"/>
    <x v="5"/>
    <n v="0"/>
    <n v="26.975000000000005"/>
    <s v="Morning"/>
    <n v="0.17"/>
  </r>
  <r>
    <n v="1602"/>
    <d v="2023-08-16T00:00:00"/>
    <n v="205"/>
    <n v="303"/>
    <n v="105"/>
    <n v="7"/>
    <n v="255.94400000000002"/>
    <n v="1791.6080000000002"/>
    <n v="376.23768000000001"/>
    <b v="0"/>
    <s v="05:51"/>
    <d v="1899-12-30T05:51:00"/>
    <x v="1"/>
    <x v="10"/>
    <x v="0"/>
    <n v="5"/>
    <n v="255.94400000000002"/>
    <s v="Morning"/>
    <n v="0.21"/>
  </r>
  <r>
    <n v="2896"/>
    <d v="2023-08-16T00:00:00"/>
    <n v="202"/>
    <n v="303"/>
    <n v="101"/>
    <n v="1"/>
    <n v="294.65800000000002"/>
    <n v="294.65800000000002"/>
    <n v="50.091860000000004"/>
    <b v="0"/>
    <s v="13:46"/>
    <d v="1899-12-30T13:46:00"/>
    <x v="1"/>
    <x v="10"/>
    <x v="0"/>
    <n v="13"/>
    <n v="294.65800000000002"/>
    <s v="Afternoon"/>
    <n v="0.17"/>
  </r>
  <r>
    <n v="2978"/>
    <d v="2023-08-16T00:00:00"/>
    <n v="205"/>
    <n v="301"/>
    <n v="101"/>
    <n v="2"/>
    <n v="82.757999999999996"/>
    <n v="165.51599999999999"/>
    <n v="49.654799999999994"/>
    <b v="0"/>
    <s v="07:04"/>
    <d v="1899-12-30T07:04:00"/>
    <x v="1"/>
    <x v="10"/>
    <x v="0"/>
    <n v="7"/>
    <n v="82.757999999999996"/>
    <s v="Morning"/>
    <n v="0.3"/>
  </r>
  <r>
    <n v="1398"/>
    <d v="2023-08-17T00:00:00"/>
    <n v="205"/>
    <n v="303"/>
    <n v="104"/>
    <n v="4"/>
    <n v="304.55100000000004"/>
    <n v="1218.2040000000002"/>
    <n v="255.82284000000004"/>
    <b v="0"/>
    <s v="18:39"/>
    <d v="1899-12-30T18:39:00"/>
    <x v="1"/>
    <x v="10"/>
    <x v="1"/>
    <n v="18"/>
    <n v="304.55100000000004"/>
    <s v="Evening"/>
    <n v="0.21"/>
  </r>
  <r>
    <n v="2581"/>
    <d v="2023-08-17T00:00:00"/>
    <n v="205"/>
    <n v="305"/>
    <n v="104"/>
    <n v="6"/>
    <n v="240.916"/>
    <n v="1445.4960000000001"/>
    <n v="361.37400000000002"/>
    <b v="0"/>
    <s v="14:21"/>
    <d v="1899-12-30T14:21:00"/>
    <x v="1"/>
    <x v="10"/>
    <x v="1"/>
    <n v="14"/>
    <n v="240.91600000000003"/>
    <s v="Afternoon"/>
    <n v="0.25"/>
  </r>
  <r>
    <n v="1453"/>
    <d v="2023-08-18T00:00:00"/>
    <n v="204"/>
    <n v="302"/>
    <n v="101"/>
    <n v="1"/>
    <n v="38.623000000000005"/>
    <n v="38.623000000000005"/>
    <n v="9.6557500000000012"/>
    <b v="0"/>
    <s v="10:06"/>
    <d v="1899-12-30T10:06:00"/>
    <x v="1"/>
    <x v="10"/>
    <x v="2"/>
    <n v="10"/>
    <n v="38.623000000000005"/>
    <s v="Morning"/>
    <n v="0.25"/>
  </r>
  <r>
    <n v="1804"/>
    <d v="2023-08-18T00:00:00"/>
    <n v="204"/>
    <n v="303"/>
    <n v="103"/>
    <n v="3"/>
    <n v="247.27300000000002"/>
    <n v="741.81900000000007"/>
    <n v="126.10923000000003"/>
    <b v="0"/>
    <s v="15:35"/>
    <d v="1899-12-30T15:35:00"/>
    <x v="1"/>
    <x v="10"/>
    <x v="2"/>
    <n v="15"/>
    <n v="247.27300000000002"/>
    <s v="Evening"/>
    <n v="0.17"/>
  </r>
  <r>
    <n v="2962"/>
    <d v="2023-08-18T00:00:00"/>
    <n v="203"/>
    <n v="305"/>
    <n v="103"/>
    <n v="10"/>
    <n v="58.278999999999996"/>
    <n v="582.79"/>
    <n v="99.074300000000008"/>
    <b v="0"/>
    <s v="09:29"/>
    <d v="1899-12-30T09:29:00"/>
    <x v="1"/>
    <x v="10"/>
    <x v="2"/>
    <n v="9"/>
    <n v="58.278999999999996"/>
    <s v="Morning"/>
    <n v="0.17"/>
  </r>
  <r>
    <n v="1249"/>
    <d v="2023-08-19T00:00:00"/>
    <n v="204"/>
    <n v="303"/>
    <n v="105"/>
    <n v="5"/>
    <n v="321.59399999999999"/>
    <n v="1607.97"/>
    <n v="401.99250000000001"/>
    <b v="0"/>
    <s v="18:24"/>
    <d v="1899-12-30T18:24:00"/>
    <x v="1"/>
    <x v="10"/>
    <x v="3"/>
    <n v="18"/>
    <n v="321.59399999999999"/>
    <s v="Evening"/>
    <n v="0.25"/>
  </r>
  <r>
    <n v="2164"/>
    <d v="2023-08-19T00:00:00"/>
    <n v="202"/>
    <n v="303"/>
    <n v="104"/>
    <n v="9"/>
    <n v="241.86500000000001"/>
    <n v="2176.7849999999999"/>
    <n v="370.05345"/>
    <b v="0"/>
    <s v="10:12"/>
    <d v="1899-12-30T10:12:00"/>
    <x v="1"/>
    <x v="10"/>
    <x v="3"/>
    <n v="10"/>
    <n v="241.86499999999998"/>
    <s v="Morning"/>
    <n v="0.17"/>
  </r>
  <r>
    <n v="2300"/>
    <d v="2023-08-19T00:00:00"/>
    <n v="203"/>
    <n v="302"/>
    <n v="101"/>
    <n v="7"/>
    <n v="102.297"/>
    <n v="716.07899999999995"/>
    <n v="214.82369999999997"/>
    <b v="0"/>
    <s v="22:09"/>
    <d v="1899-12-30T22:09:00"/>
    <x v="1"/>
    <x v="10"/>
    <x v="3"/>
    <n v="22"/>
    <n v="102.297"/>
    <s v="Night"/>
    <n v="0.3"/>
  </r>
  <r>
    <n v="1725"/>
    <d v="2023-08-20T00:00:00"/>
    <n v="204"/>
    <n v="302"/>
    <n v="105"/>
    <n v="10"/>
    <n v="184.93799999999999"/>
    <n v="1849.3799999999999"/>
    <n v="277.40699999999998"/>
    <b v="0"/>
    <s v="04:02"/>
    <d v="1899-12-30T04:02:00"/>
    <x v="1"/>
    <x v="10"/>
    <x v="4"/>
    <n v="4"/>
    <n v="184.93799999999999"/>
    <s v="Morning"/>
    <n v="0.15"/>
  </r>
  <r>
    <n v="2425"/>
    <d v="2023-08-20T00:00:00"/>
    <n v="201"/>
    <n v="303"/>
    <n v="105"/>
    <n v="10"/>
    <n v="351.68899999999996"/>
    <n v="3516.8899999999994"/>
    <n v="879.22249999999985"/>
    <b v="0"/>
    <s v="02:54"/>
    <d v="1899-12-30T02:54:00"/>
    <x v="1"/>
    <x v="10"/>
    <x v="4"/>
    <n v="2"/>
    <n v="351.68899999999996"/>
    <s v="Morning"/>
    <n v="0.25"/>
  </r>
  <r>
    <n v="1361"/>
    <d v="2023-08-21T00:00:00"/>
    <n v="202"/>
    <n v="304"/>
    <n v="102"/>
    <n v="6"/>
    <n v="87.659000000000006"/>
    <n v="525.95400000000006"/>
    <n v="99.931260000000009"/>
    <b v="0"/>
    <s v="19:54"/>
    <d v="1899-12-30T19:54:00"/>
    <x v="1"/>
    <x v="10"/>
    <x v="5"/>
    <n v="19"/>
    <n v="87.659000000000006"/>
    <s v="Evening"/>
    <n v="0.19"/>
  </r>
  <r>
    <n v="1680"/>
    <d v="2023-08-21T00:00:00"/>
    <n v="203"/>
    <n v="304"/>
    <n v="103"/>
    <n v="7"/>
    <n v="318.94200000000001"/>
    <n v="2232.5940000000001"/>
    <n v="468.84474"/>
    <b v="0"/>
    <s v="15:08"/>
    <d v="1899-12-30T15:08:00"/>
    <x v="1"/>
    <x v="10"/>
    <x v="5"/>
    <n v="15"/>
    <n v="318.94200000000001"/>
    <s v="Evening"/>
    <n v="0.21"/>
  </r>
  <r>
    <n v="2035"/>
    <d v="2023-08-22T00:00:00"/>
    <n v="201"/>
    <n v="305"/>
    <n v="105"/>
    <n v="4"/>
    <n v="311.233"/>
    <n v="1244.932"/>
    <n v="311.233"/>
    <b v="0"/>
    <s v="04:31"/>
    <d v="1899-12-30T04:31:00"/>
    <x v="1"/>
    <x v="10"/>
    <x v="6"/>
    <n v="4"/>
    <n v="311.233"/>
    <s v="Morning"/>
    <n v="0.25"/>
  </r>
  <r>
    <n v="2204"/>
    <d v="2023-08-22T00:00:00"/>
    <n v="204"/>
    <n v="301"/>
    <n v="104"/>
    <n v="1"/>
    <n v="36.179000000000002"/>
    <n v="36.179000000000002"/>
    <n v="10.8537"/>
    <b v="0"/>
    <s v="21:35"/>
    <d v="1899-12-30T21:35:00"/>
    <x v="1"/>
    <x v="10"/>
    <x v="6"/>
    <n v="21"/>
    <n v="36.179000000000002"/>
    <s v="Night"/>
    <n v="0.3"/>
  </r>
  <r>
    <n v="1022"/>
    <d v="2023-08-23T00:00:00"/>
    <n v="201"/>
    <n v="301"/>
    <n v="104"/>
    <n v="2"/>
    <n v="335.88100000000003"/>
    <n v="671.76200000000006"/>
    <n v="201.52860000000001"/>
    <b v="1"/>
    <s v="05:55"/>
    <d v="1899-12-30T05:55:00"/>
    <x v="1"/>
    <x v="10"/>
    <x v="0"/>
    <n v="5"/>
    <n v="335.88100000000003"/>
    <s v="Morning"/>
    <n v="0.3"/>
  </r>
  <r>
    <n v="1566"/>
    <d v="2023-08-23T00:00:00"/>
    <n v="205"/>
    <n v="301"/>
    <n v="103"/>
    <n v="10"/>
    <n v="99.046999999999997"/>
    <n v="990.47"/>
    <n v="207.99869999999999"/>
    <b v="0"/>
    <s v="22:39"/>
    <d v="1899-12-30T22:39:00"/>
    <x v="1"/>
    <x v="10"/>
    <x v="0"/>
    <n v="22"/>
    <n v="99.046999999999997"/>
    <s v="Night"/>
    <n v="0.21"/>
  </r>
  <r>
    <n v="1571"/>
    <d v="2023-08-23T00:00:00"/>
    <n v="202"/>
    <n v="301"/>
    <n v="103"/>
    <n v="1"/>
    <n v="84.435000000000002"/>
    <n v="84.435000000000002"/>
    <n v="16.042650000000002"/>
    <b v="0"/>
    <s v="21:51"/>
    <d v="1899-12-30T21:51:00"/>
    <x v="1"/>
    <x v="10"/>
    <x v="0"/>
    <n v="21"/>
    <n v="84.435000000000002"/>
    <s v="Night"/>
    <n v="0.19000000000000003"/>
  </r>
  <r>
    <n v="1592"/>
    <d v="2023-08-23T00:00:00"/>
    <n v="201"/>
    <n v="303"/>
    <n v="105"/>
    <n v="8"/>
    <n v="234.16900000000001"/>
    <n v="1873.3520000000001"/>
    <n v="562.00559999999996"/>
    <b v="0"/>
    <s v="19:37"/>
    <d v="1899-12-30T19:37:00"/>
    <x v="1"/>
    <x v="10"/>
    <x v="0"/>
    <n v="19"/>
    <n v="234.16900000000001"/>
    <s v="Evening"/>
    <n v="0.3"/>
  </r>
  <r>
    <n v="1660"/>
    <d v="2023-08-23T00:00:00"/>
    <n v="202"/>
    <n v="303"/>
    <n v="101"/>
    <n v="7"/>
    <n v="201.85100000000003"/>
    <n v="1412.9570000000001"/>
    <n v="240.20269000000005"/>
    <b v="0"/>
    <s v="06:03"/>
    <d v="1899-12-30T06:03:00"/>
    <x v="1"/>
    <x v="10"/>
    <x v="0"/>
    <n v="6"/>
    <n v="201.85100000000003"/>
    <s v="Morning"/>
    <n v="0.17"/>
  </r>
  <r>
    <n v="1370"/>
    <d v="2023-08-24T00:00:00"/>
    <n v="204"/>
    <n v="303"/>
    <n v="105"/>
    <n v="10"/>
    <n v="206.03700000000001"/>
    <n v="2060.37"/>
    <n v="618.11099999999999"/>
    <b v="0"/>
    <s v="16:32"/>
    <d v="1899-12-30T16:32:00"/>
    <x v="1"/>
    <x v="10"/>
    <x v="1"/>
    <n v="16"/>
    <n v="206.03699999999998"/>
    <s v="Evening"/>
    <n v="0.3"/>
  </r>
  <r>
    <n v="1518"/>
    <d v="2023-08-24T00:00:00"/>
    <n v="205"/>
    <n v="304"/>
    <n v="105"/>
    <n v="9"/>
    <n v="197.197"/>
    <n v="1774.7730000000001"/>
    <n v="372.70233000000002"/>
    <b v="0"/>
    <s v="13:19"/>
    <d v="1899-12-30T13:19:00"/>
    <x v="1"/>
    <x v="10"/>
    <x v="1"/>
    <n v="13"/>
    <n v="197.197"/>
    <s v="Afternoon"/>
    <n v="0.21"/>
  </r>
  <r>
    <n v="1525"/>
    <d v="2023-08-24T00:00:00"/>
    <n v="204"/>
    <n v="305"/>
    <n v="101"/>
    <n v="9"/>
    <n v="215.47499999999999"/>
    <n v="1939.2749999999999"/>
    <n v="484.81874999999997"/>
    <b v="1"/>
    <s v="09:36"/>
    <d v="1899-12-30T09:36:00"/>
    <x v="1"/>
    <x v="10"/>
    <x v="1"/>
    <n v="9"/>
    <n v="215.47499999999999"/>
    <s v="Morning"/>
    <n v="0.25"/>
  </r>
  <r>
    <n v="1865"/>
    <d v="2023-08-24T00:00:00"/>
    <n v="205"/>
    <n v="302"/>
    <n v="102"/>
    <n v="1"/>
    <n v="384.03300000000007"/>
    <n v="384.03300000000007"/>
    <n v="72.966270000000009"/>
    <b v="0"/>
    <s v="20:03"/>
    <d v="1899-12-30T20:03:00"/>
    <x v="1"/>
    <x v="10"/>
    <x v="1"/>
    <n v="20"/>
    <n v="384.03300000000007"/>
    <s v="Evening"/>
    <n v="0.18999999999999997"/>
  </r>
  <r>
    <n v="2693"/>
    <d v="2023-08-24T00:00:00"/>
    <n v="203"/>
    <n v="305"/>
    <n v="101"/>
    <n v="3"/>
    <n v="196.846"/>
    <n v="590.53800000000001"/>
    <n v="112.20222"/>
    <b v="0"/>
    <s v="08:11"/>
    <d v="1899-12-30T08:11:00"/>
    <x v="1"/>
    <x v="10"/>
    <x v="1"/>
    <n v="8"/>
    <n v="196.846"/>
    <s v="Morning"/>
    <n v="0.19"/>
  </r>
  <r>
    <n v="1229"/>
    <d v="2023-08-25T00:00:00"/>
    <n v="201"/>
    <n v="305"/>
    <n v="105"/>
    <n v="2"/>
    <n v="204.958"/>
    <n v="409.916"/>
    <n v="77.884039999999999"/>
    <b v="0"/>
    <s v="05:22"/>
    <d v="1899-12-30T05:22:00"/>
    <x v="1"/>
    <x v="10"/>
    <x v="2"/>
    <n v="5"/>
    <n v="204.958"/>
    <s v="Morning"/>
    <n v="0.19"/>
  </r>
  <r>
    <n v="1677"/>
    <d v="2023-08-25T00:00:00"/>
    <n v="202"/>
    <n v="303"/>
    <n v="104"/>
    <n v="9"/>
    <n v="276.87400000000002"/>
    <n v="2491.866"/>
    <n v="373.7799"/>
    <b v="1"/>
    <s v="21:03"/>
    <d v="1899-12-30T21:03:00"/>
    <x v="1"/>
    <x v="10"/>
    <x v="2"/>
    <n v="21"/>
    <n v="276.87400000000002"/>
    <s v="Night"/>
    <n v="0.15"/>
  </r>
  <r>
    <n v="2334"/>
    <d v="2023-08-25T00:00:00"/>
    <n v="201"/>
    <n v="305"/>
    <n v="105"/>
    <n v="4"/>
    <n v="183.65100000000001"/>
    <n v="734.60400000000004"/>
    <n v="154.26684"/>
    <b v="0"/>
    <s v="23:22"/>
    <d v="1899-12-30T23:22:00"/>
    <x v="1"/>
    <x v="10"/>
    <x v="2"/>
    <n v="23"/>
    <n v="183.65100000000001"/>
    <s v="Night"/>
    <n v="0.21"/>
  </r>
  <r>
    <n v="2762"/>
    <d v="2023-08-25T00:00:00"/>
    <n v="204"/>
    <n v="301"/>
    <n v="103"/>
    <n v="1"/>
    <n v="318.31800000000004"/>
    <n v="318.31800000000004"/>
    <n v="95.495400000000004"/>
    <b v="0"/>
    <s v="11:34"/>
    <d v="1899-12-30T11:34:00"/>
    <x v="1"/>
    <x v="10"/>
    <x v="2"/>
    <n v="11"/>
    <n v="318.31800000000004"/>
    <s v="Morning"/>
    <n v="0.3"/>
  </r>
  <r>
    <n v="2942"/>
    <d v="2023-08-25T00:00:00"/>
    <n v="202"/>
    <n v="302"/>
    <n v="104"/>
    <n v="4"/>
    <n v="232.55699999999999"/>
    <n v="930.22799999999995"/>
    <n v="279.0684"/>
    <b v="1"/>
    <s v="04:14"/>
    <d v="1899-12-30T04:14:00"/>
    <x v="1"/>
    <x v="10"/>
    <x v="2"/>
    <n v="4"/>
    <n v="232.55699999999999"/>
    <s v="Morning"/>
    <n v="0.3"/>
  </r>
  <r>
    <n v="1207"/>
    <d v="2023-08-26T00:00:00"/>
    <n v="205"/>
    <n v="301"/>
    <n v="103"/>
    <n v="9"/>
    <n v="73.905000000000001"/>
    <n v="665.14499999999998"/>
    <n v="166.28625"/>
    <b v="0"/>
    <s v="02:05"/>
    <d v="1899-12-30T02:05:00"/>
    <x v="1"/>
    <x v="10"/>
    <x v="3"/>
    <n v="2"/>
    <n v="73.905000000000001"/>
    <s v="Morning"/>
    <n v="0.25"/>
  </r>
  <r>
    <n v="1485"/>
    <d v="2023-08-26T00:00:00"/>
    <n v="205"/>
    <n v="303"/>
    <n v="103"/>
    <n v="8"/>
    <n v="70.746000000000009"/>
    <n v="565.96800000000007"/>
    <n v="84.895200000000003"/>
    <b v="0"/>
    <s v="18:59"/>
    <d v="1899-12-30T18:59:00"/>
    <x v="1"/>
    <x v="10"/>
    <x v="3"/>
    <n v="18"/>
    <n v="70.746000000000009"/>
    <s v="Evening"/>
    <n v="0.15"/>
  </r>
  <r>
    <n v="1343"/>
    <d v="2023-08-27T00:00:00"/>
    <n v="205"/>
    <n v="305"/>
    <n v="105"/>
    <n v="4"/>
    <n v="332.29300000000001"/>
    <n v="1329.172"/>
    <n v="252.54268000000002"/>
    <b v="0"/>
    <s v="05:05"/>
    <d v="1899-12-30T05:05:00"/>
    <x v="1"/>
    <x v="10"/>
    <x v="4"/>
    <n v="5"/>
    <n v="332.29300000000001"/>
    <s v="Morning"/>
    <n v="0.19"/>
  </r>
  <r>
    <n v="1862"/>
    <d v="2023-08-27T00:00:00"/>
    <n v="203"/>
    <n v="301"/>
    <n v="103"/>
    <n v="1"/>
    <n v="174.96700000000001"/>
    <n v="174.96700000000001"/>
    <n v="52.490100000000005"/>
    <b v="0"/>
    <s v="22:12"/>
    <d v="1899-12-30T22:12:00"/>
    <x v="1"/>
    <x v="10"/>
    <x v="4"/>
    <n v="22"/>
    <n v="174.96700000000001"/>
    <s v="Night"/>
    <n v="0.3"/>
  </r>
  <r>
    <n v="2112"/>
    <d v="2023-08-27T00:00:00"/>
    <n v="202"/>
    <n v="304"/>
    <n v="103"/>
    <n v="2"/>
    <n v="92.325999999999993"/>
    <n v="184.65199999999999"/>
    <n v="38.776919999999997"/>
    <b v="0"/>
    <s v="22:34"/>
    <d v="1899-12-30T22:34:00"/>
    <x v="1"/>
    <x v="10"/>
    <x v="4"/>
    <n v="22"/>
    <n v="92.325999999999993"/>
    <s v="Night"/>
    <n v="0.21"/>
  </r>
  <r>
    <n v="1312"/>
    <d v="2023-08-28T00:00:00"/>
    <n v="203"/>
    <n v="304"/>
    <n v="101"/>
    <n v="6"/>
    <n v="176.18900000000002"/>
    <n v="1057.134"/>
    <n v="179.71278000000001"/>
    <b v="1"/>
    <s v="03:43"/>
    <d v="1899-12-30T03:43:00"/>
    <x v="1"/>
    <x v="10"/>
    <x v="5"/>
    <n v="3"/>
    <n v="176.18899999999999"/>
    <s v="Morning"/>
    <n v="0.17"/>
  </r>
  <r>
    <n v="2821"/>
    <d v="2023-08-28T00:00:00"/>
    <n v="201"/>
    <n v="303"/>
    <n v="102"/>
    <n v="4"/>
    <n v="349.154"/>
    <n v="1396.616"/>
    <n v="349.154"/>
    <b v="0"/>
    <s v="16:52"/>
    <d v="1899-12-30T16:52:00"/>
    <x v="1"/>
    <x v="10"/>
    <x v="5"/>
    <n v="16"/>
    <n v="349.154"/>
    <s v="Evening"/>
    <n v="0.25"/>
  </r>
  <r>
    <n v="1929"/>
    <d v="2023-08-29T00:00:00"/>
    <n v="201"/>
    <n v="304"/>
    <n v="104"/>
    <n v="2"/>
    <n v="206.54400000000001"/>
    <n v="413.08800000000002"/>
    <n v="61.963200000000001"/>
    <b v="0"/>
    <s v="18:13"/>
    <d v="1899-12-30T18:13:00"/>
    <x v="1"/>
    <x v="10"/>
    <x v="6"/>
    <n v="18"/>
    <n v="206.54400000000001"/>
    <s v="Evening"/>
    <n v="0.15"/>
  </r>
  <r>
    <n v="2676"/>
    <d v="2023-08-29T00:00:00"/>
    <n v="202"/>
    <n v="305"/>
    <n v="103"/>
    <n v="5"/>
    <n v="156.88400000000001"/>
    <n v="784.42000000000007"/>
    <n v="164.72820000000002"/>
    <b v="0"/>
    <s v="04:31"/>
    <d v="1899-12-30T04:31:00"/>
    <x v="1"/>
    <x v="10"/>
    <x v="6"/>
    <n v="4"/>
    <n v="156.88400000000001"/>
    <s v="Morning"/>
    <n v="0.21"/>
  </r>
  <r>
    <n v="2715"/>
    <d v="2023-08-29T00:00:00"/>
    <n v="204"/>
    <n v="301"/>
    <n v="101"/>
    <n v="3"/>
    <n v="372.74900000000002"/>
    <n v="1118.2470000000001"/>
    <n v="167.73705000000001"/>
    <b v="0"/>
    <s v="07:39"/>
    <d v="1899-12-30T07:39:00"/>
    <x v="1"/>
    <x v="10"/>
    <x v="6"/>
    <n v="7"/>
    <n v="372.74900000000002"/>
    <s v="Morning"/>
    <n v="0.15"/>
  </r>
  <r>
    <n v="1094"/>
    <d v="2023-08-30T00:00:00"/>
    <n v="204"/>
    <n v="301"/>
    <n v="104"/>
    <n v="10"/>
    <n v="83.122"/>
    <n v="831.22"/>
    <n v="249.36599999999999"/>
    <b v="1"/>
    <s v="03:31"/>
    <d v="1899-12-30T03:31:00"/>
    <x v="1"/>
    <x v="10"/>
    <x v="0"/>
    <n v="3"/>
    <n v="83.122"/>
    <s v="Morning"/>
    <n v="0.3"/>
  </r>
  <r>
    <n v="1388"/>
    <d v="2023-08-30T00:00:00"/>
    <n v="202"/>
    <n v="302"/>
    <n v="105"/>
    <n v="2"/>
    <n v="374.82900000000001"/>
    <n v="749.65800000000002"/>
    <n v="224.8974"/>
    <b v="0"/>
    <s v="00:03"/>
    <d v="1899-12-30T00:03:00"/>
    <x v="1"/>
    <x v="10"/>
    <x v="0"/>
    <n v="0"/>
    <n v="374.82900000000001"/>
    <s v="Morning"/>
    <n v="0.3"/>
  </r>
  <r>
    <n v="2479"/>
    <d v="2023-08-30T00:00:00"/>
    <n v="205"/>
    <n v="304"/>
    <n v="104"/>
    <n v="9"/>
    <n v="266.51299999999998"/>
    <n v="2398.6169999999997"/>
    <n v="599.65424999999993"/>
    <b v="0"/>
    <s v="08:11"/>
    <d v="1899-12-30T08:11:00"/>
    <x v="1"/>
    <x v="10"/>
    <x v="0"/>
    <n v="8"/>
    <n v="266.51299999999998"/>
    <s v="Morning"/>
    <n v="0.25"/>
  </r>
  <r>
    <n v="1487"/>
    <d v="2023-08-31T00:00:00"/>
    <n v="203"/>
    <n v="302"/>
    <n v="102"/>
    <n v="3"/>
    <n v="191.386"/>
    <n v="574.15800000000002"/>
    <n v="109.09002000000001"/>
    <b v="0"/>
    <s v="16:48"/>
    <d v="1899-12-30T16:48:00"/>
    <x v="1"/>
    <x v="10"/>
    <x v="1"/>
    <n v="16"/>
    <n v="191.386"/>
    <s v="Evening"/>
    <n v="0.19"/>
  </r>
  <r>
    <n v="1999"/>
    <d v="2023-08-31T00:00:00"/>
    <n v="201"/>
    <n v="304"/>
    <n v="102"/>
    <n v="10"/>
    <n v="61.828000000000003"/>
    <n v="618.28"/>
    <n v="154.57"/>
    <b v="0"/>
    <s v="03:08"/>
    <d v="1899-12-30T03:08:00"/>
    <x v="1"/>
    <x v="10"/>
    <x v="1"/>
    <n v="3"/>
    <n v="61.827999999999996"/>
    <s v="Morning"/>
    <n v="0.25"/>
  </r>
  <r>
    <n v="2318"/>
    <d v="2023-08-31T00:00:00"/>
    <n v="205"/>
    <n v="302"/>
    <n v="104"/>
    <n v="5"/>
    <n v="81.393000000000001"/>
    <n v="406.96500000000003"/>
    <n v="122.0895"/>
    <b v="0"/>
    <s v="18:57"/>
    <d v="1899-12-30T18:57:00"/>
    <x v="1"/>
    <x v="10"/>
    <x v="1"/>
    <n v="18"/>
    <n v="81.393000000000001"/>
    <s v="Evening"/>
    <n v="0.3"/>
  </r>
  <r>
    <n v="2162"/>
    <d v="2023-09-01T00:00:00"/>
    <n v="205"/>
    <n v="303"/>
    <n v="102"/>
    <n v="8"/>
    <n v="98.124000000000009"/>
    <n v="784.99200000000008"/>
    <n v="235.49760000000001"/>
    <b v="0"/>
    <s v="02:01"/>
    <d v="1899-12-30T02:01:00"/>
    <x v="1"/>
    <x v="11"/>
    <x v="2"/>
    <n v="2"/>
    <n v="98.124000000000009"/>
    <s v="Morning"/>
    <n v="0.3"/>
  </r>
  <r>
    <n v="2730"/>
    <d v="2023-09-01T00:00:00"/>
    <n v="203"/>
    <n v="303"/>
    <n v="101"/>
    <n v="3"/>
    <n v="273.09100000000001"/>
    <n v="819.27300000000002"/>
    <n v="172.04732999999999"/>
    <b v="0"/>
    <s v="01:30"/>
    <d v="1899-12-30T01:30:00"/>
    <x v="1"/>
    <x v="11"/>
    <x v="2"/>
    <n v="1"/>
    <n v="273.09100000000001"/>
    <s v="Morning"/>
    <n v="0.21"/>
  </r>
  <r>
    <n v="1162"/>
    <d v="2023-09-02T00:00:00"/>
    <n v="202"/>
    <n v="303"/>
    <n v="102"/>
    <n v="8"/>
    <n v="194.40199999999999"/>
    <n v="1555.2159999999999"/>
    <n v="264.38672000000003"/>
    <b v="0"/>
    <s v="07:42"/>
    <d v="1899-12-30T07:42:00"/>
    <x v="1"/>
    <x v="11"/>
    <x v="3"/>
    <n v="7"/>
    <n v="194.40199999999999"/>
    <s v="Morning"/>
    <n v="0.17000000000000004"/>
  </r>
  <r>
    <n v="1556"/>
    <d v="2023-09-02T00:00:00"/>
    <n v="201"/>
    <n v="303"/>
    <n v="104"/>
    <n v="9"/>
    <n v="332.73500000000001"/>
    <n v="2994.6150000000002"/>
    <n v="898.3845"/>
    <b v="0"/>
    <s v="23:40"/>
    <d v="1899-12-30T23:40:00"/>
    <x v="1"/>
    <x v="11"/>
    <x v="3"/>
    <n v="23"/>
    <n v="332.73500000000001"/>
    <s v="Night"/>
    <n v="0.3"/>
  </r>
  <r>
    <n v="1815"/>
    <d v="2023-09-02T00:00:00"/>
    <n v="202"/>
    <n v="301"/>
    <n v="103"/>
    <n v="1"/>
    <n v="241.72200000000001"/>
    <n v="241.72200000000001"/>
    <n v="36.258299999999998"/>
    <b v="0"/>
    <s v="11:09"/>
    <d v="1899-12-30T11:09:00"/>
    <x v="1"/>
    <x v="11"/>
    <x v="3"/>
    <n v="11"/>
    <n v="241.72200000000001"/>
    <s v="Morning"/>
    <n v="0.15"/>
  </r>
  <r>
    <n v="2952"/>
    <d v="2023-09-02T00:00:00"/>
    <n v="205"/>
    <n v="305"/>
    <n v="103"/>
    <n v="1"/>
    <n v="246.649"/>
    <n v="246.649"/>
    <n v="51.796289999999999"/>
    <b v="1"/>
    <s v="05:36"/>
    <d v="1899-12-30T05:36:00"/>
    <x v="1"/>
    <x v="11"/>
    <x v="3"/>
    <n v="5"/>
    <n v="246.649"/>
    <s v="Morning"/>
    <n v="0.21"/>
  </r>
  <r>
    <n v="1959"/>
    <d v="2023-09-03T00:00:00"/>
    <n v="202"/>
    <n v="302"/>
    <n v="102"/>
    <n v="4"/>
    <n v="213.499"/>
    <n v="853.99599999999998"/>
    <n v="128.0994"/>
    <b v="0"/>
    <s v="03:19"/>
    <d v="1899-12-30T03:19:00"/>
    <x v="1"/>
    <x v="11"/>
    <x v="4"/>
    <n v="3"/>
    <n v="213.499"/>
    <s v="Morning"/>
    <n v="0.15"/>
  </r>
  <r>
    <n v="1164"/>
    <d v="2023-09-04T00:00:00"/>
    <n v="205"/>
    <n v="303"/>
    <n v="105"/>
    <n v="3"/>
    <n v="360.90600000000001"/>
    <n v="1082.7180000000001"/>
    <n v="227.37078"/>
    <b v="0"/>
    <s v="09:27"/>
    <d v="1899-12-30T09:27:00"/>
    <x v="1"/>
    <x v="11"/>
    <x v="5"/>
    <n v="9"/>
    <n v="360.90600000000001"/>
    <s v="Morning"/>
    <n v="0.21"/>
  </r>
  <r>
    <n v="1757"/>
    <d v="2023-09-04T00:00:00"/>
    <n v="201"/>
    <n v="302"/>
    <n v="105"/>
    <n v="8"/>
    <n v="151.203"/>
    <n v="1209.624"/>
    <n v="229.82856000000001"/>
    <b v="0"/>
    <s v="01:44"/>
    <d v="1899-12-30T01:44:00"/>
    <x v="1"/>
    <x v="11"/>
    <x v="5"/>
    <n v="1"/>
    <n v="151.203"/>
    <s v="Morning"/>
    <n v="0.19"/>
  </r>
  <r>
    <n v="2444"/>
    <d v="2023-09-04T00:00:00"/>
    <n v="204"/>
    <n v="304"/>
    <n v="101"/>
    <n v="10"/>
    <n v="235.52099999999999"/>
    <n v="2355.21"/>
    <n v="706.56299999999999"/>
    <b v="1"/>
    <s v="04:44"/>
    <d v="1899-12-30T04:44:00"/>
    <x v="1"/>
    <x v="11"/>
    <x v="5"/>
    <n v="4"/>
    <n v="235.52100000000002"/>
    <s v="Morning"/>
    <n v="0.3"/>
  </r>
  <r>
    <n v="2033"/>
    <d v="2023-09-05T00:00:00"/>
    <n v="202"/>
    <n v="302"/>
    <n v="105"/>
    <n v="4"/>
    <n v="218.75100000000003"/>
    <n v="875.00400000000013"/>
    <n v="166.25076000000001"/>
    <b v="0"/>
    <s v="02:12"/>
    <d v="1899-12-30T02:12:00"/>
    <x v="1"/>
    <x v="11"/>
    <x v="6"/>
    <n v="2"/>
    <n v="218.75100000000003"/>
    <s v="Morning"/>
    <n v="0.18999999999999997"/>
  </r>
  <r>
    <n v="1113"/>
    <d v="2023-09-06T00:00:00"/>
    <n v="203"/>
    <n v="305"/>
    <n v="102"/>
    <n v="8"/>
    <n v="153.07500000000002"/>
    <n v="1224.6000000000001"/>
    <n v="183.69000000000003"/>
    <b v="1"/>
    <s v="11:48"/>
    <d v="1899-12-30T11:48:00"/>
    <x v="1"/>
    <x v="11"/>
    <x v="0"/>
    <n v="11"/>
    <n v="153.07500000000002"/>
    <s v="Morning"/>
    <n v="0.15"/>
  </r>
  <r>
    <n v="2520"/>
    <d v="2023-09-06T00:00:00"/>
    <n v="204"/>
    <n v="304"/>
    <n v="104"/>
    <n v="6"/>
    <n v="164.619"/>
    <n v="987.71399999999994"/>
    <n v="207.41993999999997"/>
    <b v="1"/>
    <s v="15:41"/>
    <d v="1899-12-30T15:41:00"/>
    <x v="1"/>
    <x v="11"/>
    <x v="0"/>
    <n v="15"/>
    <n v="164.619"/>
    <s v="Evening"/>
    <n v="0.21"/>
  </r>
  <r>
    <n v="2752"/>
    <d v="2023-09-06T00:00:00"/>
    <n v="202"/>
    <n v="303"/>
    <n v="104"/>
    <n v="10"/>
    <n v="155.155"/>
    <n v="1551.55"/>
    <n v="263.76350000000002"/>
    <b v="0"/>
    <s v="08:50"/>
    <d v="1899-12-30T08:50:00"/>
    <x v="1"/>
    <x v="11"/>
    <x v="0"/>
    <n v="8"/>
    <n v="155.155"/>
    <s v="Morning"/>
    <n v="0.17"/>
  </r>
  <r>
    <n v="1124"/>
    <d v="2023-09-07T00:00:00"/>
    <n v="202"/>
    <n v="304"/>
    <n v="102"/>
    <n v="7"/>
    <n v="237.107"/>
    <n v="1659.749"/>
    <n v="497.92469999999997"/>
    <b v="0"/>
    <s v="14:25"/>
    <d v="1899-12-30T14:25:00"/>
    <x v="1"/>
    <x v="11"/>
    <x v="1"/>
    <n v="14"/>
    <n v="237.107"/>
    <s v="Afternoon"/>
    <n v="0.3"/>
  </r>
  <r>
    <n v="1291"/>
    <d v="2023-09-07T00:00:00"/>
    <n v="201"/>
    <n v="301"/>
    <n v="103"/>
    <n v="3"/>
    <n v="352.88499999999999"/>
    <n v="1058.655"/>
    <n v="264.66374999999999"/>
    <b v="0"/>
    <s v="07:32"/>
    <d v="1899-12-30T07:32:00"/>
    <x v="1"/>
    <x v="11"/>
    <x v="1"/>
    <n v="7"/>
    <n v="352.88499999999999"/>
    <s v="Morning"/>
    <n v="0.25"/>
  </r>
  <r>
    <n v="1305"/>
    <d v="2023-09-07T00:00:00"/>
    <n v="203"/>
    <n v="301"/>
    <n v="101"/>
    <n v="4"/>
    <n v="283.036"/>
    <n v="1132.144"/>
    <n v="169.82159999999999"/>
    <b v="1"/>
    <s v="06:23"/>
    <d v="1899-12-30T06:23:00"/>
    <x v="1"/>
    <x v="11"/>
    <x v="1"/>
    <n v="6"/>
    <n v="283.036"/>
    <s v="Morning"/>
    <n v="0.15"/>
  </r>
  <r>
    <n v="1421"/>
    <d v="2023-09-07T00:00:00"/>
    <n v="203"/>
    <n v="301"/>
    <n v="101"/>
    <n v="5"/>
    <n v="286.03899999999999"/>
    <n v="1430.1949999999999"/>
    <n v="271.73705000000001"/>
    <b v="0"/>
    <s v="17:45"/>
    <d v="1899-12-30T17:45:00"/>
    <x v="1"/>
    <x v="11"/>
    <x v="1"/>
    <n v="17"/>
    <n v="286.03899999999999"/>
    <s v="Evening"/>
    <n v="0.19"/>
  </r>
  <r>
    <n v="1946"/>
    <d v="2023-09-07T00:00:00"/>
    <n v="203"/>
    <n v="305"/>
    <n v="102"/>
    <n v="9"/>
    <n v="219.32300000000001"/>
    <n v="1973.9070000000002"/>
    <n v="592.1721"/>
    <b v="0"/>
    <s v="14:20"/>
    <d v="1899-12-30T14:20:00"/>
    <x v="1"/>
    <x v="11"/>
    <x v="1"/>
    <n v="14"/>
    <n v="219.32300000000001"/>
    <s v="Afternoon"/>
    <n v="0.3"/>
  </r>
  <r>
    <n v="2498"/>
    <d v="2023-09-07T00:00:00"/>
    <n v="201"/>
    <n v="304"/>
    <n v="103"/>
    <n v="1"/>
    <n v="330.10900000000004"/>
    <n v="330.10900000000004"/>
    <n v="99.032700000000006"/>
    <b v="0"/>
    <s v="08:25"/>
    <d v="1899-12-30T08:25:00"/>
    <x v="1"/>
    <x v="11"/>
    <x v="1"/>
    <n v="8"/>
    <n v="330.10900000000004"/>
    <s v="Morning"/>
    <n v="0.3"/>
  </r>
  <r>
    <n v="1218"/>
    <d v="2023-09-08T00:00:00"/>
    <n v="204"/>
    <n v="301"/>
    <n v="102"/>
    <n v="4"/>
    <n v="120.224"/>
    <n v="480.89600000000002"/>
    <n v="100.98815999999999"/>
    <b v="1"/>
    <s v="20:54"/>
    <d v="1899-12-30T20:54:00"/>
    <x v="1"/>
    <x v="11"/>
    <x v="2"/>
    <n v="20"/>
    <n v="120.224"/>
    <s v="Evening"/>
    <n v="0.21"/>
  </r>
  <r>
    <n v="1283"/>
    <d v="2023-09-08T00:00:00"/>
    <n v="201"/>
    <n v="302"/>
    <n v="105"/>
    <n v="8"/>
    <n v="285.012"/>
    <n v="2280.096"/>
    <n v="433.21823999999998"/>
    <b v="0"/>
    <s v="08:08"/>
    <d v="1899-12-30T08:08:00"/>
    <x v="1"/>
    <x v="11"/>
    <x v="2"/>
    <n v="8"/>
    <n v="285.012"/>
    <s v="Morning"/>
    <n v="0.19"/>
  </r>
  <r>
    <n v="1026"/>
    <d v="2023-09-09T00:00:00"/>
    <n v="203"/>
    <n v="304"/>
    <n v="103"/>
    <n v="9"/>
    <n v="286.27300000000002"/>
    <n v="2576.4570000000003"/>
    <n v="541.05597"/>
    <b v="0"/>
    <s v="14:05"/>
    <d v="1899-12-30T14:05:00"/>
    <x v="1"/>
    <x v="11"/>
    <x v="3"/>
    <n v="14"/>
    <n v="286.27300000000002"/>
    <s v="Afternoon"/>
    <n v="0.20999999999999996"/>
  </r>
  <r>
    <n v="1317"/>
    <d v="2023-09-09T00:00:00"/>
    <n v="205"/>
    <n v="303"/>
    <n v="102"/>
    <n v="10"/>
    <n v="249.93799999999999"/>
    <n v="2499.38"/>
    <n v="374.90699999999998"/>
    <b v="0"/>
    <s v="06:35"/>
    <d v="1899-12-30T06:35:00"/>
    <x v="1"/>
    <x v="11"/>
    <x v="3"/>
    <n v="6"/>
    <n v="249.93800000000002"/>
    <s v="Morning"/>
    <n v="0.15"/>
  </r>
  <r>
    <n v="1642"/>
    <d v="2023-09-09T00:00:00"/>
    <n v="204"/>
    <n v="301"/>
    <n v="104"/>
    <n v="3"/>
    <n v="247.16900000000001"/>
    <n v="741.50700000000006"/>
    <n v="126.05619000000002"/>
    <b v="0"/>
    <s v="05:59"/>
    <d v="1899-12-30T05:59:00"/>
    <x v="1"/>
    <x v="11"/>
    <x v="3"/>
    <n v="5"/>
    <n v="247.16900000000001"/>
    <s v="Morning"/>
    <n v="0.17"/>
  </r>
  <r>
    <n v="2136"/>
    <d v="2023-09-09T00:00:00"/>
    <n v="202"/>
    <n v="305"/>
    <n v="102"/>
    <n v="10"/>
    <n v="276.58800000000002"/>
    <n v="2765.88"/>
    <n v="580.83479999999997"/>
    <b v="0"/>
    <s v="04:18"/>
    <d v="1899-12-30T04:18:00"/>
    <x v="1"/>
    <x v="11"/>
    <x v="3"/>
    <n v="4"/>
    <n v="276.58800000000002"/>
    <s v="Morning"/>
    <n v="0.21"/>
  </r>
  <r>
    <n v="1270"/>
    <d v="2023-09-10T00:00:00"/>
    <n v="204"/>
    <n v="304"/>
    <n v="103"/>
    <n v="9"/>
    <n v="211.69200000000001"/>
    <n v="1905.2280000000001"/>
    <n v="323.88876000000005"/>
    <b v="1"/>
    <s v="10:05"/>
    <d v="1899-12-30T10:05:00"/>
    <x v="1"/>
    <x v="11"/>
    <x v="4"/>
    <n v="10"/>
    <n v="211.69200000000001"/>
    <s v="Morning"/>
    <n v="0.17"/>
  </r>
  <r>
    <n v="2344"/>
    <d v="2023-09-10T00:00:00"/>
    <n v="205"/>
    <n v="302"/>
    <n v="102"/>
    <n v="1"/>
    <n v="59.735000000000007"/>
    <n v="59.735000000000007"/>
    <n v="10.154950000000001"/>
    <b v="0"/>
    <s v="16:21"/>
    <d v="1899-12-30T16:21:00"/>
    <x v="1"/>
    <x v="11"/>
    <x v="4"/>
    <n v="16"/>
    <n v="59.735000000000007"/>
    <s v="Evening"/>
    <n v="0.17"/>
  </r>
  <r>
    <n v="2111"/>
    <d v="2023-09-11T00:00:00"/>
    <n v="201"/>
    <n v="302"/>
    <n v="105"/>
    <n v="1"/>
    <n v="130.273"/>
    <n v="130.273"/>
    <n v="24.75187"/>
    <b v="0"/>
    <s v="01:48"/>
    <d v="1899-12-30T01:48:00"/>
    <x v="1"/>
    <x v="11"/>
    <x v="5"/>
    <n v="1"/>
    <n v="130.273"/>
    <s v="Morning"/>
    <n v="0.19"/>
  </r>
  <r>
    <n v="1567"/>
    <d v="2023-09-12T00:00:00"/>
    <n v="203"/>
    <n v="305"/>
    <n v="104"/>
    <n v="1"/>
    <n v="178.07399999999998"/>
    <n v="178.07399999999998"/>
    <n v="44.518499999999996"/>
    <b v="0"/>
    <s v="14:27"/>
    <d v="1899-12-30T14:27:00"/>
    <x v="1"/>
    <x v="11"/>
    <x v="6"/>
    <n v="14"/>
    <n v="178.07399999999998"/>
    <s v="Afternoon"/>
    <n v="0.25"/>
  </r>
  <r>
    <n v="1637"/>
    <d v="2023-09-12T00:00:00"/>
    <n v="202"/>
    <n v="301"/>
    <n v="104"/>
    <n v="5"/>
    <n v="185.05500000000001"/>
    <n v="925.27500000000009"/>
    <n v="175.80225000000002"/>
    <b v="0"/>
    <s v="23:59"/>
    <d v="1899-12-30T23:59:00"/>
    <x v="1"/>
    <x v="11"/>
    <x v="6"/>
    <n v="23"/>
    <n v="185.05500000000001"/>
    <s v="Night"/>
    <n v="0.19"/>
  </r>
  <r>
    <n v="1654"/>
    <d v="2023-09-12T00:00:00"/>
    <n v="203"/>
    <n v="302"/>
    <n v="101"/>
    <n v="4"/>
    <n v="127.90700000000001"/>
    <n v="511.62800000000004"/>
    <n v="86.976760000000013"/>
    <b v="0"/>
    <s v="18:57"/>
    <d v="1899-12-30T18:57:00"/>
    <x v="1"/>
    <x v="11"/>
    <x v="6"/>
    <n v="18"/>
    <n v="127.90700000000001"/>
    <s v="Evening"/>
    <n v="0.17"/>
  </r>
  <r>
    <n v="2008"/>
    <d v="2023-09-12T00:00:00"/>
    <n v="201"/>
    <n v="301"/>
    <n v="104"/>
    <n v="7"/>
    <n v="82.771000000000001"/>
    <n v="579.39700000000005"/>
    <n v="98.497490000000013"/>
    <b v="0"/>
    <s v="05:13"/>
    <d v="1899-12-30T05:13:00"/>
    <x v="1"/>
    <x v="11"/>
    <x v="6"/>
    <n v="5"/>
    <n v="82.771000000000001"/>
    <s v="Morning"/>
    <n v="0.17"/>
  </r>
  <r>
    <n v="2490"/>
    <d v="2023-09-12T00:00:00"/>
    <n v="204"/>
    <n v="303"/>
    <n v="103"/>
    <n v="10"/>
    <n v="264.745"/>
    <n v="2647.45"/>
    <n v="555.96449999999993"/>
    <b v="0"/>
    <s v="14:15"/>
    <d v="1899-12-30T14:15:00"/>
    <x v="1"/>
    <x v="11"/>
    <x v="6"/>
    <n v="14"/>
    <n v="264.745"/>
    <s v="Afternoon"/>
    <n v="0.21"/>
  </r>
  <r>
    <n v="1749"/>
    <d v="2023-09-13T00:00:00"/>
    <n v="202"/>
    <n v="305"/>
    <n v="104"/>
    <n v="7"/>
    <n v="193.83"/>
    <n v="1356.8100000000002"/>
    <n v="203.52150000000003"/>
    <b v="0"/>
    <s v="14:09"/>
    <d v="1899-12-30T14:09:00"/>
    <x v="1"/>
    <x v="11"/>
    <x v="0"/>
    <n v="14"/>
    <n v="193.83"/>
    <s v="Afternoon"/>
    <n v="0.15"/>
  </r>
  <r>
    <n v="2876"/>
    <d v="2023-09-13T00:00:00"/>
    <n v="202"/>
    <n v="304"/>
    <n v="104"/>
    <n v="4"/>
    <n v="275.58700000000005"/>
    <n v="1102.3480000000002"/>
    <n v="330.70440000000002"/>
    <b v="0"/>
    <s v="12:21"/>
    <d v="1899-12-30T12:21:00"/>
    <x v="1"/>
    <x v="11"/>
    <x v="0"/>
    <n v="12"/>
    <n v="275.58700000000005"/>
    <s v="Afternoon"/>
    <n v="0.3"/>
  </r>
  <r>
    <n v="1153"/>
    <d v="2023-09-14T00:00:00"/>
    <n v="202"/>
    <n v="304"/>
    <n v="102"/>
    <n v="4"/>
    <n v="246.40199999999999"/>
    <n v="985.60799999999995"/>
    <n v="246.40199999999999"/>
    <b v="0"/>
    <s v="23:35"/>
    <d v="1899-12-30T23:35:00"/>
    <x v="1"/>
    <x v="11"/>
    <x v="1"/>
    <n v="23"/>
    <n v="246.40199999999999"/>
    <s v="Night"/>
    <n v="0.25"/>
  </r>
  <r>
    <n v="1732"/>
    <d v="2023-09-14T00:00:00"/>
    <n v="202"/>
    <n v="303"/>
    <n v="102"/>
    <n v="7"/>
    <n v="42.484000000000002"/>
    <n v="297.38800000000003"/>
    <n v="50.555960000000006"/>
    <b v="0"/>
    <s v="00:15"/>
    <d v="1899-12-30T00:15:00"/>
    <x v="1"/>
    <x v="11"/>
    <x v="1"/>
    <n v="0"/>
    <n v="42.484000000000002"/>
    <s v="Morning"/>
    <n v="0.17"/>
  </r>
  <r>
    <n v="1272"/>
    <d v="2023-09-15T00:00:00"/>
    <n v="202"/>
    <n v="305"/>
    <n v="101"/>
    <n v="8"/>
    <n v="109.90200000000002"/>
    <n v="879.21600000000012"/>
    <n v="184.63536000000002"/>
    <b v="0"/>
    <s v="11:28"/>
    <d v="1899-12-30T11:28:00"/>
    <x v="1"/>
    <x v="11"/>
    <x v="2"/>
    <n v="11"/>
    <n v="109.90200000000002"/>
    <s v="Morning"/>
    <n v="0.21"/>
  </r>
  <r>
    <n v="1449"/>
    <d v="2023-09-15T00:00:00"/>
    <n v="204"/>
    <n v="304"/>
    <n v="101"/>
    <n v="6"/>
    <n v="91.234000000000009"/>
    <n v="547.404"/>
    <n v="82.110599999999991"/>
    <b v="0"/>
    <s v="17:29"/>
    <d v="1899-12-30T17:29:00"/>
    <x v="1"/>
    <x v="11"/>
    <x v="2"/>
    <n v="17"/>
    <n v="91.233999999999995"/>
    <s v="Evening"/>
    <n v="0.15"/>
  </r>
  <r>
    <n v="2518"/>
    <d v="2023-09-15T00:00:00"/>
    <n v="202"/>
    <n v="304"/>
    <n v="102"/>
    <n v="5"/>
    <n v="140.738"/>
    <n v="703.69"/>
    <n v="119.62730000000002"/>
    <b v="1"/>
    <s v="14:58"/>
    <d v="1899-12-30T14:58:00"/>
    <x v="1"/>
    <x v="11"/>
    <x v="2"/>
    <n v="14"/>
    <n v="140.738"/>
    <s v="Afternoon"/>
    <n v="0.17"/>
  </r>
  <r>
    <n v="2638"/>
    <d v="2023-09-15T00:00:00"/>
    <n v="201"/>
    <n v="304"/>
    <n v="102"/>
    <n v="5"/>
    <n v="152.62"/>
    <n v="763.1"/>
    <n v="129.727"/>
    <b v="0"/>
    <s v="21:51"/>
    <d v="1899-12-30T21:51:00"/>
    <x v="1"/>
    <x v="11"/>
    <x v="2"/>
    <n v="21"/>
    <n v="152.62"/>
    <s v="Night"/>
    <n v="0.17"/>
  </r>
  <r>
    <n v="2820"/>
    <d v="2023-09-15T00:00:00"/>
    <n v="204"/>
    <n v="301"/>
    <n v="102"/>
    <n v="3"/>
    <n v="317.78499999999997"/>
    <n v="953.3549999999999"/>
    <n v="200.20454999999998"/>
    <b v="1"/>
    <s v="17:37"/>
    <d v="1899-12-30T17:37:00"/>
    <x v="1"/>
    <x v="11"/>
    <x v="2"/>
    <n v="17"/>
    <n v="317.78499999999997"/>
    <s v="Evening"/>
    <n v="0.21"/>
  </r>
  <r>
    <n v="1314"/>
    <d v="2023-09-16T00:00:00"/>
    <n v="205"/>
    <n v="304"/>
    <n v="103"/>
    <n v="10"/>
    <n v="336.58300000000003"/>
    <n v="3365.8300000000004"/>
    <n v="706.82430000000011"/>
    <b v="0"/>
    <s v="10:19"/>
    <d v="1899-12-30T10:19:00"/>
    <x v="1"/>
    <x v="11"/>
    <x v="3"/>
    <n v="10"/>
    <n v="336.58300000000003"/>
    <s v="Morning"/>
    <n v="0.21000000000000002"/>
  </r>
  <r>
    <n v="1376"/>
    <d v="2023-09-16T00:00:00"/>
    <n v="204"/>
    <n v="304"/>
    <n v="103"/>
    <n v="1"/>
    <n v="307.21600000000001"/>
    <n v="307.21600000000001"/>
    <n v="92.1648"/>
    <b v="0"/>
    <s v="16:13"/>
    <d v="1899-12-30T16:13:00"/>
    <x v="1"/>
    <x v="11"/>
    <x v="3"/>
    <n v="16"/>
    <n v="307.21600000000001"/>
    <s v="Evening"/>
    <n v="0.3"/>
  </r>
  <r>
    <n v="1497"/>
    <d v="2023-09-16T00:00:00"/>
    <n v="202"/>
    <n v="301"/>
    <n v="103"/>
    <n v="5"/>
    <n v="44.72"/>
    <n v="223.6"/>
    <n v="33.54"/>
    <b v="0"/>
    <s v="23:16"/>
    <d v="1899-12-30T23:16:00"/>
    <x v="1"/>
    <x v="11"/>
    <x v="3"/>
    <n v="23"/>
    <n v="44.72"/>
    <s v="Night"/>
    <n v="0.15"/>
  </r>
  <r>
    <n v="2030"/>
    <d v="2023-09-16T00:00:00"/>
    <n v="203"/>
    <n v="304"/>
    <n v="103"/>
    <n v="5"/>
    <n v="236.119"/>
    <n v="1180.595"/>
    <n v="354.17849999999999"/>
    <b v="0"/>
    <s v="11:13"/>
    <d v="1899-12-30T11:13:00"/>
    <x v="1"/>
    <x v="11"/>
    <x v="3"/>
    <n v="11"/>
    <n v="236.119"/>
    <s v="Morning"/>
    <n v="0.3"/>
  </r>
  <r>
    <n v="2691"/>
    <d v="2023-09-16T00:00:00"/>
    <n v="203"/>
    <n v="305"/>
    <n v="102"/>
    <n v="6"/>
    <n v="274.53399999999999"/>
    <n v="1647.204"/>
    <n v="247.08059999999998"/>
    <b v="0"/>
    <s v="02:35"/>
    <d v="1899-12-30T02:35:00"/>
    <x v="1"/>
    <x v="11"/>
    <x v="3"/>
    <n v="2"/>
    <n v="274.53399999999999"/>
    <s v="Morning"/>
    <n v="0.15"/>
  </r>
  <r>
    <n v="2817"/>
    <d v="2023-09-16T00:00:00"/>
    <n v="201"/>
    <n v="304"/>
    <n v="104"/>
    <n v="7"/>
    <n v="295.00900000000001"/>
    <n v="2065.0630000000001"/>
    <n v="309.75945000000002"/>
    <b v="0"/>
    <s v="04:56"/>
    <d v="1899-12-30T04:56:00"/>
    <x v="1"/>
    <x v="11"/>
    <x v="3"/>
    <n v="4"/>
    <n v="295.00900000000001"/>
    <s v="Morning"/>
    <n v="0.15"/>
  </r>
  <r>
    <n v="1003"/>
    <d v="2023-09-17T00:00:00"/>
    <n v="201"/>
    <n v="303"/>
    <n v="101"/>
    <n v="3"/>
    <n v="149.89000000000001"/>
    <n v="449.67000000000007"/>
    <n v="112.41750000000002"/>
    <b v="0"/>
    <s v="09:00"/>
    <d v="1899-12-30T09:00:00"/>
    <x v="1"/>
    <x v="11"/>
    <x v="4"/>
    <n v="9"/>
    <n v="149.89000000000001"/>
    <s v="Morning"/>
    <n v="0.25"/>
  </r>
  <r>
    <n v="1029"/>
    <d v="2023-09-18T00:00:00"/>
    <n v="202"/>
    <n v="302"/>
    <n v="101"/>
    <n v="2"/>
    <n v="180.88199999999998"/>
    <n v="361.76399999999995"/>
    <n v="54.264599999999994"/>
    <b v="0"/>
    <s v="10:40"/>
    <d v="1899-12-30T10:40:00"/>
    <x v="1"/>
    <x v="11"/>
    <x v="5"/>
    <n v="10"/>
    <n v="180.88199999999998"/>
    <s v="Morning"/>
    <n v="0.15"/>
  </r>
  <r>
    <n v="1427"/>
    <d v="2023-09-18T00:00:00"/>
    <n v="204"/>
    <n v="304"/>
    <n v="105"/>
    <n v="4"/>
    <n v="118.261"/>
    <n v="473.04399999999998"/>
    <n v="89.878360000000001"/>
    <b v="1"/>
    <s v="10:37"/>
    <d v="1899-12-30T10:37:00"/>
    <x v="1"/>
    <x v="11"/>
    <x v="5"/>
    <n v="10"/>
    <n v="118.261"/>
    <s v="Morning"/>
    <n v="0.19"/>
  </r>
  <r>
    <n v="1647"/>
    <d v="2023-09-18T00:00:00"/>
    <n v="203"/>
    <n v="304"/>
    <n v="104"/>
    <n v="1"/>
    <n v="304.577"/>
    <n v="304.577"/>
    <n v="45.686549999999997"/>
    <b v="0"/>
    <s v="11:31"/>
    <d v="1899-12-30T11:31:00"/>
    <x v="1"/>
    <x v="11"/>
    <x v="5"/>
    <n v="11"/>
    <n v="304.577"/>
    <s v="Morning"/>
    <n v="0.15"/>
  </r>
  <r>
    <n v="1417"/>
    <d v="2023-09-19T00:00:00"/>
    <n v="203"/>
    <n v="302"/>
    <n v="105"/>
    <n v="1"/>
    <n v="39.819000000000003"/>
    <n v="39.819000000000003"/>
    <n v="9.9547500000000007"/>
    <b v="0"/>
    <s v="18:58"/>
    <d v="1899-12-30T18:58:00"/>
    <x v="1"/>
    <x v="11"/>
    <x v="6"/>
    <n v="18"/>
    <n v="39.819000000000003"/>
    <s v="Evening"/>
    <n v="0.25"/>
  </r>
  <r>
    <n v="1718"/>
    <d v="2023-09-19T00:00:00"/>
    <n v="205"/>
    <n v="301"/>
    <n v="101"/>
    <n v="9"/>
    <n v="73.879000000000005"/>
    <n v="664.91100000000006"/>
    <n v="199.47330000000002"/>
    <b v="0"/>
    <s v="15:55"/>
    <d v="1899-12-30T15:55:00"/>
    <x v="1"/>
    <x v="11"/>
    <x v="6"/>
    <n v="15"/>
    <n v="73.879000000000005"/>
    <s v="Evening"/>
    <n v="0.3"/>
  </r>
  <r>
    <n v="2794"/>
    <d v="2023-09-19T00:00:00"/>
    <n v="204"/>
    <n v="303"/>
    <n v="101"/>
    <n v="9"/>
    <n v="295.82800000000003"/>
    <n v="2662.4520000000002"/>
    <n v="452.61684000000008"/>
    <b v="1"/>
    <s v="16:03"/>
    <d v="1899-12-30T16:03:00"/>
    <x v="1"/>
    <x v="11"/>
    <x v="6"/>
    <n v="16"/>
    <n v="295.82800000000003"/>
    <s v="Evening"/>
    <n v="0.17"/>
  </r>
  <r>
    <n v="1500"/>
    <d v="2023-09-20T00:00:00"/>
    <n v="201"/>
    <n v="305"/>
    <n v="102"/>
    <n v="3"/>
    <n v="65.039000000000001"/>
    <n v="195.11700000000002"/>
    <n v="40.97457"/>
    <b v="1"/>
    <s v="11:42"/>
    <d v="1899-12-30T11:42:00"/>
    <x v="1"/>
    <x v="11"/>
    <x v="0"/>
    <n v="11"/>
    <n v="65.039000000000001"/>
    <s v="Morning"/>
    <n v="0.21"/>
  </r>
  <r>
    <n v="2075"/>
    <d v="2023-09-20T00:00:00"/>
    <n v="203"/>
    <n v="301"/>
    <n v="105"/>
    <n v="8"/>
    <n v="145.821"/>
    <n v="1166.568"/>
    <n v="221.64792"/>
    <b v="0"/>
    <s v="20:51"/>
    <d v="1899-12-30T20:51:00"/>
    <x v="1"/>
    <x v="11"/>
    <x v="0"/>
    <n v="20"/>
    <n v="145.821"/>
    <s v="Evening"/>
    <n v="0.19"/>
  </r>
  <r>
    <n v="1075"/>
    <d v="2023-09-21T00:00:00"/>
    <n v="202"/>
    <n v="303"/>
    <n v="102"/>
    <n v="10"/>
    <n v="131.15700000000001"/>
    <n v="1311.5700000000002"/>
    <n v="327.89250000000004"/>
    <b v="0"/>
    <s v="20:32"/>
    <d v="1899-12-30T20:32:00"/>
    <x v="1"/>
    <x v="11"/>
    <x v="1"/>
    <n v="20"/>
    <n v="131.15700000000001"/>
    <s v="Evening"/>
    <n v="0.25"/>
  </r>
  <r>
    <n v="1082"/>
    <d v="2023-09-21T00:00:00"/>
    <n v="202"/>
    <n v="304"/>
    <n v="105"/>
    <n v="4"/>
    <n v="92.546999999999997"/>
    <n v="370.18799999999999"/>
    <n v="111.0564"/>
    <b v="0"/>
    <s v="16:04"/>
    <d v="1899-12-30T16:04:00"/>
    <x v="1"/>
    <x v="11"/>
    <x v="1"/>
    <n v="16"/>
    <n v="92.546999999999997"/>
    <s v="Evening"/>
    <n v="0.3"/>
  </r>
  <r>
    <n v="1139"/>
    <d v="2023-09-21T00:00:00"/>
    <n v="201"/>
    <n v="301"/>
    <n v="104"/>
    <n v="2"/>
    <n v="341.21100000000007"/>
    <n v="682.42200000000014"/>
    <n v="129.66018000000003"/>
    <b v="1"/>
    <s v="02:42"/>
    <d v="1899-12-30T02:42:00"/>
    <x v="1"/>
    <x v="11"/>
    <x v="1"/>
    <n v="2"/>
    <n v="341.21100000000007"/>
    <s v="Morning"/>
    <n v="0.19"/>
  </r>
  <r>
    <n v="1360"/>
    <d v="2023-09-21T00:00:00"/>
    <n v="205"/>
    <n v="303"/>
    <n v="101"/>
    <n v="10"/>
    <n v="246.60999999999999"/>
    <n v="2466.1"/>
    <n v="419.23700000000002"/>
    <b v="0"/>
    <s v="02:46"/>
    <d v="1899-12-30T02:46:00"/>
    <x v="1"/>
    <x v="11"/>
    <x v="1"/>
    <n v="2"/>
    <n v="246.60999999999999"/>
    <s v="Morning"/>
    <n v="0.17"/>
  </r>
  <r>
    <n v="1738"/>
    <d v="2023-09-21T00:00:00"/>
    <n v="202"/>
    <n v="303"/>
    <n v="105"/>
    <n v="7"/>
    <n v="82.173000000000002"/>
    <n v="575.21100000000001"/>
    <n v="97.785870000000003"/>
    <b v="1"/>
    <s v="13:36"/>
    <d v="1899-12-30T13:36:00"/>
    <x v="1"/>
    <x v="11"/>
    <x v="1"/>
    <n v="13"/>
    <n v="82.173000000000002"/>
    <s v="Afternoon"/>
    <n v="0.17"/>
  </r>
  <r>
    <n v="2339"/>
    <d v="2023-09-21T00:00:00"/>
    <n v="205"/>
    <n v="305"/>
    <n v="101"/>
    <n v="7"/>
    <n v="119.70400000000001"/>
    <n v="837.92800000000011"/>
    <n v="159.20632000000003"/>
    <b v="0"/>
    <s v="22:53"/>
    <d v="1899-12-30T22:53:00"/>
    <x v="1"/>
    <x v="11"/>
    <x v="1"/>
    <n v="22"/>
    <n v="119.70400000000002"/>
    <s v="Night"/>
    <n v="0.19"/>
  </r>
  <r>
    <n v="1970"/>
    <d v="2023-09-22T00:00:00"/>
    <n v="202"/>
    <n v="305"/>
    <n v="101"/>
    <n v="5"/>
    <n v="371.47500000000002"/>
    <n v="1857.375"/>
    <n v="557.21249999999998"/>
    <b v="0"/>
    <s v="13:52"/>
    <d v="1899-12-30T13:52:00"/>
    <x v="1"/>
    <x v="11"/>
    <x v="2"/>
    <n v="13"/>
    <n v="371.47500000000002"/>
    <s v="Afternoon"/>
    <n v="0.3"/>
  </r>
  <r>
    <n v="2524"/>
    <d v="2023-09-22T00:00:00"/>
    <n v="201"/>
    <n v="303"/>
    <n v="101"/>
    <n v="4"/>
    <n v="359.39799999999997"/>
    <n v="1437.5919999999999"/>
    <n v="244.39063999999999"/>
    <b v="0"/>
    <s v="23:16"/>
    <d v="1899-12-30T23:16:00"/>
    <x v="1"/>
    <x v="11"/>
    <x v="2"/>
    <n v="23"/>
    <n v="359.39799999999997"/>
    <s v="Night"/>
    <n v="0.17"/>
  </r>
  <r>
    <n v="2815"/>
    <d v="2023-09-22T00:00:00"/>
    <n v="204"/>
    <n v="305"/>
    <n v="105"/>
    <n v="5"/>
    <n v="283.21800000000002"/>
    <n v="1416.0900000000001"/>
    <n v="354.02250000000004"/>
    <b v="0"/>
    <s v="21:35"/>
    <d v="1899-12-30T21:35:00"/>
    <x v="1"/>
    <x v="11"/>
    <x v="2"/>
    <n v="21"/>
    <n v="283.21800000000002"/>
    <s v="Night"/>
    <n v="0.25"/>
  </r>
  <r>
    <n v="2991"/>
    <d v="2023-09-22T00:00:00"/>
    <n v="203"/>
    <n v="302"/>
    <n v="105"/>
    <n v="5"/>
    <n v="72.123999999999995"/>
    <n v="360.62"/>
    <n v="54.092999999999996"/>
    <b v="0"/>
    <s v="11:06"/>
    <d v="1899-12-30T11:06:00"/>
    <x v="1"/>
    <x v="11"/>
    <x v="2"/>
    <n v="11"/>
    <n v="72.123999999999995"/>
    <s v="Morning"/>
    <n v="0.15"/>
  </r>
  <r>
    <n v="1808"/>
    <d v="2023-09-23T00:00:00"/>
    <n v="203"/>
    <n v="302"/>
    <n v="101"/>
    <n v="7"/>
    <n v="177.07300000000001"/>
    <n v="1239.511"/>
    <n v="371.85329999999999"/>
    <b v="0"/>
    <s v="01:59"/>
    <d v="1899-12-30T01:59:00"/>
    <x v="1"/>
    <x v="11"/>
    <x v="3"/>
    <n v="1"/>
    <n v="177.07300000000001"/>
    <s v="Morning"/>
    <n v="0.3"/>
  </r>
  <r>
    <n v="1867"/>
    <d v="2023-09-23T00:00:00"/>
    <n v="201"/>
    <n v="305"/>
    <n v="101"/>
    <n v="1"/>
    <n v="358.995"/>
    <n v="358.995"/>
    <n v="89.748750000000001"/>
    <b v="0"/>
    <s v="03:25"/>
    <d v="1899-12-30T03:25:00"/>
    <x v="1"/>
    <x v="11"/>
    <x v="3"/>
    <n v="3"/>
    <n v="358.995"/>
    <s v="Morning"/>
    <n v="0.25"/>
  </r>
  <r>
    <n v="2758"/>
    <d v="2023-09-23T00:00:00"/>
    <n v="201"/>
    <n v="301"/>
    <n v="103"/>
    <n v="2"/>
    <n v="167.98600000000002"/>
    <n v="335.97200000000004"/>
    <n v="57.115240000000007"/>
    <b v="0"/>
    <s v="13:39"/>
    <d v="1899-12-30T13:39:00"/>
    <x v="1"/>
    <x v="11"/>
    <x v="3"/>
    <n v="13"/>
    <n v="167.98600000000002"/>
    <s v="Afternoon"/>
    <n v="0.17"/>
  </r>
  <r>
    <n v="1016"/>
    <d v="2023-09-24T00:00:00"/>
    <n v="202"/>
    <n v="302"/>
    <n v="103"/>
    <n v="8"/>
    <n v="328.26299999999998"/>
    <n v="2626.1039999999998"/>
    <n v="787.83119999999997"/>
    <b v="0"/>
    <s v="00:54"/>
    <d v="1899-12-30T00:54:00"/>
    <x v="1"/>
    <x v="11"/>
    <x v="4"/>
    <n v="0"/>
    <n v="328.26299999999998"/>
    <s v="Morning"/>
    <n v="0.3"/>
  </r>
  <r>
    <n v="1227"/>
    <d v="2023-09-24T00:00:00"/>
    <n v="203"/>
    <n v="305"/>
    <n v="101"/>
    <n v="9"/>
    <n v="336.67400000000004"/>
    <n v="3030.0660000000003"/>
    <n v="454.50990000000002"/>
    <b v="0"/>
    <s v="11:12"/>
    <d v="1899-12-30T11:12:00"/>
    <x v="1"/>
    <x v="11"/>
    <x v="4"/>
    <n v="11"/>
    <n v="336.67400000000004"/>
    <s v="Morning"/>
    <n v="0.15"/>
  </r>
  <r>
    <n v="1608"/>
    <d v="2023-09-24T00:00:00"/>
    <n v="203"/>
    <n v="301"/>
    <n v="105"/>
    <n v="5"/>
    <n v="319.69599999999997"/>
    <n v="1598.4799999999998"/>
    <n v="335.68079999999992"/>
    <b v="0"/>
    <s v="19:24"/>
    <d v="1899-12-30T19:24:00"/>
    <x v="1"/>
    <x v="11"/>
    <x v="4"/>
    <n v="19"/>
    <n v="319.69599999999997"/>
    <s v="Evening"/>
    <n v="0.20999999999999996"/>
  </r>
  <r>
    <n v="1799"/>
    <d v="2023-09-24T00:00:00"/>
    <n v="202"/>
    <n v="301"/>
    <n v="103"/>
    <n v="4"/>
    <n v="171.70400000000004"/>
    <n v="686.81600000000014"/>
    <n v="130.49504000000002"/>
    <b v="0"/>
    <s v="12:00"/>
    <d v="1899-12-30T12:00:00"/>
    <x v="1"/>
    <x v="11"/>
    <x v="4"/>
    <n v="12"/>
    <n v="171.70400000000004"/>
    <s v="Afternoon"/>
    <n v="0.18999999999999997"/>
  </r>
  <r>
    <n v="2805"/>
    <d v="2023-09-25T00:00:00"/>
    <n v="202"/>
    <n v="305"/>
    <n v="105"/>
    <n v="9"/>
    <n v="112.97000000000001"/>
    <n v="1016.7300000000001"/>
    <n v="152.5095"/>
    <b v="0"/>
    <s v="23:51"/>
    <d v="1899-12-30T23:51:00"/>
    <x v="1"/>
    <x v="11"/>
    <x v="5"/>
    <n v="23"/>
    <n v="112.97000000000001"/>
    <s v="Night"/>
    <n v="0.15"/>
  </r>
  <r>
    <n v="2898"/>
    <d v="2023-09-25T00:00:00"/>
    <n v="201"/>
    <n v="304"/>
    <n v="104"/>
    <n v="4"/>
    <n v="252.69400000000002"/>
    <n v="1010.7760000000001"/>
    <n v="212.26295999999999"/>
    <b v="0"/>
    <s v="18:39"/>
    <d v="1899-12-30T18:39:00"/>
    <x v="1"/>
    <x v="11"/>
    <x v="5"/>
    <n v="18"/>
    <n v="252.69400000000002"/>
    <s v="Evening"/>
    <n v="0.21"/>
  </r>
  <r>
    <n v="1236"/>
    <d v="2023-09-26T00:00:00"/>
    <n v="204"/>
    <n v="303"/>
    <n v="104"/>
    <n v="5"/>
    <n v="278.81100000000004"/>
    <n v="1394.0550000000003"/>
    <n v="292.75155000000007"/>
    <b v="0"/>
    <s v="15:01"/>
    <d v="1899-12-30T15:01:00"/>
    <x v="1"/>
    <x v="11"/>
    <x v="6"/>
    <n v="15"/>
    <n v="278.81100000000004"/>
    <s v="Evening"/>
    <n v="0.21"/>
  </r>
  <r>
    <n v="1342"/>
    <d v="2023-09-26T00:00:00"/>
    <n v="201"/>
    <n v="303"/>
    <n v="102"/>
    <n v="3"/>
    <n v="106.72999999999999"/>
    <n v="320.18999999999994"/>
    <n v="54.432299999999991"/>
    <b v="1"/>
    <s v="09:28"/>
    <d v="1899-12-30T09:28:00"/>
    <x v="1"/>
    <x v="11"/>
    <x v="6"/>
    <n v="9"/>
    <n v="106.72999999999998"/>
    <s v="Morning"/>
    <n v="0.17"/>
  </r>
  <r>
    <n v="2559"/>
    <d v="2023-09-26T00:00:00"/>
    <n v="202"/>
    <n v="305"/>
    <n v="105"/>
    <n v="6"/>
    <n v="109.56400000000001"/>
    <n v="657.38400000000001"/>
    <n v="98.607600000000005"/>
    <b v="0"/>
    <s v="07:17"/>
    <d v="1899-12-30T07:17:00"/>
    <x v="1"/>
    <x v="11"/>
    <x v="6"/>
    <n v="7"/>
    <n v="109.56400000000001"/>
    <s v="Morning"/>
    <n v="0.15"/>
  </r>
  <r>
    <n v="2689"/>
    <d v="2023-09-26T00:00:00"/>
    <n v="201"/>
    <n v="303"/>
    <n v="102"/>
    <n v="5"/>
    <n v="157.911"/>
    <n v="789.55500000000006"/>
    <n v="197.38875000000002"/>
    <b v="0"/>
    <s v="06:02"/>
    <d v="1899-12-30T06:02:00"/>
    <x v="1"/>
    <x v="11"/>
    <x v="6"/>
    <n v="6"/>
    <n v="157.911"/>
    <s v="Morning"/>
    <n v="0.25"/>
  </r>
  <r>
    <n v="1741"/>
    <d v="2023-09-27T00:00:00"/>
    <n v="202"/>
    <n v="301"/>
    <n v="104"/>
    <n v="9"/>
    <n v="279.03199999999998"/>
    <n v="2511.288"/>
    <n v="627.822"/>
    <b v="0"/>
    <s v="03:37"/>
    <d v="1899-12-30T03:37:00"/>
    <x v="1"/>
    <x v="11"/>
    <x v="0"/>
    <n v="3"/>
    <n v="279.03199999999998"/>
    <s v="Morning"/>
    <n v="0.25"/>
  </r>
  <r>
    <n v="2376"/>
    <d v="2023-09-27T00:00:00"/>
    <n v="201"/>
    <n v="305"/>
    <n v="101"/>
    <n v="10"/>
    <n v="198.9"/>
    <n v="1989"/>
    <n v="417.69"/>
    <b v="0"/>
    <s v="23:47"/>
    <d v="1899-12-30T23:47:00"/>
    <x v="1"/>
    <x v="11"/>
    <x v="0"/>
    <n v="23"/>
    <n v="198.9"/>
    <s v="Night"/>
    <n v="0.21"/>
  </r>
  <r>
    <n v="2420"/>
    <d v="2023-09-27T00:00:00"/>
    <n v="202"/>
    <n v="303"/>
    <n v="103"/>
    <n v="7"/>
    <n v="41.054000000000002"/>
    <n v="287.37800000000004"/>
    <n v="86.213400000000007"/>
    <b v="1"/>
    <s v="14:40"/>
    <d v="1899-12-30T14:40:00"/>
    <x v="1"/>
    <x v="11"/>
    <x v="0"/>
    <n v="14"/>
    <n v="41.054000000000009"/>
    <s v="Afternoon"/>
    <n v="0.3"/>
  </r>
  <r>
    <n v="2687"/>
    <d v="2023-09-27T00:00:00"/>
    <n v="202"/>
    <n v="302"/>
    <n v="102"/>
    <n v="5"/>
    <n v="231.82900000000004"/>
    <n v="1159.1450000000002"/>
    <n v="220.23755000000006"/>
    <b v="1"/>
    <s v="17:31"/>
    <d v="1899-12-30T17:31:00"/>
    <x v="1"/>
    <x v="11"/>
    <x v="0"/>
    <n v="17"/>
    <n v="231.82900000000004"/>
    <s v="Evening"/>
    <n v="0.19"/>
  </r>
  <r>
    <n v="2922"/>
    <d v="2023-09-27T00:00:00"/>
    <n v="205"/>
    <n v="304"/>
    <n v="101"/>
    <n v="9"/>
    <n v="121.40700000000001"/>
    <n v="1092.663"/>
    <n v="229.45922999999999"/>
    <b v="0"/>
    <s v="15:32"/>
    <d v="1899-12-30T15:32:00"/>
    <x v="1"/>
    <x v="11"/>
    <x v="0"/>
    <n v="15"/>
    <n v="121.407"/>
    <s v="Evening"/>
    <n v="0.21"/>
  </r>
  <r>
    <n v="1333"/>
    <d v="2023-09-28T00:00:00"/>
    <n v="204"/>
    <n v="302"/>
    <n v="104"/>
    <n v="7"/>
    <n v="257.608"/>
    <n v="1803.2560000000001"/>
    <n v="450.81400000000002"/>
    <b v="0"/>
    <s v="06:05"/>
    <d v="1899-12-30T06:05:00"/>
    <x v="1"/>
    <x v="11"/>
    <x v="1"/>
    <n v="6"/>
    <n v="257.608"/>
    <s v="Morning"/>
    <n v="0.25"/>
  </r>
  <r>
    <n v="1484"/>
    <d v="2023-09-28T00:00:00"/>
    <n v="204"/>
    <n v="303"/>
    <n v="103"/>
    <n v="8"/>
    <n v="381.36800000000005"/>
    <n v="3050.9440000000004"/>
    <n v="915.28320000000008"/>
    <b v="0"/>
    <s v="17:27"/>
    <d v="1899-12-30T17:27:00"/>
    <x v="1"/>
    <x v="11"/>
    <x v="1"/>
    <n v="17"/>
    <n v="381.36800000000005"/>
    <s v="Evening"/>
    <n v="0.3"/>
  </r>
  <r>
    <n v="2115"/>
    <d v="2023-09-28T00:00:00"/>
    <n v="204"/>
    <n v="305"/>
    <n v="105"/>
    <n v="6"/>
    <n v="161.21300000000002"/>
    <n v="967.27800000000013"/>
    <n v="145.0917"/>
    <b v="0"/>
    <s v="12:40"/>
    <d v="1899-12-30T12:40:00"/>
    <x v="1"/>
    <x v="11"/>
    <x v="1"/>
    <n v="12"/>
    <n v="161.21300000000002"/>
    <s v="Afternoon"/>
    <n v="0.15"/>
  </r>
  <r>
    <n v="1337"/>
    <d v="2023-09-29T00:00:00"/>
    <n v="203"/>
    <n v="303"/>
    <n v="102"/>
    <n v="6"/>
    <n v="259.75299999999999"/>
    <n v="1558.518"/>
    <n v="296.11842000000001"/>
    <b v="0"/>
    <s v="17:10"/>
    <d v="1899-12-30T17:10:00"/>
    <x v="1"/>
    <x v="11"/>
    <x v="2"/>
    <n v="17"/>
    <n v="259.75299999999999"/>
    <s v="Evening"/>
    <n v="0.19"/>
  </r>
  <r>
    <n v="1905"/>
    <d v="2023-09-30T00:00:00"/>
    <n v="204"/>
    <n v="302"/>
    <n v="104"/>
    <n v="3"/>
    <n v="93.288000000000011"/>
    <n v="279.86400000000003"/>
    <n v="41.979600000000005"/>
    <b v="0"/>
    <s v="13:43"/>
    <d v="1899-12-30T13:43:00"/>
    <x v="1"/>
    <x v="11"/>
    <x v="3"/>
    <n v="13"/>
    <n v="93.288000000000011"/>
    <s v="Afternoon"/>
    <n v="0.15"/>
  </r>
  <r>
    <n v="2645"/>
    <d v="2023-09-30T00:00:00"/>
    <n v="204"/>
    <n v="301"/>
    <n v="102"/>
    <n v="6"/>
    <n v="255.411"/>
    <n v="1532.4659999999999"/>
    <n v="291.16854000000001"/>
    <b v="0"/>
    <s v="18:52"/>
    <d v="1899-12-30T18:52:00"/>
    <x v="1"/>
    <x v="11"/>
    <x v="3"/>
    <n v="18"/>
    <n v="255.41099999999997"/>
    <s v="Evening"/>
    <n v="0.19000000000000003"/>
  </r>
  <r>
    <n v="2841"/>
    <d v="2023-09-30T00:00:00"/>
    <n v="205"/>
    <n v="301"/>
    <n v="105"/>
    <n v="3"/>
    <n v="161.97999999999999"/>
    <n v="485.93999999999994"/>
    <n v="72.890999999999991"/>
    <b v="0"/>
    <s v="00:56"/>
    <d v="1899-12-30T00:56:00"/>
    <x v="1"/>
    <x v="11"/>
    <x v="3"/>
    <n v="0"/>
    <n v="161.97999999999999"/>
    <s v="Morning"/>
    <n v="0.15"/>
  </r>
  <r>
    <n v="2174"/>
    <d v="2023-10-01T00:00:00"/>
    <n v="204"/>
    <n v="304"/>
    <n v="103"/>
    <n v="6"/>
    <n v="297.07600000000002"/>
    <n v="1782.4560000000001"/>
    <n v="534.73680000000002"/>
    <b v="0"/>
    <s v="17:01"/>
    <d v="1899-12-30T17:01:00"/>
    <x v="1"/>
    <x v="0"/>
    <x v="4"/>
    <n v="17"/>
    <n v="297.07600000000002"/>
    <s v="Evening"/>
    <n v="0.3"/>
  </r>
  <r>
    <n v="1250"/>
    <d v="2023-10-02T00:00:00"/>
    <n v="205"/>
    <n v="305"/>
    <n v="104"/>
    <n v="7"/>
    <n v="292.46100000000001"/>
    <n v="2047.2270000000001"/>
    <n v="614.16809999999998"/>
    <b v="0"/>
    <s v="18:36"/>
    <d v="1899-12-30T18:36:00"/>
    <x v="1"/>
    <x v="0"/>
    <x v="5"/>
    <n v="18"/>
    <n v="292.46100000000001"/>
    <s v="Evening"/>
    <n v="0.3"/>
  </r>
  <r>
    <n v="2672"/>
    <d v="2023-10-02T00:00:00"/>
    <n v="203"/>
    <n v="302"/>
    <n v="103"/>
    <n v="3"/>
    <n v="290.35500000000002"/>
    <n v="871.06500000000005"/>
    <n v="261.31950000000001"/>
    <b v="0"/>
    <s v="04:48"/>
    <d v="1899-12-30T04:48:00"/>
    <x v="1"/>
    <x v="0"/>
    <x v="5"/>
    <n v="4"/>
    <n v="290.35500000000002"/>
    <s v="Morning"/>
    <n v="0.3"/>
  </r>
  <r>
    <n v="2764"/>
    <d v="2023-10-02T00:00:00"/>
    <n v="202"/>
    <n v="301"/>
    <n v="101"/>
    <n v="8"/>
    <n v="325.065"/>
    <n v="2600.52"/>
    <n v="442.08840000000004"/>
    <b v="1"/>
    <s v="03:49"/>
    <d v="1899-12-30T03:49:00"/>
    <x v="1"/>
    <x v="0"/>
    <x v="5"/>
    <n v="3"/>
    <n v="325.065"/>
    <s v="Morning"/>
    <n v="0.17"/>
  </r>
  <r>
    <n v="1105"/>
    <d v="2023-10-03T00:00:00"/>
    <n v="202"/>
    <n v="304"/>
    <n v="105"/>
    <n v="8"/>
    <n v="125.658"/>
    <n v="1005.264"/>
    <n v="251.316"/>
    <b v="1"/>
    <s v="09:23"/>
    <d v="1899-12-30T09:23:00"/>
    <x v="1"/>
    <x v="0"/>
    <x v="6"/>
    <n v="9"/>
    <n v="125.658"/>
    <s v="Morning"/>
    <n v="0.25"/>
  </r>
  <r>
    <n v="1720"/>
    <d v="2023-10-03T00:00:00"/>
    <n v="204"/>
    <n v="302"/>
    <n v="105"/>
    <n v="10"/>
    <n v="43.524000000000001"/>
    <n v="435.24"/>
    <n v="73.990800000000007"/>
    <b v="1"/>
    <s v="07:55"/>
    <d v="1899-12-30T07:55:00"/>
    <x v="1"/>
    <x v="0"/>
    <x v="6"/>
    <n v="7"/>
    <n v="43.524000000000001"/>
    <s v="Morning"/>
    <n v="0.17"/>
  </r>
  <r>
    <n v="2343"/>
    <d v="2023-10-03T00:00:00"/>
    <n v="202"/>
    <n v="304"/>
    <n v="103"/>
    <n v="2"/>
    <n v="147.667"/>
    <n v="295.334"/>
    <n v="44.3001"/>
    <b v="0"/>
    <s v="14:28"/>
    <d v="1899-12-30T14:28:00"/>
    <x v="1"/>
    <x v="0"/>
    <x v="6"/>
    <n v="14"/>
    <n v="147.667"/>
    <s v="Afternoon"/>
    <n v="0.15"/>
  </r>
  <r>
    <n v="1271"/>
    <d v="2023-10-04T00:00:00"/>
    <n v="202"/>
    <n v="302"/>
    <n v="102"/>
    <n v="6"/>
    <n v="384.08499999999998"/>
    <n v="2304.5099999999998"/>
    <n v="437.85689999999994"/>
    <b v="0"/>
    <s v="21:25"/>
    <d v="1899-12-30T21:25:00"/>
    <x v="1"/>
    <x v="0"/>
    <x v="0"/>
    <n v="21"/>
    <n v="384.08499999999998"/>
    <s v="Night"/>
    <n v="0.19"/>
  </r>
  <r>
    <n v="1564"/>
    <d v="2023-10-04T00:00:00"/>
    <n v="202"/>
    <n v="304"/>
    <n v="104"/>
    <n v="6"/>
    <n v="51.037999999999997"/>
    <n v="306.22799999999995"/>
    <n v="52.058759999999992"/>
    <b v="0"/>
    <s v="17:19"/>
    <d v="1899-12-30T17:19:00"/>
    <x v="1"/>
    <x v="0"/>
    <x v="0"/>
    <n v="17"/>
    <n v="51.03799999999999"/>
    <s v="Evening"/>
    <n v="0.17"/>
  </r>
  <r>
    <n v="1715"/>
    <d v="2023-10-04T00:00:00"/>
    <n v="203"/>
    <n v="301"/>
    <n v="104"/>
    <n v="1"/>
    <n v="343.57700000000006"/>
    <n v="343.57700000000006"/>
    <n v="65.279630000000012"/>
    <b v="0"/>
    <s v="09:20"/>
    <d v="1899-12-30T09:20:00"/>
    <x v="1"/>
    <x v="0"/>
    <x v="0"/>
    <n v="9"/>
    <n v="343.57700000000006"/>
    <s v="Morning"/>
    <n v="0.19"/>
  </r>
  <r>
    <n v="2699"/>
    <d v="2023-10-04T00:00:00"/>
    <n v="201"/>
    <n v="304"/>
    <n v="102"/>
    <n v="4"/>
    <n v="96.147999999999996"/>
    <n v="384.59199999999998"/>
    <n v="73.072479999999999"/>
    <b v="0"/>
    <s v="15:33"/>
    <d v="1899-12-30T15:33:00"/>
    <x v="1"/>
    <x v="0"/>
    <x v="0"/>
    <n v="15"/>
    <n v="96.147999999999996"/>
    <s v="Evening"/>
    <n v="0.19"/>
  </r>
  <r>
    <n v="2736"/>
    <d v="2023-10-04T00:00:00"/>
    <n v="205"/>
    <n v="301"/>
    <n v="104"/>
    <n v="3"/>
    <n v="358.74799999999999"/>
    <n v="1076.2439999999999"/>
    <n v="226.01123999999999"/>
    <b v="1"/>
    <s v="01:29"/>
    <d v="1899-12-30T01:29:00"/>
    <x v="1"/>
    <x v="0"/>
    <x v="0"/>
    <n v="1"/>
    <n v="358.74799999999999"/>
    <s v="Morning"/>
    <n v="0.21"/>
  </r>
  <r>
    <n v="2577"/>
    <d v="2023-10-05T00:00:00"/>
    <n v="204"/>
    <n v="304"/>
    <n v="103"/>
    <n v="5"/>
    <n v="35.399000000000001"/>
    <n v="176.995"/>
    <n v="26.549250000000001"/>
    <b v="0"/>
    <s v="17:05"/>
    <d v="1899-12-30T17:05:00"/>
    <x v="1"/>
    <x v="0"/>
    <x v="1"/>
    <n v="17"/>
    <n v="35.399000000000001"/>
    <s v="Evening"/>
    <n v="0.15"/>
  </r>
  <r>
    <n v="2745"/>
    <d v="2023-10-05T00:00:00"/>
    <n v="201"/>
    <n v="301"/>
    <n v="103"/>
    <n v="6"/>
    <n v="356.53800000000001"/>
    <n v="2139.2280000000001"/>
    <n v="320.88420000000002"/>
    <b v="0"/>
    <s v="02:41"/>
    <d v="1899-12-30T02:41:00"/>
    <x v="1"/>
    <x v="0"/>
    <x v="1"/>
    <n v="2"/>
    <n v="356.53800000000001"/>
    <s v="Morning"/>
    <n v="0.15"/>
  </r>
  <r>
    <n v="1927"/>
    <d v="2023-10-06T00:00:00"/>
    <n v="203"/>
    <n v="303"/>
    <n v="102"/>
    <n v="3"/>
    <n v="309.01"/>
    <n v="927.03"/>
    <n v="231.75749999999999"/>
    <b v="1"/>
    <s v="08:38"/>
    <d v="1899-12-30T08:38:00"/>
    <x v="1"/>
    <x v="0"/>
    <x v="2"/>
    <n v="8"/>
    <n v="309.01"/>
    <s v="Morning"/>
    <n v="0.25"/>
  </r>
  <r>
    <n v="1400"/>
    <d v="2023-10-07T00:00:00"/>
    <n v="202"/>
    <n v="303"/>
    <n v="105"/>
    <n v="6"/>
    <n v="301.00200000000001"/>
    <n v="1806.0120000000002"/>
    <n v="541.80360000000007"/>
    <b v="0"/>
    <s v="08:09"/>
    <d v="1899-12-30T08:09:00"/>
    <x v="1"/>
    <x v="0"/>
    <x v="3"/>
    <n v="8"/>
    <n v="301.00200000000001"/>
    <s v="Morning"/>
    <n v="0.3"/>
  </r>
  <r>
    <n v="1832"/>
    <d v="2023-10-07T00:00:00"/>
    <n v="205"/>
    <n v="303"/>
    <n v="101"/>
    <n v="2"/>
    <n v="50.180000000000007"/>
    <n v="100.36000000000001"/>
    <n v="30.108000000000004"/>
    <b v="0"/>
    <s v="04:58"/>
    <d v="1899-12-30T04:58:00"/>
    <x v="1"/>
    <x v="0"/>
    <x v="3"/>
    <n v="4"/>
    <n v="50.180000000000007"/>
    <s v="Morning"/>
    <n v="0.3"/>
  </r>
  <r>
    <n v="2222"/>
    <d v="2023-10-07T00:00:00"/>
    <n v="204"/>
    <n v="303"/>
    <n v="104"/>
    <n v="8"/>
    <n v="84.811999999999998"/>
    <n v="678.49599999999998"/>
    <n v="203.5488"/>
    <b v="0"/>
    <s v="13:56"/>
    <d v="1899-12-30T13:56:00"/>
    <x v="1"/>
    <x v="0"/>
    <x v="3"/>
    <n v="13"/>
    <n v="84.811999999999998"/>
    <s v="Afternoon"/>
    <n v="0.3"/>
  </r>
  <r>
    <n v="1366"/>
    <d v="2023-10-08T00:00:00"/>
    <n v="201"/>
    <n v="301"/>
    <n v="105"/>
    <n v="4"/>
    <n v="357.09700000000004"/>
    <n v="1428.3880000000001"/>
    <n v="242.82596000000004"/>
    <b v="0"/>
    <s v="20:19"/>
    <d v="1899-12-30T20:19:00"/>
    <x v="1"/>
    <x v="0"/>
    <x v="4"/>
    <n v="20"/>
    <n v="357.09700000000004"/>
    <s v="Evening"/>
    <n v="0.17"/>
  </r>
  <r>
    <n v="2335"/>
    <d v="2023-10-08T00:00:00"/>
    <n v="203"/>
    <n v="301"/>
    <n v="102"/>
    <n v="9"/>
    <n v="248.02699999999999"/>
    <n v="2232.2429999999999"/>
    <n v="558.06074999999998"/>
    <b v="0"/>
    <s v="22:49"/>
    <d v="1899-12-30T22:49:00"/>
    <x v="1"/>
    <x v="0"/>
    <x v="4"/>
    <n v="22"/>
    <n v="248.02699999999999"/>
    <s v="Night"/>
    <n v="0.25"/>
  </r>
  <r>
    <n v="1257"/>
    <d v="2023-10-09T00:00:00"/>
    <n v="204"/>
    <n v="301"/>
    <n v="101"/>
    <n v="8"/>
    <n v="66.092000000000013"/>
    <n v="528.7360000000001"/>
    <n v="79.310400000000016"/>
    <b v="0"/>
    <s v="23:29"/>
    <d v="1899-12-30T23:29:00"/>
    <x v="1"/>
    <x v="0"/>
    <x v="5"/>
    <n v="23"/>
    <n v="66.092000000000013"/>
    <s v="Night"/>
    <n v="0.15"/>
  </r>
  <r>
    <n v="2165"/>
    <d v="2023-10-09T00:00:00"/>
    <n v="202"/>
    <n v="304"/>
    <n v="105"/>
    <n v="6"/>
    <n v="159.15900000000002"/>
    <n v="954.95400000000018"/>
    <n v="181.44126000000003"/>
    <b v="0"/>
    <s v="19:52"/>
    <d v="1899-12-30T19:52:00"/>
    <x v="1"/>
    <x v="0"/>
    <x v="5"/>
    <n v="19"/>
    <n v="159.15900000000002"/>
    <s v="Evening"/>
    <n v="0.19"/>
  </r>
  <r>
    <n v="1451"/>
    <d v="2023-10-10T00:00:00"/>
    <n v="202"/>
    <n v="304"/>
    <n v="101"/>
    <n v="10"/>
    <n v="60.930999999999997"/>
    <n v="609.30999999999995"/>
    <n v="115.76889999999999"/>
    <b v="0"/>
    <s v="15:32"/>
    <d v="1899-12-30T15:32:00"/>
    <x v="1"/>
    <x v="0"/>
    <x v="6"/>
    <n v="15"/>
    <n v="60.930999999999997"/>
    <s v="Evening"/>
    <n v="0.19"/>
  </r>
  <r>
    <n v="2324"/>
    <d v="2023-10-10T00:00:00"/>
    <n v="203"/>
    <n v="304"/>
    <n v="103"/>
    <n v="6"/>
    <n v="387.59499999999997"/>
    <n v="2325.5699999999997"/>
    <n v="697.67099999999994"/>
    <b v="0"/>
    <s v="11:08"/>
    <d v="1899-12-30T11:08:00"/>
    <x v="1"/>
    <x v="0"/>
    <x v="6"/>
    <n v="11"/>
    <n v="387.59499999999997"/>
    <s v="Morning"/>
    <n v="0.3"/>
  </r>
  <r>
    <n v="2488"/>
    <d v="2023-10-10T00:00:00"/>
    <n v="201"/>
    <n v="304"/>
    <n v="103"/>
    <n v="1"/>
    <n v="67.197000000000003"/>
    <n v="67.197000000000003"/>
    <n v="11.423490000000001"/>
    <b v="1"/>
    <s v="07:31"/>
    <d v="1899-12-30T07:31:00"/>
    <x v="1"/>
    <x v="0"/>
    <x v="6"/>
    <n v="7"/>
    <n v="67.197000000000003"/>
    <s v="Morning"/>
    <n v="0.17"/>
  </r>
  <r>
    <n v="2866"/>
    <d v="2023-10-10T00:00:00"/>
    <n v="204"/>
    <n v="302"/>
    <n v="102"/>
    <n v="3"/>
    <n v="359.72300000000001"/>
    <n v="1079.1690000000001"/>
    <n v="183.45873000000003"/>
    <b v="0"/>
    <s v="23:57"/>
    <d v="1899-12-30T23:57:00"/>
    <x v="1"/>
    <x v="0"/>
    <x v="6"/>
    <n v="23"/>
    <n v="359.72300000000001"/>
    <s v="Night"/>
    <n v="0.17"/>
  </r>
  <r>
    <n v="1385"/>
    <d v="2023-10-11T00:00:00"/>
    <n v="202"/>
    <n v="304"/>
    <n v="103"/>
    <n v="10"/>
    <n v="221.52"/>
    <n v="2215.2000000000003"/>
    <n v="420.88800000000003"/>
    <b v="0"/>
    <s v="02:57"/>
    <d v="1899-12-30T02:57:00"/>
    <x v="1"/>
    <x v="0"/>
    <x v="0"/>
    <n v="2"/>
    <n v="221.52000000000004"/>
    <s v="Morning"/>
    <n v="0.19"/>
  </r>
  <r>
    <n v="1839"/>
    <d v="2023-10-11T00:00:00"/>
    <n v="204"/>
    <n v="305"/>
    <n v="104"/>
    <n v="5"/>
    <n v="182.89699999999999"/>
    <n v="914.4849999999999"/>
    <n v="137.17274999999998"/>
    <b v="0"/>
    <s v="00:11"/>
    <d v="1899-12-30T00:11:00"/>
    <x v="1"/>
    <x v="0"/>
    <x v="0"/>
    <n v="0"/>
    <n v="182.89699999999999"/>
    <s v="Morning"/>
    <n v="0.15"/>
  </r>
  <r>
    <n v="2129"/>
    <d v="2023-10-11T00:00:00"/>
    <n v="202"/>
    <n v="303"/>
    <n v="105"/>
    <n v="6"/>
    <n v="53.131"/>
    <n v="318.786"/>
    <n v="60.569340000000004"/>
    <b v="1"/>
    <s v="04:26"/>
    <d v="1899-12-30T04:26:00"/>
    <x v="1"/>
    <x v="0"/>
    <x v="0"/>
    <n v="4"/>
    <n v="53.131"/>
    <s v="Morning"/>
    <n v="0.19"/>
  </r>
  <r>
    <n v="1665"/>
    <d v="2023-10-12T00:00:00"/>
    <n v="202"/>
    <n v="305"/>
    <n v="104"/>
    <n v="8"/>
    <n v="242.97000000000003"/>
    <n v="1943.7600000000002"/>
    <n v="291.56400000000002"/>
    <b v="0"/>
    <s v="18:42"/>
    <d v="1899-12-30T18:42:00"/>
    <x v="1"/>
    <x v="0"/>
    <x v="1"/>
    <n v="18"/>
    <n v="242.97000000000003"/>
    <s v="Evening"/>
    <n v="0.15"/>
  </r>
  <r>
    <n v="2016"/>
    <d v="2023-10-12T00:00:00"/>
    <n v="202"/>
    <n v="302"/>
    <n v="104"/>
    <n v="4"/>
    <n v="95.81"/>
    <n v="383.24"/>
    <n v="80.480400000000003"/>
    <b v="0"/>
    <s v="00:25"/>
    <d v="1899-12-30T00:25:00"/>
    <x v="1"/>
    <x v="0"/>
    <x v="1"/>
    <n v="0"/>
    <n v="95.81"/>
    <s v="Morning"/>
    <n v="0.21"/>
  </r>
  <r>
    <n v="1079"/>
    <d v="2023-10-13T00:00:00"/>
    <n v="203"/>
    <n v="305"/>
    <n v="101"/>
    <n v="3"/>
    <n v="107.471"/>
    <n v="322.41300000000001"/>
    <n v="61.258470000000003"/>
    <b v="1"/>
    <s v="14:15"/>
    <d v="1899-12-30T14:15:00"/>
    <x v="1"/>
    <x v="0"/>
    <x v="2"/>
    <n v="14"/>
    <n v="107.471"/>
    <s v="Afternoon"/>
    <n v="0.19"/>
  </r>
  <r>
    <n v="2338"/>
    <d v="2023-10-13T00:00:00"/>
    <n v="202"/>
    <n v="303"/>
    <n v="104"/>
    <n v="7"/>
    <n v="210.27500000000001"/>
    <n v="1471.925"/>
    <n v="250.22725"/>
    <b v="0"/>
    <s v="21:12"/>
    <d v="1899-12-30T21:12:00"/>
    <x v="1"/>
    <x v="0"/>
    <x v="2"/>
    <n v="21"/>
    <n v="210.27500000000001"/>
    <s v="Night"/>
    <n v="0.17"/>
  </r>
  <r>
    <n v="2653"/>
    <d v="2023-10-13T00:00:00"/>
    <n v="203"/>
    <n v="304"/>
    <n v="103"/>
    <n v="3"/>
    <n v="106.964"/>
    <n v="320.892"/>
    <n v="80.222999999999999"/>
    <b v="0"/>
    <s v="21:11"/>
    <d v="1899-12-30T21:11:00"/>
    <x v="1"/>
    <x v="0"/>
    <x v="2"/>
    <n v="21"/>
    <n v="106.964"/>
    <s v="Night"/>
    <n v="0.25"/>
  </r>
  <r>
    <n v="1628"/>
    <d v="2023-10-14T00:00:00"/>
    <n v="202"/>
    <n v="304"/>
    <n v="105"/>
    <n v="9"/>
    <n v="164.11199999999999"/>
    <n v="1477.008"/>
    <n v="443.10239999999999"/>
    <b v="0"/>
    <s v="22:18"/>
    <d v="1899-12-30T22:18:00"/>
    <x v="1"/>
    <x v="0"/>
    <x v="3"/>
    <n v="22"/>
    <n v="164.11199999999999"/>
    <s v="Night"/>
    <n v="0.3"/>
  </r>
  <r>
    <n v="1934"/>
    <d v="2023-10-14T00:00:00"/>
    <n v="202"/>
    <n v="304"/>
    <n v="102"/>
    <n v="8"/>
    <n v="229.58"/>
    <n v="1836.64"/>
    <n v="550.99199999999996"/>
    <b v="0"/>
    <s v="16:46"/>
    <d v="1899-12-30T16:46:00"/>
    <x v="1"/>
    <x v="0"/>
    <x v="3"/>
    <n v="16"/>
    <n v="229.58"/>
    <s v="Evening"/>
    <n v="0.3"/>
  </r>
  <r>
    <n v="1989"/>
    <d v="2023-10-14T00:00:00"/>
    <n v="204"/>
    <n v="301"/>
    <n v="101"/>
    <n v="5"/>
    <n v="268.15100000000001"/>
    <n v="1340.7550000000001"/>
    <n v="201.11325000000002"/>
    <b v="0"/>
    <s v="12:28"/>
    <d v="1899-12-30T12:28:00"/>
    <x v="1"/>
    <x v="0"/>
    <x v="3"/>
    <n v="12"/>
    <n v="268.15100000000001"/>
    <s v="Afternoon"/>
    <n v="0.15"/>
  </r>
  <r>
    <n v="2114"/>
    <d v="2023-10-15T00:00:00"/>
    <n v="203"/>
    <n v="304"/>
    <n v="102"/>
    <n v="6"/>
    <n v="64.180999999999997"/>
    <n v="385.08600000000001"/>
    <n v="115.5258"/>
    <b v="0"/>
    <s v="23:29"/>
    <d v="1899-12-30T23:29:00"/>
    <x v="1"/>
    <x v="0"/>
    <x v="4"/>
    <n v="23"/>
    <n v="64.180999999999997"/>
    <s v="Night"/>
    <n v="0.3"/>
  </r>
  <r>
    <n v="2127"/>
    <d v="2023-10-15T00:00:00"/>
    <n v="204"/>
    <n v="303"/>
    <n v="104"/>
    <n v="2"/>
    <n v="80.951000000000008"/>
    <n v="161.90200000000002"/>
    <n v="24.285300000000003"/>
    <b v="0"/>
    <s v="22:37"/>
    <d v="1899-12-30T22:37:00"/>
    <x v="1"/>
    <x v="0"/>
    <x v="4"/>
    <n v="22"/>
    <n v="80.951000000000008"/>
    <s v="Night"/>
    <n v="0.15"/>
  </r>
  <r>
    <n v="1131"/>
    <d v="2023-10-17T00:00:00"/>
    <n v="201"/>
    <n v="303"/>
    <n v="102"/>
    <n v="10"/>
    <n v="252.51200000000003"/>
    <n v="2525.1200000000003"/>
    <n v="378.76800000000003"/>
    <b v="1"/>
    <s v="19:11"/>
    <d v="1899-12-30T19:11:00"/>
    <x v="1"/>
    <x v="0"/>
    <x v="6"/>
    <n v="19"/>
    <n v="252.51200000000003"/>
    <s v="Evening"/>
    <n v="0.15"/>
  </r>
  <r>
    <n v="1406"/>
    <d v="2023-10-17T00:00:00"/>
    <n v="203"/>
    <n v="303"/>
    <n v="104"/>
    <n v="10"/>
    <n v="99.64500000000001"/>
    <n v="996.45"/>
    <n v="298.935"/>
    <b v="0"/>
    <s v="11:30"/>
    <d v="1899-12-30T11:30:00"/>
    <x v="1"/>
    <x v="0"/>
    <x v="6"/>
    <n v="11"/>
    <n v="99.64500000000001"/>
    <s v="Morning"/>
    <n v="0.3"/>
  </r>
  <r>
    <n v="1805"/>
    <d v="2023-10-17T00:00:00"/>
    <n v="204"/>
    <n v="305"/>
    <n v="102"/>
    <n v="3"/>
    <n v="376.49300000000005"/>
    <n v="1129.4790000000003"/>
    <n v="214.60101000000006"/>
    <b v="0"/>
    <s v="09:16"/>
    <d v="1899-12-30T09:16:00"/>
    <x v="1"/>
    <x v="0"/>
    <x v="6"/>
    <n v="9"/>
    <n v="376.49300000000011"/>
    <s v="Morning"/>
    <n v="0.19"/>
  </r>
  <r>
    <n v="1933"/>
    <d v="2023-10-17T00:00:00"/>
    <n v="201"/>
    <n v="305"/>
    <n v="105"/>
    <n v="4"/>
    <n v="288.678"/>
    <n v="1154.712"/>
    <n v="288.678"/>
    <b v="0"/>
    <s v="23:08"/>
    <d v="1899-12-30T23:08:00"/>
    <x v="1"/>
    <x v="0"/>
    <x v="6"/>
    <n v="23"/>
    <n v="288.678"/>
    <s v="Night"/>
    <n v="0.25"/>
  </r>
  <r>
    <n v="2021"/>
    <d v="2023-10-17T00:00:00"/>
    <n v="204"/>
    <n v="302"/>
    <n v="102"/>
    <n v="10"/>
    <n v="111.033"/>
    <n v="1110.33"/>
    <n v="210.96269999999998"/>
    <b v="0"/>
    <s v="08:24"/>
    <d v="1899-12-30T08:24:00"/>
    <x v="1"/>
    <x v="0"/>
    <x v="6"/>
    <n v="8"/>
    <n v="111.03299999999999"/>
    <s v="Morning"/>
    <n v="0.19"/>
  </r>
  <r>
    <n v="2813"/>
    <d v="2023-10-18T00:00:00"/>
    <n v="201"/>
    <n v="302"/>
    <n v="102"/>
    <n v="4"/>
    <n v="373.36"/>
    <n v="1493.44"/>
    <n v="283.75360000000001"/>
    <b v="0"/>
    <s v="05:09"/>
    <d v="1899-12-30T05:09:00"/>
    <x v="1"/>
    <x v="0"/>
    <x v="0"/>
    <n v="5"/>
    <n v="373.36"/>
    <s v="Morning"/>
    <n v="0.19"/>
  </r>
  <r>
    <n v="1830"/>
    <d v="2023-10-19T00:00:00"/>
    <n v="205"/>
    <n v="304"/>
    <n v="105"/>
    <n v="8"/>
    <n v="94.679000000000002"/>
    <n v="757.43200000000002"/>
    <n v="159.06072"/>
    <b v="0"/>
    <s v="12:08"/>
    <d v="1899-12-30T12:08:00"/>
    <x v="1"/>
    <x v="0"/>
    <x v="1"/>
    <n v="12"/>
    <n v="94.679000000000002"/>
    <s v="Afternoon"/>
    <n v="0.21"/>
  </r>
  <r>
    <n v="2104"/>
    <d v="2023-10-19T00:00:00"/>
    <n v="201"/>
    <n v="303"/>
    <n v="105"/>
    <n v="7"/>
    <n v="123.18800000000002"/>
    <n v="862.31600000000014"/>
    <n v="146.59372000000005"/>
    <b v="0"/>
    <s v="19:25"/>
    <d v="1899-12-30T19:25:00"/>
    <x v="1"/>
    <x v="0"/>
    <x v="1"/>
    <n v="19"/>
    <n v="123.18800000000002"/>
    <s v="Evening"/>
    <n v="0.17000000000000004"/>
  </r>
  <r>
    <n v="2325"/>
    <d v="2023-10-19T00:00:00"/>
    <n v="204"/>
    <n v="304"/>
    <n v="102"/>
    <n v="3"/>
    <n v="347.97100000000006"/>
    <n v="1043.9130000000002"/>
    <n v="156.58695000000003"/>
    <b v="0"/>
    <s v="14:04"/>
    <d v="1899-12-30T14:04:00"/>
    <x v="1"/>
    <x v="0"/>
    <x v="1"/>
    <n v="14"/>
    <n v="347.97100000000006"/>
    <s v="Afternoon"/>
    <n v="0.15"/>
  </r>
  <r>
    <n v="1506"/>
    <d v="2023-10-20T00:00:00"/>
    <n v="201"/>
    <n v="305"/>
    <n v="102"/>
    <n v="2"/>
    <n v="318.30500000000001"/>
    <n v="636.61"/>
    <n v="133.68809999999999"/>
    <b v="0"/>
    <s v="11:53"/>
    <d v="1899-12-30T11:53:00"/>
    <x v="1"/>
    <x v="0"/>
    <x v="2"/>
    <n v="11"/>
    <n v="318.30500000000001"/>
    <s v="Morning"/>
    <n v="0.21"/>
  </r>
  <r>
    <n v="1627"/>
    <d v="2023-10-20T00:00:00"/>
    <n v="201"/>
    <n v="304"/>
    <n v="104"/>
    <n v="10"/>
    <n v="44.72"/>
    <n v="447.2"/>
    <n v="111.8"/>
    <b v="1"/>
    <s v="08:17"/>
    <d v="1899-12-30T08:17:00"/>
    <x v="1"/>
    <x v="0"/>
    <x v="2"/>
    <n v="8"/>
    <n v="44.72"/>
    <s v="Morning"/>
    <n v="0.25"/>
  </r>
  <r>
    <n v="2266"/>
    <d v="2023-10-20T00:00:00"/>
    <n v="201"/>
    <n v="305"/>
    <n v="102"/>
    <n v="3"/>
    <n v="319.16300000000001"/>
    <n v="957.48900000000003"/>
    <n v="162.77313000000001"/>
    <b v="1"/>
    <s v="22:50"/>
    <d v="1899-12-30T22:50:00"/>
    <x v="1"/>
    <x v="0"/>
    <x v="2"/>
    <n v="22"/>
    <n v="319.16300000000001"/>
    <s v="Night"/>
    <n v="0.17"/>
  </r>
  <r>
    <n v="2506"/>
    <d v="2023-10-20T00:00:00"/>
    <n v="204"/>
    <n v="303"/>
    <n v="104"/>
    <n v="10"/>
    <n v="179.85499999999999"/>
    <n v="1798.55"/>
    <n v="305.75350000000003"/>
    <b v="0"/>
    <s v="01:28"/>
    <d v="1899-12-30T01:28:00"/>
    <x v="1"/>
    <x v="0"/>
    <x v="2"/>
    <n v="1"/>
    <n v="179.85499999999999"/>
    <s v="Morning"/>
    <n v="0.17"/>
  </r>
  <r>
    <n v="2445"/>
    <d v="2023-10-21T00:00:00"/>
    <n v="201"/>
    <n v="304"/>
    <n v="103"/>
    <n v="10"/>
    <n v="305.89000000000004"/>
    <n v="3058.9000000000005"/>
    <n v="458.83500000000009"/>
    <b v="1"/>
    <s v="08:01"/>
    <d v="1899-12-30T08:01:00"/>
    <x v="1"/>
    <x v="0"/>
    <x v="3"/>
    <n v="8"/>
    <n v="305.89000000000004"/>
    <s v="Morning"/>
    <n v="0.15"/>
  </r>
  <r>
    <n v="2992"/>
    <d v="2023-10-21T00:00:00"/>
    <n v="202"/>
    <n v="301"/>
    <n v="105"/>
    <n v="8"/>
    <n v="132.41800000000001"/>
    <n v="1059.3440000000001"/>
    <n v="180.08848000000003"/>
    <b v="0"/>
    <s v="00:13"/>
    <d v="1899-12-30T00:13:00"/>
    <x v="1"/>
    <x v="0"/>
    <x v="3"/>
    <n v="0"/>
    <n v="132.41800000000001"/>
    <s v="Morning"/>
    <n v="0.17"/>
  </r>
  <r>
    <n v="1355"/>
    <d v="2023-10-22T00:00:00"/>
    <n v="204"/>
    <n v="301"/>
    <n v="101"/>
    <n v="5"/>
    <n v="92.95"/>
    <n v="464.75"/>
    <n v="88.302499999999995"/>
    <b v="0"/>
    <s v="22:19"/>
    <d v="1899-12-30T22:19:00"/>
    <x v="1"/>
    <x v="0"/>
    <x v="4"/>
    <n v="22"/>
    <n v="92.95"/>
    <s v="Night"/>
    <n v="0.19"/>
  </r>
  <r>
    <n v="1357"/>
    <d v="2023-10-22T00:00:00"/>
    <n v="203"/>
    <n v="303"/>
    <n v="105"/>
    <n v="9"/>
    <n v="216.64500000000001"/>
    <n v="1949.8050000000001"/>
    <n v="487.45125000000002"/>
    <b v="0"/>
    <s v="15:28"/>
    <d v="1899-12-30T15:28:00"/>
    <x v="1"/>
    <x v="0"/>
    <x v="4"/>
    <n v="15"/>
    <n v="216.64500000000001"/>
    <s v="Evening"/>
    <n v="0.25"/>
  </r>
  <r>
    <n v="2167"/>
    <d v="2023-10-22T00:00:00"/>
    <n v="202"/>
    <n v="303"/>
    <n v="104"/>
    <n v="10"/>
    <n v="134.238"/>
    <n v="1342.38"/>
    <n v="335.59500000000003"/>
    <b v="0"/>
    <s v="10:49"/>
    <d v="1899-12-30T10:49:00"/>
    <x v="1"/>
    <x v="0"/>
    <x v="4"/>
    <n v="10"/>
    <n v="134.238"/>
    <s v="Morning"/>
    <n v="0.25"/>
  </r>
  <r>
    <n v="1199"/>
    <d v="2023-10-23T00:00:00"/>
    <n v="203"/>
    <n v="303"/>
    <n v="104"/>
    <n v="8"/>
    <n v="164.52800000000002"/>
    <n v="1316.2240000000002"/>
    <n v="250.08256000000003"/>
    <b v="0"/>
    <s v="21:12"/>
    <d v="1899-12-30T21:12:00"/>
    <x v="1"/>
    <x v="0"/>
    <x v="5"/>
    <n v="21"/>
    <n v="164.52800000000002"/>
    <s v="Night"/>
    <n v="0.19"/>
  </r>
  <r>
    <n v="1052"/>
    <d v="2023-10-24T00:00:00"/>
    <n v="203"/>
    <n v="301"/>
    <n v="104"/>
    <n v="2"/>
    <n v="53.079000000000001"/>
    <n v="106.158"/>
    <n v="31.8474"/>
    <b v="0"/>
    <s v="04:26"/>
    <d v="1899-12-30T04:26:00"/>
    <x v="1"/>
    <x v="0"/>
    <x v="6"/>
    <n v="4"/>
    <n v="53.079000000000001"/>
    <s v="Morning"/>
    <n v="0.3"/>
  </r>
  <r>
    <n v="1890"/>
    <d v="2023-10-24T00:00:00"/>
    <n v="203"/>
    <n v="305"/>
    <n v="101"/>
    <n v="7"/>
    <n v="190.81400000000002"/>
    <n v="1335.6980000000001"/>
    <n v="280.49657999999999"/>
    <b v="0"/>
    <s v="07:47"/>
    <d v="1899-12-30T07:47:00"/>
    <x v="1"/>
    <x v="0"/>
    <x v="6"/>
    <n v="7"/>
    <n v="190.81400000000002"/>
    <s v="Morning"/>
    <n v="0.21"/>
  </r>
  <r>
    <n v="1961"/>
    <d v="2023-10-24T00:00:00"/>
    <n v="203"/>
    <n v="304"/>
    <n v="103"/>
    <n v="6"/>
    <n v="202.51400000000001"/>
    <n v="1215.0840000000001"/>
    <n v="230.86596"/>
    <b v="0"/>
    <s v="01:25"/>
    <d v="1899-12-30T01:25:00"/>
    <x v="1"/>
    <x v="0"/>
    <x v="6"/>
    <n v="1"/>
    <n v="202.51400000000001"/>
    <s v="Morning"/>
    <n v="0.19"/>
  </r>
  <r>
    <n v="2306"/>
    <d v="2023-10-24T00:00:00"/>
    <n v="203"/>
    <n v="303"/>
    <n v="105"/>
    <n v="5"/>
    <n v="64.350000000000009"/>
    <n v="321.75000000000006"/>
    <n v="96.52500000000002"/>
    <b v="1"/>
    <s v="10:17"/>
    <d v="1899-12-30T10:17:00"/>
    <x v="1"/>
    <x v="0"/>
    <x v="6"/>
    <n v="10"/>
    <n v="64.350000000000009"/>
    <s v="Morning"/>
    <n v="0.3"/>
  </r>
  <r>
    <n v="2605"/>
    <d v="2023-10-25T00:00:00"/>
    <n v="205"/>
    <n v="303"/>
    <n v="104"/>
    <n v="3"/>
    <n v="34.892000000000003"/>
    <n v="104.67600000000002"/>
    <n v="26.169000000000004"/>
    <b v="0"/>
    <s v="00:02"/>
    <d v="1899-12-30T00:02:00"/>
    <x v="1"/>
    <x v="0"/>
    <x v="0"/>
    <n v="0"/>
    <n v="34.892000000000003"/>
    <s v="Morning"/>
    <n v="0.25"/>
  </r>
  <r>
    <n v="2724"/>
    <d v="2023-10-25T00:00:00"/>
    <n v="205"/>
    <n v="303"/>
    <n v="101"/>
    <n v="9"/>
    <n v="347.1"/>
    <n v="3123.9"/>
    <n v="656.01900000000001"/>
    <b v="0"/>
    <s v="21:52"/>
    <d v="1899-12-30T21:52:00"/>
    <x v="1"/>
    <x v="0"/>
    <x v="0"/>
    <n v="21"/>
    <n v="347.1"/>
    <s v="Night"/>
    <n v="0.21"/>
  </r>
  <r>
    <n v="1296"/>
    <d v="2023-10-26T00:00:00"/>
    <n v="202"/>
    <n v="302"/>
    <n v="101"/>
    <n v="6"/>
    <n v="84.5"/>
    <n v="507"/>
    <n v="106.47"/>
    <b v="0"/>
    <s v="22:36"/>
    <d v="1899-12-30T22:36:00"/>
    <x v="1"/>
    <x v="0"/>
    <x v="1"/>
    <n v="22"/>
    <n v="84.5"/>
    <s v="Night"/>
    <n v="0.21"/>
  </r>
  <r>
    <n v="1345"/>
    <d v="2023-10-26T00:00:00"/>
    <n v="202"/>
    <n v="302"/>
    <n v="105"/>
    <n v="8"/>
    <n v="230.30799999999999"/>
    <n v="1842.4639999999999"/>
    <n v="460.61599999999999"/>
    <b v="0"/>
    <s v="10:00"/>
    <d v="1899-12-30T10:00:00"/>
    <x v="1"/>
    <x v="0"/>
    <x v="1"/>
    <n v="10"/>
    <n v="230.30799999999999"/>
    <s v="Morning"/>
    <n v="0.25"/>
  </r>
  <r>
    <n v="1901"/>
    <d v="2023-10-26T00:00:00"/>
    <n v="204"/>
    <n v="304"/>
    <n v="103"/>
    <n v="3"/>
    <n v="169.74099999999999"/>
    <n v="509.22299999999996"/>
    <n v="96.752369999999999"/>
    <b v="1"/>
    <s v="00:41"/>
    <d v="1899-12-30T00:41:00"/>
    <x v="1"/>
    <x v="0"/>
    <x v="1"/>
    <n v="0"/>
    <n v="169.74099999999999"/>
    <s v="Morning"/>
    <n v="0.19"/>
  </r>
  <r>
    <n v="2047"/>
    <d v="2023-10-27T00:00:00"/>
    <n v="203"/>
    <n v="304"/>
    <n v="104"/>
    <n v="1"/>
    <n v="112.736"/>
    <n v="112.736"/>
    <n v="28.184000000000001"/>
    <b v="0"/>
    <s v="14:31"/>
    <d v="1899-12-30T14:31:00"/>
    <x v="1"/>
    <x v="0"/>
    <x v="2"/>
    <n v="14"/>
    <n v="112.736"/>
    <s v="Afternoon"/>
    <n v="0.25"/>
  </r>
  <r>
    <n v="1264"/>
    <d v="2023-10-28T00:00:00"/>
    <n v="202"/>
    <n v="302"/>
    <n v="104"/>
    <n v="6"/>
    <n v="117.50700000000001"/>
    <n v="705.04200000000003"/>
    <n v="119.85714000000002"/>
    <b v="1"/>
    <s v="23:36"/>
    <d v="1899-12-30T23:36:00"/>
    <x v="1"/>
    <x v="0"/>
    <x v="3"/>
    <n v="23"/>
    <n v="117.50700000000001"/>
    <s v="Night"/>
    <n v="0.17"/>
  </r>
  <r>
    <n v="1559"/>
    <d v="2023-10-28T00:00:00"/>
    <n v="205"/>
    <n v="305"/>
    <n v="103"/>
    <n v="10"/>
    <n v="258.15400000000005"/>
    <n v="2581.5400000000004"/>
    <n v="490.4926000000001"/>
    <b v="0"/>
    <s v="16:26"/>
    <d v="1899-12-30T16:26:00"/>
    <x v="1"/>
    <x v="0"/>
    <x v="3"/>
    <n v="16"/>
    <n v="258.15400000000005"/>
    <s v="Evening"/>
    <n v="0.19"/>
  </r>
  <r>
    <n v="1547"/>
    <d v="2023-10-29T00:00:00"/>
    <n v="205"/>
    <n v="302"/>
    <n v="102"/>
    <n v="2"/>
    <n v="389.92200000000003"/>
    <n v="779.84400000000005"/>
    <n v="148.17036000000002"/>
    <b v="0"/>
    <s v="08:16"/>
    <d v="1899-12-30T08:16:00"/>
    <x v="1"/>
    <x v="0"/>
    <x v="4"/>
    <n v="8"/>
    <n v="389.92200000000003"/>
    <s v="Morning"/>
    <n v="0.19"/>
  </r>
  <r>
    <n v="2049"/>
    <d v="2023-10-30T00:00:00"/>
    <n v="204"/>
    <n v="302"/>
    <n v="102"/>
    <n v="9"/>
    <n v="286.45499999999998"/>
    <n v="2578.0949999999998"/>
    <n v="386.71424999999994"/>
    <b v="0"/>
    <s v="00:00"/>
    <d v="1899-12-30T00:00:00"/>
    <x v="1"/>
    <x v="0"/>
    <x v="5"/>
    <n v="0"/>
    <n v="286.45499999999998"/>
    <s v="Morning"/>
    <n v="0.15"/>
  </r>
  <r>
    <n v="2175"/>
    <d v="2023-10-31T00:00:00"/>
    <n v="202"/>
    <n v="304"/>
    <n v="105"/>
    <n v="3"/>
    <n v="119.32700000000001"/>
    <n v="357.98100000000005"/>
    <n v="53.697150000000008"/>
    <b v="0"/>
    <s v="12:13"/>
    <d v="1899-12-30T12:13:00"/>
    <x v="1"/>
    <x v="0"/>
    <x v="6"/>
    <n v="12"/>
    <n v="119.32700000000001"/>
    <s v="Afternoon"/>
    <n v="0.15"/>
  </r>
  <r>
    <n v="1049"/>
    <d v="2023-11-01T00:00:00"/>
    <n v="203"/>
    <n v="305"/>
    <n v="104"/>
    <n v="4"/>
    <n v="306.839"/>
    <n v="1227.356"/>
    <n v="233.19764000000001"/>
    <b v="0"/>
    <s v="14:07"/>
    <d v="1899-12-30T14:07:00"/>
    <x v="1"/>
    <x v="1"/>
    <x v="0"/>
    <n v="14"/>
    <n v="306.839"/>
    <s v="Afternoon"/>
    <n v="0.19"/>
  </r>
  <r>
    <n v="1092"/>
    <d v="2023-11-01T00:00:00"/>
    <n v="201"/>
    <n v="303"/>
    <n v="105"/>
    <n v="4"/>
    <n v="213.82399999999998"/>
    <n v="855.29599999999994"/>
    <n v="179.61215999999999"/>
    <b v="0"/>
    <s v="18:02"/>
    <d v="1899-12-30T18:02:00"/>
    <x v="1"/>
    <x v="1"/>
    <x v="0"/>
    <n v="18"/>
    <n v="213.82399999999998"/>
    <s v="Evening"/>
    <n v="0.21"/>
  </r>
  <r>
    <n v="2086"/>
    <d v="2023-11-01T00:00:00"/>
    <n v="201"/>
    <n v="304"/>
    <n v="101"/>
    <n v="1"/>
    <n v="249.67800000000003"/>
    <n v="249.67800000000003"/>
    <n v="42.445260000000005"/>
    <b v="0"/>
    <s v="07:17"/>
    <d v="1899-12-30T07:17:00"/>
    <x v="1"/>
    <x v="1"/>
    <x v="0"/>
    <n v="7"/>
    <n v="249.67800000000003"/>
    <s v="Morning"/>
    <n v="0.17"/>
  </r>
  <r>
    <n v="1475"/>
    <d v="2023-11-02T00:00:00"/>
    <n v="201"/>
    <n v="305"/>
    <n v="101"/>
    <n v="2"/>
    <n v="150.72200000000001"/>
    <n v="301.44400000000002"/>
    <n v="57.274360000000001"/>
    <b v="0"/>
    <s v="21:59"/>
    <d v="1899-12-30T21:59:00"/>
    <x v="1"/>
    <x v="1"/>
    <x v="1"/>
    <n v="21"/>
    <n v="150.72200000000001"/>
    <s v="Night"/>
    <n v="0.19"/>
  </r>
  <r>
    <n v="1563"/>
    <d v="2023-11-02T00:00:00"/>
    <n v="204"/>
    <n v="302"/>
    <n v="102"/>
    <n v="6"/>
    <n v="338.351"/>
    <n v="2030.106"/>
    <n v="304.51589999999999"/>
    <b v="0"/>
    <s v="19:31"/>
    <d v="1899-12-30T19:31:00"/>
    <x v="1"/>
    <x v="1"/>
    <x v="1"/>
    <n v="19"/>
    <n v="338.351"/>
    <s v="Evening"/>
    <n v="0.15"/>
  </r>
  <r>
    <n v="2308"/>
    <d v="2023-11-02T00:00:00"/>
    <n v="201"/>
    <n v="301"/>
    <n v="105"/>
    <n v="6"/>
    <n v="27.755000000000003"/>
    <n v="166.53000000000003"/>
    <n v="28.310100000000006"/>
    <b v="0"/>
    <s v="07:53"/>
    <d v="1899-12-30T07:53:00"/>
    <x v="1"/>
    <x v="1"/>
    <x v="1"/>
    <n v="7"/>
    <n v="27.755000000000006"/>
    <s v="Morning"/>
    <n v="0.17"/>
  </r>
  <r>
    <n v="2392"/>
    <d v="2023-11-02T00:00:00"/>
    <n v="203"/>
    <n v="301"/>
    <n v="101"/>
    <n v="9"/>
    <n v="53.846000000000004"/>
    <n v="484.61400000000003"/>
    <n v="82.384380000000007"/>
    <b v="1"/>
    <s v="04:37"/>
    <d v="1899-12-30T04:37:00"/>
    <x v="1"/>
    <x v="1"/>
    <x v="1"/>
    <n v="4"/>
    <n v="53.846000000000004"/>
    <s v="Morning"/>
    <n v="0.17"/>
  </r>
  <r>
    <n v="2807"/>
    <d v="2023-11-02T00:00:00"/>
    <n v="203"/>
    <n v="304"/>
    <n v="103"/>
    <n v="7"/>
    <n v="314.964"/>
    <n v="2204.748"/>
    <n v="418.90212000000002"/>
    <b v="1"/>
    <s v="21:41"/>
    <d v="1899-12-30T21:41:00"/>
    <x v="1"/>
    <x v="1"/>
    <x v="1"/>
    <n v="21"/>
    <n v="314.964"/>
    <s v="Night"/>
    <n v="0.19"/>
  </r>
  <r>
    <n v="1053"/>
    <d v="2023-11-03T00:00:00"/>
    <n v="202"/>
    <n v="301"/>
    <n v="101"/>
    <n v="3"/>
    <n v="153.58199999999999"/>
    <n v="460.74599999999998"/>
    <n v="69.111899999999991"/>
    <b v="0"/>
    <s v="05:14"/>
    <d v="1899-12-30T05:14:00"/>
    <x v="1"/>
    <x v="1"/>
    <x v="2"/>
    <n v="5"/>
    <n v="153.58199999999999"/>
    <s v="Morning"/>
    <n v="0.15"/>
  </r>
  <r>
    <n v="1293"/>
    <d v="2023-11-03T00:00:00"/>
    <n v="201"/>
    <n v="302"/>
    <n v="105"/>
    <n v="6"/>
    <n v="123.994"/>
    <n v="743.96399999999994"/>
    <n v="111.59459999999999"/>
    <b v="0"/>
    <s v="17:12"/>
    <d v="1899-12-30T17:12:00"/>
    <x v="1"/>
    <x v="1"/>
    <x v="2"/>
    <n v="17"/>
    <n v="123.99399999999999"/>
    <s v="Evening"/>
    <n v="0.15"/>
  </r>
  <r>
    <n v="1391"/>
    <d v="2023-11-03T00:00:00"/>
    <n v="204"/>
    <n v="303"/>
    <n v="103"/>
    <n v="5"/>
    <n v="75.465000000000003"/>
    <n v="377.32500000000005"/>
    <n v="71.691750000000013"/>
    <b v="1"/>
    <s v="10:45"/>
    <d v="1899-12-30T10:45:00"/>
    <x v="1"/>
    <x v="1"/>
    <x v="2"/>
    <n v="10"/>
    <n v="75.465000000000003"/>
    <s v="Morning"/>
    <n v="0.19"/>
  </r>
  <r>
    <n v="1509"/>
    <d v="2023-11-03T00:00:00"/>
    <n v="201"/>
    <n v="305"/>
    <n v="102"/>
    <n v="9"/>
    <n v="57.226000000000006"/>
    <n v="515.03400000000011"/>
    <n v="77.255100000000013"/>
    <b v="0"/>
    <s v="04:51"/>
    <d v="1899-12-30T04:51:00"/>
    <x v="1"/>
    <x v="1"/>
    <x v="2"/>
    <n v="4"/>
    <n v="57.226000000000013"/>
    <s v="Morning"/>
    <n v="0.15"/>
  </r>
  <r>
    <n v="1555"/>
    <d v="2023-11-03T00:00:00"/>
    <n v="203"/>
    <n v="301"/>
    <n v="104"/>
    <n v="3"/>
    <n v="316.238"/>
    <n v="948.71399999999994"/>
    <n v="237.17849999999999"/>
    <b v="0"/>
    <s v="04:58"/>
    <d v="1899-12-30T04:58:00"/>
    <x v="1"/>
    <x v="1"/>
    <x v="2"/>
    <n v="4"/>
    <n v="316.238"/>
    <s v="Morning"/>
    <n v="0.25"/>
  </r>
  <r>
    <n v="2261"/>
    <d v="2023-11-03T00:00:00"/>
    <n v="205"/>
    <n v="305"/>
    <n v="102"/>
    <n v="7"/>
    <n v="137.30600000000001"/>
    <n v="961.14200000000005"/>
    <n v="182.61698000000001"/>
    <b v="0"/>
    <s v="18:58"/>
    <d v="1899-12-30T18:58:00"/>
    <x v="1"/>
    <x v="1"/>
    <x v="2"/>
    <n v="18"/>
    <n v="137.30600000000001"/>
    <s v="Evening"/>
    <n v="0.19"/>
  </r>
  <r>
    <n v="2533"/>
    <d v="2023-11-03T00:00:00"/>
    <n v="205"/>
    <n v="303"/>
    <n v="104"/>
    <n v="10"/>
    <n v="283.33499999999998"/>
    <n v="2833.35"/>
    <n v="708.33749999999998"/>
    <b v="0"/>
    <s v="05:13"/>
    <d v="1899-12-30T05:13:00"/>
    <x v="1"/>
    <x v="1"/>
    <x v="2"/>
    <n v="5"/>
    <n v="283.33499999999998"/>
    <s v="Morning"/>
    <n v="0.25"/>
  </r>
  <r>
    <n v="2718"/>
    <d v="2023-11-03T00:00:00"/>
    <n v="205"/>
    <n v="303"/>
    <n v="102"/>
    <n v="2"/>
    <n v="116.10300000000001"/>
    <n v="232.20600000000002"/>
    <n v="48.763260000000002"/>
    <b v="0"/>
    <s v="19:50"/>
    <d v="1899-12-30T19:50:00"/>
    <x v="1"/>
    <x v="1"/>
    <x v="2"/>
    <n v="19"/>
    <n v="116.10300000000001"/>
    <s v="Evening"/>
    <n v="0.21"/>
  </r>
  <r>
    <n v="1185"/>
    <d v="2023-11-04T00:00:00"/>
    <n v="202"/>
    <n v="305"/>
    <n v="105"/>
    <n v="4"/>
    <n v="71.980999999999995"/>
    <n v="287.92399999999998"/>
    <n v="43.188599999999994"/>
    <b v="0"/>
    <s v="04:49"/>
    <d v="1899-12-30T04:49:00"/>
    <x v="1"/>
    <x v="1"/>
    <x v="3"/>
    <n v="4"/>
    <n v="71.980999999999995"/>
    <s v="Morning"/>
    <n v="0.15"/>
  </r>
  <r>
    <n v="2116"/>
    <d v="2023-11-04T00:00:00"/>
    <n v="204"/>
    <n v="303"/>
    <n v="105"/>
    <n v="1"/>
    <n v="96.64200000000001"/>
    <n v="96.64200000000001"/>
    <n v="16.429140000000004"/>
    <b v="1"/>
    <s v="00:18"/>
    <d v="1899-12-30T00:18:00"/>
    <x v="1"/>
    <x v="1"/>
    <x v="3"/>
    <n v="0"/>
    <n v="96.64200000000001"/>
    <s v="Morning"/>
    <n v="0.17"/>
  </r>
  <r>
    <n v="2869"/>
    <d v="2023-11-04T00:00:00"/>
    <n v="205"/>
    <n v="304"/>
    <n v="102"/>
    <n v="6"/>
    <n v="68.081000000000003"/>
    <n v="408.48599999999999"/>
    <n v="102.1215"/>
    <b v="1"/>
    <s v="17:01"/>
    <d v="1899-12-30T17:01:00"/>
    <x v="1"/>
    <x v="1"/>
    <x v="3"/>
    <n v="17"/>
    <n v="68.081000000000003"/>
    <s v="Evening"/>
    <n v="0.25"/>
  </r>
  <r>
    <n v="1266"/>
    <d v="2023-11-05T00:00:00"/>
    <n v="203"/>
    <n v="301"/>
    <n v="105"/>
    <n v="3"/>
    <n v="88.699000000000012"/>
    <n v="266.09700000000004"/>
    <n v="55.880370000000006"/>
    <b v="0"/>
    <s v="10:21"/>
    <d v="1899-12-30T10:21:00"/>
    <x v="1"/>
    <x v="1"/>
    <x v="4"/>
    <n v="10"/>
    <n v="88.699000000000012"/>
    <s v="Morning"/>
    <n v="0.21"/>
  </r>
  <r>
    <n v="1374"/>
    <d v="2023-11-05T00:00:00"/>
    <n v="205"/>
    <n v="303"/>
    <n v="103"/>
    <n v="8"/>
    <n v="179.036"/>
    <n v="1432.288"/>
    <n v="300.78048000000001"/>
    <b v="0"/>
    <s v="01:04"/>
    <d v="1899-12-30T01:04:00"/>
    <x v="1"/>
    <x v="1"/>
    <x v="4"/>
    <n v="1"/>
    <n v="179.036"/>
    <s v="Morning"/>
    <n v="0.21000000000000002"/>
  </r>
  <r>
    <n v="1306"/>
    <d v="2023-11-06T00:00:00"/>
    <n v="204"/>
    <n v="303"/>
    <n v="104"/>
    <n v="1"/>
    <n v="162.25300000000001"/>
    <n v="162.25300000000001"/>
    <n v="27.583010000000005"/>
    <b v="0"/>
    <s v="17:20"/>
    <d v="1899-12-30T17:20:00"/>
    <x v="1"/>
    <x v="1"/>
    <x v="5"/>
    <n v="17"/>
    <n v="162.25300000000001"/>
    <s v="Evening"/>
    <n v="0.17"/>
  </r>
  <r>
    <n v="1942"/>
    <d v="2023-11-06T00:00:00"/>
    <n v="205"/>
    <n v="301"/>
    <n v="105"/>
    <n v="9"/>
    <n v="207.649"/>
    <n v="1868.8409999999999"/>
    <n v="317.70296999999999"/>
    <b v="0"/>
    <s v="21:12"/>
    <d v="1899-12-30T21:12:00"/>
    <x v="1"/>
    <x v="1"/>
    <x v="5"/>
    <n v="21"/>
    <n v="207.649"/>
    <s v="Night"/>
    <n v="0.17"/>
  </r>
  <r>
    <n v="2216"/>
    <d v="2023-11-06T00:00:00"/>
    <n v="201"/>
    <n v="302"/>
    <n v="103"/>
    <n v="9"/>
    <n v="311.584"/>
    <n v="2804.2559999999999"/>
    <n v="841.27679999999998"/>
    <b v="0"/>
    <s v="11:02"/>
    <d v="1899-12-30T11:02:00"/>
    <x v="1"/>
    <x v="1"/>
    <x v="5"/>
    <n v="11"/>
    <n v="311.584"/>
    <s v="Morning"/>
    <n v="0.3"/>
  </r>
  <r>
    <n v="2600"/>
    <d v="2023-11-06T00:00:00"/>
    <n v="204"/>
    <n v="301"/>
    <n v="103"/>
    <n v="7"/>
    <n v="190.28100000000001"/>
    <n v="1331.9670000000001"/>
    <n v="399.59010000000001"/>
    <b v="1"/>
    <s v="19:00"/>
    <d v="1899-12-30T19:00:00"/>
    <x v="1"/>
    <x v="1"/>
    <x v="5"/>
    <n v="19"/>
    <n v="190.28100000000001"/>
    <s v="Evening"/>
    <n v="0.3"/>
  </r>
  <r>
    <n v="2701"/>
    <d v="2023-11-06T00:00:00"/>
    <n v="205"/>
    <n v="303"/>
    <n v="102"/>
    <n v="4"/>
    <n v="158.34"/>
    <n v="633.36"/>
    <n v="158.34"/>
    <b v="0"/>
    <s v="12:53"/>
    <d v="1899-12-30T12:53:00"/>
    <x v="1"/>
    <x v="1"/>
    <x v="5"/>
    <n v="12"/>
    <n v="158.34"/>
    <s v="Afternoon"/>
    <n v="0.25"/>
  </r>
  <r>
    <n v="1157"/>
    <d v="2023-11-07T00:00:00"/>
    <n v="202"/>
    <n v="305"/>
    <n v="104"/>
    <n v="2"/>
    <n v="221.26"/>
    <n v="442.52"/>
    <n v="84.078800000000001"/>
    <b v="1"/>
    <s v="19:07"/>
    <d v="1899-12-30T19:07:00"/>
    <x v="1"/>
    <x v="1"/>
    <x v="6"/>
    <n v="19"/>
    <n v="221.26"/>
    <s v="Evening"/>
    <n v="0.19"/>
  </r>
  <r>
    <n v="2792"/>
    <d v="2023-11-07T00:00:00"/>
    <n v="201"/>
    <n v="303"/>
    <n v="103"/>
    <n v="10"/>
    <n v="289.97800000000001"/>
    <n v="2899.78"/>
    <n v="869.93400000000008"/>
    <b v="0"/>
    <s v="00:43"/>
    <d v="1899-12-30T00:43:00"/>
    <x v="1"/>
    <x v="1"/>
    <x v="6"/>
    <n v="0"/>
    <n v="289.97800000000001"/>
    <s v="Morning"/>
    <n v="0.3"/>
  </r>
  <r>
    <n v="2985"/>
    <d v="2023-11-08T00:00:00"/>
    <n v="201"/>
    <n v="303"/>
    <n v="105"/>
    <n v="1"/>
    <n v="36.725000000000001"/>
    <n v="36.725000000000001"/>
    <n v="5.50875"/>
    <b v="1"/>
    <s v="07:28"/>
    <d v="1899-12-30T07:28:00"/>
    <x v="1"/>
    <x v="1"/>
    <x v="0"/>
    <n v="7"/>
    <n v="36.725000000000001"/>
    <s v="Morning"/>
    <n v="0.15"/>
  </r>
  <r>
    <n v="1367"/>
    <d v="2023-11-09T00:00:00"/>
    <n v="201"/>
    <n v="304"/>
    <n v="101"/>
    <n v="10"/>
    <n v="370.214"/>
    <n v="3702.14"/>
    <n v="703.40660000000003"/>
    <b v="0"/>
    <s v="03:35"/>
    <d v="1899-12-30T03:35:00"/>
    <x v="1"/>
    <x v="1"/>
    <x v="1"/>
    <n v="3"/>
    <n v="370.214"/>
    <s v="Morning"/>
    <n v="0.19"/>
  </r>
  <r>
    <n v="1590"/>
    <d v="2023-11-09T00:00:00"/>
    <n v="204"/>
    <n v="302"/>
    <n v="102"/>
    <n v="3"/>
    <n v="54.769000000000005"/>
    <n v="164.30700000000002"/>
    <n v="34.504470000000005"/>
    <b v="0"/>
    <s v="14:02"/>
    <d v="1899-12-30T14:02:00"/>
    <x v="1"/>
    <x v="1"/>
    <x v="1"/>
    <n v="14"/>
    <n v="54.769000000000005"/>
    <s v="Afternoon"/>
    <n v="0.21000000000000002"/>
  </r>
  <r>
    <n v="1657"/>
    <d v="2023-11-09T00:00:00"/>
    <n v="201"/>
    <n v="305"/>
    <n v="101"/>
    <n v="3"/>
    <n v="201.81200000000001"/>
    <n v="605.43600000000004"/>
    <n v="151.35900000000001"/>
    <b v="0"/>
    <s v="05:56"/>
    <d v="1899-12-30T05:56:00"/>
    <x v="1"/>
    <x v="1"/>
    <x v="1"/>
    <n v="5"/>
    <n v="201.81200000000001"/>
    <s v="Morning"/>
    <n v="0.25"/>
  </r>
  <r>
    <n v="1827"/>
    <d v="2023-11-09T00:00:00"/>
    <n v="202"/>
    <n v="302"/>
    <n v="104"/>
    <n v="5"/>
    <n v="58.266000000000005"/>
    <n v="291.33000000000004"/>
    <n v="43.699500000000008"/>
    <b v="0"/>
    <s v="09:05"/>
    <d v="1899-12-30T09:05:00"/>
    <x v="1"/>
    <x v="1"/>
    <x v="1"/>
    <n v="9"/>
    <n v="58.266000000000005"/>
    <s v="Morning"/>
    <n v="0.15"/>
  </r>
  <r>
    <n v="1076"/>
    <d v="2023-11-10T00:00:00"/>
    <n v="202"/>
    <n v="302"/>
    <n v="105"/>
    <n v="10"/>
    <n v="138.489"/>
    <n v="1384.89"/>
    <n v="415.46700000000004"/>
    <b v="0"/>
    <s v="17:59"/>
    <d v="1899-12-30T17:59:00"/>
    <x v="1"/>
    <x v="1"/>
    <x v="2"/>
    <n v="17"/>
    <n v="138.489"/>
    <s v="Evening"/>
    <n v="0.3"/>
  </r>
  <r>
    <n v="1288"/>
    <d v="2023-11-10T00:00:00"/>
    <n v="202"/>
    <n v="305"/>
    <n v="105"/>
    <n v="8"/>
    <n v="286.44200000000001"/>
    <n v="2291.5360000000001"/>
    <n v="389.56112000000002"/>
    <b v="0"/>
    <s v="12:22"/>
    <d v="1899-12-30T12:22:00"/>
    <x v="1"/>
    <x v="1"/>
    <x v="2"/>
    <n v="12"/>
    <n v="286.44200000000001"/>
    <s v="Afternoon"/>
    <n v="0.17"/>
  </r>
  <r>
    <n v="1762"/>
    <d v="2023-11-10T00:00:00"/>
    <n v="205"/>
    <n v="303"/>
    <n v="104"/>
    <n v="3"/>
    <n v="172.44500000000002"/>
    <n v="517.33500000000004"/>
    <n v="87.946950000000015"/>
    <b v="0"/>
    <s v="20:57"/>
    <d v="1899-12-30T20:57:00"/>
    <x v="1"/>
    <x v="1"/>
    <x v="2"/>
    <n v="20"/>
    <n v="172.44500000000002"/>
    <s v="Evening"/>
    <n v="0.17"/>
  </r>
  <r>
    <n v="1993"/>
    <d v="2023-11-10T00:00:00"/>
    <n v="202"/>
    <n v="302"/>
    <n v="101"/>
    <n v="6"/>
    <n v="175.864"/>
    <n v="1055.184"/>
    <n v="263.79599999999999"/>
    <b v="0"/>
    <s v="04:51"/>
    <d v="1899-12-30T04:51:00"/>
    <x v="1"/>
    <x v="1"/>
    <x v="2"/>
    <n v="4"/>
    <n v="175.864"/>
    <s v="Morning"/>
    <n v="0.25"/>
  </r>
  <r>
    <n v="1300"/>
    <d v="2023-11-11T00:00:00"/>
    <n v="205"/>
    <n v="303"/>
    <n v="105"/>
    <n v="10"/>
    <n v="366.46999999999997"/>
    <n v="3664.7"/>
    <n v="622.99900000000002"/>
    <b v="0"/>
    <s v="03:16"/>
    <d v="1899-12-30T03:16:00"/>
    <x v="1"/>
    <x v="1"/>
    <x v="3"/>
    <n v="3"/>
    <n v="366.46999999999997"/>
    <s v="Morning"/>
    <n v="0.17"/>
  </r>
  <r>
    <n v="2800"/>
    <d v="2023-11-11T00:00:00"/>
    <n v="202"/>
    <n v="302"/>
    <n v="102"/>
    <n v="1"/>
    <n v="85.124000000000009"/>
    <n v="85.124000000000009"/>
    <n v="14.471080000000002"/>
    <b v="0"/>
    <s v="21:50"/>
    <d v="1899-12-30T21:50:00"/>
    <x v="1"/>
    <x v="1"/>
    <x v="3"/>
    <n v="21"/>
    <n v="85.124000000000009"/>
    <s v="Night"/>
    <n v="0.17"/>
  </r>
  <r>
    <n v="1167"/>
    <d v="2023-11-12T00:00:00"/>
    <n v="204"/>
    <n v="304"/>
    <n v="102"/>
    <n v="10"/>
    <n v="162.68200000000002"/>
    <n v="1626.8200000000002"/>
    <n v="244.02300000000002"/>
    <b v="0"/>
    <s v="15:57"/>
    <d v="1899-12-30T15:57:00"/>
    <x v="1"/>
    <x v="1"/>
    <x v="4"/>
    <n v="15"/>
    <n v="162.68200000000002"/>
    <s v="Evening"/>
    <n v="0.15"/>
  </r>
  <r>
    <n v="1330"/>
    <d v="2023-11-12T00:00:00"/>
    <n v="205"/>
    <n v="304"/>
    <n v="104"/>
    <n v="1"/>
    <n v="357.72100000000006"/>
    <n v="357.72100000000006"/>
    <n v="60.812570000000015"/>
    <b v="1"/>
    <s v="19:10"/>
    <d v="1899-12-30T19:10:00"/>
    <x v="1"/>
    <x v="1"/>
    <x v="4"/>
    <n v="19"/>
    <n v="357.72100000000006"/>
    <s v="Evening"/>
    <n v="0.17"/>
  </r>
  <r>
    <n v="2258"/>
    <d v="2023-11-12T00:00:00"/>
    <n v="201"/>
    <n v="305"/>
    <n v="101"/>
    <n v="3"/>
    <n v="298.19400000000002"/>
    <n v="894.58200000000011"/>
    <n v="268.37460000000004"/>
    <b v="0"/>
    <s v="20:36"/>
    <d v="1899-12-30T20:36:00"/>
    <x v="1"/>
    <x v="1"/>
    <x v="4"/>
    <n v="20"/>
    <n v="298.19400000000002"/>
    <s v="Evening"/>
    <n v="0.3"/>
  </r>
  <r>
    <n v="1429"/>
    <d v="2023-11-13T00:00:00"/>
    <n v="201"/>
    <n v="305"/>
    <n v="102"/>
    <n v="5"/>
    <n v="38.389000000000003"/>
    <n v="191.94500000000002"/>
    <n v="47.986250000000005"/>
    <b v="0"/>
    <s v="08:45"/>
    <d v="1899-12-30T08:45:00"/>
    <x v="1"/>
    <x v="1"/>
    <x v="5"/>
    <n v="8"/>
    <n v="38.389000000000003"/>
    <s v="Morning"/>
    <n v="0.25"/>
  </r>
  <r>
    <n v="2579"/>
    <d v="2023-11-13T00:00:00"/>
    <n v="204"/>
    <n v="305"/>
    <n v="104"/>
    <n v="2"/>
    <n v="353.09300000000002"/>
    <n v="706.18600000000004"/>
    <n v="134.17534000000001"/>
    <b v="0"/>
    <s v="03:46"/>
    <d v="1899-12-30T03:46:00"/>
    <x v="1"/>
    <x v="1"/>
    <x v="5"/>
    <n v="3"/>
    <n v="353.09300000000002"/>
    <s v="Morning"/>
    <n v="0.19"/>
  </r>
  <r>
    <n v="1434"/>
    <d v="2023-11-14T00:00:00"/>
    <n v="202"/>
    <n v="303"/>
    <n v="105"/>
    <n v="8"/>
    <n v="205.4"/>
    <n v="1643.2"/>
    <n v="345.072"/>
    <b v="0"/>
    <s v="16:00"/>
    <d v="1899-12-30T16:00:00"/>
    <x v="1"/>
    <x v="1"/>
    <x v="6"/>
    <n v="16"/>
    <n v="205.4"/>
    <s v="Evening"/>
    <n v="0.21"/>
  </r>
  <r>
    <n v="1375"/>
    <d v="2023-11-15T00:00:00"/>
    <n v="201"/>
    <n v="304"/>
    <n v="101"/>
    <n v="1"/>
    <n v="353.65200000000004"/>
    <n v="353.65200000000004"/>
    <n v="88.413000000000011"/>
    <b v="0"/>
    <s v="03:37"/>
    <d v="1899-12-30T03:37:00"/>
    <x v="1"/>
    <x v="1"/>
    <x v="0"/>
    <n v="3"/>
    <n v="353.65200000000004"/>
    <s v="Morning"/>
    <n v="0.25"/>
  </r>
  <r>
    <n v="1891"/>
    <d v="2023-11-15T00:00:00"/>
    <n v="203"/>
    <n v="305"/>
    <n v="105"/>
    <n v="1"/>
    <n v="357.435"/>
    <n v="357.435"/>
    <n v="89.358750000000001"/>
    <b v="0"/>
    <s v="12:26"/>
    <d v="1899-12-30T12:26:00"/>
    <x v="1"/>
    <x v="1"/>
    <x v="0"/>
    <n v="12"/>
    <n v="357.435"/>
    <s v="Afternoon"/>
    <n v="0.25"/>
  </r>
  <r>
    <n v="2759"/>
    <d v="2023-11-15T00:00:00"/>
    <n v="201"/>
    <n v="302"/>
    <n v="104"/>
    <n v="6"/>
    <n v="49.777000000000001"/>
    <n v="298.66200000000003"/>
    <n v="56.745780000000011"/>
    <b v="0"/>
    <s v="12:41"/>
    <d v="1899-12-30T12:41:00"/>
    <x v="1"/>
    <x v="1"/>
    <x v="0"/>
    <n v="12"/>
    <n v="49.777000000000008"/>
    <s v="Afternoon"/>
    <n v="0.19"/>
  </r>
  <r>
    <n v="2801"/>
    <d v="2023-11-15T00:00:00"/>
    <n v="201"/>
    <n v="305"/>
    <n v="103"/>
    <n v="8"/>
    <n v="224.83499999999998"/>
    <n v="1798.6799999999998"/>
    <n v="341.74919999999997"/>
    <b v="0"/>
    <s v="19:23"/>
    <d v="1899-12-30T19:23:00"/>
    <x v="1"/>
    <x v="1"/>
    <x v="0"/>
    <n v="19"/>
    <n v="224.83499999999998"/>
    <s v="Evening"/>
    <n v="0.19"/>
  </r>
  <r>
    <n v="1379"/>
    <d v="2023-11-16T00:00:00"/>
    <n v="201"/>
    <n v="304"/>
    <n v="104"/>
    <n v="8"/>
    <n v="50.752000000000002"/>
    <n v="406.01600000000002"/>
    <n v="77.143039999999999"/>
    <b v="0"/>
    <s v="15:04"/>
    <d v="1899-12-30T15:04:00"/>
    <x v="1"/>
    <x v="1"/>
    <x v="1"/>
    <n v="15"/>
    <n v="50.752000000000002"/>
    <s v="Evening"/>
    <n v="0.19"/>
  </r>
  <r>
    <n v="1991"/>
    <d v="2023-11-16T00:00:00"/>
    <n v="203"/>
    <n v="301"/>
    <n v="105"/>
    <n v="10"/>
    <n v="198.44500000000002"/>
    <n v="1984.4500000000003"/>
    <n v="377.04550000000006"/>
    <b v="0"/>
    <s v="14:59"/>
    <d v="1899-12-30T14:59:00"/>
    <x v="1"/>
    <x v="1"/>
    <x v="1"/>
    <n v="14"/>
    <n v="198.44500000000002"/>
    <s v="Afternoon"/>
    <n v="0.19"/>
  </r>
  <r>
    <n v="2453"/>
    <d v="2023-11-16T00:00:00"/>
    <n v="201"/>
    <n v="302"/>
    <n v="104"/>
    <n v="5"/>
    <n v="377.70200000000006"/>
    <n v="1888.5100000000002"/>
    <n v="358.81690000000003"/>
    <b v="1"/>
    <s v="22:32"/>
    <d v="1899-12-30T22:32:00"/>
    <x v="1"/>
    <x v="1"/>
    <x v="1"/>
    <n v="22"/>
    <n v="377.70200000000006"/>
    <s v="Night"/>
    <n v="0.19"/>
  </r>
  <r>
    <n v="1181"/>
    <d v="2023-11-17T00:00:00"/>
    <n v="201"/>
    <n v="305"/>
    <n v="103"/>
    <n v="3"/>
    <n v="77.051000000000002"/>
    <n v="231.15300000000002"/>
    <n v="43.919070000000005"/>
    <b v="0"/>
    <s v="15:50"/>
    <d v="1899-12-30T15:50:00"/>
    <x v="1"/>
    <x v="1"/>
    <x v="2"/>
    <n v="15"/>
    <n v="77.051000000000002"/>
    <s v="Evening"/>
    <n v="0.19"/>
  </r>
  <r>
    <n v="1210"/>
    <d v="2023-11-17T00:00:00"/>
    <n v="202"/>
    <n v="302"/>
    <n v="105"/>
    <n v="4"/>
    <n v="72.942999999999998"/>
    <n v="291.77199999999999"/>
    <n v="49.601240000000004"/>
    <b v="0"/>
    <s v="02:28"/>
    <d v="1899-12-30T02:28:00"/>
    <x v="1"/>
    <x v="1"/>
    <x v="2"/>
    <n v="2"/>
    <n v="72.942999999999998"/>
    <s v="Morning"/>
    <n v="0.17"/>
  </r>
  <r>
    <n v="2510"/>
    <d v="2023-11-17T00:00:00"/>
    <n v="202"/>
    <n v="305"/>
    <n v="105"/>
    <n v="3"/>
    <n v="121.14700000000001"/>
    <n v="363.44100000000003"/>
    <n v="109.03230000000001"/>
    <b v="0"/>
    <s v="04:25"/>
    <d v="1899-12-30T04:25:00"/>
    <x v="1"/>
    <x v="1"/>
    <x v="2"/>
    <n v="4"/>
    <n v="121.14700000000001"/>
    <s v="Morning"/>
    <n v="0.3"/>
  </r>
  <r>
    <n v="1631"/>
    <d v="2023-11-18T00:00:00"/>
    <n v="205"/>
    <n v="304"/>
    <n v="105"/>
    <n v="8"/>
    <n v="298.54500000000002"/>
    <n v="2388.36"/>
    <n v="453.78840000000002"/>
    <b v="0"/>
    <s v="14:16"/>
    <d v="1899-12-30T14:16:00"/>
    <x v="1"/>
    <x v="1"/>
    <x v="3"/>
    <n v="14"/>
    <n v="298.54500000000002"/>
    <s v="Afternoon"/>
    <n v="0.19"/>
  </r>
  <r>
    <n v="1733"/>
    <d v="2023-11-18T00:00:00"/>
    <n v="203"/>
    <n v="305"/>
    <n v="101"/>
    <n v="9"/>
    <n v="194.68799999999999"/>
    <n v="1752.192"/>
    <n v="332.91647999999998"/>
    <b v="0"/>
    <s v="04:14"/>
    <d v="1899-12-30T04:14:00"/>
    <x v="1"/>
    <x v="1"/>
    <x v="3"/>
    <n v="4"/>
    <n v="194.68799999999999"/>
    <s v="Morning"/>
    <n v="0.18999999999999997"/>
  </r>
  <r>
    <n v="2283"/>
    <d v="2023-11-18T00:00:00"/>
    <n v="205"/>
    <n v="302"/>
    <n v="101"/>
    <n v="8"/>
    <n v="84.24"/>
    <n v="673.92"/>
    <n v="101.08799999999999"/>
    <b v="1"/>
    <s v="04:08"/>
    <d v="1899-12-30T04:08:00"/>
    <x v="1"/>
    <x v="1"/>
    <x v="3"/>
    <n v="4"/>
    <n v="84.24"/>
    <s v="Morning"/>
    <n v="0.15"/>
  </r>
  <r>
    <n v="2386"/>
    <d v="2023-11-18T00:00:00"/>
    <n v="205"/>
    <n v="302"/>
    <n v="103"/>
    <n v="1"/>
    <n v="33.748000000000005"/>
    <n v="33.748000000000005"/>
    <n v="5.7371600000000011"/>
    <b v="0"/>
    <s v="22:02"/>
    <d v="1899-12-30T22:02:00"/>
    <x v="1"/>
    <x v="1"/>
    <x v="3"/>
    <n v="22"/>
    <n v="33.748000000000005"/>
    <s v="Night"/>
    <n v="0.17"/>
  </r>
  <r>
    <n v="2512"/>
    <d v="2023-11-18T00:00:00"/>
    <n v="202"/>
    <n v="305"/>
    <n v="101"/>
    <n v="5"/>
    <n v="66.105000000000004"/>
    <n v="330.52500000000003"/>
    <n v="56.189250000000008"/>
    <b v="0"/>
    <s v="10:20"/>
    <d v="1899-12-30T10:20:00"/>
    <x v="1"/>
    <x v="1"/>
    <x v="3"/>
    <n v="10"/>
    <n v="66.105000000000004"/>
    <s v="Morning"/>
    <n v="0.17"/>
  </r>
  <r>
    <n v="1440"/>
    <d v="2023-11-19T00:00:00"/>
    <n v="203"/>
    <n v="302"/>
    <n v="101"/>
    <n v="7"/>
    <n v="361.12700000000007"/>
    <n v="2527.8890000000006"/>
    <n v="530.85669000000007"/>
    <b v="0"/>
    <s v="09:33"/>
    <d v="1899-12-30T09:33:00"/>
    <x v="1"/>
    <x v="1"/>
    <x v="4"/>
    <n v="9"/>
    <n v="361.12700000000007"/>
    <s v="Morning"/>
    <n v="0.21"/>
  </r>
  <r>
    <n v="1529"/>
    <d v="2023-11-19T00:00:00"/>
    <n v="202"/>
    <n v="303"/>
    <n v="101"/>
    <n v="8"/>
    <n v="227.96800000000002"/>
    <n v="1823.7440000000001"/>
    <n v="346.51136000000002"/>
    <b v="0"/>
    <s v="04:16"/>
    <d v="1899-12-30T04:16:00"/>
    <x v="1"/>
    <x v="1"/>
    <x v="4"/>
    <n v="4"/>
    <n v="227.96800000000002"/>
    <s v="Morning"/>
    <n v="0.19"/>
  </r>
  <r>
    <n v="2303"/>
    <d v="2023-11-19T00:00:00"/>
    <n v="203"/>
    <n v="302"/>
    <n v="101"/>
    <n v="5"/>
    <n v="381.31600000000003"/>
    <n v="1906.5800000000002"/>
    <n v="362.25020000000001"/>
    <b v="0"/>
    <s v="15:26"/>
    <d v="1899-12-30T15:26:00"/>
    <x v="1"/>
    <x v="1"/>
    <x v="4"/>
    <n v="15"/>
    <n v="381.31600000000003"/>
    <s v="Evening"/>
    <n v="0.18999999999999997"/>
  </r>
  <r>
    <n v="2305"/>
    <d v="2023-11-19T00:00:00"/>
    <n v="202"/>
    <n v="301"/>
    <n v="104"/>
    <n v="2"/>
    <n v="358.69600000000003"/>
    <n v="717.39200000000005"/>
    <n v="179.34800000000001"/>
    <b v="0"/>
    <s v="22:17"/>
    <d v="1899-12-30T22:17:00"/>
    <x v="1"/>
    <x v="1"/>
    <x v="4"/>
    <n v="22"/>
    <n v="358.69600000000003"/>
    <s v="Night"/>
    <n v="0.25"/>
  </r>
  <r>
    <n v="2429"/>
    <d v="2023-11-19T00:00:00"/>
    <n v="205"/>
    <n v="304"/>
    <n v="101"/>
    <n v="4"/>
    <n v="354.666"/>
    <n v="1418.664"/>
    <n v="269.54615999999999"/>
    <b v="0"/>
    <s v="17:29"/>
    <d v="1899-12-30T17:29:00"/>
    <x v="1"/>
    <x v="1"/>
    <x v="4"/>
    <n v="17"/>
    <n v="354.666"/>
    <s v="Evening"/>
    <n v="0.19"/>
  </r>
  <r>
    <n v="2706"/>
    <d v="2023-11-19T00:00:00"/>
    <n v="204"/>
    <n v="304"/>
    <n v="103"/>
    <n v="4"/>
    <n v="255.50200000000001"/>
    <n v="1022.008"/>
    <n v="214.62168"/>
    <b v="1"/>
    <s v="10:12"/>
    <d v="1899-12-30T10:12:00"/>
    <x v="1"/>
    <x v="1"/>
    <x v="4"/>
    <n v="10"/>
    <n v="255.50200000000001"/>
    <s v="Morning"/>
    <n v="0.21"/>
  </r>
  <r>
    <n v="1838"/>
    <d v="2023-11-20T00:00:00"/>
    <n v="202"/>
    <n v="303"/>
    <n v="104"/>
    <n v="2"/>
    <n v="246.649"/>
    <n v="493.298"/>
    <n v="147.98939999999999"/>
    <b v="0"/>
    <s v="23:57"/>
    <d v="1899-12-30T23:57:00"/>
    <x v="1"/>
    <x v="1"/>
    <x v="5"/>
    <n v="23"/>
    <n v="246.649"/>
    <s v="Night"/>
    <n v="0.3"/>
  </r>
  <r>
    <n v="2264"/>
    <d v="2023-11-20T00:00:00"/>
    <n v="202"/>
    <n v="303"/>
    <n v="105"/>
    <n v="8"/>
    <n v="33.878"/>
    <n v="271.024"/>
    <n v="81.307199999999995"/>
    <b v="0"/>
    <s v="01:21"/>
    <d v="1899-12-30T01:21:00"/>
    <x v="1"/>
    <x v="1"/>
    <x v="5"/>
    <n v="1"/>
    <n v="33.878"/>
    <s v="Morning"/>
    <n v="0.3"/>
  </r>
  <r>
    <n v="1321"/>
    <d v="2023-11-21T00:00:00"/>
    <n v="205"/>
    <n v="302"/>
    <n v="105"/>
    <n v="9"/>
    <n v="240.79900000000001"/>
    <n v="2167.1910000000003"/>
    <n v="541.79775000000006"/>
    <b v="1"/>
    <s v="12:44"/>
    <d v="1899-12-30T12:44:00"/>
    <x v="1"/>
    <x v="1"/>
    <x v="6"/>
    <n v="12"/>
    <n v="240.79900000000004"/>
    <s v="Afternoon"/>
    <n v="0.25"/>
  </r>
  <r>
    <n v="1707"/>
    <d v="2023-11-21T00:00:00"/>
    <n v="203"/>
    <n v="302"/>
    <n v="103"/>
    <n v="8"/>
    <n v="128.583"/>
    <n v="1028.664"/>
    <n v="154.2996"/>
    <b v="0"/>
    <s v="10:53"/>
    <d v="1899-12-30T10:53:00"/>
    <x v="1"/>
    <x v="1"/>
    <x v="6"/>
    <n v="10"/>
    <n v="128.583"/>
    <s v="Morning"/>
    <n v="0.15"/>
  </r>
  <r>
    <n v="1886"/>
    <d v="2023-11-21T00:00:00"/>
    <n v="204"/>
    <n v="305"/>
    <n v="105"/>
    <n v="4"/>
    <n v="110.00600000000001"/>
    <n v="440.02400000000006"/>
    <n v="132.00720000000001"/>
    <b v="0"/>
    <s v="15:49"/>
    <d v="1899-12-30T15:49:00"/>
    <x v="1"/>
    <x v="1"/>
    <x v="6"/>
    <n v="15"/>
    <n v="110.00600000000001"/>
    <s v="Evening"/>
    <n v="0.3"/>
  </r>
  <r>
    <n v="2124"/>
    <d v="2023-11-22T00:00:00"/>
    <n v="203"/>
    <n v="301"/>
    <n v="102"/>
    <n v="10"/>
    <n v="188.31800000000001"/>
    <n v="1883.18"/>
    <n v="395.46780000000001"/>
    <b v="0"/>
    <s v="00:06"/>
    <d v="1899-12-30T00:06:00"/>
    <x v="1"/>
    <x v="1"/>
    <x v="0"/>
    <n v="0"/>
    <n v="188.31800000000001"/>
    <s v="Morning"/>
    <n v="0.21"/>
  </r>
  <r>
    <n v="2751"/>
    <d v="2023-11-23T00:00:00"/>
    <n v="201"/>
    <n v="302"/>
    <n v="105"/>
    <n v="4"/>
    <n v="90.168000000000006"/>
    <n v="360.67200000000003"/>
    <n v="54.1008"/>
    <b v="1"/>
    <s v="03:17"/>
    <d v="1899-12-30T03:17:00"/>
    <x v="1"/>
    <x v="1"/>
    <x v="1"/>
    <n v="3"/>
    <n v="90.168000000000006"/>
    <s v="Morning"/>
    <n v="0.15"/>
  </r>
  <r>
    <n v="2967"/>
    <d v="2023-11-23T00:00:00"/>
    <n v="201"/>
    <n v="302"/>
    <n v="103"/>
    <n v="6"/>
    <n v="202.72200000000001"/>
    <n v="1216.3320000000001"/>
    <n v="182.44980000000001"/>
    <b v="0"/>
    <s v="03:09"/>
    <d v="1899-12-30T03:09:00"/>
    <x v="1"/>
    <x v="1"/>
    <x v="1"/>
    <n v="3"/>
    <n v="202.72200000000001"/>
    <s v="Morning"/>
    <n v="0.15"/>
  </r>
  <r>
    <n v="1646"/>
    <d v="2023-11-24T00:00:00"/>
    <n v="201"/>
    <n v="304"/>
    <n v="103"/>
    <n v="1"/>
    <n v="135.161"/>
    <n v="135.161"/>
    <n v="40.548299999999998"/>
    <b v="0"/>
    <s v="08:14"/>
    <d v="1899-12-30T08:14:00"/>
    <x v="1"/>
    <x v="1"/>
    <x v="2"/>
    <n v="8"/>
    <n v="135.161"/>
    <s v="Morning"/>
    <n v="0.3"/>
  </r>
  <r>
    <n v="2270"/>
    <d v="2023-11-24T00:00:00"/>
    <n v="204"/>
    <n v="304"/>
    <n v="101"/>
    <n v="1"/>
    <n v="247.72800000000001"/>
    <n v="247.72800000000001"/>
    <n v="74.318399999999997"/>
    <b v="0"/>
    <s v="12:49"/>
    <d v="1899-12-30T12:49:00"/>
    <x v="1"/>
    <x v="1"/>
    <x v="2"/>
    <n v="12"/>
    <n v="247.72800000000001"/>
    <s v="Afternoon"/>
    <n v="0.3"/>
  </r>
  <r>
    <n v="2580"/>
    <d v="2023-11-24T00:00:00"/>
    <n v="205"/>
    <n v="301"/>
    <n v="104"/>
    <n v="6"/>
    <n v="360.30800000000005"/>
    <n v="2161.8480000000004"/>
    <n v="453.98808000000008"/>
    <b v="0"/>
    <s v="20:29"/>
    <d v="1899-12-30T20:29:00"/>
    <x v="1"/>
    <x v="1"/>
    <x v="2"/>
    <n v="20"/>
    <n v="360.30800000000005"/>
    <s v="Evening"/>
    <n v="0.21"/>
  </r>
  <r>
    <n v="1729"/>
    <d v="2023-11-25T00:00:00"/>
    <n v="204"/>
    <n v="301"/>
    <n v="104"/>
    <n v="2"/>
    <n v="127.68600000000001"/>
    <n v="255.37200000000001"/>
    <n v="63.843000000000004"/>
    <b v="1"/>
    <s v="15:38"/>
    <d v="1899-12-30T15:38:00"/>
    <x v="1"/>
    <x v="1"/>
    <x v="3"/>
    <n v="15"/>
    <n v="127.68600000000001"/>
    <s v="Evening"/>
    <n v="0.25"/>
  </r>
  <r>
    <n v="2240"/>
    <d v="2023-11-26T00:00:00"/>
    <n v="202"/>
    <n v="301"/>
    <n v="101"/>
    <n v="3"/>
    <n v="207.88300000000001"/>
    <n v="623.649"/>
    <n v="187.09469999999999"/>
    <b v="0"/>
    <s v="15:34"/>
    <d v="1899-12-30T15:34:00"/>
    <x v="1"/>
    <x v="1"/>
    <x v="4"/>
    <n v="15"/>
    <n v="207.88300000000001"/>
    <s v="Evening"/>
    <n v="0.3"/>
  </r>
  <r>
    <n v="1527"/>
    <d v="2023-11-27T00:00:00"/>
    <n v="203"/>
    <n v="304"/>
    <n v="105"/>
    <n v="7"/>
    <n v="299.59800000000001"/>
    <n v="2097.1860000000001"/>
    <n v="314.5779"/>
    <b v="1"/>
    <s v="08:30"/>
    <d v="1899-12-30T08:30:00"/>
    <x v="1"/>
    <x v="1"/>
    <x v="5"/>
    <n v="8"/>
    <n v="299.59800000000001"/>
    <s v="Morning"/>
    <n v="0.15"/>
  </r>
  <r>
    <n v="1553"/>
    <d v="2023-11-27T00:00:00"/>
    <n v="205"/>
    <n v="304"/>
    <n v="101"/>
    <n v="5"/>
    <n v="47.359000000000002"/>
    <n v="236.79500000000002"/>
    <n v="44.991050000000001"/>
    <b v="0"/>
    <s v="18:50"/>
    <d v="1899-12-30T18:50:00"/>
    <x v="1"/>
    <x v="1"/>
    <x v="5"/>
    <n v="18"/>
    <n v="47.359000000000002"/>
    <s v="Evening"/>
    <n v="0.19"/>
  </r>
  <r>
    <n v="2814"/>
    <d v="2023-11-27T00:00:00"/>
    <n v="204"/>
    <n v="303"/>
    <n v="101"/>
    <n v="3"/>
    <n v="364.62400000000002"/>
    <n v="1093.8720000000001"/>
    <n v="229.71312"/>
    <b v="0"/>
    <s v="09:14"/>
    <d v="1899-12-30T09:14:00"/>
    <x v="1"/>
    <x v="1"/>
    <x v="5"/>
    <n v="9"/>
    <n v="364.62400000000002"/>
    <s v="Morning"/>
    <n v="0.21"/>
  </r>
  <r>
    <n v="2041"/>
    <d v="2023-11-28T00:00:00"/>
    <n v="204"/>
    <n v="302"/>
    <n v="103"/>
    <n v="1"/>
    <n v="348.63400000000001"/>
    <n v="348.63400000000001"/>
    <n v="87.158500000000004"/>
    <b v="0"/>
    <s v="20:20"/>
    <d v="1899-12-30T20:20:00"/>
    <x v="1"/>
    <x v="1"/>
    <x v="6"/>
    <n v="20"/>
    <n v="348.63400000000001"/>
    <s v="Evening"/>
    <n v="0.25"/>
  </r>
  <r>
    <n v="2503"/>
    <d v="2023-11-28T00:00:00"/>
    <n v="201"/>
    <n v="305"/>
    <n v="105"/>
    <n v="4"/>
    <n v="121.82299999999999"/>
    <n v="487.29199999999997"/>
    <n v="121.82299999999999"/>
    <b v="0"/>
    <s v="11:39"/>
    <d v="1899-12-30T11:39:00"/>
    <x v="1"/>
    <x v="1"/>
    <x v="6"/>
    <n v="11"/>
    <n v="121.82299999999999"/>
    <s v="Morning"/>
    <n v="0.25"/>
  </r>
  <r>
    <n v="1237"/>
    <d v="2023-11-29T00:00:00"/>
    <n v="202"/>
    <n v="304"/>
    <n v="104"/>
    <n v="10"/>
    <n v="286.923"/>
    <n v="2869.23"/>
    <n v="717.3075"/>
    <b v="0"/>
    <s v="11:13"/>
    <d v="1899-12-30T11:13:00"/>
    <x v="1"/>
    <x v="1"/>
    <x v="0"/>
    <n v="11"/>
    <n v="286.923"/>
    <s v="Morning"/>
    <n v="0.25"/>
  </r>
  <r>
    <n v="1882"/>
    <d v="2023-11-29T00:00:00"/>
    <n v="205"/>
    <n v="303"/>
    <n v="102"/>
    <n v="2"/>
    <n v="363.142"/>
    <n v="726.28399999999999"/>
    <n v="123.46828000000001"/>
    <b v="0"/>
    <s v="06:45"/>
    <d v="1899-12-30T06:45:00"/>
    <x v="1"/>
    <x v="1"/>
    <x v="0"/>
    <n v="6"/>
    <n v="363.142"/>
    <s v="Morning"/>
    <n v="0.17"/>
  </r>
  <r>
    <n v="2774"/>
    <d v="2023-11-29T00:00:00"/>
    <n v="203"/>
    <n v="305"/>
    <n v="104"/>
    <n v="5"/>
    <n v="179.64699999999999"/>
    <n v="898.2349999999999"/>
    <n v="269.47049999999996"/>
    <b v="0"/>
    <s v="01:57"/>
    <d v="1899-12-30T01:57:00"/>
    <x v="1"/>
    <x v="1"/>
    <x v="0"/>
    <n v="1"/>
    <n v="179.64699999999999"/>
    <s v="Morning"/>
    <n v="0.3"/>
  </r>
  <r>
    <n v="2857"/>
    <d v="2023-11-29T00:00:00"/>
    <n v="202"/>
    <n v="305"/>
    <n v="101"/>
    <n v="5"/>
    <n v="259.67500000000001"/>
    <n v="1298.375"/>
    <n v="324.59375"/>
    <b v="0"/>
    <s v="20:37"/>
    <d v="1899-12-30T20:37:00"/>
    <x v="1"/>
    <x v="1"/>
    <x v="0"/>
    <n v="20"/>
    <n v="259.67500000000001"/>
    <s v="Evening"/>
    <n v="0.25"/>
  </r>
  <r>
    <n v="2199"/>
    <d v="2023-11-30T00:00:00"/>
    <n v="204"/>
    <n v="302"/>
    <n v="101"/>
    <n v="8"/>
    <n v="153.77700000000002"/>
    <n v="1230.2160000000001"/>
    <n v="184.53240000000002"/>
    <b v="0"/>
    <s v="01:50"/>
    <d v="1899-12-30T01:50:00"/>
    <x v="1"/>
    <x v="1"/>
    <x v="1"/>
    <n v="1"/>
    <n v="153.77700000000002"/>
    <s v="Morning"/>
    <n v="0.15"/>
  </r>
  <r>
    <n v="2987"/>
    <d v="2023-11-30T00:00:00"/>
    <n v="203"/>
    <n v="305"/>
    <n v="104"/>
    <n v="6"/>
    <n v="244.42600000000002"/>
    <n v="1466.556"/>
    <n v="278.64564000000001"/>
    <b v="0"/>
    <s v="04:36"/>
    <d v="1899-12-30T04:36:00"/>
    <x v="1"/>
    <x v="1"/>
    <x v="1"/>
    <n v="4"/>
    <n v="244.42600000000002"/>
    <s v="Morning"/>
    <n v="0.19"/>
  </r>
  <r>
    <n v="2285"/>
    <d v="2023-12-01T00:00:00"/>
    <n v="204"/>
    <n v="301"/>
    <n v="105"/>
    <n v="3"/>
    <n v="247.10400000000001"/>
    <n v="741.31200000000001"/>
    <n v="140.84927999999999"/>
    <b v="0"/>
    <s v="20:28"/>
    <d v="1899-12-30T20:28:00"/>
    <x v="1"/>
    <x v="2"/>
    <x v="2"/>
    <n v="20"/>
    <n v="247.10400000000001"/>
    <s v="Evening"/>
    <n v="0.18999999999999997"/>
  </r>
  <r>
    <n v="2971"/>
    <d v="2023-12-01T00:00:00"/>
    <n v="201"/>
    <n v="305"/>
    <n v="105"/>
    <n v="8"/>
    <n v="184.92500000000001"/>
    <n v="1479.4"/>
    <n v="369.85"/>
    <b v="0"/>
    <s v="21:37"/>
    <d v="1899-12-30T21:37:00"/>
    <x v="1"/>
    <x v="2"/>
    <x v="2"/>
    <n v="21"/>
    <n v="184.92500000000001"/>
    <s v="Night"/>
    <n v="0.25"/>
  </r>
  <r>
    <n v="1043"/>
    <d v="2023-12-02T00:00:00"/>
    <n v="201"/>
    <n v="303"/>
    <n v="103"/>
    <n v="4"/>
    <n v="126.36000000000001"/>
    <n v="505.44000000000005"/>
    <n v="96.033600000000007"/>
    <b v="1"/>
    <s v="21:46"/>
    <d v="1899-12-30T21:46:00"/>
    <x v="1"/>
    <x v="2"/>
    <x v="3"/>
    <n v="21"/>
    <n v="126.36000000000001"/>
    <s v="Night"/>
    <n v="0.19"/>
  </r>
  <r>
    <n v="1184"/>
    <d v="2023-12-02T00:00:00"/>
    <n v="201"/>
    <n v="304"/>
    <n v="105"/>
    <n v="9"/>
    <n v="318.51299999999998"/>
    <n v="2866.6169999999997"/>
    <n v="859.98509999999987"/>
    <b v="0"/>
    <s v="18:54"/>
    <d v="1899-12-30T18:54:00"/>
    <x v="1"/>
    <x v="2"/>
    <x v="3"/>
    <n v="18"/>
    <n v="318.51299999999998"/>
    <s v="Evening"/>
    <n v="0.3"/>
  </r>
  <r>
    <n v="1331"/>
    <d v="2023-12-03T00:00:00"/>
    <n v="204"/>
    <n v="301"/>
    <n v="102"/>
    <n v="8"/>
    <n v="176.02"/>
    <n v="1408.16"/>
    <n v="267.55040000000002"/>
    <b v="0"/>
    <s v="08:07"/>
    <d v="1899-12-30T08:07:00"/>
    <x v="1"/>
    <x v="2"/>
    <x v="4"/>
    <n v="8"/>
    <n v="176.02"/>
    <s v="Morning"/>
    <n v="0.19"/>
  </r>
  <r>
    <n v="1878"/>
    <d v="2023-12-03T00:00:00"/>
    <n v="201"/>
    <n v="301"/>
    <n v="101"/>
    <n v="3"/>
    <n v="310.15400000000005"/>
    <n v="930.46200000000022"/>
    <n v="195.39702000000003"/>
    <b v="0"/>
    <s v="20:41"/>
    <d v="1899-12-30T20:41:00"/>
    <x v="1"/>
    <x v="2"/>
    <x v="4"/>
    <n v="20"/>
    <n v="310.15400000000005"/>
    <s v="Evening"/>
    <n v="0.21"/>
  </r>
  <r>
    <n v="2026"/>
    <d v="2023-12-04T00:00:00"/>
    <n v="204"/>
    <n v="304"/>
    <n v="104"/>
    <n v="8"/>
    <n v="198.952"/>
    <n v="1591.616"/>
    <n v="270.57472000000001"/>
    <b v="0"/>
    <s v="17:58"/>
    <d v="1899-12-30T17:58:00"/>
    <x v="1"/>
    <x v="2"/>
    <x v="5"/>
    <n v="17"/>
    <n v="198.952"/>
    <s v="Evening"/>
    <n v="0.17"/>
  </r>
  <r>
    <n v="2790"/>
    <d v="2023-12-04T00:00:00"/>
    <n v="202"/>
    <n v="304"/>
    <n v="101"/>
    <n v="1"/>
    <n v="320.90500000000003"/>
    <n v="320.90500000000003"/>
    <n v="67.390050000000002"/>
    <b v="0"/>
    <s v="23:05"/>
    <d v="1899-12-30T23:05:00"/>
    <x v="1"/>
    <x v="2"/>
    <x v="5"/>
    <n v="23"/>
    <n v="320.90500000000003"/>
    <s v="Night"/>
    <n v="0.21"/>
  </r>
  <r>
    <n v="1239"/>
    <d v="2023-12-05T00:00:00"/>
    <n v="202"/>
    <n v="303"/>
    <n v="103"/>
    <n v="9"/>
    <n v="209.79400000000001"/>
    <n v="1888.1460000000002"/>
    <n v="283.22190000000001"/>
    <b v="0"/>
    <s v="06:48"/>
    <d v="1899-12-30T06:48:00"/>
    <x v="1"/>
    <x v="2"/>
    <x v="6"/>
    <n v="6"/>
    <n v="209.79400000000001"/>
    <s v="Morning"/>
    <n v="0.15"/>
  </r>
  <r>
    <n v="2072"/>
    <d v="2023-12-05T00:00:00"/>
    <n v="202"/>
    <n v="304"/>
    <n v="102"/>
    <n v="8"/>
    <n v="181.18100000000001"/>
    <n v="1449.4480000000001"/>
    <n v="434.83440000000002"/>
    <b v="0"/>
    <s v="03:55"/>
    <d v="1899-12-30T03:55:00"/>
    <x v="1"/>
    <x v="2"/>
    <x v="6"/>
    <n v="3"/>
    <n v="181.18100000000001"/>
    <s v="Morning"/>
    <n v="0.3"/>
  </r>
  <r>
    <n v="2245"/>
    <d v="2023-12-05T00:00:00"/>
    <n v="204"/>
    <n v="304"/>
    <n v="101"/>
    <n v="6"/>
    <n v="206.947"/>
    <n v="1241.682"/>
    <n v="310.4205"/>
    <b v="0"/>
    <s v="20:57"/>
    <d v="1899-12-30T20:57:00"/>
    <x v="1"/>
    <x v="2"/>
    <x v="6"/>
    <n v="20"/>
    <n v="206.947"/>
    <s v="Evening"/>
    <n v="0.25"/>
  </r>
  <r>
    <n v="2320"/>
    <d v="2023-12-05T00:00:00"/>
    <n v="205"/>
    <n v="302"/>
    <n v="101"/>
    <n v="8"/>
    <n v="129.61000000000001"/>
    <n v="1036.8800000000001"/>
    <n v="176.26960000000003"/>
    <b v="0"/>
    <s v="06:11"/>
    <d v="1899-12-30T06:11:00"/>
    <x v="1"/>
    <x v="2"/>
    <x v="6"/>
    <n v="6"/>
    <n v="129.61000000000001"/>
    <s v="Morning"/>
    <n v="0.17"/>
  </r>
  <r>
    <n v="2847"/>
    <d v="2023-12-05T00:00:00"/>
    <n v="203"/>
    <n v="301"/>
    <n v="101"/>
    <n v="2"/>
    <n v="206.19300000000001"/>
    <n v="412.38600000000002"/>
    <n v="61.857900000000001"/>
    <b v="0"/>
    <s v="09:13"/>
    <d v="1899-12-30T09:13:00"/>
    <x v="1"/>
    <x v="2"/>
    <x v="6"/>
    <n v="9"/>
    <n v="206.19300000000001"/>
    <s v="Morning"/>
    <n v="0.15"/>
  </r>
  <r>
    <n v="1930"/>
    <d v="2023-12-06T00:00:00"/>
    <n v="202"/>
    <n v="303"/>
    <n v="103"/>
    <n v="10"/>
    <n v="125.983"/>
    <n v="1259.83"/>
    <n v="214.1711"/>
    <b v="0"/>
    <s v="11:47"/>
    <d v="1899-12-30T11:47:00"/>
    <x v="1"/>
    <x v="2"/>
    <x v="0"/>
    <n v="11"/>
    <n v="125.98299999999999"/>
    <s v="Morning"/>
    <n v="0.17"/>
  </r>
  <r>
    <n v="2523"/>
    <d v="2023-12-06T00:00:00"/>
    <n v="204"/>
    <n v="302"/>
    <n v="105"/>
    <n v="5"/>
    <n v="297.01100000000002"/>
    <n v="1485.0550000000001"/>
    <n v="222.75825"/>
    <b v="0"/>
    <s v="06:55"/>
    <d v="1899-12-30T06:55:00"/>
    <x v="1"/>
    <x v="2"/>
    <x v="0"/>
    <n v="6"/>
    <n v="297.01100000000002"/>
    <s v="Morning"/>
    <n v="0.15"/>
  </r>
  <r>
    <n v="1154"/>
    <d v="2023-12-07T00:00:00"/>
    <n v="203"/>
    <n v="304"/>
    <n v="103"/>
    <n v="5"/>
    <n v="78.091000000000008"/>
    <n v="390.45500000000004"/>
    <n v="117.13650000000001"/>
    <b v="0"/>
    <s v="16:06"/>
    <d v="1899-12-30T16:06:00"/>
    <x v="1"/>
    <x v="2"/>
    <x v="1"/>
    <n v="16"/>
    <n v="78.091000000000008"/>
    <s v="Evening"/>
    <n v="0.3"/>
  </r>
  <r>
    <n v="1168"/>
    <d v="2023-12-07T00:00:00"/>
    <n v="205"/>
    <n v="304"/>
    <n v="101"/>
    <n v="9"/>
    <n v="234.65"/>
    <n v="2111.85"/>
    <n v="359.0145"/>
    <b v="0"/>
    <s v="13:08"/>
    <d v="1899-12-30T13:08:00"/>
    <x v="1"/>
    <x v="2"/>
    <x v="1"/>
    <n v="13"/>
    <n v="234.64999999999998"/>
    <s v="Afternoon"/>
    <n v="0.17"/>
  </r>
  <r>
    <n v="1520"/>
    <d v="2023-12-07T00:00:00"/>
    <n v="204"/>
    <n v="302"/>
    <n v="103"/>
    <n v="10"/>
    <n v="158.30099999999999"/>
    <n v="1583.0099999999998"/>
    <n v="474.90299999999991"/>
    <b v="0"/>
    <s v="03:45"/>
    <d v="1899-12-30T03:45:00"/>
    <x v="1"/>
    <x v="2"/>
    <x v="1"/>
    <n v="3"/>
    <n v="158.30099999999999"/>
    <s v="Morning"/>
    <n v="0.3"/>
  </r>
  <r>
    <n v="1709"/>
    <d v="2023-12-07T00:00:00"/>
    <n v="205"/>
    <n v="302"/>
    <n v="105"/>
    <n v="7"/>
    <n v="188.46100000000001"/>
    <n v="1319.2270000000001"/>
    <n v="250.65313000000003"/>
    <b v="0"/>
    <s v="02:37"/>
    <d v="1899-12-30T02:37:00"/>
    <x v="1"/>
    <x v="2"/>
    <x v="1"/>
    <n v="2"/>
    <n v="188.46100000000001"/>
    <s v="Morning"/>
    <n v="0.19"/>
  </r>
  <r>
    <n v="2333"/>
    <d v="2023-12-08T00:00:00"/>
    <n v="202"/>
    <n v="304"/>
    <n v="105"/>
    <n v="4"/>
    <n v="98.696000000000012"/>
    <n v="394.78400000000005"/>
    <n v="75.008960000000016"/>
    <b v="1"/>
    <s v="05:03"/>
    <d v="1899-12-30T05:03:00"/>
    <x v="1"/>
    <x v="2"/>
    <x v="2"/>
    <n v="5"/>
    <n v="98.696000000000012"/>
    <s v="Morning"/>
    <n v="0.19000000000000003"/>
  </r>
  <r>
    <n v="2432"/>
    <d v="2023-12-08T00:00:00"/>
    <n v="205"/>
    <n v="305"/>
    <n v="101"/>
    <n v="9"/>
    <n v="357.92899999999997"/>
    <n v="3221.3609999999999"/>
    <n v="966.40829999999994"/>
    <b v="0"/>
    <s v="11:11"/>
    <d v="1899-12-30T11:11:00"/>
    <x v="1"/>
    <x v="2"/>
    <x v="2"/>
    <n v="11"/>
    <n v="357.92899999999997"/>
    <s v="Morning"/>
    <n v="0.3"/>
  </r>
  <r>
    <n v="2511"/>
    <d v="2023-12-08T00:00:00"/>
    <n v="204"/>
    <n v="303"/>
    <n v="103"/>
    <n v="10"/>
    <n v="132.613"/>
    <n v="1326.13"/>
    <n v="198.9195"/>
    <b v="0"/>
    <s v="04:04"/>
    <d v="1899-12-30T04:04:00"/>
    <x v="1"/>
    <x v="2"/>
    <x v="2"/>
    <n v="4"/>
    <n v="132.613"/>
    <s v="Morning"/>
    <n v="0.15"/>
  </r>
  <r>
    <n v="2673"/>
    <d v="2023-12-08T00:00:00"/>
    <n v="205"/>
    <n v="302"/>
    <n v="104"/>
    <n v="8"/>
    <n v="29.406000000000002"/>
    <n v="235.24800000000002"/>
    <n v="35.287199999999999"/>
    <b v="0"/>
    <s v="20:27"/>
    <d v="1899-12-30T20:27:00"/>
    <x v="1"/>
    <x v="2"/>
    <x v="2"/>
    <n v="20"/>
    <n v="29.406000000000002"/>
    <s v="Evening"/>
    <n v="0.15"/>
  </r>
  <r>
    <n v="1123"/>
    <d v="2023-12-09T00:00:00"/>
    <n v="204"/>
    <n v="303"/>
    <n v="105"/>
    <n v="4"/>
    <n v="91.025999999999996"/>
    <n v="364.10399999999998"/>
    <n v="91.025999999999996"/>
    <b v="0"/>
    <s v="19:56"/>
    <d v="1899-12-30T19:56:00"/>
    <x v="1"/>
    <x v="2"/>
    <x v="3"/>
    <n v="19"/>
    <n v="91.025999999999996"/>
    <s v="Evening"/>
    <n v="0.25"/>
  </r>
  <r>
    <n v="1301"/>
    <d v="2023-12-09T00:00:00"/>
    <n v="202"/>
    <n v="301"/>
    <n v="105"/>
    <n v="5"/>
    <n v="335.49099999999999"/>
    <n v="1677.4549999999999"/>
    <n v="318.71645000000001"/>
    <b v="0"/>
    <s v="19:46"/>
    <d v="1899-12-30T19:46:00"/>
    <x v="1"/>
    <x v="2"/>
    <x v="3"/>
    <n v="19"/>
    <n v="335.49099999999999"/>
    <s v="Evening"/>
    <n v="0.19"/>
  </r>
  <r>
    <n v="1740"/>
    <d v="2023-12-09T00:00:00"/>
    <n v="204"/>
    <n v="301"/>
    <n v="104"/>
    <n v="3"/>
    <n v="278.33"/>
    <n v="834.99"/>
    <n v="175.34789999999998"/>
    <b v="1"/>
    <s v="09:53"/>
    <d v="1899-12-30T09:53:00"/>
    <x v="1"/>
    <x v="2"/>
    <x v="3"/>
    <n v="9"/>
    <n v="278.33"/>
    <s v="Morning"/>
    <n v="0.20999999999999996"/>
  </r>
  <r>
    <n v="2674"/>
    <d v="2023-12-09T00:00:00"/>
    <n v="205"/>
    <n v="304"/>
    <n v="101"/>
    <n v="2"/>
    <n v="228.709"/>
    <n v="457.41800000000001"/>
    <n v="77.761060000000001"/>
    <b v="0"/>
    <s v="10:29"/>
    <d v="1899-12-30T10:29:00"/>
    <x v="1"/>
    <x v="2"/>
    <x v="3"/>
    <n v="10"/>
    <n v="228.709"/>
    <s v="Morning"/>
    <n v="0.17"/>
  </r>
  <r>
    <n v="2502"/>
    <d v="2023-12-10T00:00:00"/>
    <n v="202"/>
    <n v="304"/>
    <n v="101"/>
    <n v="7"/>
    <n v="299.065"/>
    <n v="2093.4549999999999"/>
    <n v="439.62554999999998"/>
    <b v="0"/>
    <s v="15:42"/>
    <d v="1899-12-30T15:42:00"/>
    <x v="1"/>
    <x v="2"/>
    <x v="4"/>
    <n v="15"/>
    <n v="299.065"/>
    <s v="Evening"/>
    <n v="0.21"/>
  </r>
  <r>
    <n v="1641"/>
    <d v="2023-12-11T00:00:00"/>
    <n v="203"/>
    <n v="303"/>
    <n v="101"/>
    <n v="4"/>
    <n v="31.655000000000005"/>
    <n v="126.62000000000002"/>
    <n v="18.993000000000002"/>
    <b v="0"/>
    <s v="16:24"/>
    <d v="1899-12-30T16:24:00"/>
    <x v="1"/>
    <x v="2"/>
    <x v="5"/>
    <n v="16"/>
    <n v="31.655000000000005"/>
    <s v="Evening"/>
    <n v="0.15"/>
  </r>
  <r>
    <n v="2662"/>
    <d v="2023-12-11T00:00:00"/>
    <n v="201"/>
    <n v="304"/>
    <n v="105"/>
    <n v="10"/>
    <n v="36.231000000000002"/>
    <n v="362.31"/>
    <n v="61.592700000000008"/>
    <b v="0"/>
    <s v="22:46"/>
    <d v="1899-12-30T22:46:00"/>
    <x v="1"/>
    <x v="2"/>
    <x v="5"/>
    <n v="22"/>
    <n v="36.231000000000002"/>
    <s v="Night"/>
    <n v="0.17"/>
  </r>
  <r>
    <n v="2729"/>
    <d v="2023-12-11T00:00:00"/>
    <n v="203"/>
    <n v="302"/>
    <n v="104"/>
    <n v="2"/>
    <n v="301.40500000000003"/>
    <n v="602.81000000000006"/>
    <n v="114.53390000000002"/>
    <b v="0"/>
    <s v="19:15"/>
    <d v="1899-12-30T19:15:00"/>
    <x v="1"/>
    <x v="2"/>
    <x v="5"/>
    <n v="19"/>
    <n v="301.40500000000003"/>
    <s v="Evening"/>
    <n v="0.19"/>
  </r>
  <r>
    <n v="2831"/>
    <d v="2023-12-11T00:00:00"/>
    <n v="201"/>
    <n v="302"/>
    <n v="105"/>
    <n v="1"/>
    <n v="94.457999999999998"/>
    <n v="94.457999999999998"/>
    <n v="17.947019999999998"/>
    <b v="0"/>
    <s v="17:42"/>
    <d v="1899-12-30T17:42:00"/>
    <x v="1"/>
    <x v="2"/>
    <x v="5"/>
    <n v="17"/>
    <n v="94.457999999999998"/>
    <s v="Evening"/>
    <n v="0.18999999999999997"/>
  </r>
  <r>
    <n v="2865"/>
    <d v="2023-12-11T00:00:00"/>
    <n v="202"/>
    <n v="302"/>
    <n v="101"/>
    <n v="1"/>
    <n v="116.857"/>
    <n v="116.857"/>
    <n v="17.528549999999999"/>
    <b v="0"/>
    <s v="04:17"/>
    <d v="1899-12-30T04:17:00"/>
    <x v="1"/>
    <x v="2"/>
    <x v="5"/>
    <n v="4"/>
    <n v="116.857"/>
    <s v="Morning"/>
    <n v="0.15"/>
  </r>
  <r>
    <n v="2256"/>
    <d v="2023-12-12T00:00:00"/>
    <n v="204"/>
    <n v="304"/>
    <n v="102"/>
    <n v="2"/>
    <n v="381.55"/>
    <n v="763.1"/>
    <n v="160.251"/>
    <b v="1"/>
    <s v="21:08"/>
    <d v="1899-12-30T21:08:00"/>
    <x v="1"/>
    <x v="2"/>
    <x v="6"/>
    <n v="21"/>
    <n v="381.55"/>
    <s v="Night"/>
    <n v="0.21"/>
  </r>
  <r>
    <n v="2881"/>
    <d v="2023-12-12T00:00:00"/>
    <n v="202"/>
    <n v="301"/>
    <n v="104"/>
    <n v="9"/>
    <n v="211.51"/>
    <n v="1903.59"/>
    <n v="475.89749999999998"/>
    <b v="0"/>
    <s v="05:46"/>
    <d v="1899-12-30T05:46:00"/>
    <x v="1"/>
    <x v="2"/>
    <x v="6"/>
    <n v="5"/>
    <n v="211.51"/>
    <s v="Morning"/>
    <n v="0.25"/>
  </r>
  <r>
    <n v="1002"/>
    <d v="2023-12-13T00:00:00"/>
    <n v="204"/>
    <n v="301"/>
    <n v="105"/>
    <n v="1"/>
    <n v="29.198"/>
    <n v="29.198"/>
    <n v="6.1315799999999996"/>
    <b v="0"/>
    <s v="16:50"/>
    <d v="1899-12-30T16:50:00"/>
    <x v="1"/>
    <x v="2"/>
    <x v="0"/>
    <n v="16"/>
    <n v="29.198"/>
    <s v="Evening"/>
    <n v="0.21"/>
  </r>
  <r>
    <n v="1969"/>
    <d v="2023-12-13T00:00:00"/>
    <n v="201"/>
    <n v="304"/>
    <n v="102"/>
    <n v="9"/>
    <n v="349.77800000000002"/>
    <n v="3148.0020000000004"/>
    <n v="787.0005000000001"/>
    <b v="0"/>
    <s v="12:11"/>
    <d v="1899-12-30T12:11:00"/>
    <x v="1"/>
    <x v="2"/>
    <x v="0"/>
    <n v="12"/>
    <n v="349.77800000000002"/>
    <s v="Afternoon"/>
    <n v="0.25"/>
  </r>
  <r>
    <n v="2189"/>
    <d v="2023-12-13T00:00:00"/>
    <n v="201"/>
    <n v="302"/>
    <n v="102"/>
    <n v="1"/>
    <n v="58.747"/>
    <n v="58.747"/>
    <n v="11.16193"/>
    <b v="0"/>
    <s v="17:45"/>
    <d v="1899-12-30T17:45:00"/>
    <x v="1"/>
    <x v="2"/>
    <x v="0"/>
    <n v="17"/>
    <n v="58.747"/>
    <s v="Evening"/>
    <n v="0.19"/>
  </r>
  <r>
    <n v="2289"/>
    <d v="2023-12-13T00:00:00"/>
    <n v="204"/>
    <n v="305"/>
    <n v="103"/>
    <n v="6"/>
    <n v="385.476"/>
    <n v="2312.8559999999998"/>
    <n v="346.92839999999995"/>
    <b v="0"/>
    <s v="00:10"/>
    <d v="1899-12-30T00:10:00"/>
    <x v="1"/>
    <x v="2"/>
    <x v="0"/>
    <n v="0"/>
    <n v="385.47599999999994"/>
    <s v="Morning"/>
    <n v="0.15"/>
  </r>
  <r>
    <n v="2735"/>
    <d v="2023-12-13T00:00:00"/>
    <n v="205"/>
    <n v="303"/>
    <n v="101"/>
    <n v="7"/>
    <n v="170.36500000000001"/>
    <n v="1192.5550000000001"/>
    <n v="226.58545000000001"/>
    <b v="0"/>
    <s v="13:17"/>
    <d v="1899-12-30T13:17:00"/>
    <x v="1"/>
    <x v="2"/>
    <x v="0"/>
    <n v="13"/>
    <n v="170.36500000000001"/>
    <s v="Afternoon"/>
    <n v="0.19"/>
  </r>
  <r>
    <n v="2771"/>
    <d v="2023-12-13T00:00:00"/>
    <n v="201"/>
    <n v="303"/>
    <n v="105"/>
    <n v="5"/>
    <n v="232.46600000000001"/>
    <n v="1162.33"/>
    <n v="220.84269999999998"/>
    <b v="0"/>
    <s v="21:12"/>
    <d v="1899-12-30T21:12:00"/>
    <x v="1"/>
    <x v="2"/>
    <x v="0"/>
    <n v="21"/>
    <n v="232.46599999999998"/>
    <s v="Night"/>
    <n v="0.19"/>
  </r>
  <r>
    <n v="2957"/>
    <d v="2023-12-13T00:00:00"/>
    <n v="203"/>
    <n v="302"/>
    <n v="101"/>
    <n v="2"/>
    <n v="109.798"/>
    <n v="219.596"/>
    <n v="41.723240000000004"/>
    <b v="1"/>
    <s v="06:12"/>
    <d v="1899-12-30T06:12:00"/>
    <x v="1"/>
    <x v="2"/>
    <x v="0"/>
    <n v="6"/>
    <n v="109.798"/>
    <s v="Morning"/>
    <n v="0.19"/>
  </r>
  <r>
    <n v="1492"/>
    <d v="2023-12-14T00:00:00"/>
    <n v="202"/>
    <n v="305"/>
    <n v="101"/>
    <n v="8"/>
    <n v="58.812000000000005"/>
    <n v="470.49600000000004"/>
    <n v="79.984320000000011"/>
    <b v="0"/>
    <s v="23:15"/>
    <d v="1899-12-30T23:15:00"/>
    <x v="1"/>
    <x v="2"/>
    <x v="1"/>
    <n v="23"/>
    <n v="58.812000000000005"/>
    <s v="Night"/>
    <n v="0.17"/>
  </r>
  <r>
    <n v="1661"/>
    <d v="2023-12-14T00:00:00"/>
    <n v="204"/>
    <n v="305"/>
    <n v="104"/>
    <n v="6"/>
    <n v="135.90200000000002"/>
    <n v="815.41200000000003"/>
    <n v="154.92828"/>
    <b v="0"/>
    <s v="14:31"/>
    <d v="1899-12-30T14:31:00"/>
    <x v="1"/>
    <x v="2"/>
    <x v="1"/>
    <n v="14"/>
    <n v="135.90200000000002"/>
    <s v="Afternoon"/>
    <n v="0.19"/>
  </r>
  <r>
    <n v="2200"/>
    <d v="2023-12-14T00:00:00"/>
    <n v="203"/>
    <n v="303"/>
    <n v="103"/>
    <n v="5"/>
    <n v="95.900999999999996"/>
    <n v="479.505"/>
    <n v="81.51585"/>
    <b v="0"/>
    <s v="18:52"/>
    <d v="1899-12-30T18:52:00"/>
    <x v="1"/>
    <x v="2"/>
    <x v="1"/>
    <n v="18"/>
    <n v="95.900999999999996"/>
    <s v="Evening"/>
    <n v="0.17"/>
  </r>
  <r>
    <n v="2370"/>
    <d v="2023-12-14T00:00:00"/>
    <n v="205"/>
    <n v="305"/>
    <n v="104"/>
    <n v="7"/>
    <n v="373.16500000000002"/>
    <n v="2612.1550000000002"/>
    <n v="548.55255"/>
    <b v="0"/>
    <s v="04:09"/>
    <d v="1899-12-30T04:09:00"/>
    <x v="1"/>
    <x v="2"/>
    <x v="1"/>
    <n v="4"/>
    <n v="373.16500000000002"/>
    <s v="Morning"/>
    <n v="0.21"/>
  </r>
  <r>
    <n v="2882"/>
    <d v="2023-12-14T00:00:00"/>
    <n v="204"/>
    <n v="301"/>
    <n v="104"/>
    <n v="9"/>
    <n v="109.408"/>
    <n v="984.67200000000003"/>
    <n v="295.40159999999997"/>
    <b v="1"/>
    <s v="06:36"/>
    <d v="1899-12-30T06:36:00"/>
    <x v="1"/>
    <x v="2"/>
    <x v="1"/>
    <n v="6"/>
    <n v="109.408"/>
    <s v="Morning"/>
    <n v="0.3"/>
  </r>
  <r>
    <n v="1069"/>
    <d v="2023-12-15T00:00:00"/>
    <n v="204"/>
    <n v="302"/>
    <n v="103"/>
    <n v="2"/>
    <n v="328.80900000000003"/>
    <n v="657.61800000000005"/>
    <n v="164.40450000000001"/>
    <b v="0"/>
    <s v="00:30"/>
    <d v="1899-12-30T00:30:00"/>
    <x v="1"/>
    <x v="2"/>
    <x v="2"/>
    <n v="0"/>
    <n v="328.80900000000003"/>
    <s v="Morning"/>
    <n v="0.25"/>
  </r>
  <r>
    <n v="1138"/>
    <d v="2023-12-15T00:00:00"/>
    <n v="205"/>
    <n v="304"/>
    <n v="104"/>
    <n v="5"/>
    <n v="182.83199999999999"/>
    <n v="914.16"/>
    <n v="155.40720000000002"/>
    <b v="0"/>
    <s v="18:48"/>
    <d v="1899-12-30T18:48:00"/>
    <x v="1"/>
    <x v="2"/>
    <x v="2"/>
    <n v="18"/>
    <n v="182.83199999999999"/>
    <s v="Evening"/>
    <n v="0.17"/>
  </r>
  <r>
    <n v="1625"/>
    <d v="2023-12-15T00:00:00"/>
    <n v="205"/>
    <n v="303"/>
    <n v="101"/>
    <n v="8"/>
    <n v="293.12400000000002"/>
    <n v="2344.9920000000002"/>
    <n v="445.54848000000004"/>
    <b v="1"/>
    <s v="16:07"/>
    <d v="1899-12-30T16:07:00"/>
    <x v="1"/>
    <x v="2"/>
    <x v="2"/>
    <n v="16"/>
    <n v="293.12400000000002"/>
    <s v="Evening"/>
    <n v="0.19"/>
  </r>
  <r>
    <n v="2234"/>
    <d v="2023-12-15T00:00:00"/>
    <n v="204"/>
    <n v="305"/>
    <n v="102"/>
    <n v="2"/>
    <n v="226.928"/>
    <n v="453.85599999999999"/>
    <n v="136.1568"/>
    <b v="1"/>
    <s v="00:21"/>
    <d v="1899-12-30T00:21:00"/>
    <x v="1"/>
    <x v="2"/>
    <x v="2"/>
    <n v="0"/>
    <n v="226.928"/>
    <s v="Morning"/>
    <n v="0.3"/>
  </r>
  <r>
    <n v="1198"/>
    <d v="2023-12-16T00:00:00"/>
    <n v="203"/>
    <n v="305"/>
    <n v="101"/>
    <n v="6"/>
    <n v="283.036"/>
    <n v="1698.2159999999999"/>
    <n v="288.69672000000003"/>
    <b v="1"/>
    <s v="05:34"/>
    <d v="1899-12-30T05:34:00"/>
    <x v="1"/>
    <x v="2"/>
    <x v="3"/>
    <n v="5"/>
    <n v="283.036"/>
    <s v="Morning"/>
    <n v="0.17000000000000004"/>
  </r>
  <r>
    <n v="1362"/>
    <d v="2023-12-16T00:00:00"/>
    <n v="202"/>
    <n v="303"/>
    <n v="101"/>
    <n v="10"/>
    <n v="89.999000000000009"/>
    <n v="899.99000000000012"/>
    <n v="188.99790000000002"/>
    <b v="0"/>
    <s v="11:52"/>
    <d v="1899-12-30T11:52:00"/>
    <x v="1"/>
    <x v="2"/>
    <x v="3"/>
    <n v="11"/>
    <n v="89.999000000000009"/>
    <s v="Morning"/>
    <n v="0.21"/>
  </r>
  <r>
    <n v="2853"/>
    <d v="2023-12-16T00:00:00"/>
    <n v="202"/>
    <n v="304"/>
    <n v="101"/>
    <n v="5"/>
    <n v="237.23700000000002"/>
    <n v="1186.1850000000002"/>
    <n v="177.92775000000003"/>
    <b v="0"/>
    <s v="05:48"/>
    <d v="1899-12-30T05:48:00"/>
    <x v="1"/>
    <x v="2"/>
    <x v="3"/>
    <n v="5"/>
    <n v="237.23700000000002"/>
    <s v="Morning"/>
    <n v="0.15"/>
  </r>
  <r>
    <n v="2621"/>
    <d v="2023-12-17T00:00:00"/>
    <n v="201"/>
    <n v="305"/>
    <n v="102"/>
    <n v="3"/>
    <n v="357.64300000000003"/>
    <n v="1072.9290000000001"/>
    <n v="203.85651000000001"/>
    <b v="1"/>
    <s v="16:15"/>
    <d v="1899-12-30T16:15:00"/>
    <x v="1"/>
    <x v="2"/>
    <x v="4"/>
    <n v="16"/>
    <n v="357.64300000000003"/>
    <s v="Evening"/>
    <n v="0.19"/>
  </r>
  <r>
    <n v="1197"/>
    <d v="2023-12-18T00:00:00"/>
    <n v="201"/>
    <n v="303"/>
    <n v="102"/>
    <n v="5"/>
    <n v="35.893000000000001"/>
    <n v="179.465"/>
    <n v="26.919750000000001"/>
    <b v="1"/>
    <s v="23:09"/>
    <d v="1899-12-30T23:09:00"/>
    <x v="1"/>
    <x v="2"/>
    <x v="5"/>
    <n v="23"/>
    <n v="35.893000000000001"/>
    <s v="Night"/>
    <n v="0.15"/>
  </r>
  <r>
    <n v="1921"/>
    <d v="2023-12-18T00:00:00"/>
    <n v="201"/>
    <n v="301"/>
    <n v="104"/>
    <n v="6"/>
    <n v="251.732"/>
    <n v="1510.3920000000001"/>
    <n v="377.59800000000001"/>
    <b v="0"/>
    <s v="17:26"/>
    <d v="1899-12-30T17:26:00"/>
    <x v="1"/>
    <x v="2"/>
    <x v="5"/>
    <n v="17"/>
    <n v="251.732"/>
    <s v="Evening"/>
    <n v="0.25"/>
  </r>
  <r>
    <n v="2186"/>
    <d v="2023-12-18T00:00:00"/>
    <n v="202"/>
    <n v="303"/>
    <n v="103"/>
    <n v="4"/>
    <n v="95.315999999999988"/>
    <n v="381.26399999999995"/>
    <n v="114.37919999999998"/>
    <b v="0"/>
    <s v="13:46"/>
    <d v="1899-12-30T13:46:00"/>
    <x v="1"/>
    <x v="2"/>
    <x v="5"/>
    <n v="13"/>
    <n v="95.315999999999988"/>
    <s v="Afternoon"/>
    <n v="0.3"/>
  </r>
  <r>
    <n v="1586"/>
    <d v="2023-12-19T00:00:00"/>
    <n v="205"/>
    <n v="304"/>
    <n v="105"/>
    <n v="5"/>
    <n v="287.74200000000002"/>
    <n v="1438.71"/>
    <n v="431.613"/>
    <b v="1"/>
    <s v="08:42"/>
    <d v="1899-12-30T08:42:00"/>
    <x v="1"/>
    <x v="2"/>
    <x v="6"/>
    <n v="8"/>
    <n v="287.74200000000002"/>
    <s v="Morning"/>
    <n v="0.3"/>
  </r>
  <r>
    <n v="2159"/>
    <d v="2023-12-19T00:00:00"/>
    <n v="204"/>
    <n v="304"/>
    <n v="101"/>
    <n v="5"/>
    <n v="376.49300000000005"/>
    <n v="1882.4650000000001"/>
    <n v="357.66835000000003"/>
    <b v="1"/>
    <s v="20:08"/>
    <d v="1899-12-30T20:08:00"/>
    <x v="1"/>
    <x v="2"/>
    <x v="6"/>
    <n v="20"/>
    <n v="376.49300000000005"/>
    <s v="Evening"/>
    <n v="0.19"/>
  </r>
  <r>
    <n v="2221"/>
    <d v="2023-12-19T00:00:00"/>
    <n v="205"/>
    <n v="302"/>
    <n v="101"/>
    <n v="3"/>
    <n v="59.852000000000004"/>
    <n v="179.55600000000001"/>
    <n v="44.889000000000003"/>
    <b v="0"/>
    <s v="20:12"/>
    <d v="1899-12-30T20:12:00"/>
    <x v="1"/>
    <x v="2"/>
    <x v="6"/>
    <n v="20"/>
    <n v="59.852000000000004"/>
    <s v="Evening"/>
    <n v="0.25"/>
  </r>
  <r>
    <n v="1140"/>
    <d v="2023-12-20T00:00:00"/>
    <n v="205"/>
    <n v="302"/>
    <n v="103"/>
    <n v="7"/>
    <n v="337.20699999999999"/>
    <n v="2360.4490000000001"/>
    <n v="495.69429000000002"/>
    <b v="0"/>
    <s v="04:52"/>
    <d v="1899-12-30T04:52:00"/>
    <x v="1"/>
    <x v="2"/>
    <x v="0"/>
    <n v="4"/>
    <n v="337.20699999999999"/>
    <s v="Morning"/>
    <n v="0.21"/>
  </r>
  <r>
    <n v="1896"/>
    <d v="2023-12-20T00:00:00"/>
    <n v="202"/>
    <n v="303"/>
    <n v="103"/>
    <n v="1"/>
    <n v="294.04700000000003"/>
    <n v="294.04700000000003"/>
    <n v="61.749870000000001"/>
    <b v="0"/>
    <s v="23:11"/>
    <d v="1899-12-30T23:11:00"/>
    <x v="1"/>
    <x v="2"/>
    <x v="0"/>
    <n v="23"/>
    <n v="294.04700000000003"/>
    <s v="Night"/>
    <n v="0.21"/>
  </r>
  <r>
    <n v="2509"/>
    <d v="2023-12-20T00:00:00"/>
    <n v="205"/>
    <n v="302"/>
    <n v="102"/>
    <n v="6"/>
    <n v="305.86400000000003"/>
    <n v="1835.1840000000002"/>
    <n v="458.79600000000005"/>
    <b v="0"/>
    <s v="01:52"/>
    <d v="1899-12-30T01:52:00"/>
    <x v="1"/>
    <x v="2"/>
    <x v="0"/>
    <n v="1"/>
    <n v="305.86400000000003"/>
    <s v="Morning"/>
    <n v="0.25"/>
  </r>
  <r>
    <n v="2540"/>
    <d v="2023-12-20T00:00:00"/>
    <n v="204"/>
    <n v="305"/>
    <n v="104"/>
    <n v="1"/>
    <n v="363.779"/>
    <n v="363.779"/>
    <n v="109.13369999999999"/>
    <b v="0"/>
    <s v="07:12"/>
    <d v="1899-12-30T07:12:00"/>
    <x v="1"/>
    <x v="2"/>
    <x v="0"/>
    <n v="7"/>
    <n v="363.779"/>
    <s v="Morning"/>
    <n v="0.3"/>
  </r>
  <r>
    <n v="2835"/>
    <d v="2023-12-21T00:00:00"/>
    <n v="204"/>
    <n v="302"/>
    <n v="104"/>
    <n v="5"/>
    <n v="387.959"/>
    <n v="1939.7950000000001"/>
    <n v="290.96924999999999"/>
    <b v="0"/>
    <s v="04:12"/>
    <d v="1899-12-30T04:12:00"/>
    <x v="1"/>
    <x v="2"/>
    <x v="1"/>
    <n v="4"/>
    <n v="387.959"/>
    <s v="Morning"/>
    <n v="0.15"/>
  </r>
  <r>
    <n v="2331"/>
    <d v="2023-12-22T00:00:00"/>
    <n v="204"/>
    <n v="305"/>
    <n v="105"/>
    <n v="9"/>
    <n v="86.50200000000001"/>
    <n v="778.51800000000003"/>
    <n v="116.7777"/>
    <b v="0"/>
    <s v="13:19"/>
    <d v="1899-12-30T13:19:00"/>
    <x v="1"/>
    <x v="2"/>
    <x v="2"/>
    <n v="13"/>
    <n v="86.50200000000001"/>
    <s v="Afternoon"/>
    <n v="0.15"/>
  </r>
  <r>
    <n v="2017"/>
    <d v="2023-12-23T00:00:00"/>
    <n v="202"/>
    <n v="302"/>
    <n v="105"/>
    <n v="4"/>
    <n v="135.97999999999999"/>
    <n v="543.91999999999996"/>
    <n v="135.97999999999999"/>
    <b v="0"/>
    <s v="17:18"/>
    <d v="1899-12-30T17:18:00"/>
    <x v="1"/>
    <x v="2"/>
    <x v="3"/>
    <n v="17"/>
    <n v="135.97999999999999"/>
    <s v="Evening"/>
    <n v="0.25"/>
  </r>
  <r>
    <n v="2356"/>
    <d v="2023-12-23T00:00:00"/>
    <n v="205"/>
    <n v="302"/>
    <n v="103"/>
    <n v="1"/>
    <n v="342.92700000000002"/>
    <n v="342.92700000000002"/>
    <n v="58.297590000000007"/>
    <b v="0"/>
    <s v="12:10"/>
    <d v="1899-12-30T12:10:00"/>
    <x v="1"/>
    <x v="2"/>
    <x v="3"/>
    <n v="12"/>
    <n v="342.92700000000002"/>
    <s v="Afternoon"/>
    <n v="0.17"/>
  </r>
  <r>
    <n v="2969"/>
    <d v="2023-12-23T00:00:00"/>
    <n v="203"/>
    <n v="303"/>
    <n v="105"/>
    <n v="2"/>
    <n v="257.06200000000001"/>
    <n v="514.12400000000002"/>
    <n v="97.68356"/>
    <b v="0"/>
    <s v="16:34"/>
    <d v="1899-12-30T16:34:00"/>
    <x v="1"/>
    <x v="2"/>
    <x v="3"/>
    <n v="16"/>
    <n v="257.06200000000001"/>
    <s v="Evening"/>
    <n v="0.19"/>
  </r>
  <r>
    <n v="1653"/>
    <d v="2023-12-24T00:00:00"/>
    <n v="205"/>
    <n v="301"/>
    <n v="103"/>
    <n v="8"/>
    <n v="176.44899999999998"/>
    <n v="1411.5919999999999"/>
    <n v="211.73879999999997"/>
    <b v="0"/>
    <s v="10:14"/>
    <d v="1899-12-30T10:14:00"/>
    <x v="1"/>
    <x v="2"/>
    <x v="4"/>
    <n v="10"/>
    <n v="176.44899999999998"/>
    <s v="Morning"/>
    <n v="0.15"/>
  </r>
  <r>
    <n v="2924"/>
    <d v="2023-12-24T00:00:00"/>
    <n v="204"/>
    <n v="304"/>
    <n v="102"/>
    <n v="4"/>
    <n v="68.302000000000007"/>
    <n v="273.20800000000003"/>
    <n v="81.962400000000002"/>
    <b v="0"/>
    <s v="09:51"/>
    <d v="1899-12-30T09:51:00"/>
    <x v="1"/>
    <x v="2"/>
    <x v="4"/>
    <n v="9"/>
    <n v="68.302000000000007"/>
    <s v="Morning"/>
    <n v="0.3"/>
  </r>
  <r>
    <n v="1544"/>
    <d v="2023-12-25T00:00:00"/>
    <n v="205"/>
    <n v="304"/>
    <n v="102"/>
    <n v="9"/>
    <n v="270.64699999999999"/>
    <n v="2435.8229999999999"/>
    <n v="730.74689999999998"/>
    <b v="0"/>
    <s v="11:30"/>
    <d v="1899-12-30T11:30:00"/>
    <x v="1"/>
    <x v="2"/>
    <x v="5"/>
    <n v="11"/>
    <n v="270.64699999999999"/>
    <s v="Morning"/>
    <n v="0.3"/>
  </r>
  <r>
    <n v="1754"/>
    <d v="2023-12-25T00:00:00"/>
    <n v="201"/>
    <n v="305"/>
    <n v="101"/>
    <n v="2"/>
    <n v="286.81900000000002"/>
    <n v="573.63800000000003"/>
    <n v="172.09139999999999"/>
    <b v="1"/>
    <s v="17:37"/>
    <d v="1899-12-30T17:37:00"/>
    <x v="1"/>
    <x v="2"/>
    <x v="5"/>
    <n v="17"/>
    <n v="286.81900000000002"/>
    <s v="Evening"/>
    <n v="0.3"/>
  </r>
  <r>
    <n v="2650"/>
    <d v="2023-12-25T00:00:00"/>
    <n v="203"/>
    <n v="305"/>
    <n v="102"/>
    <n v="6"/>
    <n v="258.19300000000004"/>
    <n v="1549.1580000000004"/>
    <n v="263.3568600000001"/>
    <b v="0"/>
    <s v="21:56"/>
    <d v="1899-12-30T21:56:00"/>
    <x v="1"/>
    <x v="2"/>
    <x v="5"/>
    <n v="21"/>
    <n v="258.19300000000004"/>
    <s v="Night"/>
    <n v="0.17"/>
  </r>
  <r>
    <n v="2686"/>
    <d v="2023-12-25T00:00:00"/>
    <n v="201"/>
    <n v="304"/>
    <n v="101"/>
    <n v="10"/>
    <n v="119.70400000000001"/>
    <n v="1197.04"/>
    <n v="203.49680000000001"/>
    <b v="0"/>
    <s v="07:28"/>
    <d v="1899-12-30T07:28:00"/>
    <x v="1"/>
    <x v="2"/>
    <x v="5"/>
    <n v="7"/>
    <n v="119.70399999999999"/>
    <s v="Morning"/>
    <n v="0.17"/>
  </r>
  <r>
    <n v="2949"/>
    <d v="2023-12-25T00:00:00"/>
    <n v="202"/>
    <n v="301"/>
    <n v="103"/>
    <n v="9"/>
    <n v="358.15000000000003"/>
    <n v="3223.3500000000004"/>
    <n v="483.50250000000005"/>
    <b v="0"/>
    <s v="05:57"/>
    <d v="1899-12-30T05:57:00"/>
    <x v="1"/>
    <x v="2"/>
    <x v="5"/>
    <n v="5"/>
    <n v="358.15000000000003"/>
    <s v="Morning"/>
    <n v="0.15"/>
  </r>
  <r>
    <n v="1039"/>
    <d v="2023-12-26T00:00:00"/>
    <n v="205"/>
    <n v="301"/>
    <n v="103"/>
    <n v="8"/>
    <n v="357.34399999999999"/>
    <n v="2858.752"/>
    <n v="714.68799999999999"/>
    <b v="0"/>
    <s v="10:35"/>
    <d v="1899-12-30T10:35:00"/>
    <x v="1"/>
    <x v="2"/>
    <x v="6"/>
    <n v="10"/>
    <n v="357.34399999999999"/>
    <s v="Morning"/>
    <n v="0.25"/>
  </r>
  <r>
    <n v="1511"/>
    <d v="2023-12-26T00:00:00"/>
    <n v="201"/>
    <n v="303"/>
    <n v="102"/>
    <n v="6"/>
    <n v="104.429"/>
    <n v="626.57400000000007"/>
    <n v="119.04906000000001"/>
    <b v="0"/>
    <s v="16:19"/>
    <d v="1899-12-30T16:19:00"/>
    <x v="1"/>
    <x v="2"/>
    <x v="6"/>
    <n v="16"/>
    <n v="104.42900000000002"/>
    <s v="Evening"/>
    <n v="0.19"/>
  </r>
  <r>
    <n v="1552"/>
    <d v="2023-12-26T00:00:00"/>
    <n v="201"/>
    <n v="301"/>
    <n v="103"/>
    <n v="5"/>
    <n v="166.47800000000001"/>
    <n v="832.3900000000001"/>
    <n v="141.50630000000004"/>
    <b v="0"/>
    <s v="02:03"/>
    <d v="1899-12-30T02:03:00"/>
    <x v="1"/>
    <x v="2"/>
    <x v="6"/>
    <n v="2"/>
    <n v="166.47800000000001"/>
    <s v="Morning"/>
    <n v="0.17"/>
  </r>
  <r>
    <n v="2077"/>
    <d v="2023-12-26T00:00:00"/>
    <n v="203"/>
    <n v="305"/>
    <n v="103"/>
    <n v="2"/>
    <n v="169.59800000000001"/>
    <n v="339.19600000000003"/>
    <n v="84.799000000000007"/>
    <b v="0"/>
    <s v="07:00"/>
    <d v="1899-12-30T07:00:00"/>
    <x v="1"/>
    <x v="2"/>
    <x v="6"/>
    <n v="7"/>
    <n v="169.59800000000001"/>
    <s v="Morning"/>
    <n v="0.25"/>
  </r>
  <r>
    <n v="2190"/>
    <d v="2023-12-26T00:00:00"/>
    <n v="202"/>
    <n v="304"/>
    <n v="101"/>
    <n v="6"/>
    <n v="50.453000000000003"/>
    <n v="302.71800000000002"/>
    <n v="63.570779999999999"/>
    <b v="0"/>
    <s v="23:38"/>
    <d v="1899-12-30T23:38:00"/>
    <x v="1"/>
    <x v="2"/>
    <x v="6"/>
    <n v="23"/>
    <n v="50.453000000000003"/>
    <s v="Night"/>
    <n v="0.21"/>
  </r>
  <r>
    <n v="2587"/>
    <d v="2023-12-26T00:00:00"/>
    <n v="204"/>
    <n v="302"/>
    <n v="105"/>
    <n v="2"/>
    <n v="72.176000000000002"/>
    <n v="144.352"/>
    <n v="36.088000000000001"/>
    <b v="0"/>
    <s v="09:01"/>
    <d v="1899-12-30T09:01:00"/>
    <x v="1"/>
    <x v="2"/>
    <x v="6"/>
    <n v="9"/>
    <n v="72.176000000000002"/>
    <s v="Morning"/>
    <n v="0.25"/>
  </r>
  <r>
    <n v="1496"/>
    <d v="2023-12-27T00:00:00"/>
    <n v="202"/>
    <n v="304"/>
    <n v="105"/>
    <n v="9"/>
    <n v="377.988"/>
    <n v="3401.8919999999998"/>
    <n v="1020.5675999999999"/>
    <b v="0"/>
    <s v="06:35"/>
    <d v="1899-12-30T06:35:00"/>
    <x v="1"/>
    <x v="2"/>
    <x v="0"/>
    <n v="6"/>
    <n v="377.988"/>
    <s v="Morning"/>
    <n v="0.3"/>
  </r>
  <r>
    <n v="2367"/>
    <d v="2023-12-27T00:00:00"/>
    <n v="205"/>
    <n v="305"/>
    <n v="104"/>
    <n v="2"/>
    <n v="100.32100000000001"/>
    <n v="200.64200000000002"/>
    <n v="30.096300000000003"/>
    <b v="0"/>
    <s v="14:35"/>
    <d v="1899-12-30T14:35:00"/>
    <x v="1"/>
    <x v="2"/>
    <x v="0"/>
    <n v="14"/>
    <n v="100.32100000000001"/>
    <s v="Afternoon"/>
    <n v="0.15"/>
  </r>
  <r>
    <n v="2470"/>
    <d v="2023-12-28T00:00:00"/>
    <n v="201"/>
    <n v="303"/>
    <n v="104"/>
    <n v="10"/>
    <n v="241.60499999999999"/>
    <n v="2416.0499999999997"/>
    <n v="410.7285"/>
    <b v="0"/>
    <s v="15:19"/>
    <d v="1899-12-30T15:19:00"/>
    <x v="1"/>
    <x v="2"/>
    <x v="1"/>
    <n v="15"/>
    <n v="241.60499999999996"/>
    <s v="Evening"/>
    <n v="0.17"/>
  </r>
  <r>
    <n v="1743"/>
    <d v="2023-12-29T00:00:00"/>
    <n v="205"/>
    <n v="305"/>
    <n v="104"/>
    <n v="7"/>
    <n v="117.01300000000001"/>
    <n v="819.09100000000001"/>
    <n v="122.86364999999999"/>
    <b v="0"/>
    <s v="07:23"/>
    <d v="1899-12-30T07:23:00"/>
    <x v="1"/>
    <x v="2"/>
    <x v="2"/>
    <n v="7"/>
    <n v="117.01300000000001"/>
    <s v="Morning"/>
    <n v="0.15"/>
  </r>
  <r>
    <n v="2028"/>
    <d v="2023-12-29T00:00:00"/>
    <n v="202"/>
    <n v="302"/>
    <n v="104"/>
    <n v="2"/>
    <n v="78.754000000000005"/>
    <n v="157.50800000000001"/>
    <n v="33.076680000000003"/>
    <b v="0"/>
    <s v="18:17"/>
    <d v="1899-12-30T18:17:00"/>
    <x v="1"/>
    <x v="2"/>
    <x v="2"/>
    <n v="18"/>
    <n v="78.754000000000005"/>
    <s v="Evening"/>
    <n v="0.21000000000000002"/>
  </r>
  <r>
    <n v="2619"/>
    <d v="2023-12-29T00:00:00"/>
    <n v="203"/>
    <n v="303"/>
    <n v="101"/>
    <n v="2"/>
    <n v="354.52299999999997"/>
    <n v="709.04599999999994"/>
    <n v="106.35689999999998"/>
    <b v="0"/>
    <s v="00:16"/>
    <d v="1899-12-30T00:16:00"/>
    <x v="1"/>
    <x v="2"/>
    <x v="2"/>
    <n v="0"/>
    <n v="354.52299999999997"/>
    <s v="Morning"/>
    <n v="0.15"/>
  </r>
  <r>
    <n v="1006"/>
    <d v="2023-12-30T00:00:00"/>
    <n v="205"/>
    <n v="303"/>
    <n v="103"/>
    <n v="5"/>
    <n v="223.34000000000003"/>
    <n v="1116.7000000000003"/>
    <n v="189.83900000000006"/>
    <b v="0"/>
    <s v="16:13"/>
    <d v="1899-12-30T16:13:00"/>
    <x v="1"/>
    <x v="2"/>
    <x v="3"/>
    <n v="16"/>
    <n v="223.34000000000006"/>
    <s v="Evening"/>
    <n v="0.17"/>
  </r>
  <r>
    <n v="1606"/>
    <d v="2023-12-30T00:00:00"/>
    <n v="202"/>
    <n v="303"/>
    <n v="105"/>
    <n v="4"/>
    <n v="166.50400000000002"/>
    <n v="666.01600000000008"/>
    <n v="113.22272000000002"/>
    <b v="1"/>
    <s v="10:11"/>
    <d v="1899-12-30T10:11:00"/>
    <x v="1"/>
    <x v="2"/>
    <x v="3"/>
    <n v="10"/>
    <n v="166.50400000000002"/>
    <s v="Morning"/>
    <n v="0.17"/>
  </r>
  <r>
    <n v="2082"/>
    <d v="2023-12-30T00:00:00"/>
    <n v="201"/>
    <n v="305"/>
    <n v="104"/>
    <n v="5"/>
    <n v="183.37800000000001"/>
    <n v="916.8900000000001"/>
    <n v="192.54690000000002"/>
    <b v="0"/>
    <s v="20:13"/>
    <d v="1899-12-30T20:13:00"/>
    <x v="1"/>
    <x v="2"/>
    <x v="3"/>
    <n v="20"/>
    <n v="183.37800000000001"/>
    <s v="Evening"/>
    <n v="0.21"/>
  </r>
  <r>
    <n v="2632"/>
    <d v="2023-12-30T00:00:00"/>
    <n v="205"/>
    <n v="304"/>
    <n v="105"/>
    <n v="7"/>
    <n v="218.946"/>
    <n v="1532.6220000000001"/>
    <n v="260.54574000000002"/>
    <b v="0"/>
    <s v="11:03"/>
    <d v="1899-12-30T11:03:00"/>
    <x v="1"/>
    <x v="2"/>
    <x v="3"/>
    <n v="11"/>
    <n v="218.946"/>
    <s v="Morning"/>
    <n v="0.17"/>
  </r>
  <r>
    <n v="2972"/>
    <d v="2023-12-30T00:00:00"/>
    <n v="205"/>
    <n v="303"/>
    <n v="102"/>
    <n v="9"/>
    <n v="313.59899999999999"/>
    <n v="2822.3910000000001"/>
    <n v="846.71730000000002"/>
    <b v="0"/>
    <s v="10:12"/>
    <d v="1899-12-30T10:12:00"/>
    <x v="1"/>
    <x v="2"/>
    <x v="3"/>
    <n v="10"/>
    <n v="313.59899999999999"/>
    <s v="Morning"/>
    <n v="0.3"/>
  </r>
  <r>
    <n v="2543"/>
    <d v="2023-12-31T00:00:00"/>
    <n v="201"/>
    <n v="302"/>
    <n v="102"/>
    <n v="8"/>
    <n v="93.63900000000001"/>
    <n v="749.11200000000008"/>
    <n v="142.33128000000002"/>
    <b v="0"/>
    <s v="04:36"/>
    <d v="1899-12-30T04:36:00"/>
    <x v="1"/>
    <x v="2"/>
    <x v="4"/>
    <n v="4"/>
    <n v="93.63900000000001"/>
    <s v="Morning"/>
    <n v="0.19"/>
  </r>
  <r>
    <n v="2572"/>
    <d v="2023-12-31T00:00:00"/>
    <n v="205"/>
    <n v="304"/>
    <n v="103"/>
    <n v="1"/>
    <n v="99.359000000000009"/>
    <n v="99.359000000000009"/>
    <n v="16.891030000000004"/>
    <b v="1"/>
    <s v="22:44"/>
    <d v="1899-12-30T22:44:00"/>
    <x v="1"/>
    <x v="2"/>
    <x v="4"/>
    <n v="22"/>
    <n v="99.359000000000009"/>
    <s v="Night"/>
    <n v="0.17000000000000004"/>
  </r>
  <r>
    <n v="2776"/>
    <d v="2023-12-31T00:00:00"/>
    <n v="204"/>
    <n v="301"/>
    <n v="104"/>
    <n v="3"/>
    <n v="59.201999999999998"/>
    <n v="177.60599999999999"/>
    <n v="30.193020000000001"/>
    <b v="0"/>
    <s v="10:12"/>
    <d v="1899-12-30T10:12:00"/>
    <x v="1"/>
    <x v="2"/>
    <x v="4"/>
    <n v="10"/>
    <n v="59.201999999999998"/>
    <s v="Morning"/>
    <n v="0.17"/>
  </r>
  <r>
    <n v="2912"/>
    <d v="2023-12-31T00:00:00"/>
    <n v="201"/>
    <n v="302"/>
    <n v="104"/>
    <n v="3"/>
    <n v="166.51700000000002"/>
    <n v="499.55100000000004"/>
    <n v="149.86530000000002"/>
    <b v="0"/>
    <s v="13:07"/>
    <d v="1899-12-30T13:07:00"/>
    <x v="1"/>
    <x v="2"/>
    <x v="4"/>
    <n v="13"/>
    <n v="166.51700000000002"/>
    <s v="Afternoon"/>
    <n v="0.3"/>
  </r>
  <r>
    <n v="2920"/>
    <d v="2023-12-31T00:00:00"/>
    <n v="202"/>
    <n v="305"/>
    <n v="101"/>
    <n v="5"/>
    <n v="127.51700000000001"/>
    <n v="637.58500000000004"/>
    <n v="108.38945000000001"/>
    <b v="0"/>
    <s v="16:43"/>
    <d v="1899-12-30T16:43:00"/>
    <x v="1"/>
    <x v="2"/>
    <x v="4"/>
    <n v="16"/>
    <n v="127.51700000000001"/>
    <s v="Evening"/>
    <n v="0.17"/>
  </r>
  <r>
    <n v="1313"/>
    <d v="2024-01-01T00:00:00"/>
    <n v="204"/>
    <n v="305"/>
    <n v="104"/>
    <n v="8"/>
    <n v="346.87900000000002"/>
    <n v="2775.0320000000002"/>
    <n v="527.25608"/>
    <b v="0"/>
    <s v="09:59"/>
    <d v="1899-12-30T09:59:00"/>
    <x v="2"/>
    <x v="3"/>
    <x v="5"/>
    <n v="9"/>
    <n v="346.87900000000002"/>
    <s v="Morning"/>
    <n v="0.19"/>
  </r>
  <r>
    <n v="1990"/>
    <d v="2024-01-01T00:00:00"/>
    <n v="205"/>
    <n v="302"/>
    <n v="102"/>
    <n v="2"/>
    <n v="248.57300000000001"/>
    <n v="497.14600000000002"/>
    <n v="84.514820000000014"/>
    <b v="0"/>
    <s v="22:43"/>
    <d v="1899-12-30T22:43:00"/>
    <x v="2"/>
    <x v="3"/>
    <x v="5"/>
    <n v="22"/>
    <n v="248.57300000000001"/>
    <s v="Night"/>
    <n v="0.17"/>
  </r>
  <r>
    <n v="2012"/>
    <d v="2024-01-01T00:00:00"/>
    <n v="205"/>
    <n v="303"/>
    <n v="104"/>
    <n v="3"/>
    <n v="80.535000000000011"/>
    <n v="241.60500000000002"/>
    <n v="72.481499999999997"/>
    <b v="0"/>
    <s v="02:35"/>
    <d v="1899-12-30T02:35:00"/>
    <x v="2"/>
    <x v="3"/>
    <x v="5"/>
    <n v="2"/>
    <n v="80.535000000000011"/>
    <s v="Morning"/>
    <n v="0.3"/>
  </r>
  <r>
    <n v="1068"/>
    <d v="2024-01-02T00:00:00"/>
    <n v="205"/>
    <n v="305"/>
    <n v="103"/>
    <n v="7"/>
    <n v="179.33499999999998"/>
    <n v="1255.3449999999998"/>
    <n v="263.62244999999996"/>
    <b v="0"/>
    <s v="02:43"/>
    <d v="1899-12-30T02:43:00"/>
    <x v="2"/>
    <x v="3"/>
    <x v="6"/>
    <n v="2"/>
    <n v="179.33499999999998"/>
    <s v="Morning"/>
    <n v="0.21"/>
  </r>
  <r>
    <n v="2011"/>
    <d v="2024-01-02T00:00:00"/>
    <n v="205"/>
    <n v="301"/>
    <n v="104"/>
    <n v="6"/>
    <n v="229.46299999999999"/>
    <n v="1376.778"/>
    <n v="344.19450000000001"/>
    <b v="0"/>
    <s v="12:06"/>
    <d v="1899-12-30T12:06:00"/>
    <x v="2"/>
    <x v="3"/>
    <x v="6"/>
    <n v="12"/>
    <n v="229.46299999999999"/>
    <s v="Afternoon"/>
    <n v="0.25"/>
  </r>
  <r>
    <n v="1562"/>
    <d v="2024-01-03T00:00:00"/>
    <n v="202"/>
    <n v="302"/>
    <n v="105"/>
    <n v="1"/>
    <n v="62.829000000000001"/>
    <n v="62.829000000000001"/>
    <n v="18.848700000000001"/>
    <b v="1"/>
    <s v="18:33"/>
    <d v="1899-12-30T18:33:00"/>
    <x v="2"/>
    <x v="3"/>
    <x v="0"/>
    <n v="18"/>
    <n v="62.829000000000001"/>
    <s v="Evening"/>
    <n v="0.3"/>
  </r>
  <r>
    <n v="1681"/>
    <d v="2024-01-03T00:00:00"/>
    <n v="204"/>
    <n v="302"/>
    <n v="104"/>
    <n v="2"/>
    <n v="345.08499999999998"/>
    <n v="690.17"/>
    <n v="172.54249999999999"/>
    <b v="1"/>
    <s v="17:54"/>
    <d v="1899-12-30T17:54:00"/>
    <x v="2"/>
    <x v="3"/>
    <x v="0"/>
    <n v="17"/>
    <n v="345.08499999999998"/>
    <s v="Evening"/>
    <n v="0.25"/>
  </r>
  <r>
    <n v="2833"/>
    <d v="2024-01-03T00:00:00"/>
    <n v="201"/>
    <n v="302"/>
    <n v="102"/>
    <n v="2"/>
    <n v="332.59200000000004"/>
    <n v="665.18400000000008"/>
    <n v="166.29600000000002"/>
    <b v="0"/>
    <s v="12:16"/>
    <d v="1899-12-30T12:16:00"/>
    <x v="2"/>
    <x v="3"/>
    <x v="0"/>
    <n v="12"/>
    <n v="332.59200000000004"/>
    <s v="Afternoon"/>
    <n v="0.25"/>
  </r>
  <r>
    <n v="1480"/>
    <d v="2024-01-04T00:00:00"/>
    <n v="202"/>
    <n v="303"/>
    <n v="101"/>
    <n v="10"/>
    <n v="45.123000000000005"/>
    <n v="451.23"/>
    <n v="76.709100000000007"/>
    <b v="0"/>
    <s v="16:06"/>
    <d v="1899-12-30T16:06:00"/>
    <x v="2"/>
    <x v="3"/>
    <x v="1"/>
    <n v="16"/>
    <n v="45.123000000000005"/>
    <s v="Evening"/>
    <n v="0.17"/>
  </r>
  <r>
    <n v="1537"/>
    <d v="2024-01-04T00:00:00"/>
    <n v="202"/>
    <n v="302"/>
    <n v="104"/>
    <n v="6"/>
    <n v="132.262"/>
    <n v="793.572"/>
    <n v="198.393"/>
    <b v="0"/>
    <s v="03:24"/>
    <d v="1899-12-30T03:24:00"/>
    <x v="2"/>
    <x v="3"/>
    <x v="1"/>
    <n v="3"/>
    <n v="132.262"/>
    <s v="Morning"/>
    <n v="0.25"/>
  </r>
  <r>
    <n v="1899"/>
    <d v="2024-01-04T00:00:00"/>
    <n v="205"/>
    <n v="303"/>
    <n v="105"/>
    <n v="4"/>
    <n v="251.953"/>
    <n v="1007.812"/>
    <n v="151.17179999999999"/>
    <b v="1"/>
    <s v="18:48"/>
    <d v="1899-12-30T18:48:00"/>
    <x v="2"/>
    <x v="3"/>
    <x v="1"/>
    <n v="18"/>
    <n v="251.953"/>
    <s v="Evening"/>
    <n v="0.15"/>
  </r>
  <r>
    <n v="2252"/>
    <d v="2024-01-04T00:00:00"/>
    <n v="203"/>
    <n v="303"/>
    <n v="101"/>
    <n v="2"/>
    <n v="26.663000000000004"/>
    <n v="53.326000000000008"/>
    <n v="15.997800000000002"/>
    <b v="0"/>
    <s v="06:06"/>
    <d v="1899-12-30T06:06:00"/>
    <x v="2"/>
    <x v="3"/>
    <x v="1"/>
    <n v="6"/>
    <n v="26.663000000000004"/>
    <s v="Morning"/>
    <n v="0.3"/>
  </r>
  <r>
    <n v="2396"/>
    <d v="2024-01-04T00:00:00"/>
    <n v="204"/>
    <n v="301"/>
    <n v="102"/>
    <n v="6"/>
    <n v="226.53799999999998"/>
    <n v="1359.2279999999998"/>
    <n v="407.76839999999993"/>
    <b v="0"/>
    <s v="19:35"/>
    <d v="1899-12-30T19:35:00"/>
    <x v="2"/>
    <x v="3"/>
    <x v="1"/>
    <n v="19"/>
    <n v="226.53799999999998"/>
    <s v="Evening"/>
    <n v="0.3"/>
  </r>
  <r>
    <n v="2675"/>
    <d v="2024-01-04T00:00:00"/>
    <n v="204"/>
    <n v="304"/>
    <n v="104"/>
    <n v="9"/>
    <n v="28.47"/>
    <n v="256.23"/>
    <n v="48.683700000000002"/>
    <b v="1"/>
    <s v="23:01"/>
    <d v="1899-12-30T23:01:00"/>
    <x v="2"/>
    <x v="3"/>
    <x v="1"/>
    <n v="23"/>
    <n v="28.470000000000002"/>
    <s v="Night"/>
    <n v="0.19"/>
  </r>
  <r>
    <n v="1851"/>
    <d v="2024-01-05T00:00:00"/>
    <n v="205"/>
    <n v="301"/>
    <n v="101"/>
    <n v="3"/>
    <n v="48.658999999999999"/>
    <n v="145.977"/>
    <n v="21.896550000000001"/>
    <b v="0"/>
    <s v="18:20"/>
    <d v="1899-12-30T18:20:00"/>
    <x v="2"/>
    <x v="3"/>
    <x v="2"/>
    <n v="18"/>
    <n v="48.658999999999999"/>
    <s v="Evening"/>
    <n v="0.15"/>
  </r>
  <r>
    <n v="2365"/>
    <d v="2024-01-05T00:00:00"/>
    <n v="203"/>
    <n v="302"/>
    <n v="105"/>
    <n v="10"/>
    <n v="95.602000000000018"/>
    <n v="956.02000000000021"/>
    <n v="239.00500000000005"/>
    <b v="0"/>
    <s v="06:14"/>
    <d v="1899-12-30T06:14:00"/>
    <x v="2"/>
    <x v="3"/>
    <x v="2"/>
    <n v="6"/>
    <n v="95.602000000000018"/>
    <s v="Morning"/>
    <n v="0.25"/>
  </r>
  <r>
    <n v="2692"/>
    <d v="2024-01-05T00:00:00"/>
    <n v="205"/>
    <n v="303"/>
    <n v="103"/>
    <n v="2"/>
    <n v="367.90000000000003"/>
    <n v="735.80000000000007"/>
    <n v="125.08600000000003"/>
    <b v="0"/>
    <s v="04:15"/>
    <d v="1899-12-30T04:15:00"/>
    <x v="2"/>
    <x v="3"/>
    <x v="2"/>
    <n v="4"/>
    <n v="367.90000000000003"/>
    <s v="Morning"/>
    <n v="0.17"/>
  </r>
  <r>
    <n v="2798"/>
    <d v="2024-01-05T00:00:00"/>
    <n v="205"/>
    <n v="305"/>
    <n v="102"/>
    <n v="4"/>
    <n v="209.911"/>
    <n v="839.64400000000001"/>
    <n v="251.89319999999998"/>
    <b v="0"/>
    <s v="23:39"/>
    <d v="1899-12-30T23:39:00"/>
    <x v="2"/>
    <x v="3"/>
    <x v="2"/>
    <n v="23"/>
    <n v="209.911"/>
    <s v="Night"/>
    <n v="0.3"/>
  </r>
  <r>
    <n v="1858"/>
    <d v="2024-01-06T00:00:00"/>
    <n v="202"/>
    <n v="302"/>
    <n v="105"/>
    <n v="7"/>
    <n v="246.68799999999999"/>
    <n v="1726.8159999999998"/>
    <n v="293.55871999999999"/>
    <b v="1"/>
    <s v="18:16"/>
    <d v="1899-12-30T18:16:00"/>
    <x v="2"/>
    <x v="3"/>
    <x v="3"/>
    <n v="18"/>
    <n v="246.68799999999996"/>
    <s v="Evening"/>
    <n v="0.17"/>
  </r>
  <r>
    <n v="2385"/>
    <d v="2024-01-06T00:00:00"/>
    <n v="205"/>
    <n v="304"/>
    <n v="101"/>
    <n v="8"/>
    <n v="125.151"/>
    <n v="1001.208"/>
    <n v="150.18119999999999"/>
    <b v="0"/>
    <s v="06:31"/>
    <d v="1899-12-30T06:31:00"/>
    <x v="2"/>
    <x v="3"/>
    <x v="3"/>
    <n v="6"/>
    <n v="125.151"/>
    <s v="Morning"/>
    <n v="0.15"/>
  </r>
  <r>
    <n v="2754"/>
    <d v="2024-01-06T00:00:00"/>
    <n v="202"/>
    <n v="304"/>
    <n v="102"/>
    <n v="7"/>
    <n v="118.06599999999999"/>
    <n v="826.46199999999988"/>
    <n v="173.55701999999997"/>
    <b v="0"/>
    <s v="22:05"/>
    <d v="1899-12-30T22:05:00"/>
    <x v="2"/>
    <x v="3"/>
    <x v="3"/>
    <n v="22"/>
    <n v="118.06599999999999"/>
    <s v="Night"/>
    <n v="0.21"/>
  </r>
  <r>
    <n v="1048"/>
    <d v="2024-01-08T00:00:00"/>
    <n v="204"/>
    <n v="304"/>
    <n v="105"/>
    <n v="1"/>
    <n v="76.596000000000004"/>
    <n v="76.596000000000004"/>
    <n v="13.021320000000001"/>
    <b v="0"/>
    <s v="09:07"/>
    <d v="1899-12-30T09:07:00"/>
    <x v="2"/>
    <x v="3"/>
    <x v="5"/>
    <n v="9"/>
    <n v="76.596000000000004"/>
    <s v="Morning"/>
    <n v="0.17"/>
  </r>
  <r>
    <n v="1295"/>
    <d v="2024-01-08T00:00:00"/>
    <n v="205"/>
    <n v="305"/>
    <n v="102"/>
    <n v="8"/>
    <n v="261.79399999999998"/>
    <n v="2094.3519999999999"/>
    <n v="397.92687999999998"/>
    <b v="1"/>
    <s v="19:31"/>
    <d v="1899-12-30T19:31:00"/>
    <x v="2"/>
    <x v="3"/>
    <x v="5"/>
    <n v="19"/>
    <n v="261.79399999999998"/>
    <s v="Evening"/>
    <n v="0.19"/>
  </r>
  <r>
    <n v="2063"/>
    <d v="2024-01-08T00:00:00"/>
    <n v="205"/>
    <n v="304"/>
    <n v="101"/>
    <n v="4"/>
    <n v="260.68900000000002"/>
    <n v="1042.7560000000001"/>
    <n v="198.12364000000002"/>
    <b v="0"/>
    <s v="11:44"/>
    <d v="1899-12-30T11:44:00"/>
    <x v="2"/>
    <x v="3"/>
    <x v="5"/>
    <n v="11"/>
    <n v="260.68900000000002"/>
    <s v="Morning"/>
    <n v="0.19"/>
  </r>
  <r>
    <n v="2177"/>
    <d v="2024-01-08T00:00:00"/>
    <n v="205"/>
    <n v="301"/>
    <n v="102"/>
    <n v="2"/>
    <n v="196.482"/>
    <n v="392.964"/>
    <n v="74.663160000000005"/>
    <b v="0"/>
    <s v="10:25"/>
    <d v="1899-12-30T10:25:00"/>
    <x v="2"/>
    <x v="3"/>
    <x v="5"/>
    <n v="10"/>
    <n v="196.482"/>
    <s v="Morning"/>
    <n v="0.19"/>
  </r>
  <r>
    <n v="1976"/>
    <d v="2024-01-09T00:00:00"/>
    <n v="204"/>
    <n v="302"/>
    <n v="101"/>
    <n v="4"/>
    <n v="194.18100000000001"/>
    <n v="776.72400000000005"/>
    <n v="233.0172"/>
    <b v="0"/>
    <s v="22:10"/>
    <d v="1899-12-30T22:10:00"/>
    <x v="2"/>
    <x v="3"/>
    <x v="6"/>
    <n v="22"/>
    <n v="194.18100000000001"/>
    <s v="Night"/>
    <n v="0.3"/>
  </r>
  <r>
    <n v="2295"/>
    <d v="2024-01-09T00:00:00"/>
    <n v="204"/>
    <n v="305"/>
    <n v="105"/>
    <n v="6"/>
    <n v="180.60900000000001"/>
    <n v="1083.654"/>
    <n v="162.54810000000001"/>
    <b v="0"/>
    <s v="03:54"/>
    <d v="1899-12-30T03:54:00"/>
    <x v="2"/>
    <x v="3"/>
    <x v="6"/>
    <n v="3"/>
    <n v="180.60900000000001"/>
    <s v="Morning"/>
    <n v="0.15"/>
  </r>
  <r>
    <n v="2717"/>
    <d v="2024-01-09T00:00:00"/>
    <n v="202"/>
    <n v="302"/>
    <n v="104"/>
    <n v="7"/>
    <n v="228.89099999999999"/>
    <n v="1602.2369999999999"/>
    <n v="304.42502999999999"/>
    <b v="0"/>
    <s v="19:09"/>
    <d v="1899-12-30T19:09:00"/>
    <x v="2"/>
    <x v="3"/>
    <x v="6"/>
    <n v="19"/>
    <n v="228.89099999999999"/>
    <s v="Evening"/>
    <n v="0.19"/>
  </r>
  <r>
    <n v="2875"/>
    <d v="2024-01-09T00:00:00"/>
    <n v="201"/>
    <n v="302"/>
    <n v="103"/>
    <n v="10"/>
    <n v="292.52600000000001"/>
    <n v="2925.26"/>
    <n v="731.31500000000005"/>
    <b v="1"/>
    <s v="16:07"/>
    <d v="1899-12-30T16:07:00"/>
    <x v="2"/>
    <x v="3"/>
    <x v="6"/>
    <n v="16"/>
    <n v="292.52600000000001"/>
    <s v="Evening"/>
    <n v="0.25"/>
  </r>
  <r>
    <n v="2166"/>
    <d v="2024-01-10T00:00:00"/>
    <n v="203"/>
    <n v="301"/>
    <n v="104"/>
    <n v="1"/>
    <n v="301.50900000000001"/>
    <n v="301.50900000000001"/>
    <n v="63.316890000000001"/>
    <b v="0"/>
    <s v="06:17"/>
    <d v="1899-12-30T06:17:00"/>
    <x v="2"/>
    <x v="3"/>
    <x v="0"/>
    <n v="6"/>
    <n v="301.50900000000001"/>
    <s v="Morning"/>
    <n v="0.21"/>
  </r>
  <r>
    <n v="1456"/>
    <d v="2024-01-11T00:00:00"/>
    <n v="205"/>
    <n v="305"/>
    <n v="102"/>
    <n v="5"/>
    <n v="123.851"/>
    <n v="619.255"/>
    <n v="105.27335000000001"/>
    <b v="0"/>
    <s v="20:34"/>
    <d v="1899-12-30T20:34:00"/>
    <x v="2"/>
    <x v="3"/>
    <x v="1"/>
    <n v="20"/>
    <n v="123.851"/>
    <s v="Evening"/>
    <n v="0.17"/>
  </r>
  <r>
    <n v="1624"/>
    <d v="2024-01-11T00:00:00"/>
    <n v="201"/>
    <n v="301"/>
    <n v="105"/>
    <n v="1"/>
    <n v="123.708"/>
    <n v="123.708"/>
    <n v="21.030360000000002"/>
    <b v="1"/>
    <s v="03:53"/>
    <d v="1899-12-30T03:53:00"/>
    <x v="2"/>
    <x v="3"/>
    <x v="1"/>
    <n v="3"/>
    <n v="123.708"/>
    <s v="Morning"/>
    <n v="0.17"/>
  </r>
  <r>
    <n v="2064"/>
    <d v="2024-01-11T00:00:00"/>
    <n v="202"/>
    <n v="305"/>
    <n v="102"/>
    <n v="2"/>
    <n v="356.96699999999998"/>
    <n v="713.93399999999997"/>
    <n v="149.92613999999998"/>
    <b v="0"/>
    <s v="19:48"/>
    <d v="1899-12-30T19:48:00"/>
    <x v="2"/>
    <x v="3"/>
    <x v="1"/>
    <n v="19"/>
    <n v="356.96699999999998"/>
    <s v="Evening"/>
    <n v="0.20999999999999996"/>
  </r>
  <r>
    <n v="2558"/>
    <d v="2024-01-12T00:00:00"/>
    <n v="205"/>
    <n v="303"/>
    <n v="101"/>
    <n v="2"/>
    <n v="239.72000000000003"/>
    <n v="479.44000000000005"/>
    <n v="143.83200000000002"/>
    <b v="0"/>
    <s v="17:19"/>
    <d v="1899-12-30T17:19:00"/>
    <x v="2"/>
    <x v="3"/>
    <x v="2"/>
    <n v="17"/>
    <n v="239.72000000000003"/>
    <s v="Evening"/>
    <n v="0.3"/>
  </r>
  <r>
    <n v="1964"/>
    <d v="2024-01-13T00:00:00"/>
    <n v="203"/>
    <n v="305"/>
    <n v="103"/>
    <n v="5"/>
    <n v="330.25200000000001"/>
    <n v="1651.26"/>
    <n v="495.37799999999999"/>
    <b v="1"/>
    <s v="09:16"/>
    <d v="1899-12-30T09:16:00"/>
    <x v="2"/>
    <x v="3"/>
    <x v="3"/>
    <n v="9"/>
    <n v="330.25200000000001"/>
    <s v="Morning"/>
    <n v="0.3"/>
  </r>
  <r>
    <n v="1202"/>
    <d v="2024-01-14T00:00:00"/>
    <n v="201"/>
    <n v="304"/>
    <n v="101"/>
    <n v="3"/>
    <n v="138.94399999999999"/>
    <n v="416.83199999999999"/>
    <n v="125.0496"/>
    <b v="1"/>
    <s v="01:29"/>
    <d v="1899-12-30T01:29:00"/>
    <x v="2"/>
    <x v="3"/>
    <x v="4"/>
    <n v="1"/>
    <n v="138.94399999999999"/>
    <s v="Morning"/>
    <n v="0.3"/>
  </r>
  <r>
    <n v="1223"/>
    <d v="2024-01-14T00:00:00"/>
    <n v="204"/>
    <n v="301"/>
    <n v="101"/>
    <n v="2"/>
    <n v="354.09399999999999"/>
    <n v="708.18799999999999"/>
    <n v="134.55572000000001"/>
    <b v="0"/>
    <s v="17:28"/>
    <d v="1899-12-30T17:28:00"/>
    <x v="2"/>
    <x v="3"/>
    <x v="4"/>
    <n v="17"/>
    <n v="354.09399999999999"/>
    <s v="Evening"/>
    <n v="0.19"/>
  </r>
  <r>
    <n v="1977"/>
    <d v="2024-01-14T00:00:00"/>
    <n v="202"/>
    <n v="301"/>
    <n v="102"/>
    <n v="1"/>
    <n v="140.816"/>
    <n v="140.816"/>
    <n v="21.122399999999999"/>
    <b v="0"/>
    <s v="09:32"/>
    <d v="1899-12-30T09:32:00"/>
    <x v="2"/>
    <x v="3"/>
    <x v="4"/>
    <n v="9"/>
    <n v="140.816"/>
    <s v="Morning"/>
    <n v="0.15"/>
  </r>
  <r>
    <n v="2286"/>
    <d v="2024-01-15T00:00:00"/>
    <n v="203"/>
    <n v="304"/>
    <n v="101"/>
    <n v="5"/>
    <n v="281.29399999999998"/>
    <n v="1406.4699999999998"/>
    <n v="295.35869999999994"/>
    <b v="1"/>
    <s v="14:36"/>
    <d v="1899-12-30T14:36:00"/>
    <x v="2"/>
    <x v="3"/>
    <x v="5"/>
    <n v="14"/>
    <n v="281.29399999999998"/>
    <s v="Afternoon"/>
    <n v="0.21"/>
  </r>
  <r>
    <n v="1232"/>
    <d v="2024-01-16T00:00:00"/>
    <n v="203"/>
    <n v="302"/>
    <n v="102"/>
    <n v="10"/>
    <n v="203.70999999999998"/>
    <n v="2037.1"/>
    <n v="611.13"/>
    <b v="1"/>
    <s v="07:20"/>
    <d v="1899-12-30T07:20:00"/>
    <x v="2"/>
    <x v="3"/>
    <x v="6"/>
    <n v="7"/>
    <n v="203.70999999999998"/>
    <s v="Morning"/>
    <n v="0.3"/>
  </r>
  <r>
    <n v="1904"/>
    <d v="2024-01-16T00:00:00"/>
    <n v="201"/>
    <n v="304"/>
    <n v="102"/>
    <n v="6"/>
    <n v="134.03"/>
    <n v="804.18000000000006"/>
    <n v="241.25400000000002"/>
    <b v="0"/>
    <s v="05:05"/>
    <d v="1899-12-30T05:05:00"/>
    <x v="2"/>
    <x v="3"/>
    <x v="6"/>
    <n v="5"/>
    <n v="134.03"/>
    <s v="Morning"/>
    <n v="0.3"/>
  </r>
  <r>
    <n v="2192"/>
    <d v="2024-01-16T00:00:00"/>
    <n v="201"/>
    <n v="305"/>
    <n v="102"/>
    <n v="8"/>
    <n v="98.74799999999999"/>
    <n v="789.98399999999992"/>
    <n v="236.99519999999995"/>
    <b v="0"/>
    <s v="17:35"/>
    <d v="1899-12-30T17:35:00"/>
    <x v="2"/>
    <x v="3"/>
    <x v="6"/>
    <n v="17"/>
    <n v="98.74799999999999"/>
    <s v="Evening"/>
    <n v="0.3"/>
  </r>
  <r>
    <n v="2680"/>
    <d v="2024-01-16T00:00:00"/>
    <n v="204"/>
    <n v="302"/>
    <n v="102"/>
    <n v="3"/>
    <n v="358.31900000000002"/>
    <n v="1074.9570000000001"/>
    <n v="182.74269000000004"/>
    <b v="0"/>
    <s v="15:19"/>
    <d v="1899-12-30T15:19:00"/>
    <x v="2"/>
    <x v="3"/>
    <x v="6"/>
    <n v="15"/>
    <n v="358.31900000000002"/>
    <s v="Evening"/>
    <n v="0.17"/>
  </r>
  <r>
    <n v="1532"/>
    <d v="2024-01-17T00:00:00"/>
    <n v="205"/>
    <n v="302"/>
    <n v="102"/>
    <n v="3"/>
    <n v="312.37700000000001"/>
    <n v="937.13100000000009"/>
    <n v="281.13929999999999"/>
    <b v="0"/>
    <s v="18:13"/>
    <d v="1899-12-30T18:13:00"/>
    <x v="2"/>
    <x v="3"/>
    <x v="0"/>
    <n v="18"/>
    <n v="312.37700000000001"/>
    <s v="Evening"/>
    <n v="0.3"/>
  </r>
  <r>
    <n v="1763"/>
    <d v="2024-01-17T00:00:00"/>
    <n v="204"/>
    <n v="302"/>
    <n v="101"/>
    <n v="7"/>
    <n v="156.15600000000001"/>
    <n v="1093.0920000000001"/>
    <n v="207.68748000000002"/>
    <b v="0"/>
    <s v="22:32"/>
    <d v="1899-12-30T22:32:00"/>
    <x v="2"/>
    <x v="3"/>
    <x v="0"/>
    <n v="22"/>
    <n v="156.15600000000001"/>
    <s v="Night"/>
    <n v="0.19"/>
  </r>
  <r>
    <n v="2879"/>
    <d v="2024-01-17T00:00:00"/>
    <n v="204"/>
    <n v="305"/>
    <n v="101"/>
    <n v="5"/>
    <n v="337.61"/>
    <n v="1688.0500000000002"/>
    <n v="320.72950000000003"/>
    <b v="1"/>
    <s v="01:13"/>
    <d v="1899-12-30T01:13:00"/>
    <x v="2"/>
    <x v="3"/>
    <x v="0"/>
    <n v="1"/>
    <n v="337.61"/>
    <s v="Morning"/>
    <n v="0.19"/>
  </r>
  <r>
    <n v="2515"/>
    <d v="2024-01-18T00:00:00"/>
    <n v="202"/>
    <n v="301"/>
    <n v="101"/>
    <n v="5"/>
    <n v="317.08300000000003"/>
    <n v="1585.4150000000002"/>
    <n v="396.35375000000005"/>
    <b v="0"/>
    <s v="03:46"/>
    <d v="1899-12-30T03:46:00"/>
    <x v="2"/>
    <x v="3"/>
    <x v="1"/>
    <n v="3"/>
    <n v="317.08300000000003"/>
    <s v="Morning"/>
    <n v="0.25"/>
  </r>
  <r>
    <n v="1948"/>
    <d v="2024-01-19T00:00:00"/>
    <n v="204"/>
    <n v="305"/>
    <n v="103"/>
    <n v="3"/>
    <n v="222.61200000000002"/>
    <n v="667.83600000000001"/>
    <n v="113.53212000000001"/>
    <b v="0"/>
    <s v="13:40"/>
    <d v="1899-12-30T13:40:00"/>
    <x v="2"/>
    <x v="3"/>
    <x v="2"/>
    <n v="13"/>
    <n v="222.61199999999999"/>
    <s v="Afternoon"/>
    <n v="0.17"/>
  </r>
  <r>
    <n v="2141"/>
    <d v="2024-01-19T00:00:00"/>
    <n v="201"/>
    <n v="303"/>
    <n v="101"/>
    <n v="4"/>
    <n v="317.66800000000001"/>
    <n v="1270.672"/>
    <n v="241.42768000000001"/>
    <b v="0"/>
    <s v="16:01"/>
    <d v="1899-12-30T16:01:00"/>
    <x v="2"/>
    <x v="3"/>
    <x v="2"/>
    <n v="16"/>
    <n v="317.66800000000001"/>
    <s v="Evening"/>
    <n v="0.19"/>
  </r>
  <r>
    <n v="2505"/>
    <d v="2024-01-19T00:00:00"/>
    <n v="203"/>
    <n v="305"/>
    <n v="105"/>
    <n v="9"/>
    <n v="63.843000000000004"/>
    <n v="574.58699999999999"/>
    <n v="86.18804999999999"/>
    <b v="0"/>
    <s v="00:57"/>
    <d v="1899-12-30T00:57:00"/>
    <x v="2"/>
    <x v="3"/>
    <x v="2"/>
    <n v="0"/>
    <n v="63.842999999999996"/>
    <s v="Morning"/>
    <n v="0.15"/>
  </r>
  <r>
    <n v="2895"/>
    <d v="2024-01-19T00:00:00"/>
    <n v="205"/>
    <n v="301"/>
    <n v="102"/>
    <n v="3"/>
    <n v="380.64000000000004"/>
    <n v="1141.92"/>
    <n v="171.28800000000001"/>
    <b v="0"/>
    <s v="11:31"/>
    <d v="1899-12-30T11:31:00"/>
    <x v="2"/>
    <x v="3"/>
    <x v="2"/>
    <n v="11"/>
    <n v="380.64000000000004"/>
    <s v="Morning"/>
    <n v="0.15"/>
  </r>
  <r>
    <n v="1667"/>
    <d v="2024-01-20T00:00:00"/>
    <n v="202"/>
    <n v="304"/>
    <n v="105"/>
    <n v="3"/>
    <n v="109.187"/>
    <n v="327.56099999999998"/>
    <n v="62.23659"/>
    <b v="1"/>
    <s v="14:38"/>
    <d v="1899-12-30T14:38:00"/>
    <x v="2"/>
    <x v="3"/>
    <x v="3"/>
    <n v="14"/>
    <n v="109.187"/>
    <s v="Afternoon"/>
    <n v="0.19"/>
  </r>
  <r>
    <n v="2006"/>
    <d v="2024-01-20T00:00:00"/>
    <n v="202"/>
    <n v="302"/>
    <n v="102"/>
    <n v="2"/>
    <n v="218.34800000000001"/>
    <n v="436.69600000000003"/>
    <n v="131.00880000000001"/>
    <b v="0"/>
    <s v="18:59"/>
    <d v="1899-12-30T18:59:00"/>
    <x v="2"/>
    <x v="3"/>
    <x v="3"/>
    <n v="18"/>
    <n v="218.34800000000001"/>
    <s v="Evening"/>
    <n v="0.3"/>
  </r>
  <r>
    <n v="1588"/>
    <d v="2024-01-21T00:00:00"/>
    <n v="203"/>
    <n v="303"/>
    <n v="103"/>
    <n v="1"/>
    <n v="124.64399999999999"/>
    <n v="124.64399999999999"/>
    <n v="21.18948"/>
    <b v="0"/>
    <s v="19:40"/>
    <d v="1899-12-30T19:40:00"/>
    <x v="2"/>
    <x v="3"/>
    <x v="4"/>
    <n v="19"/>
    <n v="124.64399999999999"/>
    <s v="Evening"/>
    <n v="0.17"/>
  </r>
  <r>
    <n v="1973"/>
    <d v="2024-01-21T00:00:00"/>
    <n v="204"/>
    <n v="305"/>
    <n v="101"/>
    <n v="8"/>
    <n v="160.732"/>
    <n v="1285.856"/>
    <n v="244.31264000000002"/>
    <b v="0"/>
    <s v="13:24"/>
    <d v="1899-12-30T13:24:00"/>
    <x v="2"/>
    <x v="3"/>
    <x v="4"/>
    <n v="13"/>
    <n v="160.732"/>
    <s v="Afternoon"/>
    <n v="0.19"/>
  </r>
  <r>
    <n v="2150"/>
    <d v="2024-01-21T00:00:00"/>
    <n v="201"/>
    <n v="304"/>
    <n v="104"/>
    <n v="2"/>
    <n v="206.76500000000001"/>
    <n v="413.53000000000003"/>
    <n v="124.059"/>
    <b v="0"/>
    <s v="12:59"/>
    <d v="1899-12-30T12:59:00"/>
    <x v="2"/>
    <x v="3"/>
    <x v="4"/>
    <n v="12"/>
    <n v="206.76500000000001"/>
    <s v="Afternoon"/>
    <n v="0.3"/>
  </r>
  <r>
    <n v="2651"/>
    <d v="2024-01-21T00:00:00"/>
    <n v="205"/>
    <n v="301"/>
    <n v="105"/>
    <n v="3"/>
    <n v="80.353000000000009"/>
    <n v="241.05900000000003"/>
    <n v="45.801210000000005"/>
    <b v="1"/>
    <s v="03:53"/>
    <d v="1899-12-30T03:53:00"/>
    <x v="2"/>
    <x v="3"/>
    <x v="4"/>
    <n v="3"/>
    <n v="80.353000000000009"/>
    <s v="Morning"/>
    <n v="0.19"/>
  </r>
  <r>
    <n v="1583"/>
    <d v="2024-01-22T00:00:00"/>
    <n v="205"/>
    <n v="301"/>
    <n v="105"/>
    <n v="10"/>
    <n v="230.477"/>
    <n v="2304.77"/>
    <n v="437.90629999999999"/>
    <b v="0"/>
    <s v="19:50"/>
    <d v="1899-12-30T19:50:00"/>
    <x v="2"/>
    <x v="3"/>
    <x v="5"/>
    <n v="19"/>
    <n v="230.477"/>
    <s v="Evening"/>
    <n v="0.19"/>
  </r>
  <r>
    <n v="2436"/>
    <d v="2024-01-22T00:00:00"/>
    <n v="202"/>
    <n v="301"/>
    <n v="104"/>
    <n v="4"/>
    <n v="155.10300000000001"/>
    <n v="620.41200000000003"/>
    <n v="130.28652"/>
    <b v="0"/>
    <s v="19:55"/>
    <d v="1899-12-30T19:55:00"/>
    <x v="2"/>
    <x v="3"/>
    <x v="5"/>
    <n v="19"/>
    <n v="155.10300000000001"/>
    <s v="Evening"/>
    <n v="0.21"/>
  </r>
  <r>
    <n v="2464"/>
    <d v="2024-01-22T00:00:00"/>
    <n v="203"/>
    <n v="302"/>
    <n v="103"/>
    <n v="8"/>
    <n v="229.32000000000002"/>
    <n v="1834.5600000000002"/>
    <n v="311.87520000000006"/>
    <b v="0"/>
    <s v="09:24"/>
    <d v="1899-12-30T09:24:00"/>
    <x v="2"/>
    <x v="3"/>
    <x v="5"/>
    <n v="9"/>
    <n v="229.32000000000002"/>
    <s v="Morning"/>
    <n v="0.17"/>
  </r>
  <r>
    <n v="2964"/>
    <d v="2024-01-22T00:00:00"/>
    <n v="203"/>
    <n v="301"/>
    <n v="103"/>
    <n v="6"/>
    <n v="55.744000000000007"/>
    <n v="334.46400000000006"/>
    <n v="70.237440000000007"/>
    <b v="0"/>
    <s v="17:44"/>
    <d v="1899-12-30T17:44:00"/>
    <x v="2"/>
    <x v="3"/>
    <x v="5"/>
    <n v="17"/>
    <n v="55.744000000000007"/>
    <s v="Evening"/>
    <n v="0.21"/>
  </r>
  <r>
    <n v="1160"/>
    <d v="2024-01-24T00:00:00"/>
    <n v="201"/>
    <n v="301"/>
    <n v="105"/>
    <n v="8"/>
    <n v="306.73500000000001"/>
    <n v="2453.88"/>
    <n v="736.16399999999999"/>
    <b v="0"/>
    <s v="15:20"/>
    <d v="1899-12-30T15:20:00"/>
    <x v="2"/>
    <x v="3"/>
    <x v="0"/>
    <n v="15"/>
    <n v="306.73500000000001"/>
    <s v="Evening"/>
    <n v="0.3"/>
  </r>
  <r>
    <n v="1979"/>
    <d v="2024-01-24T00:00:00"/>
    <n v="202"/>
    <n v="302"/>
    <n v="101"/>
    <n v="10"/>
    <n v="113.048"/>
    <n v="1130.48"/>
    <n v="214.7912"/>
    <b v="0"/>
    <s v="18:20"/>
    <d v="1899-12-30T18:20:00"/>
    <x v="2"/>
    <x v="3"/>
    <x v="0"/>
    <n v="18"/>
    <n v="113.048"/>
    <s v="Evening"/>
    <n v="0.19"/>
  </r>
  <r>
    <n v="2808"/>
    <d v="2024-01-24T00:00:00"/>
    <n v="204"/>
    <n v="304"/>
    <n v="104"/>
    <n v="4"/>
    <n v="332.904"/>
    <n v="1331.616"/>
    <n v="279.63936000000001"/>
    <b v="0"/>
    <s v="23:18"/>
    <d v="1899-12-30T23:18:00"/>
    <x v="2"/>
    <x v="3"/>
    <x v="0"/>
    <n v="23"/>
    <n v="332.904"/>
    <s v="Night"/>
    <n v="0.21000000000000002"/>
  </r>
  <r>
    <n v="1017"/>
    <d v="2024-01-25T00:00:00"/>
    <n v="202"/>
    <n v="301"/>
    <n v="105"/>
    <n v="7"/>
    <n v="67.912000000000006"/>
    <n v="475.38400000000001"/>
    <n v="71.307599999999994"/>
    <b v="0"/>
    <s v="13:12"/>
    <d v="1899-12-30T13:12:00"/>
    <x v="2"/>
    <x v="3"/>
    <x v="1"/>
    <n v="13"/>
    <n v="67.912000000000006"/>
    <s v="Afternoon"/>
    <n v="0.15"/>
  </r>
  <r>
    <n v="1066"/>
    <d v="2024-01-25T00:00:00"/>
    <n v="205"/>
    <n v="304"/>
    <n v="102"/>
    <n v="9"/>
    <n v="326.88499999999999"/>
    <n v="2941.9650000000001"/>
    <n v="500.13405000000006"/>
    <b v="0"/>
    <s v="01:46"/>
    <d v="1899-12-30T01:46:00"/>
    <x v="2"/>
    <x v="3"/>
    <x v="1"/>
    <n v="1"/>
    <n v="326.88499999999999"/>
    <s v="Morning"/>
    <n v="0.17"/>
  </r>
  <r>
    <n v="1493"/>
    <d v="2024-01-25T00:00:00"/>
    <n v="203"/>
    <n v="301"/>
    <n v="103"/>
    <n v="7"/>
    <n v="64.323999999999998"/>
    <n v="450.26799999999997"/>
    <n v="85.550919999999991"/>
    <b v="0"/>
    <s v="01:24"/>
    <d v="1899-12-30T01:24:00"/>
    <x v="2"/>
    <x v="3"/>
    <x v="1"/>
    <n v="1"/>
    <n v="64.323999999999998"/>
    <s v="Morning"/>
    <n v="0.19"/>
  </r>
  <r>
    <n v="1779"/>
    <d v="2024-01-25T00:00:00"/>
    <n v="203"/>
    <n v="303"/>
    <n v="101"/>
    <n v="8"/>
    <n v="281.63200000000001"/>
    <n v="2253.056"/>
    <n v="337.95839999999998"/>
    <b v="0"/>
    <s v="20:23"/>
    <d v="1899-12-30T20:23:00"/>
    <x v="2"/>
    <x v="3"/>
    <x v="1"/>
    <n v="20"/>
    <n v="281.63200000000001"/>
    <s v="Evening"/>
    <n v="0.15"/>
  </r>
  <r>
    <n v="1032"/>
    <d v="2024-01-26T00:00:00"/>
    <n v="203"/>
    <n v="303"/>
    <n v="101"/>
    <n v="1"/>
    <n v="283.81599999999997"/>
    <n v="283.81599999999997"/>
    <n v="59.601359999999993"/>
    <b v="0"/>
    <s v="12:50"/>
    <d v="1899-12-30T12:50:00"/>
    <x v="2"/>
    <x v="3"/>
    <x v="2"/>
    <n v="12"/>
    <n v="283.81599999999997"/>
    <s v="Afternoon"/>
    <n v="0.21"/>
  </r>
  <r>
    <n v="1548"/>
    <d v="2024-01-26T00:00:00"/>
    <n v="204"/>
    <n v="304"/>
    <n v="102"/>
    <n v="9"/>
    <n v="159.95200000000003"/>
    <n v="1439.5680000000002"/>
    <n v="302.30928000000006"/>
    <b v="0"/>
    <s v="12:50"/>
    <d v="1899-12-30T12:50:00"/>
    <x v="2"/>
    <x v="3"/>
    <x v="2"/>
    <n v="12"/>
    <n v="159.95200000000003"/>
    <s v="Afternoon"/>
    <n v="0.21000000000000002"/>
  </r>
  <r>
    <n v="1985"/>
    <d v="2024-01-26T00:00:00"/>
    <n v="203"/>
    <n v="305"/>
    <n v="101"/>
    <n v="7"/>
    <n v="139.607"/>
    <n v="977.24900000000002"/>
    <n v="185.67731000000001"/>
    <b v="0"/>
    <s v="00:06"/>
    <d v="1899-12-30T00:06:00"/>
    <x v="2"/>
    <x v="3"/>
    <x v="2"/>
    <n v="0"/>
    <n v="139.607"/>
    <s v="Morning"/>
    <n v="0.19"/>
  </r>
  <r>
    <n v="2031"/>
    <d v="2024-01-27T00:00:00"/>
    <n v="201"/>
    <n v="305"/>
    <n v="101"/>
    <n v="10"/>
    <n v="234.79300000000003"/>
    <n v="2347.9300000000003"/>
    <n v="352.18950000000001"/>
    <b v="0"/>
    <s v="20:16"/>
    <d v="1899-12-30T20:16:00"/>
    <x v="2"/>
    <x v="3"/>
    <x v="3"/>
    <n v="20"/>
    <n v="234.79300000000003"/>
    <s v="Evening"/>
    <n v="0.15"/>
  </r>
  <r>
    <n v="1327"/>
    <d v="2024-01-28T00:00:00"/>
    <n v="202"/>
    <n v="301"/>
    <n v="105"/>
    <n v="8"/>
    <n v="121.069"/>
    <n v="968.55200000000002"/>
    <n v="242.13800000000001"/>
    <b v="0"/>
    <s v="07:48"/>
    <d v="1899-12-30T07:48:00"/>
    <x v="2"/>
    <x v="3"/>
    <x v="4"/>
    <n v="7"/>
    <n v="121.069"/>
    <s v="Morning"/>
    <n v="0.25"/>
  </r>
  <r>
    <n v="1610"/>
    <d v="2024-01-28T00:00:00"/>
    <n v="202"/>
    <n v="302"/>
    <n v="103"/>
    <n v="3"/>
    <n v="359.03400000000005"/>
    <n v="1077.1020000000001"/>
    <n v="323.13060000000002"/>
    <b v="1"/>
    <s v="18:04"/>
    <d v="1899-12-30T18:04:00"/>
    <x v="2"/>
    <x v="3"/>
    <x v="4"/>
    <n v="18"/>
    <n v="359.03400000000005"/>
    <s v="Evening"/>
    <n v="0.3"/>
  </r>
  <r>
    <n v="1871"/>
    <d v="2024-01-28T00:00:00"/>
    <n v="201"/>
    <n v="305"/>
    <n v="104"/>
    <n v="7"/>
    <n v="40.573"/>
    <n v="284.01100000000002"/>
    <n v="53.962090000000003"/>
    <b v="0"/>
    <s v="13:04"/>
    <d v="1899-12-30T13:04:00"/>
    <x v="2"/>
    <x v="3"/>
    <x v="4"/>
    <n v="13"/>
    <n v="40.573"/>
    <s v="Afternoon"/>
    <n v="0.19"/>
  </r>
  <r>
    <n v="2090"/>
    <d v="2024-01-28T00:00:00"/>
    <n v="204"/>
    <n v="305"/>
    <n v="101"/>
    <n v="9"/>
    <n v="171.84700000000001"/>
    <n v="1546.623"/>
    <n v="463.98689999999999"/>
    <b v="0"/>
    <s v="01:04"/>
    <d v="1899-12-30T01:04:00"/>
    <x v="2"/>
    <x v="3"/>
    <x v="4"/>
    <n v="1"/>
    <n v="171.84700000000001"/>
    <s v="Morning"/>
    <n v="0.3"/>
  </r>
  <r>
    <n v="2368"/>
    <d v="2024-01-28T00:00:00"/>
    <n v="201"/>
    <n v="304"/>
    <n v="104"/>
    <n v="9"/>
    <n v="27.286999999999999"/>
    <n v="245.583"/>
    <n v="41.749110000000002"/>
    <b v="0"/>
    <s v="18:02"/>
    <d v="1899-12-30T18:02:00"/>
    <x v="2"/>
    <x v="3"/>
    <x v="4"/>
    <n v="18"/>
    <n v="27.286999999999999"/>
    <s v="Evening"/>
    <n v="0.17"/>
  </r>
  <r>
    <n v="2986"/>
    <d v="2024-01-28T00:00:00"/>
    <n v="202"/>
    <n v="303"/>
    <n v="102"/>
    <n v="6"/>
    <n v="358.66999999999996"/>
    <n v="2152.0199999999995"/>
    <n v="365.84339999999997"/>
    <b v="0"/>
    <s v="08:06"/>
    <d v="1899-12-30T08:06:00"/>
    <x v="2"/>
    <x v="3"/>
    <x v="4"/>
    <n v="8"/>
    <n v="358.6699999999999"/>
    <s v="Morning"/>
    <n v="0.17"/>
  </r>
  <r>
    <n v="3000"/>
    <d v="2024-01-28T00:00:00"/>
    <n v="205"/>
    <n v="302"/>
    <n v="105"/>
    <n v="1"/>
    <n v="279.12300000000005"/>
    <n v="279.12300000000005"/>
    <n v="58.61583000000001"/>
    <b v="0"/>
    <s v="18:02"/>
    <d v="1899-12-30T18:02:00"/>
    <x v="2"/>
    <x v="3"/>
    <x v="4"/>
    <n v="18"/>
    <n v="279.12300000000005"/>
    <s v="Evening"/>
    <n v="0.21"/>
  </r>
  <r>
    <n v="1426"/>
    <d v="2024-01-31T00:00:00"/>
    <n v="203"/>
    <n v="305"/>
    <n v="105"/>
    <n v="10"/>
    <n v="246.35"/>
    <n v="2463.5"/>
    <n v="418.79500000000002"/>
    <b v="1"/>
    <s v="21:26"/>
    <d v="1899-12-30T21:26:00"/>
    <x v="2"/>
    <x v="3"/>
    <x v="0"/>
    <n v="21"/>
    <n v="246.35"/>
    <s v="Night"/>
    <n v="0.17"/>
  </r>
  <r>
    <n v="2277"/>
    <d v="2024-01-31T00:00:00"/>
    <n v="204"/>
    <n v="303"/>
    <n v="104"/>
    <n v="6"/>
    <n v="183.74200000000002"/>
    <n v="1102.4520000000002"/>
    <n v="165.36780000000002"/>
    <b v="0"/>
    <s v="03:50"/>
    <d v="1899-12-30T03:50:00"/>
    <x v="2"/>
    <x v="3"/>
    <x v="0"/>
    <n v="3"/>
    <n v="183.74200000000005"/>
    <s v="Morning"/>
    <n v="0.15"/>
  </r>
  <r>
    <n v="2593"/>
    <d v="2024-01-31T00:00:00"/>
    <n v="202"/>
    <n v="301"/>
    <n v="102"/>
    <n v="7"/>
    <n v="44.537999999999997"/>
    <n v="311.76599999999996"/>
    <n v="77.941499999999991"/>
    <b v="0"/>
    <s v="15:34"/>
    <d v="1899-12-30T15:34:00"/>
    <x v="2"/>
    <x v="3"/>
    <x v="0"/>
    <n v="15"/>
    <n v="44.537999999999997"/>
    <s v="Evening"/>
    <n v="0.25"/>
  </r>
  <r>
    <n v="2783"/>
    <d v="2024-02-01T00:00:00"/>
    <n v="202"/>
    <n v="302"/>
    <n v="102"/>
    <n v="3"/>
    <n v="162.46100000000001"/>
    <n v="487.38300000000004"/>
    <n v="92.602770000000007"/>
    <b v="0"/>
    <s v="18:09"/>
    <d v="1899-12-30T18:09:00"/>
    <x v="2"/>
    <x v="4"/>
    <x v="1"/>
    <n v="18"/>
    <n v="162.46100000000001"/>
    <s v="Evening"/>
    <n v="0.19"/>
  </r>
  <r>
    <n v="1111"/>
    <d v="2024-02-02T00:00:00"/>
    <n v="201"/>
    <n v="305"/>
    <n v="104"/>
    <n v="1"/>
    <n v="111.54"/>
    <n v="111.54"/>
    <n v="27.885000000000002"/>
    <b v="0"/>
    <s v="15:43"/>
    <d v="1899-12-30T15:43:00"/>
    <x v="2"/>
    <x v="4"/>
    <x v="2"/>
    <n v="15"/>
    <n v="111.54"/>
    <s v="Evening"/>
    <n v="0.25"/>
  </r>
  <r>
    <n v="1115"/>
    <d v="2024-02-02T00:00:00"/>
    <n v="203"/>
    <n v="305"/>
    <n v="105"/>
    <n v="9"/>
    <n v="221.66299999999998"/>
    <n v="1994.9669999999999"/>
    <n v="379.04372999999998"/>
    <b v="0"/>
    <s v="16:33"/>
    <d v="1899-12-30T16:33:00"/>
    <x v="2"/>
    <x v="4"/>
    <x v="2"/>
    <n v="16"/>
    <n v="221.66299999999998"/>
    <s v="Evening"/>
    <n v="0.19"/>
  </r>
  <r>
    <n v="2095"/>
    <d v="2024-02-02T00:00:00"/>
    <n v="204"/>
    <n v="302"/>
    <n v="101"/>
    <n v="1"/>
    <n v="184.977"/>
    <n v="184.977"/>
    <n v="46.244250000000001"/>
    <b v="0"/>
    <s v="06:06"/>
    <d v="1899-12-30T06:06:00"/>
    <x v="2"/>
    <x v="4"/>
    <x v="2"/>
    <n v="6"/>
    <n v="184.977"/>
    <s v="Morning"/>
    <n v="0.25"/>
  </r>
  <r>
    <n v="2696"/>
    <d v="2024-02-02T00:00:00"/>
    <n v="205"/>
    <n v="304"/>
    <n v="104"/>
    <n v="7"/>
    <n v="216.72300000000001"/>
    <n v="1517.0610000000001"/>
    <n v="455.11830000000003"/>
    <b v="0"/>
    <s v="22:13"/>
    <d v="1899-12-30T22:13:00"/>
    <x v="2"/>
    <x v="4"/>
    <x v="2"/>
    <n v="22"/>
    <n v="216.72300000000001"/>
    <s v="Night"/>
    <n v="0.3"/>
  </r>
  <r>
    <n v="2843"/>
    <d v="2024-02-02T00:00:00"/>
    <n v="205"/>
    <n v="301"/>
    <n v="103"/>
    <n v="2"/>
    <n v="265.81100000000004"/>
    <n v="531.62200000000007"/>
    <n v="101.00818000000001"/>
    <b v="0"/>
    <s v="17:47"/>
    <d v="1899-12-30T17:47:00"/>
    <x v="2"/>
    <x v="4"/>
    <x v="2"/>
    <n v="17"/>
    <n v="265.81100000000004"/>
    <s v="Evening"/>
    <n v="0.19"/>
  </r>
  <r>
    <n v="2889"/>
    <d v="2024-02-02T00:00:00"/>
    <n v="204"/>
    <n v="301"/>
    <n v="101"/>
    <n v="9"/>
    <n v="175.44800000000001"/>
    <n v="1579.0320000000002"/>
    <n v="236.85480000000001"/>
    <b v="0"/>
    <s v="03:54"/>
    <d v="1899-12-30T03:54:00"/>
    <x v="2"/>
    <x v="4"/>
    <x v="2"/>
    <n v="3"/>
    <n v="175.44800000000001"/>
    <s v="Morning"/>
    <n v="0.15"/>
  </r>
  <r>
    <n v="1193"/>
    <d v="2024-02-03T00:00:00"/>
    <n v="204"/>
    <n v="305"/>
    <n v="102"/>
    <n v="4"/>
    <n v="172.62700000000001"/>
    <n v="690.50800000000004"/>
    <n v="131.19652000000002"/>
    <b v="0"/>
    <s v="21:35"/>
    <d v="1899-12-30T21:35:00"/>
    <x v="2"/>
    <x v="4"/>
    <x v="3"/>
    <n v="21"/>
    <n v="172.62700000000001"/>
    <s v="Night"/>
    <n v="0.19000000000000003"/>
  </r>
  <r>
    <n v="1736"/>
    <d v="2024-02-03T00:00:00"/>
    <n v="202"/>
    <n v="304"/>
    <n v="101"/>
    <n v="4"/>
    <n v="101.59500000000001"/>
    <n v="406.38000000000005"/>
    <n v="121.91400000000002"/>
    <b v="1"/>
    <s v="07:15"/>
    <d v="1899-12-30T07:15:00"/>
    <x v="2"/>
    <x v="4"/>
    <x v="3"/>
    <n v="7"/>
    <n v="101.59500000000001"/>
    <s v="Morning"/>
    <n v="0.3"/>
  </r>
  <r>
    <n v="1765"/>
    <d v="2024-02-03T00:00:00"/>
    <n v="204"/>
    <n v="304"/>
    <n v="101"/>
    <n v="3"/>
    <n v="244.15300000000002"/>
    <n v="732.45900000000006"/>
    <n v="183.11475000000002"/>
    <b v="0"/>
    <s v="20:15"/>
    <d v="1899-12-30T20:15:00"/>
    <x v="2"/>
    <x v="4"/>
    <x v="3"/>
    <n v="20"/>
    <n v="244.15300000000002"/>
    <s v="Evening"/>
    <n v="0.25"/>
  </r>
  <r>
    <n v="2076"/>
    <d v="2024-02-03T00:00:00"/>
    <n v="205"/>
    <n v="302"/>
    <n v="102"/>
    <n v="5"/>
    <n v="30.706000000000003"/>
    <n v="153.53000000000003"/>
    <n v="32.241300000000003"/>
    <b v="1"/>
    <s v="11:48"/>
    <d v="1899-12-30T11:48:00"/>
    <x v="2"/>
    <x v="4"/>
    <x v="3"/>
    <n v="11"/>
    <n v="30.706000000000007"/>
    <s v="Morning"/>
    <n v="0.20999999999999996"/>
  </r>
  <r>
    <n v="1565"/>
    <d v="2024-02-05T00:00:00"/>
    <n v="202"/>
    <n v="301"/>
    <n v="105"/>
    <n v="7"/>
    <n v="223.08"/>
    <n v="1561.5600000000002"/>
    <n v="296.69640000000004"/>
    <b v="0"/>
    <s v="07:24"/>
    <d v="1899-12-30T07:24:00"/>
    <x v="2"/>
    <x v="4"/>
    <x v="5"/>
    <n v="7"/>
    <n v="223.08"/>
    <s v="Morning"/>
    <n v="0.19"/>
  </r>
  <r>
    <n v="1575"/>
    <d v="2024-02-05T00:00:00"/>
    <n v="204"/>
    <n v="302"/>
    <n v="105"/>
    <n v="10"/>
    <n v="365.74199999999996"/>
    <n v="3657.4199999999996"/>
    <n v="548.61299999999994"/>
    <b v="0"/>
    <s v="10:59"/>
    <d v="1899-12-30T10:59:00"/>
    <x v="2"/>
    <x v="4"/>
    <x v="5"/>
    <n v="10"/>
    <n v="365.74199999999996"/>
    <s v="Morning"/>
    <n v="0.15"/>
  </r>
  <r>
    <n v="2845"/>
    <d v="2024-02-05T00:00:00"/>
    <n v="205"/>
    <n v="305"/>
    <n v="103"/>
    <n v="10"/>
    <n v="310.84300000000002"/>
    <n v="3108.4300000000003"/>
    <n v="777.10750000000007"/>
    <b v="0"/>
    <s v="15:09"/>
    <d v="1899-12-30T15:09:00"/>
    <x v="2"/>
    <x v="4"/>
    <x v="5"/>
    <n v="15"/>
    <n v="310.84300000000002"/>
    <s v="Evening"/>
    <n v="0.25"/>
  </r>
  <r>
    <n v="1829"/>
    <d v="2024-02-06T00:00:00"/>
    <n v="205"/>
    <n v="301"/>
    <n v="102"/>
    <n v="4"/>
    <n v="166.36099999999999"/>
    <n v="665.44399999999996"/>
    <n v="126.43436"/>
    <b v="0"/>
    <s v="03:25"/>
    <d v="1899-12-30T03:25:00"/>
    <x v="2"/>
    <x v="4"/>
    <x v="6"/>
    <n v="3"/>
    <n v="166.36099999999999"/>
    <s v="Morning"/>
    <n v="0.19"/>
  </r>
  <r>
    <n v="2452"/>
    <d v="2024-02-06T00:00:00"/>
    <n v="202"/>
    <n v="305"/>
    <n v="104"/>
    <n v="6"/>
    <n v="87.048000000000002"/>
    <n v="522.28800000000001"/>
    <n v="88.788960000000003"/>
    <b v="0"/>
    <s v="23:33"/>
    <d v="1899-12-30T23:33:00"/>
    <x v="2"/>
    <x v="4"/>
    <x v="6"/>
    <n v="23"/>
    <n v="87.048000000000002"/>
    <s v="Night"/>
    <n v="0.17"/>
  </r>
  <r>
    <n v="1639"/>
    <d v="2024-02-07T00:00:00"/>
    <n v="202"/>
    <n v="302"/>
    <n v="104"/>
    <n v="1"/>
    <n v="363.80500000000006"/>
    <n v="363.80500000000006"/>
    <n v="90.951250000000016"/>
    <b v="0"/>
    <s v="05:59"/>
    <d v="1899-12-30T05:59:00"/>
    <x v="2"/>
    <x v="4"/>
    <x v="0"/>
    <n v="5"/>
    <n v="363.80500000000006"/>
    <s v="Morning"/>
    <n v="0.25"/>
  </r>
  <r>
    <n v="1849"/>
    <d v="2024-02-07T00:00:00"/>
    <n v="203"/>
    <n v="302"/>
    <n v="104"/>
    <n v="3"/>
    <n v="211.48400000000001"/>
    <n v="634.452"/>
    <n v="158.613"/>
    <b v="0"/>
    <s v="04:42"/>
    <d v="1899-12-30T04:42:00"/>
    <x v="2"/>
    <x v="4"/>
    <x v="0"/>
    <n v="4"/>
    <n v="211.48400000000001"/>
    <s v="Morning"/>
    <n v="0.25"/>
  </r>
  <r>
    <n v="2348"/>
    <d v="2024-02-07T00:00:00"/>
    <n v="204"/>
    <n v="305"/>
    <n v="102"/>
    <n v="10"/>
    <n v="389.012"/>
    <n v="3890.12"/>
    <n v="1167.0359999999998"/>
    <b v="1"/>
    <s v="21:13"/>
    <d v="1899-12-30T21:13:00"/>
    <x v="2"/>
    <x v="4"/>
    <x v="0"/>
    <n v="21"/>
    <n v="389.012"/>
    <s v="Night"/>
    <n v="0.3"/>
  </r>
  <r>
    <n v="2407"/>
    <d v="2024-02-07T00:00:00"/>
    <n v="205"/>
    <n v="302"/>
    <n v="105"/>
    <n v="2"/>
    <n v="302.77000000000004"/>
    <n v="605.54000000000008"/>
    <n v="151.38500000000002"/>
    <b v="0"/>
    <s v="00:04"/>
    <d v="1899-12-30T00:04:00"/>
    <x v="2"/>
    <x v="4"/>
    <x v="0"/>
    <n v="0"/>
    <n v="302.77000000000004"/>
    <s v="Morning"/>
    <n v="0.25"/>
  </r>
  <r>
    <n v="1191"/>
    <d v="2024-02-08T00:00:00"/>
    <n v="203"/>
    <n v="303"/>
    <n v="102"/>
    <n v="5"/>
    <n v="292.26600000000002"/>
    <n v="1461.3300000000002"/>
    <n v="219.19950000000003"/>
    <b v="1"/>
    <s v="06:21"/>
    <d v="1899-12-30T06:21:00"/>
    <x v="2"/>
    <x v="4"/>
    <x v="1"/>
    <n v="6"/>
    <n v="292.26600000000002"/>
    <s v="Morning"/>
    <n v="0.15"/>
  </r>
  <r>
    <n v="1705"/>
    <d v="2024-02-08T00:00:00"/>
    <n v="205"/>
    <n v="303"/>
    <n v="104"/>
    <n v="8"/>
    <n v="138.97"/>
    <n v="1111.76"/>
    <n v="277.94"/>
    <b v="0"/>
    <s v="22:05"/>
    <d v="1899-12-30T22:05:00"/>
    <x v="2"/>
    <x v="4"/>
    <x v="1"/>
    <n v="22"/>
    <n v="138.97"/>
    <s v="Night"/>
    <n v="0.25"/>
  </r>
  <r>
    <n v="2194"/>
    <d v="2024-02-09T00:00:00"/>
    <n v="203"/>
    <n v="302"/>
    <n v="101"/>
    <n v="1"/>
    <n v="184.08"/>
    <n v="184.08"/>
    <n v="31.293600000000005"/>
    <b v="0"/>
    <s v="17:58"/>
    <d v="1899-12-30T17:58:00"/>
    <x v="2"/>
    <x v="4"/>
    <x v="2"/>
    <n v="17"/>
    <n v="184.08"/>
    <s v="Evening"/>
    <n v="0.17"/>
  </r>
  <r>
    <n v="2212"/>
    <d v="2024-02-09T00:00:00"/>
    <n v="204"/>
    <n v="304"/>
    <n v="103"/>
    <n v="8"/>
    <n v="114.73800000000001"/>
    <n v="917.90400000000011"/>
    <n v="156.04368000000002"/>
    <b v="0"/>
    <s v="08:25"/>
    <d v="1899-12-30T08:25:00"/>
    <x v="2"/>
    <x v="4"/>
    <x v="2"/>
    <n v="8"/>
    <n v="114.73800000000001"/>
    <s v="Morning"/>
    <n v="0.17"/>
  </r>
  <r>
    <n v="2743"/>
    <d v="2024-02-09T00:00:00"/>
    <n v="205"/>
    <n v="302"/>
    <n v="101"/>
    <n v="4"/>
    <n v="63.661000000000001"/>
    <n v="254.64400000000001"/>
    <n v="63.661000000000001"/>
    <b v="0"/>
    <s v="19:51"/>
    <d v="1899-12-30T19:51:00"/>
    <x v="2"/>
    <x v="4"/>
    <x v="2"/>
    <n v="19"/>
    <n v="63.661000000000001"/>
    <s v="Evening"/>
    <n v="0.25"/>
  </r>
  <r>
    <n v="1782"/>
    <d v="2024-02-10T00:00:00"/>
    <n v="203"/>
    <n v="305"/>
    <n v="105"/>
    <n v="4"/>
    <n v="104.754"/>
    <n v="419.01600000000002"/>
    <n v="87.993359999999996"/>
    <b v="0"/>
    <s v="01:55"/>
    <d v="1899-12-30T01:55:00"/>
    <x v="2"/>
    <x v="4"/>
    <x v="3"/>
    <n v="1"/>
    <n v="104.754"/>
    <s v="Morning"/>
    <n v="0.21"/>
  </r>
  <r>
    <n v="2065"/>
    <d v="2024-02-10T00:00:00"/>
    <n v="202"/>
    <n v="304"/>
    <n v="104"/>
    <n v="5"/>
    <n v="350.142"/>
    <n v="1750.71"/>
    <n v="437.67750000000001"/>
    <b v="0"/>
    <s v="00:30"/>
    <d v="1899-12-30T00:30:00"/>
    <x v="2"/>
    <x v="4"/>
    <x v="3"/>
    <n v="0"/>
    <n v="350.142"/>
    <s v="Morning"/>
    <n v="0.25"/>
  </r>
  <r>
    <n v="2409"/>
    <d v="2024-02-10T00:00:00"/>
    <n v="201"/>
    <n v="301"/>
    <n v="103"/>
    <n v="1"/>
    <n v="312.68900000000002"/>
    <n v="312.68900000000002"/>
    <n v="46.903350000000003"/>
    <b v="0"/>
    <s v="19:16"/>
    <d v="1899-12-30T19:16:00"/>
    <x v="2"/>
    <x v="4"/>
    <x v="3"/>
    <n v="19"/>
    <n v="312.68900000000002"/>
    <s v="Evening"/>
    <n v="0.15"/>
  </r>
  <r>
    <n v="2473"/>
    <d v="2024-02-10T00:00:00"/>
    <n v="205"/>
    <n v="304"/>
    <n v="102"/>
    <n v="10"/>
    <n v="66.612000000000009"/>
    <n v="666.12000000000012"/>
    <n v="166.53000000000003"/>
    <b v="0"/>
    <s v="20:21"/>
    <d v="1899-12-30T20:21:00"/>
    <x v="2"/>
    <x v="4"/>
    <x v="3"/>
    <n v="20"/>
    <n v="66.612000000000009"/>
    <s v="Evening"/>
    <n v="0.25"/>
  </r>
  <r>
    <n v="2704"/>
    <d v="2024-02-10T00:00:00"/>
    <n v="201"/>
    <n v="303"/>
    <n v="102"/>
    <n v="6"/>
    <n v="210.405"/>
    <n v="1262.43"/>
    <n v="214.61310000000003"/>
    <b v="0"/>
    <s v="23:29"/>
    <d v="1899-12-30T23:29:00"/>
    <x v="2"/>
    <x v="4"/>
    <x v="3"/>
    <n v="23"/>
    <n v="210.405"/>
    <s v="Night"/>
    <n v="0.17"/>
  </r>
  <r>
    <n v="1941"/>
    <d v="2024-02-11T00:00:00"/>
    <n v="205"/>
    <n v="302"/>
    <n v="104"/>
    <n v="3"/>
    <n v="373.81500000000005"/>
    <n v="1121.4450000000002"/>
    <n v="168.21675000000002"/>
    <b v="0"/>
    <s v="22:51"/>
    <d v="1899-12-30T22:51:00"/>
    <x v="2"/>
    <x v="4"/>
    <x v="4"/>
    <n v="22"/>
    <n v="373.81500000000005"/>
    <s v="Night"/>
    <n v="0.15"/>
  </r>
  <r>
    <n v="2250"/>
    <d v="2024-02-12T00:00:00"/>
    <n v="201"/>
    <n v="301"/>
    <n v="105"/>
    <n v="9"/>
    <n v="65.325000000000003"/>
    <n v="587.92500000000007"/>
    <n v="123.46425000000001"/>
    <b v="0"/>
    <s v="16:38"/>
    <d v="1899-12-30T16:38:00"/>
    <x v="2"/>
    <x v="4"/>
    <x v="5"/>
    <n v="16"/>
    <n v="65.325000000000003"/>
    <s v="Evening"/>
    <n v="0.21"/>
  </r>
  <r>
    <n v="2757"/>
    <d v="2024-02-12T00:00:00"/>
    <n v="204"/>
    <n v="302"/>
    <n v="104"/>
    <n v="3"/>
    <n v="58.591000000000001"/>
    <n v="175.773"/>
    <n v="26.365949999999998"/>
    <b v="1"/>
    <s v="13:01"/>
    <d v="1899-12-30T13:01:00"/>
    <x v="2"/>
    <x v="4"/>
    <x v="5"/>
    <n v="13"/>
    <n v="58.591000000000001"/>
    <s v="Afternoon"/>
    <n v="0.15"/>
  </r>
  <r>
    <n v="1403"/>
    <d v="2024-02-13T00:00:00"/>
    <n v="203"/>
    <n v="304"/>
    <n v="103"/>
    <n v="7"/>
    <n v="218.38700000000003"/>
    <n v="1528.7090000000003"/>
    <n v="290.45471000000003"/>
    <b v="0"/>
    <s v="19:33"/>
    <d v="1899-12-30T19:33:00"/>
    <x v="2"/>
    <x v="4"/>
    <x v="6"/>
    <n v="19"/>
    <n v="218.38700000000003"/>
    <s v="Evening"/>
    <n v="0.18999999999999997"/>
  </r>
  <r>
    <n v="1488"/>
    <d v="2024-02-13T00:00:00"/>
    <n v="204"/>
    <n v="301"/>
    <n v="102"/>
    <n v="4"/>
    <n v="122.018"/>
    <n v="488.072"/>
    <n v="102.49512"/>
    <b v="0"/>
    <s v="06:09"/>
    <d v="1899-12-30T06:09:00"/>
    <x v="2"/>
    <x v="4"/>
    <x v="6"/>
    <n v="6"/>
    <n v="122.018"/>
    <s v="Morning"/>
    <n v="0.21"/>
  </r>
  <r>
    <n v="1521"/>
    <d v="2024-02-14T00:00:00"/>
    <n v="204"/>
    <n v="304"/>
    <n v="104"/>
    <n v="1"/>
    <n v="360.23"/>
    <n v="360.23"/>
    <n v="54.034500000000001"/>
    <b v="0"/>
    <s v="21:38"/>
    <d v="1899-12-30T21:38:00"/>
    <x v="2"/>
    <x v="4"/>
    <x v="0"/>
    <n v="21"/>
    <n v="360.23"/>
    <s v="Night"/>
    <n v="0.15"/>
  </r>
  <r>
    <n v="1699"/>
    <d v="2024-02-14T00:00:00"/>
    <n v="203"/>
    <n v="302"/>
    <n v="101"/>
    <n v="6"/>
    <n v="345.37100000000004"/>
    <n v="2072.2260000000001"/>
    <n v="518.05650000000003"/>
    <b v="0"/>
    <s v="17:01"/>
    <d v="1899-12-30T17:01:00"/>
    <x v="2"/>
    <x v="4"/>
    <x v="0"/>
    <n v="17"/>
    <n v="345.37100000000004"/>
    <s v="Evening"/>
    <n v="0.25"/>
  </r>
  <r>
    <n v="2382"/>
    <d v="2024-02-14T00:00:00"/>
    <n v="201"/>
    <n v="304"/>
    <n v="102"/>
    <n v="8"/>
    <n v="381.03000000000003"/>
    <n v="3048.2400000000002"/>
    <n v="640.13040000000001"/>
    <b v="0"/>
    <s v="21:54"/>
    <d v="1899-12-30T21:54:00"/>
    <x v="2"/>
    <x v="4"/>
    <x v="0"/>
    <n v="21"/>
    <n v="381.03000000000003"/>
    <s v="Night"/>
    <n v="0.21"/>
  </r>
  <r>
    <n v="1292"/>
    <d v="2024-02-15T00:00:00"/>
    <n v="201"/>
    <n v="301"/>
    <n v="102"/>
    <n v="10"/>
    <n v="292.27900000000005"/>
    <n v="2922.7900000000004"/>
    <n v="876.8370000000001"/>
    <b v="0"/>
    <s v="18:12"/>
    <d v="1899-12-30T18:12:00"/>
    <x v="2"/>
    <x v="4"/>
    <x v="1"/>
    <n v="18"/>
    <n v="292.27900000000005"/>
    <s v="Evening"/>
    <n v="0.3"/>
  </r>
  <r>
    <n v="1546"/>
    <d v="2024-02-15T00:00:00"/>
    <n v="205"/>
    <n v="303"/>
    <n v="102"/>
    <n v="2"/>
    <n v="80.34"/>
    <n v="160.68"/>
    <n v="27.315600000000003"/>
    <b v="0"/>
    <s v="12:10"/>
    <d v="1899-12-30T12:10:00"/>
    <x v="2"/>
    <x v="4"/>
    <x v="1"/>
    <n v="12"/>
    <n v="80.34"/>
    <s v="Afternoon"/>
    <n v="0.17"/>
  </r>
  <r>
    <n v="1937"/>
    <d v="2024-02-15T00:00:00"/>
    <n v="204"/>
    <n v="302"/>
    <n v="101"/>
    <n v="6"/>
    <n v="241.04599999999999"/>
    <n v="1446.2759999999998"/>
    <n v="274.79244"/>
    <b v="0"/>
    <s v="22:48"/>
    <d v="1899-12-30T22:48:00"/>
    <x v="2"/>
    <x v="4"/>
    <x v="1"/>
    <n v="22"/>
    <n v="241.04599999999996"/>
    <s v="Night"/>
    <n v="0.19000000000000003"/>
  </r>
  <r>
    <n v="1120"/>
    <d v="2024-02-16T00:00:00"/>
    <n v="203"/>
    <n v="301"/>
    <n v="105"/>
    <n v="3"/>
    <n v="271.06299999999999"/>
    <n v="813.18899999999996"/>
    <n v="138.24213"/>
    <b v="0"/>
    <s v="23:54"/>
    <d v="1899-12-30T23:54:00"/>
    <x v="2"/>
    <x v="4"/>
    <x v="2"/>
    <n v="23"/>
    <n v="271.06299999999999"/>
    <s v="Night"/>
    <n v="0.17"/>
  </r>
  <r>
    <n v="1134"/>
    <d v="2024-02-16T00:00:00"/>
    <n v="202"/>
    <n v="302"/>
    <n v="105"/>
    <n v="7"/>
    <n v="99.332999999999998"/>
    <n v="695.33100000000002"/>
    <n v="146.01951"/>
    <b v="0"/>
    <s v="01:00"/>
    <d v="1899-12-30T01:00:00"/>
    <x v="2"/>
    <x v="4"/>
    <x v="2"/>
    <n v="1"/>
    <n v="99.332999999999998"/>
    <s v="Morning"/>
    <n v="0.21"/>
  </r>
  <r>
    <n v="2643"/>
    <d v="2024-02-16T00:00:00"/>
    <n v="202"/>
    <n v="301"/>
    <n v="101"/>
    <n v="6"/>
    <n v="361.08800000000002"/>
    <n v="2166.5280000000002"/>
    <n v="324.97920000000005"/>
    <b v="0"/>
    <s v="07:53"/>
    <d v="1899-12-30T07:53:00"/>
    <x v="2"/>
    <x v="4"/>
    <x v="2"/>
    <n v="7"/>
    <n v="361.08800000000002"/>
    <s v="Morning"/>
    <n v="0.15"/>
  </r>
  <r>
    <n v="1106"/>
    <d v="2024-02-17T00:00:00"/>
    <n v="204"/>
    <n v="304"/>
    <n v="102"/>
    <n v="3"/>
    <n v="252.291"/>
    <n v="756.87300000000005"/>
    <n v="227.06190000000001"/>
    <b v="1"/>
    <s v="03:31"/>
    <d v="1899-12-30T03:31:00"/>
    <x v="2"/>
    <x v="4"/>
    <x v="3"/>
    <n v="3"/>
    <n v="252.29100000000003"/>
    <s v="Morning"/>
    <n v="0.3"/>
  </r>
  <r>
    <n v="1176"/>
    <d v="2024-02-17T00:00:00"/>
    <n v="205"/>
    <n v="305"/>
    <n v="105"/>
    <n v="10"/>
    <n v="31.564000000000004"/>
    <n v="315.64000000000004"/>
    <n v="66.284400000000005"/>
    <b v="0"/>
    <s v="07:18"/>
    <d v="1899-12-30T07:18:00"/>
    <x v="2"/>
    <x v="4"/>
    <x v="3"/>
    <n v="7"/>
    <n v="31.564000000000004"/>
    <s v="Morning"/>
    <n v="0.21"/>
  </r>
  <r>
    <n v="2772"/>
    <d v="2024-02-17T00:00:00"/>
    <n v="201"/>
    <n v="305"/>
    <n v="104"/>
    <n v="4"/>
    <n v="191.113"/>
    <n v="764.452"/>
    <n v="160.53492"/>
    <b v="0"/>
    <s v="10:55"/>
    <d v="1899-12-30T10:55:00"/>
    <x v="2"/>
    <x v="4"/>
    <x v="3"/>
    <n v="10"/>
    <n v="191.113"/>
    <s v="Morning"/>
    <n v="0.21"/>
  </r>
  <r>
    <n v="1215"/>
    <d v="2024-02-18T00:00:00"/>
    <n v="202"/>
    <n v="304"/>
    <n v="105"/>
    <n v="2"/>
    <n v="297.77800000000002"/>
    <n v="595.55600000000004"/>
    <n v="89.333399999999997"/>
    <b v="0"/>
    <s v="08:59"/>
    <d v="1899-12-30T08:59:00"/>
    <x v="2"/>
    <x v="4"/>
    <x v="4"/>
    <n v="8"/>
    <n v="297.77800000000002"/>
    <s v="Morning"/>
    <n v="0.15"/>
  </r>
  <r>
    <n v="1285"/>
    <d v="2024-02-18T00:00:00"/>
    <n v="204"/>
    <n v="302"/>
    <n v="105"/>
    <n v="6"/>
    <n v="53.17"/>
    <n v="319.02"/>
    <n v="79.754999999999995"/>
    <b v="0"/>
    <s v="01:32"/>
    <d v="1899-12-30T01:32:00"/>
    <x v="2"/>
    <x v="4"/>
    <x v="4"/>
    <n v="1"/>
    <n v="53.169999999999995"/>
    <s v="Morning"/>
    <n v="0.25"/>
  </r>
  <r>
    <n v="1384"/>
    <d v="2024-02-18T00:00:00"/>
    <n v="205"/>
    <n v="305"/>
    <n v="103"/>
    <n v="3"/>
    <n v="305.73400000000004"/>
    <n v="917.20200000000011"/>
    <n v="155.92434000000003"/>
    <b v="0"/>
    <s v="20:10"/>
    <d v="1899-12-30T20:10:00"/>
    <x v="2"/>
    <x v="4"/>
    <x v="4"/>
    <n v="20"/>
    <n v="305.73400000000004"/>
    <s v="Evening"/>
    <n v="0.17"/>
  </r>
  <r>
    <n v="2640"/>
    <d v="2024-02-18T00:00:00"/>
    <n v="204"/>
    <n v="303"/>
    <n v="101"/>
    <n v="4"/>
    <n v="154.661"/>
    <n v="618.64400000000001"/>
    <n v="129.91523999999998"/>
    <b v="0"/>
    <s v="05:57"/>
    <d v="1899-12-30T05:57:00"/>
    <x v="2"/>
    <x v="4"/>
    <x v="4"/>
    <n v="5"/>
    <n v="154.661"/>
    <s v="Morning"/>
    <n v="0.20999999999999996"/>
  </r>
  <r>
    <n v="1998"/>
    <d v="2024-02-19T00:00:00"/>
    <n v="202"/>
    <n v="304"/>
    <n v="101"/>
    <n v="6"/>
    <n v="46.852000000000004"/>
    <n v="281.11200000000002"/>
    <n v="59.033520000000003"/>
    <b v="0"/>
    <s v="16:39"/>
    <d v="1899-12-30T16:39:00"/>
    <x v="2"/>
    <x v="4"/>
    <x v="5"/>
    <n v="16"/>
    <n v="46.852000000000004"/>
    <s v="Evening"/>
    <n v="0.21"/>
  </r>
  <r>
    <n v="2840"/>
    <d v="2024-02-19T00:00:00"/>
    <n v="202"/>
    <n v="303"/>
    <n v="105"/>
    <n v="6"/>
    <n v="324.59699999999998"/>
    <n v="1947.5819999999999"/>
    <n v="584.27459999999996"/>
    <b v="0"/>
    <s v="03:59"/>
    <d v="1899-12-30T03:59:00"/>
    <x v="2"/>
    <x v="4"/>
    <x v="5"/>
    <n v="3"/>
    <n v="324.59699999999998"/>
    <s v="Morning"/>
    <n v="0.3"/>
  </r>
  <r>
    <n v="1011"/>
    <d v="2024-02-20T00:00:00"/>
    <n v="203"/>
    <n v="301"/>
    <n v="104"/>
    <n v="10"/>
    <n v="263.62700000000001"/>
    <n v="2636.27"/>
    <n v="395.44049999999999"/>
    <b v="0"/>
    <s v="21:27"/>
    <d v="1899-12-30T21:27:00"/>
    <x v="2"/>
    <x v="4"/>
    <x v="6"/>
    <n v="21"/>
    <n v="263.62700000000001"/>
    <s v="Night"/>
    <n v="0.15"/>
  </r>
  <r>
    <n v="1045"/>
    <d v="2024-02-20T00:00:00"/>
    <n v="202"/>
    <n v="303"/>
    <n v="103"/>
    <n v="7"/>
    <n v="36.347999999999999"/>
    <n v="254.43599999999998"/>
    <n v="63.608999999999995"/>
    <b v="0"/>
    <s v="13:10"/>
    <d v="1899-12-30T13:10:00"/>
    <x v="2"/>
    <x v="4"/>
    <x v="6"/>
    <n v="13"/>
    <n v="36.347999999999999"/>
    <s v="Afternoon"/>
    <n v="0.25"/>
  </r>
  <r>
    <n v="1146"/>
    <d v="2024-02-21T00:00:00"/>
    <n v="205"/>
    <n v="305"/>
    <n v="105"/>
    <n v="2"/>
    <n v="104.351"/>
    <n v="208.702"/>
    <n v="43.827419999999996"/>
    <b v="1"/>
    <s v="00:06"/>
    <d v="1899-12-30T00:06:00"/>
    <x v="2"/>
    <x v="4"/>
    <x v="0"/>
    <n v="0"/>
    <n v="104.351"/>
    <s v="Morning"/>
    <n v="0.21"/>
  </r>
  <r>
    <n v="2038"/>
    <d v="2024-02-21T00:00:00"/>
    <n v="203"/>
    <n v="304"/>
    <n v="105"/>
    <n v="10"/>
    <n v="269.43799999999999"/>
    <n v="2694.38"/>
    <n v="458.04460000000006"/>
    <b v="0"/>
    <s v="14:55"/>
    <d v="1899-12-30T14:55:00"/>
    <x v="2"/>
    <x v="4"/>
    <x v="0"/>
    <n v="14"/>
    <n v="269.43799999999999"/>
    <s v="Afternoon"/>
    <n v="0.17"/>
  </r>
  <r>
    <n v="2595"/>
    <d v="2024-02-21T00:00:00"/>
    <n v="203"/>
    <n v="305"/>
    <n v="101"/>
    <n v="5"/>
    <n v="69.160000000000011"/>
    <n v="345.80000000000007"/>
    <n v="51.870000000000012"/>
    <b v="0"/>
    <s v="19:56"/>
    <d v="1899-12-30T19:56:00"/>
    <x v="2"/>
    <x v="4"/>
    <x v="0"/>
    <n v="19"/>
    <n v="69.160000000000011"/>
    <s v="Evening"/>
    <n v="0.15"/>
  </r>
  <r>
    <n v="1541"/>
    <d v="2024-02-22T00:00:00"/>
    <n v="202"/>
    <n v="301"/>
    <n v="101"/>
    <n v="9"/>
    <n v="373.65900000000005"/>
    <n v="3362.9310000000005"/>
    <n v="638.95689000000016"/>
    <b v="0"/>
    <s v="01:52"/>
    <d v="1899-12-30T01:52:00"/>
    <x v="2"/>
    <x v="4"/>
    <x v="1"/>
    <n v="1"/>
    <n v="373.65900000000005"/>
    <s v="Morning"/>
    <n v="0.19000000000000003"/>
  </r>
  <r>
    <n v="1907"/>
    <d v="2024-02-22T00:00:00"/>
    <n v="203"/>
    <n v="301"/>
    <n v="104"/>
    <n v="5"/>
    <n v="86.177000000000007"/>
    <n v="430.88500000000005"/>
    <n v="81.868150000000014"/>
    <b v="0"/>
    <s v="00:37"/>
    <d v="1899-12-30T00:37:00"/>
    <x v="2"/>
    <x v="4"/>
    <x v="1"/>
    <n v="0"/>
    <n v="86.177000000000007"/>
    <s v="Morning"/>
    <n v="0.19"/>
  </r>
  <r>
    <n v="2176"/>
    <d v="2024-02-22T00:00:00"/>
    <n v="204"/>
    <n v="305"/>
    <n v="105"/>
    <n v="1"/>
    <n v="278.05700000000002"/>
    <n v="278.05700000000002"/>
    <n v="47.269690000000004"/>
    <b v="1"/>
    <s v="10:45"/>
    <d v="1899-12-30T10:45:00"/>
    <x v="2"/>
    <x v="4"/>
    <x v="1"/>
    <n v="10"/>
    <n v="278.05700000000002"/>
    <s v="Morning"/>
    <n v="0.17"/>
  </r>
  <r>
    <n v="2642"/>
    <d v="2024-02-22T00:00:00"/>
    <n v="205"/>
    <n v="305"/>
    <n v="101"/>
    <n v="3"/>
    <n v="102.791"/>
    <n v="308.37299999999999"/>
    <n v="92.511899999999997"/>
    <b v="0"/>
    <s v="20:59"/>
    <d v="1899-12-30T20:59:00"/>
    <x v="2"/>
    <x v="4"/>
    <x v="1"/>
    <n v="20"/>
    <n v="102.791"/>
    <s v="Evening"/>
    <n v="0.3"/>
  </r>
  <r>
    <n v="2678"/>
    <d v="2024-02-23T00:00:00"/>
    <n v="205"/>
    <n v="302"/>
    <n v="101"/>
    <n v="9"/>
    <n v="236.65199999999999"/>
    <n v="2129.8679999999999"/>
    <n v="638.96039999999994"/>
    <b v="0"/>
    <s v="02:31"/>
    <d v="1899-12-30T02:31:00"/>
    <x v="2"/>
    <x v="4"/>
    <x v="2"/>
    <n v="2"/>
    <n v="236.65199999999999"/>
    <s v="Morning"/>
    <n v="0.3"/>
  </r>
  <r>
    <n v="1769"/>
    <d v="2024-02-24T00:00:00"/>
    <n v="205"/>
    <n v="305"/>
    <n v="102"/>
    <n v="4"/>
    <n v="344.73400000000004"/>
    <n v="1378.9360000000001"/>
    <n v="261.99784000000005"/>
    <b v="0"/>
    <s v="07:29"/>
    <d v="1899-12-30T07:29:00"/>
    <x v="2"/>
    <x v="4"/>
    <x v="3"/>
    <n v="7"/>
    <n v="344.73400000000004"/>
    <s v="Morning"/>
    <n v="0.19000000000000003"/>
  </r>
  <r>
    <n v="2446"/>
    <d v="2024-02-24T00:00:00"/>
    <n v="203"/>
    <n v="302"/>
    <n v="101"/>
    <n v="5"/>
    <n v="102.765"/>
    <n v="513.82500000000005"/>
    <n v="87.350250000000017"/>
    <b v="0"/>
    <s v="06:34"/>
    <d v="1899-12-30T06:34:00"/>
    <x v="2"/>
    <x v="4"/>
    <x v="3"/>
    <n v="6"/>
    <n v="102.76500000000001"/>
    <s v="Morning"/>
    <n v="0.17"/>
  </r>
  <r>
    <n v="2959"/>
    <d v="2024-02-24T00:00:00"/>
    <n v="202"/>
    <n v="302"/>
    <n v="103"/>
    <n v="6"/>
    <n v="278.56400000000002"/>
    <n v="1671.384"/>
    <n v="417.846"/>
    <b v="0"/>
    <s v="11:54"/>
    <d v="1899-12-30T11:54:00"/>
    <x v="2"/>
    <x v="4"/>
    <x v="3"/>
    <n v="11"/>
    <n v="278.56400000000002"/>
    <s v="Morning"/>
    <n v="0.25"/>
  </r>
  <r>
    <n v="1768"/>
    <d v="2024-02-25T00:00:00"/>
    <n v="201"/>
    <n v="301"/>
    <n v="105"/>
    <n v="5"/>
    <n v="91.702000000000012"/>
    <n v="458.51000000000005"/>
    <n v="77.946700000000007"/>
    <b v="0"/>
    <s v="22:27"/>
    <d v="1899-12-30T22:27:00"/>
    <x v="2"/>
    <x v="4"/>
    <x v="4"/>
    <n v="22"/>
    <n v="91.702000000000012"/>
    <s v="Night"/>
    <n v="0.16999999999999998"/>
  </r>
  <r>
    <n v="1919"/>
    <d v="2024-02-25T00:00:00"/>
    <n v="204"/>
    <n v="305"/>
    <n v="105"/>
    <n v="9"/>
    <n v="59.514000000000003"/>
    <n v="535.62599999999998"/>
    <n v="101.76894"/>
    <b v="0"/>
    <s v="17:17"/>
    <d v="1899-12-30T17:17:00"/>
    <x v="2"/>
    <x v="4"/>
    <x v="4"/>
    <n v="17"/>
    <n v="59.513999999999996"/>
    <s v="Evening"/>
    <n v="0.19"/>
  </r>
  <r>
    <n v="2051"/>
    <d v="2024-02-25T00:00:00"/>
    <n v="201"/>
    <n v="303"/>
    <n v="104"/>
    <n v="3"/>
    <n v="62.048999999999999"/>
    <n v="186.14699999999999"/>
    <n v="35.367930000000001"/>
    <b v="1"/>
    <s v="03:48"/>
    <d v="1899-12-30T03:48:00"/>
    <x v="2"/>
    <x v="4"/>
    <x v="4"/>
    <n v="3"/>
    <n v="62.048999999999999"/>
    <s v="Morning"/>
    <n v="0.19"/>
  </r>
  <r>
    <n v="2254"/>
    <d v="2024-02-25T00:00:00"/>
    <n v="202"/>
    <n v="303"/>
    <n v="101"/>
    <n v="8"/>
    <n v="140.41300000000001"/>
    <n v="1123.3040000000001"/>
    <n v="190.96168000000003"/>
    <b v="0"/>
    <s v="03:18"/>
    <d v="1899-12-30T03:18:00"/>
    <x v="2"/>
    <x v="4"/>
    <x v="4"/>
    <n v="3"/>
    <n v="140.41300000000001"/>
    <s v="Morning"/>
    <n v="0.17"/>
  </r>
  <r>
    <n v="2535"/>
    <d v="2024-02-25T00:00:00"/>
    <n v="202"/>
    <n v="303"/>
    <n v="105"/>
    <n v="9"/>
    <n v="353.08000000000004"/>
    <n v="3177.7200000000003"/>
    <n v="476.65800000000002"/>
    <b v="0"/>
    <s v="14:47"/>
    <d v="1899-12-30T14:47:00"/>
    <x v="2"/>
    <x v="4"/>
    <x v="4"/>
    <n v="14"/>
    <n v="353.08000000000004"/>
    <s v="Afternoon"/>
    <n v="0.15"/>
  </r>
  <r>
    <n v="1247"/>
    <d v="2024-02-26T00:00:00"/>
    <n v="203"/>
    <n v="301"/>
    <n v="103"/>
    <n v="9"/>
    <n v="298.61"/>
    <n v="2687.4900000000002"/>
    <n v="510.62310000000008"/>
    <b v="0"/>
    <s v="04:58"/>
    <d v="1899-12-30T04:58:00"/>
    <x v="2"/>
    <x v="4"/>
    <x v="5"/>
    <n v="4"/>
    <n v="298.61"/>
    <s v="Morning"/>
    <n v="0.19"/>
  </r>
  <r>
    <n v="1847"/>
    <d v="2024-02-26T00:00:00"/>
    <n v="201"/>
    <n v="301"/>
    <n v="105"/>
    <n v="2"/>
    <n v="192.46500000000003"/>
    <n v="384.93000000000006"/>
    <n v="73.136700000000019"/>
    <b v="0"/>
    <s v="15:55"/>
    <d v="1899-12-30T15:55:00"/>
    <x v="2"/>
    <x v="4"/>
    <x v="5"/>
    <n v="15"/>
    <n v="192.46500000000003"/>
    <s v="Evening"/>
    <n v="0.19000000000000003"/>
  </r>
  <r>
    <n v="2377"/>
    <d v="2024-02-26T00:00:00"/>
    <n v="203"/>
    <n v="304"/>
    <n v="104"/>
    <n v="4"/>
    <n v="206.68700000000001"/>
    <n v="826.74800000000005"/>
    <n v="206.68700000000001"/>
    <b v="0"/>
    <s v="04:36"/>
    <d v="1899-12-30T04:36:00"/>
    <x v="2"/>
    <x v="4"/>
    <x v="5"/>
    <n v="4"/>
    <n v="206.68700000000001"/>
    <s v="Morning"/>
    <n v="0.25"/>
  </r>
  <r>
    <n v="1315"/>
    <d v="2024-02-27T00:00:00"/>
    <n v="205"/>
    <n v="303"/>
    <n v="104"/>
    <n v="1"/>
    <n v="211.26300000000001"/>
    <n v="211.26300000000001"/>
    <n v="52.815750000000001"/>
    <b v="0"/>
    <s v="12:50"/>
    <d v="1899-12-30T12:50:00"/>
    <x v="2"/>
    <x v="4"/>
    <x v="6"/>
    <n v="12"/>
    <n v="211.26300000000001"/>
    <s v="Afternoon"/>
    <n v="0.25"/>
  </r>
  <r>
    <n v="1997"/>
    <d v="2024-02-27T00:00:00"/>
    <n v="204"/>
    <n v="305"/>
    <n v="104"/>
    <n v="1"/>
    <n v="137.11099999999999"/>
    <n v="137.11099999999999"/>
    <n v="26.051089999999999"/>
    <b v="0"/>
    <s v="03:06"/>
    <d v="1899-12-30T03:06:00"/>
    <x v="2"/>
    <x v="4"/>
    <x v="6"/>
    <n v="3"/>
    <n v="137.11099999999999"/>
    <s v="Morning"/>
    <n v="0.19"/>
  </r>
  <r>
    <n v="2861"/>
    <d v="2024-02-27T00:00:00"/>
    <n v="205"/>
    <n v="304"/>
    <n v="102"/>
    <n v="5"/>
    <n v="281.06"/>
    <n v="1405.3"/>
    <n v="267.00700000000001"/>
    <b v="0"/>
    <s v="05:58"/>
    <d v="1899-12-30T05:58:00"/>
    <x v="2"/>
    <x v="4"/>
    <x v="6"/>
    <n v="5"/>
    <n v="281.06"/>
    <s v="Morning"/>
    <n v="0.19"/>
  </r>
  <r>
    <n v="1287"/>
    <d v="2024-02-28T00:00:00"/>
    <n v="205"/>
    <n v="304"/>
    <n v="104"/>
    <n v="10"/>
    <n v="227.76"/>
    <n v="2277.6"/>
    <n v="341.64"/>
    <b v="0"/>
    <s v="11:03"/>
    <d v="1899-12-30T11:03:00"/>
    <x v="2"/>
    <x v="4"/>
    <x v="0"/>
    <n v="11"/>
    <n v="227.76"/>
    <s v="Morning"/>
    <n v="0.15"/>
  </r>
  <r>
    <n v="2410"/>
    <d v="2024-02-28T00:00:00"/>
    <n v="205"/>
    <n v="305"/>
    <n v="101"/>
    <n v="6"/>
    <n v="46.15"/>
    <n v="276.89999999999998"/>
    <n v="47.073"/>
    <b v="0"/>
    <s v="20:40"/>
    <d v="1899-12-30T20:40:00"/>
    <x v="2"/>
    <x v="4"/>
    <x v="0"/>
    <n v="20"/>
    <n v="46.15"/>
    <s v="Evening"/>
    <n v="0.17"/>
  </r>
  <r>
    <n v="2990"/>
    <d v="2024-02-28T00:00:00"/>
    <n v="202"/>
    <n v="304"/>
    <n v="101"/>
    <n v="6"/>
    <n v="346.22899999999998"/>
    <n v="2077.3739999999998"/>
    <n v="623.21219999999994"/>
    <b v="0"/>
    <s v="07:33"/>
    <d v="1899-12-30T07:33:00"/>
    <x v="2"/>
    <x v="4"/>
    <x v="0"/>
    <n v="7"/>
    <n v="346.22899999999998"/>
    <s v="Morning"/>
    <n v="0.3"/>
  </r>
  <r>
    <n v="1228"/>
    <d v="2024-02-29T00:00:00"/>
    <n v="204"/>
    <n v="301"/>
    <n v="105"/>
    <n v="6"/>
    <n v="349.27100000000002"/>
    <n v="2095.6260000000002"/>
    <n v="356.25642000000005"/>
    <b v="0"/>
    <s v="01:31"/>
    <d v="1899-12-30T01:31:00"/>
    <x v="2"/>
    <x v="4"/>
    <x v="1"/>
    <n v="1"/>
    <n v="349.27100000000002"/>
    <s v="Morning"/>
    <n v="0.17"/>
  </r>
  <r>
    <n v="1598"/>
    <d v="2024-02-29T00:00:00"/>
    <n v="202"/>
    <n v="305"/>
    <n v="103"/>
    <n v="3"/>
    <n v="365.83300000000003"/>
    <n v="1097.499"/>
    <n v="329.24970000000002"/>
    <b v="0"/>
    <s v="03:32"/>
    <d v="1899-12-30T03:32:00"/>
    <x v="2"/>
    <x v="4"/>
    <x v="1"/>
    <n v="3"/>
    <n v="365.83300000000003"/>
    <s v="Morning"/>
    <n v="0.3"/>
  </r>
  <r>
    <n v="1766"/>
    <d v="2024-02-29T00:00:00"/>
    <n v="202"/>
    <n v="303"/>
    <n v="105"/>
    <n v="3"/>
    <n v="197.964"/>
    <n v="593.89200000000005"/>
    <n v="178.16760000000002"/>
    <b v="0"/>
    <s v="19:34"/>
    <d v="1899-12-30T19:34:00"/>
    <x v="2"/>
    <x v="4"/>
    <x v="1"/>
    <n v="19"/>
    <n v="197.96400000000003"/>
    <s v="Evening"/>
    <n v="0.3"/>
  </r>
  <r>
    <n v="1947"/>
    <d v="2024-02-29T00:00:00"/>
    <n v="203"/>
    <n v="302"/>
    <n v="103"/>
    <n v="2"/>
    <n v="340.06700000000001"/>
    <n v="680.13400000000001"/>
    <n v="102.0201"/>
    <b v="0"/>
    <s v="03:28"/>
    <d v="1899-12-30T03:28:00"/>
    <x v="2"/>
    <x v="4"/>
    <x v="1"/>
    <n v="3"/>
    <n v="340.06700000000001"/>
    <s v="Morning"/>
    <n v="0.15"/>
  </r>
  <r>
    <n v="2244"/>
    <d v="2024-02-29T00:00:00"/>
    <n v="205"/>
    <n v="301"/>
    <n v="104"/>
    <n v="5"/>
    <n v="194.46700000000001"/>
    <n v="972.33500000000004"/>
    <n v="204.19035"/>
    <b v="0"/>
    <s v="12:31"/>
    <d v="1899-12-30T12:31:00"/>
    <x v="2"/>
    <x v="4"/>
    <x v="1"/>
    <n v="12"/>
    <n v="194.46700000000001"/>
    <s v="Afternoon"/>
    <n v="0.21"/>
  </r>
  <r>
    <n v="2417"/>
    <d v="2024-02-29T00:00:00"/>
    <n v="203"/>
    <n v="305"/>
    <n v="103"/>
    <n v="3"/>
    <n v="218.322"/>
    <n v="654.96600000000001"/>
    <n v="124.44354"/>
    <b v="0"/>
    <s v="00:22"/>
    <d v="1899-12-30T00:22:00"/>
    <x v="2"/>
    <x v="4"/>
    <x v="1"/>
    <n v="0"/>
    <n v="218.322"/>
    <s v="Morning"/>
    <n v="0.19"/>
  </r>
  <r>
    <n v="2684"/>
    <d v="2024-02-29T00:00:00"/>
    <n v="205"/>
    <n v="303"/>
    <n v="102"/>
    <n v="2"/>
    <n v="375.57"/>
    <n v="751.14"/>
    <n v="225.34199999999998"/>
    <b v="0"/>
    <s v="13:49"/>
    <d v="1899-12-30T13:49:00"/>
    <x v="2"/>
    <x v="4"/>
    <x v="1"/>
    <n v="13"/>
    <n v="375.57"/>
    <s v="Afternoon"/>
    <n v="0.3"/>
  </r>
  <r>
    <n v="1344"/>
    <d v="2024-03-01T00:00:00"/>
    <n v="204"/>
    <n v="304"/>
    <n v="105"/>
    <n v="2"/>
    <n v="386.38600000000002"/>
    <n v="772.77200000000005"/>
    <n v="162.28211999999999"/>
    <b v="0"/>
    <s v="12:13"/>
    <d v="1899-12-30T12:13:00"/>
    <x v="2"/>
    <x v="5"/>
    <x v="2"/>
    <n v="12"/>
    <n v="386.38600000000002"/>
    <s v="Afternoon"/>
    <n v="0.20999999999999996"/>
  </r>
  <r>
    <n v="2337"/>
    <d v="2024-03-01T00:00:00"/>
    <n v="204"/>
    <n v="301"/>
    <n v="105"/>
    <n v="9"/>
    <n v="228.82600000000002"/>
    <n v="2059.4340000000002"/>
    <n v="308.9151"/>
    <b v="0"/>
    <s v="11:26"/>
    <d v="1899-12-30T11:26:00"/>
    <x v="2"/>
    <x v="5"/>
    <x v="2"/>
    <n v="11"/>
    <n v="228.82600000000002"/>
    <s v="Morning"/>
    <n v="0.15"/>
  </r>
  <r>
    <n v="1724"/>
    <d v="2024-03-02T00:00:00"/>
    <n v="201"/>
    <n v="305"/>
    <n v="104"/>
    <n v="6"/>
    <n v="258.83"/>
    <n v="1552.98"/>
    <n v="465.89400000000001"/>
    <b v="1"/>
    <s v="20:13"/>
    <d v="1899-12-30T20:13:00"/>
    <x v="2"/>
    <x v="5"/>
    <x v="3"/>
    <n v="20"/>
    <n v="258.83"/>
    <s v="Evening"/>
    <n v="0.3"/>
  </r>
  <r>
    <n v="1852"/>
    <d v="2024-03-02T00:00:00"/>
    <n v="202"/>
    <n v="305"/>
    <n v="102"/>
    <n v="6"/>
    <n v="259.012"/>
    <n v="1554.0720000000001"/>
    <n v="264.19224000000003"/>
    <b v="0"/>
    <s v="18:16"/>
    <d v="1899-12-30T18:16:00"/>
    <x v="2"/>
    <x v="5"/>
    <x v="3"/>
    <n v="18"/>
    <n v="259.012"/>
    <s v="Evening"/>
    <n v="0.17"/>
  </r>
  <r>
    <n v="2618"/>
    <d v="2024-03-02T00:00:00"/>
    <n v="204"/>
    <n v="303"/>
    <n v="101"/>
    <n v="7"/>
    <n v="186.17300000000003"/>
    <n v="1303.2110000000002"/>
    <n v="390.96330000000006"/>
    <b v="0"/>
    <s v="06:42"/>
    <d v="1899-12-30T06:42:00"/>
    <x v="2"/>
    <x v="5"/>
    <x v="3"/>
    <n v="6"/>
    <n v="186.17300000000003"/>
    <s v="Morning"/>
    <n v="0.3"/>
  </r>
  <r>
    <n v="1411"/>
    <d v="2024-03-03T00:00:00"/>
    <n v="203"/>
    <n v="305"/>
    <n v="104"/>
    <n v="10"/>
    <n v="40.950000000000003"/>
    <n v="409.5"/>
    <n v="102.375"/>
    <b v="0"/>
    <s v="07:35"/>
    <d v="1899-12-30T07:35:00"/>
    <x v="2"/>
    <x v="5"/>
    <x v="4"/>
    <n v="7"/>
    <n v="40.950000000000003"/>
    <s v="Morning"/>
    <n v="0.25"/>
  </r>
  <r>
    <n v="1522"/>
    <d v="2024-03-04T00:00:00"/>
    <n v="205"/>
    <n v="303"/>
    <n v="103"/>
    <n v="6"/>
    <n v="354.79600000000005"/>
    <n v="2128.7760000000003"/>
    <n v="361.89192000000008"/>
    <b v="1"/>
    <s v="07:29"/>
    <d v="1899-12-30T07:29:00"/>
    <x v="2"/>
    <x v="5"/>
    <x v="5"/>
    <n v="7"/>
    <n v="354.79600000000005"/>
    <s v="Morning"/>
    <n v="0.17"/>
  </r>
  <r>
    <n v="2140"/>
    <d v="2024-03-04T00:00:00"/>
    <n v="204"/>
    <n v="301"/>
    <n v="101"/>
    <n v="10"/>
    <n v="74.451000000000008"/>
    <n v="744.5100000000001"/>
    <n v="126.56670000000003"/>
    <b v="0"/>
    <s v="17:20"/>
    <d v="1899-12-30T17:20:00"/>
    <x v="2"/>
    <x v="5"/>
    <x v="5"/>
    <n v="17"/>
    <n v="74.451000000000008"/>
    <s v="Evening"/>
    <n v="0.17"/>
  </r>
  <r>
    <n v="1596"/>
    <d v="2024-03-05T00:00:00"/>
    <n v="202"/>
    <n v="301"/>
    <n v="102"/>
    <n v="10"/>
    <n v="127.322"/>
    <n v="1273.22"/>
    <n v="267.37619999999998"/>
    <b v="0"/>
    <s v="12:18"/>
    <d v="1899-12-30T12:18:00"/>
    <x v="2"/>
    <x v="5"/>
    <x v="6"/>
    <n v="12"/>
    <n v="127.322"/>
    <s v="Afternoon"/>
    <n v="0.21"/>
  </r>
  <r>
    <n v="2481"/>
    <d v="2024-03-05T00:00:00"/>
    <n v="202"/>
    <n v="305"/>
    <n v="103"/>
    <n v="4"/>
    <n v="69.784000000000006"/>
    <n v="279.13600000000002"/>
    <n v="41.870400000000004"/>
    <b v="1"/>
    <s v="06:26"/>
    <d v="1899-12-30T06:26:00"/>
    <x v="2"/>
    <x v="5"/>
    <x v="6"/>
    <n v="6"/>
    <n v="69.784000000000006"/>
    <s v="Morning"/>
    <n v="0.15"/>
  </r>
  <r>
    <n v="1478"/>
    <d v="2024-03-06T00:00:00"/>
    <n v="202"/>
    <n v="302"/>
    <n v="105"/>
    <n v="4"/>
    <n v="44.785000000000004"/>
    <n v="179.14000000000001"/>
    <n v="53.742000000000004"/>
    <b v="0"/>
    <s v="05:08"/>
    <d v="1899-12-30T05:08:00"/>
    <x v="2"/>
    <x v="5"/>
    <x v="0"/>
    <n v="5"/>
    <n v="44.785000000000004"/>
    <s v="Morning"/>
    <n v="0.3"/>
  </r>
  <r>
    <n v="1060"/>
    <d v="2024-03-07T00:00:00"/>
    <n v="202"/>
    <n v="302"/>
    <n v="103"/>
    <n v="3"/>
    <n v="295.78899999999999"/>
    <n v="887.36699999999996"/>
    <n v="150.85239000000001"/>
    <b v="0"/>
    <s v="18:51"/>
    <d v="1899-12-30T18:51:00"/>
    <x v="2"/>
    <x v="5"/>
    <x v="1"/>
    <n v="18"/>
    <n v="295.78899999999999"/>
    <s v="Evening"/>
    <n v="0.17"/>
  </r>
  <r>
    <n v="1542"/>
    <d v="2024-03-07T00:00:00"/>
    <n v="205"/>
    <n v="302"/>
    <n v="104"/>
    <n v="1"/>
    <n v="26.065000000000001"/>
    <n v="26.065000000000001"/>
    <n v="5.4736500000000001"/>
    <b v="0"/>
    <s v="17:20"/>
    <d v="1899-12-30T17:20:00"/>
    <x v="2"/>
    <x v="5"/>
    <x v="1"/>
    <n v="17"/>
    <n v="26.065000000000001"/>
    <s v="Evening"/>
    <n v="0.21"/>
  </r>
  <r>
    <n v="2098"/>
    <d v="2024-03-07T00:00:00"/>
    <n v="202"/>
    <n v="305"/>
    <n v="105"/>
    <n v="2"/>
    <n v="213.12200000000001"/>
    <n v="426.24400000000003"/>
    <n v="72.461480000000009"/>
    <b v="1"/>
    <s v="11:02"/>
    <d v="1899-12-30T11:02:00"/>
    <x v="2"/>
    <x v="5"/>
    <x v="1"/>
    <n v="11"/>
    <n v="213.12200000000001"/>
    <s v="Morning"/>
    <n v="0.17"/>
  </r>
  <r>
    <n v="2779"/>
    <d v="2024-03-07T00:00:00"/>
    <n v="204"/>
    <n v="303"/>
    <n v="101"/>
    <n v="8"/>
    <n v="153.69900000000001"/>
    <n v="1229.5920000000001"/>
    <n v="307.39800000000002"/>
    <b v="0"/>
    <s v="11:05"/>
    <d v="1899-12-30T11:05:00"/>
    <x v="2"/>
    <x v="5"/>
    <x v="1"/>
    <n v="11"/>
    <n v="153.69900000000001"/>
    <s v="Morning"/>
    <n v="0.25"/>
  </r>
  <r>
    <n v="1201"/>
    <d v="2024-03-08T00:00:00"/>
    <n v="203"/>
    <n v="303"/>
    <n v="101"/>
    <n v="9"/>
    <n v="263.58800000000002"/>
    <n v="2372.2920000000004"/>
    <n v="593.07300000000009"/>
    <b v="0"/>
    <s v="18:49"/>
    <d v="1899-12-30T18:49:00"/>
    <x v="2"/>
    <x v="5"/>
    <x v="2"/>
    <n v="18"/>
    <n v="263.58800000000002"/>
    <s v="Evening"/>
    <n v="0.25"/>
  </r>
  <r>
    <n v="2092"/>
    <d v="2024-03-08T00:00:00"/>
    <n v="205"/>
    <n v="303"/>
    <n v="103"/>
    <n v="5"/>
    <n v="109.77200000000001"/>
    <n v="548.86"/>
    <n v="93.306200000000004"/>
    <b v="1"/>
    <s v="06:01"/>
    <d v="1899-12-30T06:01:00"/>
    <x v="2"/>
    <x v="5"/>
    <x v="2"/>
    <n v="6"/>
    <n v="109.77200000000001"/>
    <s v="Morning"/>
    <n v="0.17"/>
  </r>
  <r>
    <n v="2627"/>
    <d v="2024-03-08T00:00:00"/>
    <n v="205"/>
    <n v="304"/>
    <n v="101"/>
    <n v="9"/>
    <n v="313.911"/>
    <n v="2825.1990000000001"/>
    <n v="536.78781000000004"/>
    <b v="0"/>
    <s v="20:19"/>
    <d v="1899-12-30T20:19:00"/>
    <x v="2"/>
    <x v="5"/>
    <x v="2"/>
    <n v="20"/>
    <n v="313.911"/>
    <s v="Evening"/>
    <n v="0.19"/>
  </r>
  <r>
    <n v="2419"/>
    <d v="2024-03-10T00:00:00"/>
    <n v="202"/>
    <n v="303"/>
    <n v="103"/>
    <n v="7"/>
    <n v="338.74099999999999"/>
    <n v="2371.1869999999999"/>
    <n v="592.79674999999997"/>
    <b v="0"/>
    <s v="04:08"/>
    <d v="1899-12-30T04:08:00"/>
    <x v="2"/>
    <x v="5"/>
    <x v="4"/>
    <n v="4"/>
    <n v="338.74099999999999"/>
    <s v="Morning"/>
    <n v="0.25"/>
  </r>
  <r>
    <n v="2373"/>
    <d v="2024-03-11T00:00:00"/>
    <n v="202"/>
    <n v="302"/>
    <n v="103"/>
    <n v="3"/>
    <n v="338.42899999999997"/>
    <n v="1015.2869999999999"/>
    <n v="152.29304999999999"/>
    <b v="1"/>
    <s v="22:35"/>
    <d v="1899-12-30T22:35:00"/>
    <x v="2"/>
    <x v="5"/>
    <x v="5"/>
    <n v="22"/>
    <n v="338.42899999999997"/>
    <s v="Night"/>
    <n v="0.15"/>
  </r>
  <r>
    <n v="2767"/>
    <d v="2024-03-11T00:00:00"/>
    <n v="205"/>
    <n v="304"/>
    <n v="104"/>
    <n v="2"/>
    <n v="252.77200000000002"/>
    <n v="505.54400000000004"/>
    <n v="126.38600000000001"/>
    <b v="0"/>
    <s v="08:02"/>
    <d v="1899-12-30T08:02:00"/>
    <x v="2"/>
    <x v="5"/>
    <x v="5"/>
    <n v="8"/>
    <n v="252.77200000000002"/>
    <s v="Morning"/>
    <n v="0.25"/>
  </r>
  <r>
    <n v="1968"/>
    <d v="2024-03-12T00:00:00"/>
    <n v="203"/>
    <n v="304"/>
    <n v="105"/>
    <n v="2"/>
    <n v="308.99700000000001"/>
    <n v="617.99400000000003"/>
    <n v="129.77874"/>
    <b v="0"/>
    <s v="13:11"/>
    <d v="1899-12-30T13:11:00"/>
    <x v="2"/>
    <x v="5"/>
    <x v="6"/>
    <n v="13"/>
    <n v="308.99700000000001"/>
    <s v="Afternoon"/>
    <n v="0.21"/>
  </r>
  <r>
    <n v="2483"/>
    <d v="2024-03-13T00:00:00"/>
    <n v="202"/>
    <n v="302"/>
    <n v="104"/>
    <n v="4"/>
    <n v="47.307000000000002"/>
    <n v="189.22800000000001"/>
    <n v="35.953320000000005"/>
    <b v="1"/>
    <s v="03:22"/>
    <d v="1899-12-30T03:22:00"/>
    <x v="2"/>
    <x v="5"/>
    <x v="0"/>
    <n v="3"/>
    <n v="47.307000000000002"/>
    <s v="Morning"/>
    <n v="0.19000000000000003"/>
  </r>
  <r>
    <n v="1099"/>
    <d v="2024-03-14T00:00:00"/>
    <n v="204"/>
    <n v="302"/>
    <n v="101"/>
    <n v="3"/>
    <n v="204.477"/>
    <n v="613.43100000000004"/>
    <n v="153.35775000000001"/>
    <b v="1"/>
    <s v="01:48"/>
    <d v="1899-12-30T01:48:00"/>
    <x v="2"/>
    <x v="5"/>
    <x v="1"/>
    <n v="1"/>
    <n v="204.477"/>
    <s v="Morning"/>
    <n v="0.25"/>
  </r>
  <r>
    <n v="1811"/>
    <d v="2024-03-14T00:00:00"/>
    <n v="205"/>
    <n v="304"/>
    <n v="103"/>
    <n v="9"/>
    <n v="212.91400000000002"/>
    <n v="1916.2260000000001"/>
    <n v="364.08294000000001"/>
    <b v="0"/>
    <s v="08:13"/>
    <d v="1899-12-30T08:13:00"/>
    <x v="2"/>
    <x v="5"/>
    <x v="1"/>
    <n v="8"/>
    <n v="212.91400000000002"/>
    <s v="Morning"/>
    <n v="0.19"/>
  </r>
  <r>
    <n v="2093"/>
    <d v="2024-03-14T00:00:00"/>
    <n v="202"/>
    <n v="305"/>
    <n v="103"/>
    <n v="2"/>
    <n v="248.10499999999999"/>
    <n v="496.21"/>
    <n v="94.279899999999998"/>
    <b v="1"/>
    <s v="11:43"/>
    <d v="1899-12-30T11:43:00"/>
    <x v="2"/>
    <x v="5"/>
    <x v="1"/>
    <n v="11"/>
    <n v="248.10499999999999"/>
    <s v="Morning"/>
    <n v="0.19"/>
  </r>
  <r>
    <n v="2273"/>
    <d v="2024-03-14T00:00:00"/>
    <n v="204"/>
    <n v="304"/>
    <n v="102"/>
    <n v="6"/>
    <n v="91.221000000000004"/>
    <n v="547.32600000000002"/>
    <n v="103.99194"/>
    <b v="0"/>
    <s v="20:08"/>
    <d v="1899-12-30T20:08:00"/>
    <x v="2"/>
    <x v="5"/>
    <x v="1"/>
    <n v="20"/>
    <n v="91.221000000000004"/>
    <s v="Evening"/>
    <n v="0.19"/>
  </r>
  <r>
    <n v="1803"/>
    <d v="2024-03-15T00:00:00"/>
    <n v="205"/>
    <n v="301"/>
    <n v="104"/>
    <n v="4"/>
    <n v="37.648000000000003"/>
    <n v="150.59200000000001"/>
    <n v="22.588800000000003"/>
    <b v="0"/>
    <s v="15:07"/>
    <d v="1899-12-30T15:07:00"/>
    <x v="2"/>
    <x v="5"/>
    <x v="2"/>
    <n v="15"/>
    <n v="37.648000000000003"/>
    <s v="Evening"/>
    <n v="0.15"/>
  </r>
  <r>
    <n v="1843"/>
    <d v="2024-03-15T00:00:00"/>
    <n v="202"/>
    <n v="301"/>
    <n v="104"/>
    <n v="8"/>
    <n v="60.657999999999994"/>
    <n v="485.26399999999995"/>
    <n v="121.31599999999999"/>
    <b v="0"/>
    <s v="03:41"/>
    <d v="1899-12-30T03:41:00"/>
    <x v="2"/>
    <x v="5"/>
    <x v="2"/>
    <n v="3"/>
    <n v="60.657999999999994"/>
    <s v="Morning"/>
    <n v="0.25"/>
  </r>
  <r>
    <n v="1025"/>
    <d v="2024-03-16T00:00:00"/>
    <n v="205"/>
    <n v="305"/>
    <n v="105"/>
    <n v="10"/>
    <n v="93.093000000000004"/>
    <n v="930.93000000000006"/>
    <n v="176.87670000000003"/>
    <b v="1"/>
    <s v="08:45"/>
    <d v="1899-12-30T08:45:00"/>
    <x v="2"/>
    <x v="5"/>
    <x v="3"/>
    <n v="8"/>
    <n v="93.093000000000004"/>
    <s v="Morning"/>
    <n v="0.19000000000000003"/>
  </r>
  <r>
    <n v="1047"/>
    <d v="2024-03-16T00:00:00"/>
    <n v="201"/>
    <n v="305"/>
    <n v="103"/>
    <n v="3"/>
    <n v="27.702999999999999"/>
    <n v="83.108999999999995"/>
    <n v="12.466349999999998"/>
    <b v="0"/>
    <s v="15:37"/>
    <d v="1899-12-30T15:37:00"/>
    <x v="2"/>
    <x v="5"/>
    <x v="3"/>
    <n v="15"/>
    <n v="27.702999999999999"/>
    <s v="Evening"/>
    <n v="0.15"/>
  </r>
  <r>
    <n v="2191"/>
    <d v="2024-03-16T00:00:00"/>
    <n v="201"/>
    <n v="301"/>
    <n v="105"/>
    <n v="7"/>
    <n v="44.304000000000002"/>
    <n v="310.12800000000004"/>
    <n v="77.532000000000011"/>
    <b v="1"/>
    <s v="19:06"/>
    <d v="1899-12-30T19:06:00"/>
    <x v="2"/>
    <x v="5"/>
    <x v="3"/>
    <n v="19"/>
    <n v="44.304000000000009"/>
    <s v="Evening"/>
    <n v="0.25"/>
  </r>
  <r>
    <n v="1557"/>
    <d v="2024-03-17T00:00:00"/>
    <n v="202"/>
    <n v="302"/>
    <n v="101"/>
    <n v="1"/>
    <n v="149.31800000000001"/>
    <n v="149.31800000000001"/>
    <n v="22.3977"/>
    <b v="0"/>
    <s v="21:16"/>
    <d v="1899-12-30T21:16:00"/>
    <x v="2"/>
    <x v="5"/>
    <x v="4"/>
    <n v="21"/>
    <n v="149.31800000000001"/>
    <s v="Night"/>
    <n v="0.15"/>
  </r>
  <r>
    <n v="2350"/>
    <d v="2024-03-17T00:00:00"/>
    <n v="203"/>
    <n v="304"/>
    <n v="101"/>
    <n v="1"/>
    <n v="192.01"/>
    <n v="192.01"/>
    <n v="32.6417"/>
    <b v="0"/>
    <s v="06:34"/>
    <d v="1899-12-30T06:34:00"/>
    <x v="2"/>
    <x v="5"/>
    <x v="4"/>
    <n v="6"/>
    <n v="192.01"/>
    <s v="Morning"/>
    <n v="0.17"/>
  </r>
  <r>
    <n v="2536"/>
    <d v="2024-03-17T00:00:00"/>
    <n v="202"/>
    <n v="304"/>
    <n v="104"/>
    <n v="5"/>
    <n v="190.72300000000001"/>
    <n v="953.61500000000001"/>
    <n v="162.11455000000001"/>
    <b v="0"/>
    <s v="01:45"/>
    <d v="1899-12-30T01:45:00"/>
    <x v="2"/>
    <x v="5"/>
    <x v="4"/>
    <n v="1"/>
    <n v="190.72300000000001"/>
    <s v="Morning"/>
    <n v="0.17"/>
  </r>
  <r>
    <n v="2570"/>
    <d v="2024-03-17T00:00:00"/>
    <n v="201"/>
    <n v="301"/>
    <n v="103"/>
    <n v="5"/>
    <n v="169.23400000000001"/>
    <n v="846.17000000000007"/>
    <n v="253.851"/>
    <b v="0"/>
    <s v="21:40"/>
    <d v="1899-12-30T21:40:00"/>
    <x v="2"/>
    <x v="5"/>
    <x v="4"/>
    <n v="21"/>
    <n v="169.23400000000001"/>
    <s v="Night"/>
    <n v="0.3"/>
  </r>
  <r>
    <n v="2870"/>
    <d v="2024-03-17T00:00:00"/>
    <n v="203"/>
    <n v="304"/>
    <n v="104"/>
    <n v="6"/>
    <n v="53.378000000000007"/>
    <n v="320.26800000000003"/>
    <n v="96.080400000000012"/>
    <b v="0"/>
    <s v="06:59"/>
    <d v="1899-12-30T06:59:00"/>
    <x v="2"/>
    <x v="5"/>
    <x v="4"/>
    <n v="6"/>
    <n v="53.378000000000007"/>
    <s v="Morning"/>
    <n v="0.3"/>
  </r>
  <r>
    <n v="1821"/>
    <d v="2024-03-18T00:00:00"/>
    <n v="205"/>
    <n v="304"/>
    <n v="105"/>
    <n v="9"/>
    <n v="117.66300000000001"/>
    <n v="1058.9670000000001"/>
    <n v="158.84505000000001"/>
    <b v="0"/>
    <s v="18:17"/>
    <d v="1899-12-30T18:17:00"/>
    <x v="2"/>
    <x v="5"/>
    <x v="5"/>
    <n v="18"/>
    <n v="117.66300000000001"/>
    <s v="Evening"/>
    <n v="0.15"/>
  </r>
  <r>
    <n v="2118"/>
    <d v="2024-03-18T00:00:00"/>
    <n v="202"/>
    <n v="302"/>
    <n v="102"/>
    <n v="4"/>
    <n v="370.04499999999996"/>
    <n v="1480.1799999999998"/>
    <n v="310.83779999999996"/>
    <b v="1"/>
    <s v="10:30"/>
    <d v="1899-12-30T10:30:00"/>
    <x v="2"/>
    <x v="5"/>
    <x v="5"/>
    <n v="10"/>
    <n v="370.04499999999996"/>
    <s v="Morning"/>
    <n v="0.21"/>
  </r>
  <r>
    <n v="2323"/>
    <d v="2024-03-18T00:00:00"/>
    <n v="204"/>
    <n v="304"/>
    <n v="102"/>
    <n v="8"/>
    <n v="95.771000000000001"/>
    <n v="766.16800000000001"/>
    <n v="191.542"/>
    <b v="0"/>
    <s v="01:09"/>
    <d v="1899-12-30T01:09:00"/>
    <x v="2"/>
    <x v="5"/>
    <x v="5"/>
    <n v="1"/>
    <n v="95.771000000000001"/>
    <s v="Morning"/>
    <n v="0.25"/>
  </r>
  <r>
    <n v="2472"/>
    <d v="2024-03-19T00:00:00"/>
    <n v="203"/>
    <n v="302"/>
    <n v="104"/>
    <n v="10"/>
    <n v="225.459"/>
    <n v="2254.59"/>
    <n v="473.46390000000002"/>
    <b v="1"/>
    <s v="23:17"/>
    <d v="1899-12-30T23:17:00"/>
    <x v="2"/>
    <x v="5"/>
    <x v="6"/>
    <n v="23"/>
    <n v="225.459"/>
    <s v="Night"/>
    <n v="0.21"/>
  </r>
  <r>
    <n v="2541"/>
    <d v="2024-03-19T00:00:00"/>
    <n v="203"/>
    <n v="302"/>
    <n v="104"/>
    <n v="6"/>
    <n v="287.56"/>
    <n v="1725.3600000000001"/>
    <n v="258.80400000000003"/>
    <b v="1"/>
    <s v="13:19"/>
    <d v="1899-12-30T13:19:00"/>
    <x v="2"/>
    <x v="5"/>
    <x v="6"/>
    <n v="13"/>
    <n v="287.56"/>
    <s v="Afternoon"/>
    <n v="0.15"/>
  </r>
  <r>
    <n v="2458"/>
    <d v="2024-03-20T00:00:00"/>
    <n v="201"/>
    <n v="302"/>
    <n v="104"/>
    <n v="10"/>
    <n v="80.691000000000003"/>
    <n v="806.91000000000008"/>
    <n v="137.17470000000003"/>
    <b v="0"/>
    <s v="15:51"/>
    <d v="1899-12-30T15:51:00"/>
    <x v="2"/>
    <x v="5"/>
    <x v="0"/>
    <n v="15"/>
    <n v="80.691000000000003"/>
    <s v="Evening"/>
    <n v="0.17"/>
  </r>
  <r>
    <n v="2539"/>
    <d v="2024-03-20T00:00:00"/>
    <n v="204"/>
    <n v="305"/>
    <n v="105"/>
    <n v="2"/>
    <n v="369.90200000000004"/>
    <n v="739.80400000000009"/>
    <n v="184.95100000000002"/>
    <b v="0"/>
    <s v="01:37"/>
    <d v="1899-12-30T01:37:00"/>
    <x v="2"/>
    <x v="5"/>
    <x v="0"/>
    <n v="1"/>
    <n v="369.90200000000004"/>
    <s v="Morning"/>
    <n v="0.25"/>
  </r>
  <r>
    <n v="1173"/>
    <d v="2024-03-21T00:00:00"/>
    <n v="203"/>
    <n v="305"/>
    <n v="101"/>
    <n v="6"/>
    <n v="84.89"/>
    <n v="509.34000000000003"/>
    <n v="76.400999999999996"/>
    <b v="0"/>
    <s v="05:51"/>
    <d v="1899-12-30T05:51:00"/>
    <x v="2"/>
    <x v="5"/>
    <x v="1"/>
    <n v="5"/>
    <n v="84.89"/>
    <s v="Morning"/>
    <n v="0.15"/>
  </r>
  <r>
    <n v="1600"/>
    <d v="2024-03-21T00:00:00"/>
    <n v="201"/>
    <n v="304"/>
    <n v="105"/>
    <n v="6"/>
    <n v="366.27500000000003"/>
    <n v="2197.65"/>
    <n v="373.60050000000007"/>
    <b v="1"/>
    <s v="11:15"/>
    <d v="1899-12-30T11:15:00"/>
    <x v="2"/>
    <x v="5"/>
    <x v="1"/>
    <n v="11"/>
    <n v="366.27500000000003"/>
    <s v="Morning"/>
    <n v="0.17"/>
  </r>
  <r>
    <n v="2195"/>
    <d v="2024-03-21T00:00:00"/>
    <n v="203"/>
    <n v="303"/>
    <n v="101"/>
    <n v="6"/>
    <n v="306.08499999999998"/>
    <n v="1836.5099999999998"/>
    <n v="348.93689999999998"/>
    <b v="0"/>
    <s v="19:04"/>
    <d v="1899-12-30T19:04:00"/>
    <x v="2"/>
    <x v="5"/>
    <x v="1"/>
    <n v="19"/>
    <n v="306.08499999999998"/>
    <s v="Evening"/>
    <n v="0.19"/>
  </r>
  <r>
    <n v="2508"/>
    <d v="2024-03-21T00:00:00"/>
    <n v="203"/>
    <n v="303"/>
    <n v="102"/>
    <n v="2"/>
    <n v="361.85500000000002"/>
    <n v="723.71"/>
    <n v="151.97909999999999"/>
    <b v="0"/>
    <s v="23:02"/>
    <d v="1899-12-30T23:02:00"/>
    <x v="2"/>
    <x v="5"/>
    <x v="1"/>
    <n v="23"/>
    <n v="361.85500000000002"/>
    <s v="Night"/>
    <n v="0.20999999999999996"/>
  </r>
  <r>
    <n v="1007"/>
    <d v="2024-03-22T00:00:00"/>
    <n v="202"/>
    <n v="305"/>
    <n v="101"/>
    <n v="9"/>
    <n v="327.08"/>
    <n v="2943.72"/>
    <n v="559.30679999999995"/>
    <b v="0"/>
    <s v="01:32"/>
    <d v="1899-12-30T01:32:00"/>
    <x v="2"/>
    <x v="5"/>
    <x v="2"/>
    <n v="1"/>
    <n v="327.08"/>
    <s v="Morning"/>
    <n v="0.19"/>
  </r>
  <r>
    <n v="1481"/>
    <d v="2024-03-22T00:00:00"/>
    <n v="202"/>
    <n v="304"/>
    <n v="102"/>
    <n v="6"/>
    <n v="389.87"/>
    <n v="2339.2200000000003"/>
    <n v="444.45180000000005"/>
    <b v="0"/>
    <s v="07:20"/>
    <d v="1899-12-30T07:20:00"/>
    <x v="2"/>
    <x v="5"/>
    <x v="2"/>
    <n v="7"/>
    <n v="389.87000000000006"/>
    <s v="Morning"/>
    <n v="0.19"/>
  </r>
  <r>
    <n v="1410"/>
    <d v="2024-03-23T00:00:00"/>
    <n v="205"/>
    <n v="303"/>
    <n v="105"/>
    <n v="2"/>
    <n v="386.464"/>
    <n v="772.928"/>
    <n v="162.31487999999999"/>
    <b v="0"/>
    <s v="09:11"/>
    <d v="1899-12-30T09:11:00"/>
    <x v="2"/>
    <x v="5"/>
    <x v="3"/>
    <n v="9"/>
    <n v="386.464"/>
    <s v="Morning"/>
    <n v="0.21"/>
  </r>
  <r>
    <n v="2397"/>
    <d v="2024-03-23T00:00:00"/>
    <n v="203"/>
    <n v="305"/>
    <n v="101"/>
    <n v="6"/>
    <n v="338.87100000000004"/>
    <n v="2033.2260000000001"/>
    <n v="304.98390000000001"/>
    <b v="0"/>
    <s v="11:02"/>
    <d v="1899-12-30T11:02:00"/>
    <x v="2"/>
    <x v="5"/>
    <x v="3"/>
    <n v="11"/>
    <n v="338.87100000000004"/>
    <s v="Morning"/>
    <n v="0.15"/>
  </r>
  <r>
    <n v="2443"/>
    <d v="2024-03-24T00:00:00"/>
    <n v="202"/>
    <n v="302"/>
    <n v="104"/>
    <n v="3"/>
    <n v="160.13400000000001"/>
    <n v="480.40200000000004"/>
    <n v="120.10050000000001"/>
    <b v="1"/>
    <s v="14:06"/>
    <d v="1899-12-30T14:06:00"/>
    <x v="2"/>
    <x v="5"/>
    <x v="4"/>
    <n v="14"/>
    <n v="160.13400000000001"/>
    <s v="Afternoon"/>
    <n v="0.25"/>
  </r>
  <r>
    <n v="2740"/>
    <d v="2024-03-24T00:00:00"/>
    <n v="203"/>
    <n v="303"/>
    <n v="105"/>
    <n v="10"/>
    <n v="262.14500000000004"/>
    <n v="2621.4500000000003"/>
    <n v="445.64650000000006"/>
    <b v="0"/>
    <s v="03:43"/>
    <d v="1899-12-30T03:43:00"/>
    <x v="2"/>
    <x v="5"/>
    <x v="4"/>
    <n v="3"/>
    <n v="262.14500000000004"/>
    <s v="Morning"/>
    <n v="0.17"/>
  </r>
  <r>
    <n v="2950"/>
    <d v="2024-03-24T00:00:00"/>
    <n v="201"/>
    <n v="305"/>
    <n v="104"/>
    <n v="5"/>
    <n v="160.47200000000001"/>
    <n v="802.36"/>
    <n v="136.40120000000002"/>
    <b v="0"/>
    <s v="07:24"/>
    <d v="1899-12-30T07:24:00"/>
    <x v="2"/>
    <x v="5"/>
    <x v="4"/>
    <n v="7"/>
    <n v="160.47200000000001"/>
    <s v="Morning"/>
    <n v="0.17"/>
  </r>
  <r>
    <n v="1382"/>
    <d v="2024-03-25T00:00:00"/>
    <n v="202"/>
    <n v="303"/>
    <n v="104"/>
    <n v="4"/>
    <n v="270.07499999999999"/>
    <n v="1080.3"/>
    <n v="324.08999999999997"/>
    <b v="0"/>
    <s v="19:02"/>
    <d v="1899-12-30T19:02:00"/>
    <x v="2"/>
    <x v="5"/>
    <x v="5"/>
    <n v="19"/>
    <n v="270.07499999999999"/>
    <s v="Evening"/>
    <n v="0.3"/>
  </r>
  <r>
    <n v="1578"/>
    <d v="2024-03-25T00:00:00"/>
    <n v="205"/>
    <n v="301"/>
    <n v="101"/>
    <n v="5"/>
    <n v="277.19900000000001"/>
    <n v="1385.9950000000001"/>
    <n v="291.05895000000004"/>
    <b v="0"/>
    <s v="11:23"/>
    <d v="1899-12-30T11:23:00"/>
    <x v="2"/>
    <x v="5"/>
    <x v="5"/>
    <n v="11"/>
    <n v="277.19900000000001"/>
    <s v="Morning"/>
    <n v="0.21000000000000002"/>
  </r>
  <r>
    <n v="1772"/>
    <d v="2024-03-25T00:00:00"/>
    <n v="202"/>
    <n v="305"/>
    <n v="103"/>
    <n v="2"/>
    <n v="126.33400000000002"/>
    <n v="252.66800000000003"/>
    <n v="75.80040000000001"/>
    <b v="1"/>
    <s v="17:39"/>
    <d v="1899-12-30T17:39:00"/>
    <x v="2"/>
    <x v="5"/>
    <x v="5"/>
    <n v="17"/>
    <n v="126.33400000000002"/>
    <s v="Evening"/>
    <n v="0.3"/>
  </r>
  <r>
    <n v="2271"/>
    <d v="2024-03-25T00:00:00"/>
    <n v="202"/>
    <n v="301"/>
    <n v="104"/>
    <n v="5"/>
    <n v="44.524999999999999"/>
    <n v="222.625"/>
    <n v="33.393749999999997"/>
    <b v="0"/>
    <s v="14:04"/>
    <d v="1899-12-30T14:04:00"/>
    <x v="2"/>
    <x v="5"/>
    <x v="5"/>
    <n v="14"/>
    <n v="44.524999999999999"/>
    <s v="Afternoon"/>
    <n v="0.15"/>
  </r>
  <r>
    <n v="2688"/>
    <d v="2024-03-25T00:00:00"/>
    <n v="204"/>
    <n v="304"/>
    <n v="101"/>
    <n v="9"/>
    <n v="257.20499999999998"/>
    <n v="2314.8449999999998"/>
    <n v="486.11744999999996"/>
    <b v="0"/>
    <s v="07:09"/>
    <d v="1899-12-30T07:09:00"/>
    <x v="2"/>
    <x v="5"/>
    <x v="5"/>
    <n v="7"/>
    <n v="257.20499999999998"/>
    <s v="Morning"/>
    <n v="0.21"/>
  </r>
  <r>
    <n v="1255"/>
    <d v="2024-03-26T00:00:00"/>
    <n v="205"/>
    <n v="304"/>
    <n v="101"/>
    <n v="2"/>
    <n v="141.77800000000002"/>
    <n v="283.55600000000004"/>
    <n v="70.88900000000001"/>
    <b v="0"/>
    <s v="07:18"/>
    <d v="1899-12-30T07:18:00"/>
    <x v="2"/>
    <x v="5"/>
    <x v="6"/>
    <n v="7"/>
    <n v="141.77800000000002"/>
    <s v="Morning"/>
    <n v="0.25"/>
  </r>
  <r>
    <n v="1784"/>
    <d v="2024-03-26T00:00:00"/>
    <n v="204"/>
    <n v="305"/>
    <n v="101"/>
    <n v="6"/>
    <n v="63.478999999999999"/>
    <n v="380.87400000000002"/>
    <n v="114.26220000000001"/>
    <b v="0"/>
    <s v="08:51"/>
    <d v="1899-12-30T08:51:00"/>
    <x v="2"/>
    <x v="5"/>
    <x v="6"/>
    <n v="8"/>
    <n v="63.479000000000006"/>
    <s v="Morning"/>
    <n v="0.3"/>
  </r>
  <r>
    <n v="1864"/>
    <d v="2024-03-26T00:00:00"/>
    <n v="204"/>
    <n v="302"/>
    <n v="101"/>
    <n v="2"/>
    <n v="52.753999999999998"/>
    <n v="105.508"/>
    <n v="17.936360000000001"/>
    <b v="0"/>
    <s v="14:28"/>
    <d v="1899-12-30T14:28:00"/>
    <x v="2"/>
    <x v="5"/>
    <x v="6"/>
    <n v="14"/>
    <n v="52.753999999999998"/>
    <s v="Afternoon"/>
    <n v="0.17"/>
  </r>
  <r>
    <n v="2253"/>
    <d v="2024-03-26T00:00:00"/>
    <n v="201"/>
    <n v="304"/>
    <n v="102"/>
    <n v="10"/>
    <n v="185.73100000000002"/>
    <n v="1857.3100000000002"/>
    <n v="278.59649999999999"/>
    <b v="0"/>
    <s v="13:16"/>
    <d v="1899-12-30T13:16:00"/>
    <x v="2"/>
    <x v="5"/>
    <x v="6"/>
    <n v="13"/>
    <n v="185.73100000000002"/>
    <s v="Afternoon"/>
    <n v="0.15"/>
  </r>
  <r>
    <n v="1938"/>
    <d v="2024-03-27T00:00:00"/>
    <n v="204"/>
    <n v="304"/>
    <n v="104"/>
    <n v="8"/>
    <n v="279.94200000000001"/>
    <n v="2239.5360000000001"/>
    <n v="470.30255999999997"/>
    <b v="0"/>
    <s v="09:48"/>
    <d v="1899-12-30T09:48:00"/>
    <x v="2"/>
    <x v="5"/>
    <x v="0"/>
    <n v="9"/>
    <n v="279.94200000000001"/>
    <s v="Morning"/>
    <n v="0.21"/>
  </r>
  <r>
    <n v="1543"/>
    <d v="2024-03-28T00:00:00"/>
    <n v="203"/>
    <n v="303"/>
    <n v="104"/>
    <n v="3"/>
    <n v="137.072"/>
    <n v="411.21600000000001"/>
    <n v="102.804"/>
    <b v="0"/>
    <s v="21:43"/>
    <d v="1899-12-30T21:43:00"/>
    <x v="2"/>
    <x v="5"/>
    <x v="1"/>
    <n v="21"/>
    <n v="137.072"/>
    <s v="Night"/>
    <n v="0.25"/>
  </r>
  <r>
    <n v="2583"/>
    <d v="2024-03-28T00:00:00"/>
    <n v="204"/>
    <n v="302"/>
    <n v="103"/>
    <n v="2"/>
    <n v="59.28"/>
    <n v="118.56"/>
    <n v="17.783999999999999"/>
    <b v="0"/>
    <s v="19:49"/>
    <d v="1899-12-30T19:49:00"/>
    <x v="2"/>
    <x v="5"/>
    <x v="1"/>
    <n v="19"/>
    <n v="59.28"/>
    <s v="Evening"/>
    <n v="0.15"/>
  </r>
  <r>
    <n v="1233"/>
    <d v="2024-03-30T00:00:00"/>
    <n v="202"/>
    <n v="303"/>
    <n v="102"/>
    <n v="5"/>
    <n v="48.021999999999998"/>
    <n v="240.10999999999999"/>
    <n v="36.016499999999994"/>
    <b v="0"/>
    <s v="21:00"/>
    <d v="1899-12-30T21:00:00"/>
    <x v="2"/>
    <x v="5"/>
    <x v="3"/>
    <n v="21"/>
    <n v="48.021999999999998"/>
    <s v="Night"/>
    <n v="0.15"/>
  </r>
  <r>
    <n v="1135"/>
    <d v="2024-03-31T00:00:00"/>
    <n v="202"/>
    <n v="305"/>
    <n v="105"/>
    <n v="2"/>
    <n v="39.767000000000003"/>
    <n v="79.534000000000006"/>
    <n v="19.883500000000002"/>
    <b v="0"/>
    <s v="21:44"/>
    <d v="1899-12-30T21:44:00"/>
    <x v="2"/>
    <x v="5"/>
    <x v="4"/>
    <n v="21"/>
    <n v="39.767000000000003"/>
    <s v="Night"/>
    <n v="0.25"/>
  </r>
  <r>
    <n v="1273"/>
    <d v="2024-03-31T00:00:00"/>
    <n v="201"/>
    <n v="302"/>
    <n v="103"/>
    <n v="1"/>
    <n v="59.305999999999997"/>
    <n v="59.305999999999997"/>
    <n v="14.826499999999999"/>
    <b v="0"/>
    <s v="03:41"/>
    <d v="1899-12-30T03:41:00"/>
    <x v="2"/>
    <x v="5"/>
    <x v="4"/>
    <n v="3"/>
    <n v="59.305999999999997"/>
    <s v="Morning"/>
    <n v="0.25"/>
  </r>
  <r>
    <n v="1730"/>
    <d v="2024-03-31T00:00:00"/>
    <n v="203"/>
    <n v="304"/>
    <n v="104"/>
    <n v="3"/>
    <n v="333.45"/>
    <n v="1000.3499999999999"/>
    <n v="300.10499999999996"/>
    <b v="0"/>
    <s v="07:47"/>
    <d v="1899-12-30T07:47:00"/>
    <x v="2"/>
    <x v="5"/>
    <x v="4"/>
    <n v="7"/>
    <n v="333.45"/>
    <s v="Morning"/>
    <n v="0.3"/>
  </r>
  <r>
    <n v="2894"/>
    <d v="2024-03-31T00:00:00"/>
    <n v="203"/>
    <n v="305"/>
    <n v="105"/>
    <n v="1"/>
    <n v="77.025000000000006"/>
    <n v="77.025000000000006"/>
    <n v="23.107500000000002"/>
    <b v="0"/>
    <s v="21:19"/>
    <d v="1899-12-30T21:19:00"/>
    <x v="2"/>
    <x v="5"/>
    <x v="4"/>
    <n v="21"/>
    <n v="77.025000000000006"/>
    <s v="Night"/>
    <n v="0.3"/>
  </r>
  <r>
    <n v="1334"/>
    <d v="2024-04-01T00:00:00"/>
    <n v="205"/>
    <n v="303"/>
    <n v="103"/>
    <n v="6"/>
    <n v="115.02400000000002"/>
    <n v="690.14400000000012"/>
    <n v="207.04320000000004"/>
    <b v="0"/>
    <s v="18:21"/>
    <d v="1899-12-30T18:21:00"/>
    <x v="2"/>
    <x v="6"/>
    <x v="5"/>
    <n v="18"/>
    <n v="115.02400000000002"/>
    <s v="Evening"/>
    <n v="0.3"/>
  </r>
  <r>
    <n v="1081"/>
    <d v="2024-04-02T00:00:00"/>
    <n v="205"/>
    <n v="304"/>
    <n v="104"/>
    <n v="8"/>
    <n v="316.29000000000002"/>
    <n v="2530.3200000000002"/>
    <n v="632.58000000000004"/>
    <b v="0"/>
    <s v="07:17"/>
    <d v="1899-12-30T07:17:00"/>
    <x v="2"/>
    <x v="6"/>
    <x v="6"/>
    <n v="7"/>
    <n v="316.29000000000002"/>
    <s v="Morning"/>
    <n v="0.25"/>
  </r>
  <r>
    <n v="1992"/>
    <d v="2024-04-02T00:00:00"/>
    <n v="204"/>
    <n v="305"/>
    <n v="105"/>
    <n v="2"/>
    <n v="37.739000000000004"/>
    <n v="75.478000000000009"/>
    <n v="15.850380000000001"/>
    <b v="1"/>
    <s v="14:28"/>
    <d v="1899-12-30T14:28:00"/>
    <x v="2"/>
    <x v="6"/>
    <x v="6"/>
    <n v="14"/>
    <n v="37.739000000000004"/>
    <s v="Afternoon"/>
    <n v="0.21"/>
  </r>
  <r>
    <n v="2001"/>
    <d v="2024-04-02T00:00:00"/>
    <n v="205"/>
    <n v="303"/>
    <n v="102"/>
    <n v="6"/>
    <n v="196.56"/>
    <n v="1179.3600000000001"/>
    <n v="176.90400000000002"/>
    <b v="0"/>
    <s v="19:06"/>
    <d v="1899-12-30T19:06:00"/>
    <x v="2"/>
    <x v="6"/>
    <x v="6"/>
    <n v="19"/>
    <n v="196.56000000000003"/>
    <s v="Evening"/>
    <n v="0.15"/>
  </r>
  <r>
    <n v="2332"/>
    <d v="2024-04-02T00:00:00"/>
    <n v="205"/>
    <n v="303"/>
    <n v="103"/>
    <n v="6"/>
    <n v="375.57"/>
    <n v="2253.42"/>
    <n v="383.08140000000003"/>
    <b v="0"/>
    <s v="05:48"/>
    <d v="1899-12-30T05:48:00"/>
    <x v="2"/>
    <x v="6"/>
    <x v="6"/>
    <n v="5"/>
    <n v="375.57"/>
    <s v="Morning"/>
    <n v="0.17"/>
  </r>
  <r>
    <n v="1261"/>
    <d v="2024-04-03T00:00:00"/>
    <n v="205"/>
    <n v="301"/>
    <n v="105"/>
    <n v="6"/>
    <n v="284.57"/>
    <n v="1707.42"/>
    <n v="426.85500000000002"/>
    <b v="0"/>
    <s v="02:36"/>
    <d v="1899-12-30T02:36:00"/>
    <x v="2"/>
    <x v="6"/>
    <x v="0"/>
    <n v="2"/>
    <n v="284.57"/>
    <s v="Morning"/>
    <n v="0.25"/>
  </r>
  <r>
    <n v="1290"/>
    <d v="2024-04-04T00:00:00"/>
    <n v="203"/>
    <n v="303"/>
    <n v="103"/>
    <n v="4"/>
    <n v="252.07000000000002"/>
    <n v="1008.2800000000001"/>
    <n v="211.7388"/>
    <b v="0"/>
    <s v="14:46"/>
    <d v="1899-12-30T14:46:00"/>
    <x v="2"/>
    <x v="6"/>
    <x v="1"/>
    <n v="14"/>
    <n v="252.07000000000002"/>
    <s v="Afternoon"/>
    <n v="0.21"/>
  </r>
  <r>
    <n v="1472"/>
    <d v="2024-04-04T00:00:00"/>
    <n v="202"/>
    <n v="301"/>
    <n v="103"/>
    <n v="4"/>
    <n v="177.58"/>
    <n v="710.32"/>
    <n v="213.096"/>
    <b v="0"/>
    <s v="17:11"/>
    <d v="1899-12-30T17:11:00"/>
    <x v="2"/>
    <x v="6"/>
    <x v="1"/>
    <n v="17"/>
    <n v="177.58"/>
    <s v="Evening"/>
    <n v="0.3"/>
  </r>
  <r>
    <n v="2235"/>
    <d v="2024-04-04T00:00:00"/>
    <n v="203"/>
    <n v="302"/>
    <n v="105"/>
    <n v="9"/>
    <n v="384.03300000000007"/>
    <n v="3456.2970000000005"/>
    <n v="518.44455000000005"/>
    <b v="1"/>
    <s v="03:58"/>
    <d v="1899-12-30T03:58:00"/>
    <x v="2"/>
    <x v="6"/>
    <x v="1"/>
    <n v="3"/>
    <n v="384.03300000000007"/>
    <s v="Morning"/>
    <n v="0.15"/>
  </r>
  <r>
    <n v="2384"/>
    <d v="2024-04-04T00:00:00"/>
    <n v="205"/>
    <n v="302"/>
    <n v="105"/>
    <n v="3"/>
    <n v="172.27600000000001"/>
    <n v="516.82799999999997"/>
    <n v="155.04839999999999"/>
    <b v="0"/>
    <s v="18:07"/>
    <d v="1899-12-30T18:07:00"/>
    <x v="2"/>
    <x v="6"/>
    <x v="1"/>
    <n v="18"/>
    <n v="172.27599999999998"/>
    <s v="Evening"/>
    <n v="0.3"/>
  </r>
  <r>
    <n v="1243"/>
    <d v="2024-04-05T00:00:00"/>
    <n v="203"/>
    <n v="304"/>
    <n v="105"/>
    <n v="8"/>
    <n v="372.541"/>
    <n v="2980.328"/>
    <n v="745.08199999999999"/>
    <b v="1"/>
    <s v="20:47"/>
    <d v="1899-12-30T20:47:00"/>
    <x v="2"/>
    <x v="6"/>
    <x v="2"/>
    <n v="20"/>
    <n v="372.541"/>
    <s v="Evening"/>
    <n v="0.25"/>
  </r>
  <r>
    <n v="1531"/>
    <d v="2024-04-05T00:00:00"/>
    <n v="205"/>
    <n v="304"/>
    <n v="101"/>
    <n v="2"/>
    <n v="317.03100000000001"/>
    <n v="634.06200000000001"/>
    <n v="158.5155"/>
    <b v="0"/>
    <s v="07:01"/>
    <d v="1899-12-30T07:01:00"/>
    <x v="2"/>
    <x v="6"/>
    <x v="2"/>
    <n v="7"/>
    <n v="317.03100000000001"/>
    <s v="Morning"/>
    <n v="0.25"/>
  </r>
  <r>
    <n v="1704"/>
    <d v="2024-04-05T00:00:00"/>
    <n v="203"/>
    <n v="302"/>
    <n v="103"/>
    <n v="2"/>
    <n v="85.033000000000001"/>
    <n v="170.066"/>
    <n v="35.713859999999997"/>
    <b v="0"/>
    <s v="16:02"/>
    <d v="1899-12-30T16:02:00"/>
    <x v="2"/>
    <x v="6"/>
    <x v="2"/>
    <n v="16"/>
    <n v="85.033000000000001"/>
    <s v="Evening"/>
    <n v="0.20999999999999996"/>
  </r>
  <r>
    <n v="2152"/>
    <d v="2024-04-05T00:00:00"/>
    <n v="202"/>
    <n v="303"/>
    <n v="105"/>
    <n v="4"/>
    <n v="194.935"/>
    <n v="779.74"/>
    <n v="132.5558"/>
    <b v="0"/>
    <s v="05:28"/>
    <d v="1899-12-30T05:28:00"/>
    <x v="2"/>
    <x v="6"/>
    <x v="2"/>
    <n v="5"/>
    <n v="194.935"/>
    <s v="Morning"/>
    <n v="0.17"/>
  </r>
  <r>
    <n v="1570"/>
    <d v="2024-04-06T00:00:00"/>
    <n v="204"/>
    <n v="303"/>
    <n v="101"/>
    <n v="2"/>
    <n v="254.995"/>
    <n v="509.99"/>
    <n v="86.698300000000003"/>
    <b v="0"/>
    <s v="19:12"/>
    <d v="1899-12-30T19:12:00"/>
    <x v="2"/>
    <x v="6"/>
    <x v="3"/>
    <n v="19"/>
    <n v="254.995"/>
    <s v="Evening"/>
    <n v="0.17"/>
  </r>
  <r>
    <n v="2170"/>
    <d v="2024-04-06T00:00:00"/>
    <n v="205"/>
    <n v="303"/>
    <n v="102"/>
    <n v="6"/>
    <n v="354.666"/>
    <n v="2127.9960000000001"/>
    <n v="361.75932000000006"/>
    <b v="0"/>
    <s v="03:39"/>
    <d v="1899-12-30T03:39:00"/>
    <x v="2"/>
    <x v="6"/>
    <x v="3"/>
    <n v="3"/>
    <n v="354.666"/>
    <s v="Morning"/>
    <n v="0.17"/>
  </r>
  <r>
    <n v="1713"/>
    <d v="2024-04-07T00:00:00"/>
    <n v="205"/>
    <n v="302"/>
    <n v="104"/>
    <n v="7"/>
    <n v="296.97199999999998"/>
    <n v="2078.8040000000001"/>
    <n v="311.82060000000001"/>
    <b v="0"/>
    <s v="00:17"/>
    <d v="1899-12-30T00:17:00"/>
    <x v="2"/>
    <x v="6"/>
    <x v="4"/>
    <n v="0"/>
    <n v="296.97200000000004"/>
    <s v="Morning"/>
    <n v="0.15"/>
  </r>
  <r>
    <n v="2697"/>
    <d v="2024-04-07T00:00:00"/>
    <n v="205"/>
    <n v="305"/>
    <n v="105"/>
    <n v="5"/>
    <n v="229.56700000000001"/>
    <n v="1147.835"/>
    <n v="172.17525000000001"/>
    <b v="0"/>
    <s v="05:14"/>
    <d v="1899-12-30T05:14:00"/>
    <x v="2"/>
    <x v="6"/>
    <x v="4"/>
    <n v="5"/>
    <n v="229.56700000000001"/>
    <s v="Morning"/>
    <n v="0.15"/>
  </r>
  <r>
    <n v="2107"/>
    <d v="2024-04-08T00:00:00"/>
    <n v="203"/>
    <n v="305"/>
    <n v="103"/>
    <n v="1"/>
    <n v="299.33800000000002"/>
    <n v="299.33800000000002"/>
    <n v="74.834500000000006"/>
    <b v="1"/>
    <s v="00:18"/>
    <d v="1899-12-30T00:18:00"/>
    <x v="2"/>
    <x v="6"/>
    <x v="5"/>
    <n v="0"/>
    <n v="299.33800000000002"/>
    <s v="Morning"/>
    <n v="0.25"/>
  </r>
  <r>
    <n v="2756"/>
    <d v="2024-04-08T00:00:00"/>
    <n v="205"/>
    <n v="304"/>
    <n v="103"/>
    <n v="2"/>
    <n v="172.58799999999999"/>
    <n v="345.17599999999999"/>
    <n v="103.55279999999999"/>
    <b v="1"/>
    <s v="12:36"/>
    <d v="1899-12-30T12:36:00"/>
    <x v="2"/>
    <x v="6"/>
    <x v="5"/>
    <n v="12"/>
    <n v="172.58799999999999"/>
    <s v="Afternoon"/>
    <n v="0.3"/>
  </r>
  <r>
    <n v="1328"/>
    <d v="2024-04-09T00:00:00"/>
    <n v="201"/>
    <n v="303"/>
    <n v="103"/>
    <n v="3"/>
    <n v="282.28199999999998"/>
    <n v="846.846"/>
    <n v="254.0538"/>
    <b v="0"/>
    <s v="03:40"/>
    <d v="1899-12-30T03:40:00"/>
    <x v="2"/>
    <x v="6"/>
    <x v="6"/>
    <n v="3"/>
    <n v="282.28199999999998"/>
    <s v="Morning"/>
    <n v="0.3"/>
  </r>
  <r>
    <n v="1928"/>
    <d v="2024-04-09T00:00:00"/>
    <n v="204"/>
    <n v="302"/>
    <n v="103"/>
    <n v="1"/>
    <n v="57.967000000000006"/>
    <n v="57.967000000000006"/>
    <n v="17.3901"/>
    <b v="0"/>
    <s v="04:59"/>
    <d v="1899-12-30T04:59:00"/>
    <x v="2"/>
    <x v="6"/>
    <x v="6"/>
    <n v="4"/>
    <n v="57.967000000000006"/>
    <s v="Morning"/>
    <n v="0.3"/>
  </r>
  <r>
    <n v="2341"/>
    <d v="2024-04-09T00:00:00"/>
    <n v="203"/>
    <n v="303"/>
    <n v="105"/>
    <n v="4"/>
    <n v="197.08"/>
    <n v="788.32"/>
    <n v="197.08"/>
    <b v="0"/>
    <s v="03:48"/>
    <d v="1899-12-30T03:48:00"/>
    <x v="2"/>
    <x v="6"/>
    <x v="6"/>
    <n v="3"/>
    <n v="197.08"/>
    <s v="Morning"/>
    <n v="0.25"/>
  </r>
  <r>
    <n v="2451"/>
    <d v="2024-04-09T00:00:00"/>
    <n v="204"/>
    <n v="305"/>
    <n v="104"/>
    <n v="2"/>
    <n v="153.49099999999999"/>
    <n v="306.98199999999997"/>
    <n v="46.047299999999993"/>
    <b v="1"/>
    <s v="11:50"/>
    <d v="1899-12-30T11:50:00"/>
    <x v="2"/>
    <x v="6"/>
    <x v="6"/>
    <n v="11"/>
    <n v="153.49099999999999"/>
    <s v="Morning"/>
    <n v="0.15"/>
  </r>
  <r>
    <n v="1389"/>
    <d v="2024-04-10T00:00:00"/>
    <n v="205"/>
    <n v="302"/>
    <n v="105"/>
    <n v="9"/>
    <n v="145.78200000000001"/>
    <n v="1312.038"/>
    <n v="196.8057"/>
    <b v="0"/>
    <s v="00:22"/>
    <d v="1899-12-30T00:22:00"/>
    <x v="2"/>
    <x v="6"/>
    <x v="0"/>
    <n v="0"/>
    <n v="145.78200000000001"/>
    <s v="Morning"/>
    <n v="0.15"/>
  </r>
  <r>
    <n v="2671"/>
    <d v="2024-04-10T00:00:00"/>
    <n v="203"/>
    <n v="304"/>
    <n v="105"/>
    <n v="9"/>
    <n v="228.05900000000003"/>
    <n v="2052.5310000000004"/>
    <n v="513.1327500000001"/>
    <b v="0"/>
    <s v="17:28"/>
    <d v="1899-12-30T17:28:00"/>
    <x v="2"/>
    <x v="6"/>
    <x v="0"/>
    <n v="17"/>
    <n v="228.05900000000005"/>
    <s v="Evening"/>
    <n v="0.25"/>
  </r>
  <r>
    <n v="2040"/>
    <d v="2024-04-11T00:00:00"/>
    <n v="204"/>
    <n v="304"/>
    <n v="102"/>
    <n v="7"/>
    <n v="68.198000000000008"/>
    <n v="477.38600000000008"/>
    <n v="100.25106000000001"/>
    <b v="0"/>
    <s v="09:12"/>
    <d v="1899-12-30T09:12:00"/>
    <x v="2"/>
    <x v="6"/>
    <x v="1"/>
    <n v="9"/>
    <n v="68.198000000000008"/>
    <s v="Morning"/>
    <n v="0.21"/>
  </r>
  <r>
    <n v="2427"/>
    <d v="2024-04-11T00:00:00"/>
    <n v="205"/>
    <n v="301"/>
    <n v="101"/>
    <n v="6"/>
    <n v="113.711"/>
    <n v="682.26599999999996"/>
    <n v="102.33989999999999"/>
    <b v="1"/>
    <s v="19:33"/>
    <d v="1899-12-30T19:33:00"/>
    <x v="2"/>
    <x v="6"/>
    <x v="1"/>
    <n v="19"/>
    <n v="113.711"/>
    <s v="Evening"/>
    <n v="0.15"/>
  </r>
  <r>
    <n v="1093"/>
    <d v="2024-04-12T00:00:00"/>
    <n v="205"/>
    <n v="304"/>
    <n v="105"/>
    <n v="9"/>
    <n v="356.81100000000004"/>
    <n v="3211.2990000000004"/>
    <n v="802.82475000000011"/>
    <b v="0"/>
    <s v="04:27"/>
    <d v="1899-12-30T04:27:00"/>
    <x v="2"/>
    <x v="6"/>
    <x v="2"/>
    <n v="4"/>
    <n v="356.81100000000004"/>
    <s v="Morning"/>
    <n v="0.25"/>
  </r>
  <r>
    <n v="2739"/>
    <d v="2024-04-12T00:00:00"/>
    <n v="201"/>
    <n v="302"/>
    <n v="103"/>
    <n v="7"/>
    <n v="134.667"/>
    <n v="942.66899999999998"/>
    <n v="141.40035"/>
    <b v="0"/>
    <s v="00:13"/>
    <d v="1899-12-30T00:13:00"/>
    <x v="2"/>
    <x v="6"/>
    <x v="2"/>
    <n v="0"/>
    <n v="134.667"/>
    <s v="Morning"/>
    <n v="0.15"/>
  </r>
  <r>
    <n v="2803"/>
    <d v="2024-04-12T00:00:00"/>
    <n v="202"/>
    <n v="304"/>
    <n v="103"/>
    <n v="6"/>
    <n v="264.25100000000003"/>
    <n v="1585.5060000000003"/>
    <n v="396.37650000000008"/>
    <b v="0"/>
    <s v="16:17"/>
    <d v="1899-12-30T16:17:00"/>
    <x v="2"/>
    <x v="6"/>
    <x v="2"/>
    <n v="16"/>
    <n v="264.25100000000003"/>
    <s v="Evening"/>
    <n v="0.25"/>
  </r>
  <r>
    <n v="1823"/>
    <d v="2024-04-13T00:00:00"/>
    <n v="203"/>
    <n v="304"/>
    <n v="101"/>
    <n v="10"/>
    <n v="183.09200000000001"/>
    <n v="1830.92"/>
    <n v="347.87479999999999"/>
    <b v="0"/>
    <s v="17:57"/>
    <d v="1899-12-30T17:57:00"/>
    <x v="2"/>
    <x v="6"/>
    <x v="3"/>
    <n v="17"/>
    <n v="183.09200000000001"/>
    <s v="Evening"/>
    <n v="0.19"/>
  </r>
  <r>
    <n v="1446"/>
    <d v="2024-04-14T00:00:00"/>
    <n v="204"/>
    <n v="301"/>
    <n v="102"/>
    <n v="6"/>
    <n v="292.74700000000001"/>
    <n v="1756.482"/>
    <n v="368.86122"/>
    <b v="0"/>
    <s v="23:27"/>
    <d v="1899-12-30T23:27:00"/>
    <x v="2"/>
    <x v="6"/>
    <x v="4"/>
    <n v="23"/>
    <n v="292.74700000000001"/>
    <s v="Night"/>
    <n v="0.21"/>
  </r>
  <r>
    <n v="2778"/>
    <d v="2024-04-15T00:00:00"/>
    <n v="201"/>
    <n v="301"/>
    <n v="101"/>
    <n v="1"/>
    <n v="116.53200000000001"/>
    <n v="116.53200000000001"/>
    <n v="24.471720000000001"/>
    <b v="0"/>
    <s v="22:05"/>
    <d v="1899-12-30T22:05:00"/>
    <x v="2"/>
    <x v="6"/>
    <x v="5"/>
    <n v="22"/>
    <n v="116.53200000000001"/>
    <s v="Night"/>
    <n v="0.21"/>
  </r>
  <r>
    <n v="2902"/>
    <d v="2024-04-15T00:00:00"/>
    <n v="201"/>
    <n v="304"/>
    <n v="104"/>
    <n v="7"/>
    <n v="75.179000000000002"/>
    <n v="526.25300000000004"/>
    <n v="89.463010000000011"/>
    <b v="0"/>
    <s v="12:02"/>
    <d v="1899-12-30T12:02:00"/>
    <x v="2"/>
    <x v="6"/>
    <x v="5"/>
    <n v="12"/>
    <n v="75.179000000000002"/>
    <s v="Afternoon"/>
    <n v="0.17"/>
  </r>
  <r>
    <n v="1324"/>
    <d v="2024-04-16T00:00:00"/>
    <n v="205"/>
    <n v="301"/>
    <n v="103"/>
    <n v="1"/>
    <n v="29.588000000000005"/>
    <n v="29.588000000000005"/>
    <n v="5.0299600000000009"/>
    <b v="0"/>
    <s v="16:36"/>
    <d v="1899-12-30T16:36:00"/>
    <x v="2"/>
    <x v="6"/>
    <x v="6"/>
    <n v="16"/>
    <n v="29.588000000000005"/>
    <s v="Evening"/>
    <n v="0.17"/>
  </r>
  <r>
    <n v="2079"/>
    <d v="2024-04-16T00:00:00"/>
    <n v="204"/>
    <n v="303"/>
    <n v="103"/>
    <n v="3"/>
    <n v="144.11799999999999"/>
    <n v="432.35399999999998"/>
    <n v="64.853099999999998"/>
    <b v="0"/>
    <s v="22:47"/>
    <d v="1899-12-30T22:47:00"/>
    <x v="2"/>
    <x v="6"/>
    <x v="6"/>
    <n v="22"/>
    <n v="144.11799999999999"/>
    <s v="Night"/>
    <n v="0.15"/>
  </r>
  <r>
    <n v="2519"/>
    <d v="2024-04-16T00:00:00"/>
    <n v="202"/>
    <n v="305"/>
    <n v="105"/>
    <n v="7"/>
    <n v="186.511"/>
    <n v="1305.577"/>
    <n v="248.05963"/>
    <b v="0"/>
    <s v="06:27"/>
    <d v="1899-12-30T06:27:00"/>
    <x v="2"/>
    <x v="6"/>
    <x v="6"/>
    <n v="6"/>
    <n v="186.511"/>
    <s v="Morning"/>
    <n v="0.19"/>
  </r>
  <r>
    <n v="1455"/>
    <d v="2024-04-17T00:00:00"/>
    <n v="203"/>
    <n v="303"/>
    <n v="102"/>
    <n v="3"/>
    <n v="165.50300000000001"/>
    <n v="496.50900000000001"/>
    <n v="74.476349999999996"/>
    <b v="1"/>
    <s v="06:58"/>
    <d v="1899-12-30T06:58:00"/>
    <x v="2"/>
    <x v="6"/>
    <x v="0"/>
    <n v="6"/>
    <n v="165.50300000000001"/>
    <s v="Morning"/>
    <n v="0.15"/>
  </r>
  <r>
    <n v="1954"/>
    <d v="2024-04-17T00:00:00"/>
    <n v="203"/>
    <n v="302"/>
    <n v="102"/>
    <n v="5"/>
    <n v="200.17400000000001"/>
    <n v="1000.87"/>
    <n v="170.14790000000002"/>
    <b v="0"/>
    <s v="22:48"/>
    <d v="1899-12-30T22:48:00"/>
    <x v="2"/>
    <x v="6"/>
    <x v="0"/>
    <n v="22"/>
    <n v="200.17400000000001"/>
    <s v="Night"/>
    <n v="0.17"/>
  </r>
  <r>
    <n v="2551"/>
    <d v="2024-04-17T00:00:00"/>
    <n v="202"/>
    <n v="301"/>
    <n v="101"/>
    <n v="3"/>
    <n v="85.488000000000014"/>
    <n v="256.46400000000006"/>
    <n v="64.116000000000014"/>
    <b v="1"/>
    <s v="18:57"/>
    <d v="1899-12-30T18:57:00"/>
    <x v="2"/>
    <x v="6"/>
    <x v="0"/>
    <n v="18"/>
    <n v="85.488000000000014"/>
    <s v="Evening"/>
    <n v="0.25"/>
  </r>
  <r>
    <n v="2995"/>
    <d v="2024-04-17T00:00:00"/>
    <n v="201"/>
    <n v="302"/>
    <n v="105"/>
    <n v="5"/>
    <n v="139.1"/>
    <n v="695.5"/>
    <n v="173.875"/>
    <b v="0"/>
    <s v="12:32"/>
    <d v="1899-12-30T12:32:00"/>
    <x v="2"/>
    <x v="6"/>
    <x v="0"/>
    <n v="12"/>
    <n v="139.1"/>
    <s v="Afternoon"/>
    <n v="0.25"/>
  </r>
  <r>
    <n v="2719"/>
    <d v="2024-04-18T00:00:00"/>
    <n v="204"/>
    <n v="305"/>
    <n v="104"/>
    <n v="2"/>
    <n v="367.09399999999999"/>
    <n v="734.18799999999999"/>
    <n v="183.547"/>
    <b v="0"/>
    <s v="09:55"/>
    <d v="1899-12-30T09:55:00"/>
    <x v="2"/>
    <x v="6"/>
    <x v="1"/>
    <n v="9"/>
    <n v="367.09399999999999"/>
    <s v="Morning"/>
    <n v="0.25"/>
  </r>
  <r>
    <n v="1402"/>
    <d v="2024-04-19T00:00:00"/>
    <n v="204"/>
    <n v="303"/>
    <n v="105"/>
    <n v="2"/>
    <n v="209.417"/>
    <n v="418.834"/>
    <n v="71.201779999999999"/>
    <b v="0"/>
    <s v="08:01"/>
    <d v="1899-12-30T08:01:00"/>
    <x v="2"/>
    <x v="6"/>
    <x v="2"/>
    <n v="8"/>
    <n v="209.417"/>
    <s v="Morning"/>
    <n v="0.16999999999999998"/>
  </r>
  <r>
    <n v="1694"/>
    <d v="2024-04-19T00:00:00"/>
    <n v="201"/>
    <n v="301"/>
    <n v="105"/>
    <n v="4"/>
    <n v="38.194000000000003"/>
    <n v="152.77600000000001"/>
    <n v="45.832799999999999"/>
    <b v="1"/>
    <s v="16:02"/>
    <d v="1899-12-30T16:02:00"/>
    <x v="2"/>
    <x v="6"/>
    <x v="2"/>
    <n v="16"/>
    <n v="38.194000000000003"/>
    <s v="Evening"/>
    <n v="0.3"/>
  </r>
  <r>
    <n v="2048"/>
    <d v="2024-04-20T00:00:00"/>
    <n v="202"/>
    <n v="301"/>
    <n v="103"/>
    <n v="1"/>
    <n v="262.65199999999999"/>
    <n v="262.65199999999999"/>
    <n v="78.795599999999993"/>
    <b v="0"/>
    <s v="07:04"/>
    <d v="1899-12-30T07:04:00"/>
    <x v="2"/>
    <x v="6"/>
    <x v="3"/>
    <n v="7"/>
    <n v="262.65199999999999"/>
    <s v="Morning"/>
    <n v="0.3"/>
  </r>
  <r>
    <n v="2413"/>
    <d v="2024-04-20T00:00:00"/>
    <n v="201"/>
    <n v="305"/>
    <n v="105"/>
    <n v="8"/>
    <n v="231.29599999999999"/>
    <n v="1850.3679999999999"/>
    <n v="462.59199999999998"/>
    <b v="0"/>
    <s v="16:05"/>
    <d v="1899-12-30T16:05:00"/>
    <x v="2"/>
    <x v="6"/>
    <x v="3"/>
    <n v="16"/>
    <n v="231.29599999999999"/>
    <s v="Evening"/>
    <n v="0.25"/>
  </r>
  <r>
    <n v="2466"/>
    <d v="2024-04-20T00:00:00"/>
    <n v="203"/>
    <n v="301"/>
    <n v="103"/>
    <n v="7"/>
    <n v="104.676"/>
    <n v="732.73199999999997"/>
    <n v="153.87371999999999"/>
    <b v="0"/>
    <s v="02:24"/>
    <d v="1899-12-30T02:24:00"/>
    <x v="2"/>
    <x v="6"/>
    <x v="3"/>
    <n v="2"/>
    <n v="104.676"/>
    <s v="Morning"/>
    <n v="0.21"/>
  </r>
  <r>
    <n v="1436"/>
    <d v="2024-04-21T00:00:00"/>
    <n v="201"/>
    <n v="303"/>
    <n v="104"/>
    <n v="10"/>
    <n v="126.34700000000001"/>
    <n v="1263.47"/>
    <n v="379.041"/>
    <b v="0"/>
    <s v="16:19"/>
    <d v="1899-12-30T16:19:00"/>
    <x v="2"/>
    <x v="6"/>
    <x v="4"/>
    <n v="16"/>
    <n v="126.34700000000001"/>
    <s v="Evening"/>
    <n v="0.3"/>
  </r>
  <r>
    <n v="2787"/>
    <d v="2024-04-21T00:00:00"/>
    <n v="201"/>
    <n v="302"/>
    <n v="105"/>
    <n v="6"/>
    <n v="73.462999999999994"/>
    <n v="440.77799999999996"/>
    <n v="66.116699999999994"/>
    <b v="0"/>
    <s v="11:07"/>
    <d v="1899-12-30T11:07:00"/>
    <x v="2"/>
    <x v="6"/>
    <x v="4"/>
    <n v="11"/>
    <n v="73.462999999999994"/>
    <s v="Morning"/>
    <n v="0.15"/>
  </r>
  <r>
    <n v="2998"/>
    <d v="2024-04-21T00:00:00"/>
    <n v="204"/>
    <n v="304"/>
    <n v="105"/>
    <n v="9"/>
    <n v="231.452"/>
    <n v="2083.0680000000002"/>
    <n v="354.12156000000004"/>
    <b v="1"/>
    <s v="03:22"/>
    <d v="1899-12-30T03:22:00"/>
    <x v="2"/>
    <x v="6"/>
    <x v="4"/>
    <n v="3"/>
    <n v="231.45200000000003"/>
    <s v="Morning"/>
    <n v="0.17"/>
  </r>
  <r>
    <n v="1507"/>
    <d v="2024-04-23T00:00:00"/>
    <n v="204"/>
    <n v="303"/>
    <n v="104"/>
    <n v="10"/>
    <n v="328.952"/>
    <n v="3289.52"/>
    <n v="822.38"/>
    <b v="0"/>
    <s v="17:56"/>
    <d v="1899-12-30T17:56:00"/>
    <x v="2"/>
    <x v="6"/>
    <x v="6"/>
    <n v="17"/>
    <n v="328.952"/>
    <s v="Evening"/>
    <n v="0.25"/>
  </r>
  <r>
    <n v="2744"/>
    <d v="2024-04-23T00:00:00"/>
    <n v="205"/>
    <n v="302"/>
    <n v="103"/>
    <n v="2"/>
    <n v="148.34300000000002"/>
    <n v="296.68600000000004"/>
    <n v="89.005800000000008"/>
    <b v="0"/>
    <s v="17:40"/>
    <d v="1899-12-30T17:40:00"/>
    <x v="2"/>
    <x v="6"/>
    <x v="6"/>
    <n v="17"/>
    <n v="148.34300000000002"/>
    <s v="Evening"/>
    <n v="0.3"/>
  </r>
  <r>
    <n v="2961"/>
    <d v="2024-04-23T00:00:00"/>
    <n v="201"/>
    <n v="305"/>
    <n v="102"/>
    <n v="5"/>
    <n v="325.637"/>
    <n v="1628.1849999999999"/>
    <n v="244.22774999999999"/>
    <b v="1"/>
    <s v="10:21"/>
    <d v="1899-12-30T10:21:00"/>
    <x v="2"/>
    <x v="6"/>
    <x v="6"/>
    <n v="10"/>
    <n v="325.637"/>
    <s v="Morning"/>
    <n v="0.15"/>
  </r>
  <r>
    <n v="2156"/>
    <d v="2024-04-24T00:00:00"/>
    <n v="202"/>
    <n v="302"/>
    <n v="101"/>
    <n v="5"/>
    <n v="121.49799999999999"/>
    <n v="607.49"/>
    <n v="182.24699999999999"/>
    <b v="1"/>
    <s v="21:22"/>
    <d v="1899-12-30T21:22:00"/>
    <x v="2"/>
    <x v="6"/>
    <x v="0"/>
    <n v="21"/>
    <n v="121.498"/>
    <s v="Night"/>
    <n v="0.3"/>
  </r>
  <r>
    <n v="2872"/>
    <d v="2024-04-24T00:00:00"/>
    <n v="201"/>
    <n v="302"/>
    <n v="101"/>
    <n v="3"/>
    <n v="132.834"/>
    <n v="398.50200000000001"/>
    <n v="67.745340000000013"/>
    <b v="0"/>
    <s v="03:00"/>
    <d v="1899-12-30T03:00:00"/>
    <x v="2"/>
    <x v="6"/>
    <x v="0"/>
    <n v="3"/>
    <n v="132.834"/>
    <s v="Morning"/>
    <n v="0.17000000000000004"/>
  </r>
  <r>
    <n v="1573"/>
    <d v="2024-04-25T00:00:00"/>
    <n v="203"/>
    <n v="305"/>
    <n v="104"/>
    <n v="8"/>
    <n v="273.32499999999999"/>
    <n v="2186.6"/>
    <n v="546.65"/>
    <b v="0"/>
    <s v="04:11"/>
    <d v="1899-12-30T04:11:00"/>
    <x v="2"/>
    <x v="6"/>
    <x v="1"/>
    <n v="4"/>
    <n v="273.32499999999999"/>
    <s v="Morning"/>
    <n v="0.25"/>
  </r>
  <r>
    <n v="1910"/>
    <d v="2024-04-25T00:00:00"/>
    <n v="202"/>
    <n v="305"/>
    <n v="103"/>
    <n v="10"/>
    <n v="381.303"/>
    <n v="3813.0299999999997"/>
    <n v="1143.9089999999999"/>
    <b v="0"/>
    <s v="21:20"/>
    <d v="1899-12-30T21:20:00"/>
    <x v="2"/>
    <x v="6"/>
    <x v="1"/>
    <n v="21"/>
    <n v="381.303"/>
    <s v="Night"/>
    <n v="0.3"/>
  </r>
  <r>
    <n v="2728"/>
    <d v="2024-04-25T00:00:00"/>
    <n v="201"/>
    <n v="302"/>
    <n v="102"/>
    <n v="6"/>
    <n v="206.25800000000001"/>
    <n v="1237.548"/>
    <n v="210.38316"/>
    <b v="0"/>
    <s v="04:29"/>
    <d v="1899-12-30T04:29:00"/>
    <x v="2"/>
    <x v="6"/>
    <x v="1"/>
    <n v="4"/>
    <n v="206.25800000000001"/>
    <s v="Morning"/>
    <n v="0.17"/>
  </r>
  <r>
    <n v="1310"/>
    <d v="2024-04-26T00:00:00"/>
    <n v="201"/>
    <n v="305"/>
    <n v="103"/>
    <n v="3"/>
    <n v="38.935000000000002"/>
    <n v="116.80500000000001"/>
    <n v="35.041499999999999"/>
    <b v="0"/>
    <s v="14:50"/>
    <d v="1899-12-30T14:50:00"/>
    <x v="2"/>
    <x v="6"/>
    <x v="2"/>
    <n v="14"/>
    <n v="38.935000000000002"/>
    <s v="Afternoon"/>
    <n v="0.3"/>
  </r>
  <r>
    <n v="1526"/>
    <d v="2024-04-26T00:00:00"/>
    <n v="202"/>
    <n v="303"/>
    <n v="104"/>
    <n v="3"/>
    <n v="102.193"/>
    <n v="306.57900000000001"/>
    <n v="91.973699999999994"/>
    <b v="0"/>
    <s v="17:58"/>
    <d v="1899-12-30T17:58:00"/>
    <x v="2"/>
    <x v="6"/>
    <x v="2"/>
    <n v="17"/>
    <n v="102.193"/>
    <s v="Evening"/>
    <n v="0.3"/>
  </r>
  <r>
    <n v="2816"/>
    <d v="2024-04-26T00:00:00"/>
    <n v="203"/>
    <n v="303"/>
    <n v="104"/>
    <n v="7"/>
    <n v="189.73499999999999"/>
    <n v="1328.145"/>
    <n v="398.44349999999997"/>
    <b v="0"/>
    <s v="15:12"/>
    <d v="1899-12-30T15:12:00"/>
    <x v="2"/>
    <x v="6"/>
    <x v="2"/>
    <n v="15"/>
    <n v="189.73499999999999"/>
    <s v="Evening"/>
    <n v="0.3"/>
  </r>
  <r>
    <n v="1149"/>
    <d v="2024-04-27T00:00:00"/>
    <n v="204"/>
    <n v="303"/>
    <n v="102"/>
    <n v="3"/>
    <n v="97.89"/>
    <n v="293.67"/>
    <n v="44.0505"/>
    <b v="0"/>
    <s v="14:50"/>
    <d v="1899-12-30T14:50:00"/>
    <x v="2"/>
    <x v="6"/>
    <x v="3"/>
    <n v="14"/>
    <n v="97.89"/>
    <s v="Afternoon"/>
    <n v="0.15"/>
  </r>
  <r>
    <n v="1206"/>
    <d v="2024-04-27T00:00:00"/>
    <n v="201"/>
    <n v="305"/>
    <n v="101"/>
    <n v="5"/>
    <n v="161.38200000000001"/>
    <n v="806.91000000000008"/>
    <n v="169.4511"/>
    <b v="0"/>
    <s v="05:15"/>
    <d v="1899-12-30T05:15:00"/>
    <x v="2"/>
    <x v="6"/>
    <x v="3"/>
    <n v="5"/>
    <n v="161.38200000000001"/>
    <s v="Morning"/>
    <n v="0.20999999999999996"/>
  </r>
  <r>
    <n v="2351"/>
    <d v="2024-04-27T00:00:00"/>
    <n v="202"/>
    <n v="305"/>
    <n v="104"/>
    <n v="9"/>
    <n v="218.33499999999998"/>
    <n v="1965.0149999999999"/>
    <n v="373.35284999999999"/>
    <b v="1"/>
    <s v="20:19"/>
    <d v="1899-12-30T20:19:00"/>
    <x v="2"/>
    <x v="6"/>
    <x v="3"/>
    <n v="20"/>
    <n v="218.33499999999998"/>
    <s v="Evening"/>
    <n v="0.19"/>
  </r>
  <r>
    <n v="1110"/>
    <d v="2024-04-28T00:00:00"/>
    <n v="201"/>
    <n v="301"/>
    <n v="103"/>
    <n v="2"/>
    <n v="145.119"/>
    <n v="290.238"/>
    <n v="60.949979999999996"/>
    <b v="0"/>
    <s v="11:44"/>
    <d v="1899-12-30T11:44:00"/>
    <x v="2"/>
    <x v="6"/>
    <x v="4"/>
    <n v="11"/>
    <n v="145.119"/>
    <s v="Morning"/>
    <n v="0.21"/>
  </r>
  <r>
    <n v="1903"/>
    <d v="2024-04-28T00:00:00"/>
    <n v="201"/>
    <n v="301"/>
    <n v="105"/>
    <n v="10"/>
    <n v="382.69400000000002"/>
    <n v="3826.94"/>
    <n v="956.73500000000001"/>
    <b v="0"/>
    <s v="00:18"/>
    <d v="1899-12-30T00:18:00"/>
    <x v="2"/>
    <x v="6"/>
    <x v="4"/>
    <n v="0"/>
    <n v="382.69400000000002"/>
    <s v="Morning"/>
    <n v="0.25"/>
  </r>
  <r>
    <n v="1148"/>
    <d v="2024-04-29T00:00:00"/>
    <n v="201"/>
    <n v="303"/>
    <n v="105"/>
    <n v="8"/>
    <n v="299.72800000000001"/>
    <n v="2397.8240000000001"/>
    <n v="719.34720000000004"/>
    <b v="0"/>
    <s v="10:25"/>
    <d v="1899-12-30T10:25:00"/>
    <x v="2"/>
    <x v="6"/>
    <x v="5"/>
    <n v="10"/>
    <n v="299.72800000000001"/>
    <s v="Morning"/>
    <n v="0.3"/>
  </r>
  <r>
    <n v="1479"/>
    <d v="2024-04-29T00:00:00"/>
    <n v="202"/>
    <n v="303"/>
    <n v="101"/>
    <n v="5"/>
    <n v="370.435"/>
    <n v="1852.175"/>
    <n v="277.82624999999996"/>
    <b v="1"/>
    <s v="00:55"/>
    <d v="1899-12-30T00:55:00"/>
    <x v="2"/>
    <x v="6"/>
    <x v="5"/>
    <n v="0"/>
    <n v="370.435"/>
    <s v="Morning"/>
    <n v="0.15"/>
  </r>
  <r>
    <n v="1748"/>
    <d v="2024-04-29T00:00:00"/>
    <n v="203"/>
    <n v="301"/>
    <n v="103"/>
    <n v="8"/>
    <n v="327.899"/>
    <n v="2623.192"/>
    <n v="786.95759999999996"/>
    <b v="0"/>
    <s v="17:00"/>
    <d v="1899-12-30T17:00:00"/>
    <x v="2"/>
    <x v="6"/>
    <x v="5"/>
    <n v="17"/>
    <n v="327.899"/>
    <s v="Evening"/>
    <n v="0.3"/>
  </r>
  <r>
    <n v="2067"/>
    <d v="2024-04-29T00:00:00"/>
    <n v="201"/>
    <n v="303"/>
    <n v="104"/>
    <n v="5"/>
    <n v="371.709"/>
    <n v="1858.5450000000001"/>
    <n v="278.78174999999999"/>
    <b v="0"/>
    <s v="11:00"/>
    <d v="1899-12-30T11:00:00"/>
    <x v="2"/>
    <x v="6"/>
    <x v="5"/>
    <n v="11"/>
    <n v="371.709"/>
    <s v="Morning"/>
    <n v="0.15"/>
  </r>
  <r>
    <n v="2157"/>
    <d v="2024-04-29T00:00:00"/>
    <n v="203"/>
    <n v="305"/>
    <n v="103"/>
    <n v="5"/>
    <n v="379.71699999999998"/>
    <n v="1898.585"/>
    <n v="284.78775000000002"/>
    <b v="0"/>
    <s v="23:50"/>
    <d v="1899-12-30T23:50:00"/>
    <x v="2"/>
    <x v="6"/>
    <x v="5"/>
    <n v="23"/>
    <n v="379.71699999999998"/>
    <s v="Night"/>
    <n v="0.15"/>
  </r>
  <r>
    <n v="2434"/>
    <d v="2024-04-29T00:00:00"/>
    <n v="203"/>
    <n v="301"/>
    <n v="101"/>
    <n v="2"/>
    <n v="291.08300000000003"/>
    <n v="582.16600000000005"/>
    <n v="98.968220000000017"/>
    <b v="0"/>
    <s v="10:32"/>
    <d v="1899-12-30T10:32:00"/>
    <x v="2"/>
    <x v="6"/>
    <x v="5"/>
    <n v="10"/>
    <n v="291.08300000000003"/>
    <s v="Morning"/>
    <n v="0.17"/>
  </r>
  <r>
    <n v="1837"/>
    <d v="2024-04-30T00:00:00"/>
    <n v="204"/>
    <n v="301"/>
    <n v="104"/>
    <n v="2"/>
    <n v="45.448"/>
    <n v="90.896000000000001"/>
    <n v="22.724"/>
    <b v="0"/>
    <s v="23:53"/>
    <d v="1899-12-30T23:53:00"/>
    <x v="2"/>
    <x v="6"/>
    <x v="6"/>
    <n v="23"/>
    <n v="45.448"/>
    <s v="Night"/>
    <n v="0.25"/>
  </r>
  <r>
    <n v="2218"/>
    <d v="2024-04-30T00:00:00"/>
    <n v="201"/>
    <n v="303"/>
    <n v="105"/>
    <n v="5"/>
    <n v="376.94799999999998"/>
    <n v="1884.7399999999998"/>
    <n v="320.4058"/>
    <b v="0"/>
    <s v="22:23"/>
    <d v="1899-12-30T22:23:00"/>
    <x v="2"/>
    <x v="6"/>
    <x v="6"/>
    <n v="22"/>
    <n v="376.94799999999998"/>
    <s v="Night"/>
    <n v="0.17"/>
  </r>
  <r>
    <n v="2690"/>
    <d v="2024-05-01T00:00:00"/>
    <n v="202"/>
    <n v="301"/>
    <n v="103"/>
    <n v="10"/>
    <n v="229.08600000000001"/>
    <n v="2290.86"/>
    <n v="687.25800000000004"/>
    <b v="0"/>
    <s v="05:34"/>
    <d v="1899-12-30T05:34:00"/>
    <x v="2"/>
    <x v="7"/>
    <x v="0"/>
    <n v="5"/>
    <n v="229.08600000000001"/>
    <s v="Morning"/>
    <n v="0.3"/>
  </r>
  <r>
    <n v="2786"/>
    <d v="2024-05-02T00:00:00"/>
    <n v="202"/>
    <n v="302"/>
    <n v="102"/>
    <n v="2"/>
    <n v="54.184000000000005"/>
    <n v="108.36800000000001"/>
    <n v="32.510400000000004"/>
    <b v="0"/>
    <s v="03:34"/>
    <d v="1899-12-30T03:34:00"/>
    <x v="2"/>
    <x v="7"/>
    <x v="1"/>
    <n v="3"/>
    <n v="54.184000000000005"/>
    <s v="Morning"/>
    <n v="0.3"/>
  </r>
  <r>
    <n v="1276"/>
    <d v="2024-05-03T00:00:00"/>
    <n v="202"/>
    <n v="303"/>
    <n v="103"/>
    <n v="10"/>
    <n v="361.15300000000002"/>
    <n v="3611.53"/>
    <n v="613.96010000000012"/>
    <b v="1"/>
    <s v="01:35"/>
    <d v="1899-12-30T01:35:00"/>
    <x v="2"/>
    <x v="7"/>
    <x v="2"/>
    <n v="1"/>
    <n v="361.15300000000002"/>
    <s v="Morning"/>
    <n v="0.17"/>
  </r>
  <r>
    <n v="1589"/>
    <d v="2024-05-03T00:00:00"/>
    <n v="203"/>
    <n v="304"/>
    <n v="104"/>
    <n v="1"/>
    <n v="228.696"/>
    <n v="228.696"/>
    <n v="43.452240000000003"/>
    <b v="0"/>
    <s v="11:35"/>
    <d v="1899-12-30T11:35:00"/>
    <x v="2"/>
    <x v="7"/>
    <x v="2"/>
    <n v="11"/>
    <n v="228.696"/>
    <s v="Morning"/>
    <n v="0.19000000000000003"/>
  </r>
  <r>
    <n v="1897"/>
    <d v="2024-05-03T00:00:00"/>
    <n v="202"/>
    <n v="302"/>
    <n v="102"/>
    <n v="10"/>
    <n v="271.29700000000003"/>
    <n v="2712.9700000000003"/>
    <n v="678.24250000000006"/>
    <b v="0"/>
    <s v="00:14"/>
    <d v="1899-12-30T00:14:00"/>
    <x v="2"/>
    <x v="7"/>
    <x v="2"/>
    <n v="0"/>
    <n v="271.29700000000003"/>
    <s v="Morning"/>
    <n v="0.25"/>
  </r>
  <r>
    <n v="1121"/>
    <d v="2024-05-04T00:00:00"/>
    <n v="201"/>
    <n v="303"/>
    <n v="105"/>
    <n v="1"/>
    <n v="296.92"/>
    <n v="296.92"/>
    <n v="56.414800000000007"/>
    <b v="1"/>
    <s v="00:21"/>
    <d v="1899-12-30T00:21:00"/>
    <x v="2"/>
    <x v="7"/>
    <x v="3"/>
    <n v="0"/>
    <n v="296.92"/>
    <s v="Morning"/>
    <n v="0.19"/>
  </r>
  <r>
    <n v="1797"/>
    <d v="2024-05-04T00:00:00"/>
    <n v="204"/>
    <n v="302"/>
    <n v="105"/>
    <n v="6"/>
    <n v="202.8"/>
    <n v="1216.8000000000002"/>
    <n v="182.52"/>
    <b v="0"/>
    <s v="02:04"/>
    <d v="1899-12-30T02:04:00"/>
    <x v="2"/>
    <x v="7"/>
    <x v="3"/>
    <n v="2"/>
    <n v="202.80000000000004"/>
    <s v="Morning"/>
    <n v="0.15"/>
  </r>
  <r>
    <n v="2066"/>
    <d v="2024-05-04T00:00:00"/>
    <n v="202"/>
    <n v="302"/>
    <n v="102"/>
    <n v="1"/>
    <n v="319.202"/>
    <n v="319.202"/>
    <n v="95.760599999999997"/>
    <b v="0"/>
    <s v="15:45"/>
    <d v="1899-12-30T15:45:00"/>
    <x v="2"/>
    <x v="7"/>
    <x v="3"/>
    <n v="15"/>
    <n v="319.202"/>
    <s v="Evening"/>
    <n v="0.3"/>
  </r>
  <r>
    <n v="2084"/>
    <d v="2024-05-04T00:00:00"/>
    <n v="202"/>
    <n v="302"/>
    <n v="101"/>
    <n v="9"/>
    <n v="34.047000000000004"/>
    <n v="306.42300000000006"/>
    <n v="91.926900000000018"/>
    <b v="1"/>
    <s v="04:04"/>
    <d v="1899-12-30T04:04:00"/>
    <x v="2"/>
    <x v="7"/>
    <x v="3"/>
    <n v="4"/>
    <n v="34.047000000000004"/>
    <s v="Morning"/>
    <n v="0.3"/>
  </r>
  <r>
    <n v="2103"/>
    <d v="2024-05-04T00:00:00"/>
    <n v="201"/>
    <n v="305"/>
    <n v="105"/>
    <n v="3"/>
    <n v="43.94"/>
    <n v="131.82"/>
    <n v="19.773"/>
    <b v="0"/>
    <s v="12:00"/>
    <d v="1899-12-30T12:00:00"/>
    <x v="2"/>
    <x v="7"/>
    <x v="3"/>
    <n v="12"/>
    <n v="43.94"/>
    <s v="Afternoon"/>
    <n v="0.15"/>
  </r>
  <r>
    <n v="2187"/>
    <d v="2024-05-05T00:00:00"/>
    <n v="202"/>
    <n v="302"/>
    <n v="105"/>
    <n v="5"/>
    <n v="341.64000000000004"/>
    <n v="1708.2000000000003"/>
    <n v="256.23"/>
    <b v="0"/>
    <s v="09:36"/>
    <d v="1899-12-30T09:36:00"/>
    <x v="2"/>
    <x v="7"/>
    <x v="4"/>
    <n v="9"/>
    <n v="341.64000000000004"/>
    <s v="Morning"/>
    <n v="0.15"/>
  </r>
  <r>
    <n v="2238"/>
    <d v="2024-05-05T00:00:00"/>
    <n v="204"/>
    <n v="301"/>
    <n v="102"/>
    <n v="4"/>
    <n v="101.77700000000002"/>
    <n v="407.10800000000006"/>
    <n v="85.492680000000007"/>
    <b v="1"/>
    <s v="23:19"/>
    <d v="1899-12-30T23:19:00"/>
    <x v="2"/>
    <x v="7"/>
    <x v="4"/>
    <n v="23"/>
    <n v="101.77700000000002"/>
    <s v="Night"/>
    <n v="0.21"/>
  </r>
  <r>
    <n v="2499"/>
    <d v="2024-05-05T00:00:00"/>
    <n v="202"/>
    <n v="302"/>
    <n v="102"/>
    <n v="9"/>
    <n v="117"/>
    <n v="1053"/>
    <n v="157.94999999999999"/>
    <b v="0"/>
    <s v="18:30"/>
    <d v="1899-12-30T18:30:00"/>
    <x v="2"/>
    <x v="7"/>
    <x v="4"/>
    <n v="18"/>
    <n v="117"/>
    <s v="Evening"/>
    <n v="0.15"/>
  </r>
  <r>
    <n v="2727"/>
    <d v="2024-05-05T00:00:00"/>
    <n v="201"/>
    <n v="301"/>
    <n v="104"/>
    <n v="10"/>
    <n v="64.856999999999999"/>
    <n v="648.56999999999994"/>
    <n v="97.285499999999985"/>
    <b v="0"/>
    <s v="15:59"/>
    <d v="1899-12-30T15:59:00"/>
    <x v="2"/>
    <x v="7"/>
    <x v="4"/>
    <n v="15"/>
    <n v="64.856999999999999"/>
    <s v="Evening"/>
    <n v="0.15"/>
  </r>
  <r>
    <n v="2563"/>
    <d v="2024-05-06T00:00:00"/>
    <n v="201"/>
    <n v="305"/>
    <n v="105"/>
    <n v="8"/>
    <n v="58.707999999999998"/>
    <n v="469.66399999999999"/>
    <n v="117.416"/>
    <b v="0"/>
    <s v="16:49"/>
    <d v="1899-12-30T16:49:00"/>
    <x v="2"/>
    <x v="7"/>
    <x v="5"/>
    <n v="16"/>
    <n v="58.707999999999998"/>
    <s v="Evening"/>
    <n v="0.25"/>
  </r>
  <r>
    <n v="2649"/>
    <d v="2024-05-06T00:00:00"/>
    <n v="202"/>
    <n v="304"/>
    <n v="103"/>
    <n v="5"/>
    <n v="301.58700000000005"/>
    <n v="1507.9350000000002"/>
    <n v="226.19025000000002"/>
    <b v="0"/>
    <s v="10:10"/>
    <d v="1899-12-30T10:10:00"/>
    <x v="2"/>
    <x v="7"/>
    <x v="5"/>
    <n v="10"/>
    <n v="301.58700000000005"/>
    <s v="Morning"/>
    <n v="0.15"/>
  </r>
  <r>
    <n v="1182"/>
    <d v="2024-05-07T00:00:00"/>
    <n v="203"/>
    <n v="302"/>
    <n v="104"/>
    <n v="8"/>
    <n v="38.103000000000002"/>
    <n v="304.82400000000001"/>
    <n v="64.013040000000004"/>
    <b v="1"/>
    <s v="07:06"/>
    <d v="1899-12-30T07:06:00"/>
    <x v="2"/>
    <x v="7"/>
    <x v="6"/>
    <n v="7"/>
    <n v="38.103000000000002"/>
    <s v="Morning"/>
    <n v="0.21"/>
  </r>
  <r>
    <n v="2257"/>
    <d v="2024-05-07T00:00:00"/>
    <n v="201"/>
    <n v="304"/>
    <n v="103"/>
    <n v="2"/>
    <n v="286.44200000000001"/>
    <n v="572.88400000000001"/>
    <n v="143.221"/>
    <b v="1"/>
    <s v="19:50"/>
    <d v="1899-12-30T19:50:00"/>
    <x v="2"/>
    <x v="7"/>
    <x v="6"/>
    <n v="19"/>
    <n v="286.44200000000001"/>
    <s v="Evening"/>
    <n v="0.25"/>
  </r>
  <r>
    <n v="2556"/>
    <d v="2024-05-07T00:00:00"/>
    <n v="205"/>
    <n v="304"/>
    <n v="105"/>
    <n v="2"/>
    <n v="214.006"/>
    <n v="428.012"/>
    <n v="89.88252"/>
    <b v="0"/>
    <s v="17:31"/>
    <d v="1899-12-30T17:31:00"/>
    <x v="2"/>
    <x v="7"/>
    <x v="6"/>
    <n v="17"/>
    <n v="214.006"/>
    <s v="Evening"/>
    <n v="0.21"/>
  </r>
  <r>
    <n v="2110"/>
    <d v="2024-05-08T00:00:00"/>
    <n v="205"/>
    <n v="305"/>
    <n v="101"/>
    <n v="5"/>
    <n v="74.646000000000001"/>
    <n v="373.23"/>
    <n v="63.449100000000008"/>
    <b v="0"/>
    <s v="18:40"/>
    <d v="1899-12-30T18:40:00"/>
    <x v="2"/>
    <x v="7"/>
    <x v="0"/>
    <n v="18"/>
    <n v="74.646000000000001"/>
    <s v="Evening"/>
    <n v="0.17"/>
  </r>
  <r>
    <n v="1428"/>
    <d v="2024-05-09T00:00:00"/>
    <n v="204"/>
    <n v="303"/>
    <n v="101"/>
    <n v="7"/>
    <n v="388.80399999999997"/>
    <n v="2721.6279999999997"/>
    <n v="571.54187999999988"/>
    <b v="0"/>
    <s v="22:04"/>
    <d v="1899-12-30T22:04:00"/>
    <x v="2"/>
    <x v="7"/>
    <x v="1"/>
    <n v="22"/>
    <n v="388.80399999999997"/>
    <s v="Night"/>
    <n v="0.20999999999999996"/>
  </r>
  <r>
    <n v="1664"/>
    <d v="2024-05-09T00:00:00"/>
    <n v="202"/>
    <n v="305"/>
    <n v="104"/>
    <n v="1"/>
    <n v="27.014000000000003"/>
    <n v="27.014000000000003"/>
    <n v="8.1042000000000005"/>
    <b v="0"/>
    <s v="04:37"/>
    <d v="1899-12-30T04:37:00"/>
    <x v="2"/>
    <x v="7"/>
    <x v="1"/>
    <n v="4"/>
    <n v="27.014000000000003"/>
    <s v="Morning"/>
    <n v="0.3"/>
  </r>
  <r>
    <n v="1915"/>
    <d v="2024-05-09T00:00:00"/>
    <n v="202"/>
    <n v="303"/>
    <n v="105"/>
    <n v="5"/>
    <n v="76.635000000000005"/>
    <n v="383.17500000000001"/>
    <n v="95.793750000000003"/>
    <b v="1"/>
    <s v="20:40"/>
    <d v="1899-12-30T20:40:00"/>
    <x v="2"/>
    <x v="7"/>
    <x v="1"/>
    <n v="20"/>
    <n v="76.635000000000005"/>
    <s v="Evening"/>
    <n v="0.25"/>
  </r>
  <r>
    <n v="2135"/>
    <d v="2024-05-09T00:00:00"/>
    <n v="203"/>
    <n v="304"/>
    <n v="105"/>
    <n v="5"/>
    <n v="47.151000000000003"/>
    <n v="235.75500000000002"/>
    <n v="44.793450000000007"/>
    <b v="0"/>
    <s v="07:17"/>
    <d v="1899-12-30T07:17:00"/>
    <x v="2"/>
    <x v="7"/>
    <x v="1"/>
    <n v="7"/>
    <n v="47.151000000000003"/>
    <s v="Morning"/>
    <n v="0.19"/>
  </r>
  <r>
    <n v="1089"/>
    <d v="2024-05-10T00:00:00"/>
    <n v="205"/>
    <n v="305"/>
    <n v="102"/>
    <n v="6"/>
    <n v="121.08200000000001"/>
    <n v="726.49200000000008"/>
    <n v="108.97380000000001"/>
    <b v="0"/>
    <s v="05:09"/>
    <d v="1899-12-30T05:09:00"/>
    <x v="2"/>
    <x v="7"/>
    <x v="2"/>
    <n v="5"/>
    <n v="121.08200000000001"/>
    <s v="Morning"/>
    <n v="0.15"/>
  </r>
  <r>
    <n v="1238"/>
    <d v="2024-05-10T00:00:00"/>
    <n v="202"/>
    <n v="304"/>
    <n v="103"/>
    <n v="3"/>
    <n v="69.069000000000003"/>
    <n v="207.20699999999999"/>
    <n v="62.162099999999995"/>
    <b v="0"/>
    <s v="12:43"/>
    <d v="1899-12-30T12:43:00"/>
    <x v="2"/>
    <x v="7"/>
    <x v="2"/>
    <n v="12"/>
    <n v="69.069000000000003"/>
    <s v="Afternoon"/>
    <n v="0.3"/>
  </r>
  <r>
    <n v="1265"/>
    <d v="2024-05-10T00:00:00"/>
    <n v="201"/>
    <n v="303"/>
    <n v="103"/>
    <n v="6"/>
    <n v="341.99099999999999"/>
    <n v="2051.9459999999999"/>
    <n v="389.86973999999998"/>
    <b v="0"/>
    <s v="03:09"/>
    <d v="1899-12-30T03:09:00"/>
    <x v="2"/>
    <x v="7"/>
    <x v="2"/>
    <n v="3"/>
    <n v="341.99099999999999"/>
    <s v="Morning"/>
    <n v="0.19"/>
  </r>
  <r>
    <n v="2844"/>
    <d v="2024-05-10T00:00:00"/>
    <n v="204"/>
    <n v="302"/>
    <n v="102"/>
    <n v="4"/>
    <n v="367.69200000000001"/>
    <n v="1470.768"/>
    <n v="308.86128000000002"/>
    <b v="0"/>
    <s v="05:13"/>
    <d v="1899-12-30T05:13:00"/>
    <x v="2"/>
    <x v="7"/>
    <x v="2"/>
    <n v="5"/>
    <n v="367.69200000000001"/>
    <s v="Morning"/>
    <n v="0.21000000000000002"/>
  </r>
  <r>
    <n v="1346"/>
    <d v="2024-05-11T00:00:00"/>
    <n v="201"/>
    <n v="301"/>
    <n v="103"/>
    <n v="9"/>
    <n v="154.12800000000001"/>
    <n v="1387.152"/>
    <n v="416.1456"/>
    <b v="0"/>
    <s v="06:09"/>
    <d v="1899-12-30T06:09:00"/>
    <x v="2"/>
    <x v="7"/>
    <x v="3"/>
    <n v="6"/>
    <n v="154.12800000000001"/>
    <s v="Morning"/>
    <n v="0.3"/>
  </r>
  <r>
    <n v="1469"/>
    <d v="2024-05-11T00:00:00"/>
    <n v="202"/>
    <n v="303"/>
    <n v="105"/>
    <n v="3"/>
    <n v="223.17099999999999"/>
    <n v="669.51299999999992"/>
    <n v="127.20746999999999"/>
    <b v="0"/>
    <s v="04:20"/>
    <d v="1899-12-30T04:20:00"/>
    <x v="2"/>
    <x v="7"/>
    <x v="3"/>
    <n v="4"/>
    <n v="223.17099999999996"/>
    <s v="Morning"/>
    <n v="0.19"/>
  </r>
  <r>
    <n v="1673"/>
    <d v="2024-05-11T00:00:00"/>
    <n v="205"/>
    <n v="303"/>
    <n v="101"/>
    <n v="6"/>
    <n v="373.91899999999998"/>
    <n v="2243.5140000000001"/>
    <n v="426.26766000000003"/>
    <b v="0"/>
    <s v="16:21"/>
    <d v="1899-12-30T16:21:00"/>
    <x v="2"/>
    <x v="7"/>
    <x v="3"/>
    <n v="16"/>
    <n v="373.91900000000004"/>
    <s v="Evening"/>
    <n v="0.19"/>
  </r>
  <r>
    <n v="1844"/>
    <d v="2024-05-11T00:00:00"/>
    <n v="202"/>
    <n v="304"/>
    <n v="104"/>
    <n v="3"/>
    <n v="362.96"/>
    <n v="1088.8799999999999"/>
    <n v="326.66399999999993"/>
    <b v="0"/>
    <s v="06:03"/>
    <d v="1899-12-30T06:03:00"/>
    <x v="2"/>
    <x v="7"/>
    <x v="3"/>
    <n v="6"/>
    <n v="362.96"/>
    <s v="Morning"/>
    <n v="0.3"/>
  </r>
  <r>
    <n v="1972"/>
    <d v="2024-05-11T00:00:00"/>
    <n v="202"/>
    <n v="301"/>
    <n v="102"/>
    <n v="10"/>
    <n v="339.10500000000002"/>
    <n v="3391.05"/>
    <n v="576.47850000000005"/>
    <b v="0"/>
    <s v="16:54"/>
    <d v="1899-12-30T16:54:00"/>
    <x v="2"/>
    <x v="7"/>
    <x v="3"/>
    <n v="16"/>
    <n v="339.10500000000002"/>
    <s v="Evening"/>
    <n v="0.17"/>
  </r>
  <r>
    <n v="2281"/>
    <d v="2024-05-11T00:00:00"/>
    <n v="204"/>
    <n v="305"/>
    <n v="103"/>
    <n v="7"/>
    <n v="249.44399999999999"/>
    <n v="1746.1079999999999"/>
    <n v="436.52699999999999"/>
    <b v="0"/>
    <s v="16:05"/>
    <d v="1899-12-30T16:05:00"/>
    <x v="2"/>
    <x v="7"/>
    <x v="3"/>
    <n v="16"/>
    <n v="249.44399999999999"/>
    <s v="Evening"/>
    <n v="0.25"/>
  </r>
  <r>
    <n v="2313"/>
    <d v="2024-05-11T00:00:00"/>
    <n v="205"/>
    <n v="304"/>
    <n v="101"/>
    <n v="6"/>
    <n v="359.26800000000003"/>
    <n v="2155.6080000000002"/>
    <n v="323.34120000000001"/>
    <b v="1"/>
    <s v="20:25"/>
    <d v="1899-12-30T20:25:00"/>
    <x v="2"/>
    <x v="7"/>
    <x v="3"/>
    <n v="20"/>
    <n v="359.26800000000003"/>
    <s v="Evening"/>
    <n v="0.15"/>
  </r>
  <r>
    <n v="2369"/>
    <d v="2024-05-11T00:00:00"/>
    <n v="205"/>
    <n v="304"/>
    <n v="103"/>
    <n v="7"/>
    <n v="195.87099999999998"/>
    <n v="1371.0969999999998"/>
    <n v="260.50842999999998"/>
    <b v="0"/>
    <s v="00:56"/>
    <d v="1899-12-30T00:56:00"/>
    <x v="2"/>
    <x v="7"/>
    <x v="3"/>
    <n v="0"/>
    <n v="195.87099999999995"/>
    <s v="Morning"/>
    <n v="0.19000000000000003"/>
  </r>
  <r>
    <n v="2418"/>
    <d v="2024-05-11T00:00:00"/>
    <n v="203"/>
    <n v="302"/>
    <n v="105"/>
    <n v="8"/>
    <n v="200.655"/>
    <n v="1605.24"/>
    <n v="337.10039999999998"/>
    <b v="1"/>
    <s v="20:00"/>
    <d v="1899-12-30T20:00:00"/>
    <x v="2"/>
    <x v="7"/>
    <x v="3"/>
    <n v="20"/>
    <n v="200.655"/>
    <s v="Evening"/>
    <n v="0.21"/>
  </r>
  <r>
    <n v="1072"/>
    <d v="2024-05-13T00:00:00"/>
    <n v="205"/>
    <n v="303"/>
    <n v="104"/>
    <n v="6"/>
    <n v="53.430000000000007"/>
    <n v="320.58000000000004"/>
    <n v="54.49860000000001"/>
    <b v="1"/>
    <s v="07:59"/>
    <d v="1899-12-30T07:59:00"/>
    <x v="2"/>
    <x v="7"/>
    <x v="5"/>
    <n v="7"/>
    <n v="53.430000000000007"/>
    <s v="Morning"/>
    <n v="0.17"/>
  </r>
  <r>
    <n v="1975"/>
    <d v="2024-05-13T00:00:00"/>
    <n v="205"/>
    <n v="304"/>
    <n v="103"/>
    <n v="1"/>
    <n v="264.84899999999999"/>
    <n v="264.84899999999999"/>
    <n v="66.212249999999997"/>
    <b v="0"/>
    <s v="09:28"/>
    <d v="1899-12-30T09:28:00"/>
    <x v="2"/>
    <x v="7"/>
    <x v="5"/>
    <n v="9"/>
    <n v="264.84899999999999"/>
    <s v="Morning"/>
    <n v="0.25"/>
  </r>
  <r>
    <n v="2630"/>
    <d v="2024-05-13T00:00:00"/>
    <n v="202"/>
    <n v="302"/>
    <n v="101"/>
    <n v="9"/>
    <n v="66.274000000000001"/>
    <n v="596.46600000000001"/>
    <n v="178.93979999999999"/>
    <b v="0"/>
    <s v="13:54"/>
    <d v="1899-12-30T13:54:00"/>
    <x v="2"/>
    <x v="7"/>
    <x v="5"/>
    <n v="13"/>
    <n v="66.274000000000001"/>
    <s v="Afternoon"/>
    <n v="0.3"/>
  </r>
  <r>
    <n v="1158"/>
    <d v="2024-05-14T00:00:00"/>
    <n v="203"/>
    <n v="305"/>
    <n v="102"/>
    <n v="1"/>
    <n v="184.13199999999998"/>
    <n v="184.13199999999998"/>
    <n v="38.667719999999996"/>
    <b v="0"/>
    <s v="00:38"/>
    <d v="1899-12-30T00:38:00"/>
    <x v="2"/>
    <x v="7"/>
    <x v="6"/>
    <n v="0"/>
    <n v="184.13199999999998"/>
    <s v="Morning"/>
    <n v="0.21"/>
  </r>
  <r>
    <n v="1323"/>
    <d v="2024-05-14T00:00:00"/>
    <n v="203"/>
    <n v="301"/>
    <n v="104"/>
    <n v="4"/>
    <n v="92.3"/>
    <n v="369.2"/>
    <n v="55.379999999999995"/>
    <b v="0"/>
    <s v="17:39"/>
    <d v="1899-12-30T17:39:00"/>
    <x v="2"/>
    <x v="7"/>
    <x v="6"/>
    <n v="17"/>
    <n v="92.3"/>
    <s v="Evening"/>
    <n v="0.15"/>
  </r>
  <r>
    <n v="1505"/>
    <d v="2024-05-14T00:00:00"/>
    <n v="202"/>
    <n v="305"/>
    <n v="102"/>
    <n v="6"/>
    <n v="149.76000000000002"/>
    <n v="898.56000000000017"/>
    <n v="170.72640000000004"/>
    <b v="1"/>
    <s v="23:15"/>
    <d v="1899-12-30T23:15:00"/>
    <x v="2"/>
    <x v="7"/>
    <x v="6"/>
    <n v="23"/>
    <n v="149.76000000000002"/>
    <s v="Night"/>
    <n v="0.19"/>
  </r>
  <r>
    <n v="2552"/>
    <d v="2024-05-14T00:00:00"/>
    <n v="202"/>
    <n v="304"/>
    <n v="101"/>
    <n v="9"/>
    <n v="70.785000000000011"/>
    <n v="637.06500000000005"/>
    <n v="191.11950000000002"/>
    <b v="0"/>
    <s v="15:52"/>
    <d v="1899-12-30T15:52:00"/>
    <x v="2"/>
    <x v="7"/>
    <x v="6"/>
    <n v="15"/>
    <n v="70.785000000000011"/>
    <s v="Evening"/>
    <n v="0.3"/>
  </r>
  <r>
    <n v="1040"/>
    <d v="2024-05-15T00:00:00"/>
    <n v="201"/>
    <n v="305"/>
    <n v="103"/>
    <n v="5"/>
    <n v="314.13200000000001"/>
    <n v="1570.66"/>
    <n v="471.19799999999998"/>
    <b v="1"/>
    <s v="21:56"/>
    <d v="1899-12-30T21:56:00"/>
    <x v="2"/>
    <x v="7"/>
    <x v="0"/>
    <n v="21"/>
    <n v="314.13200000000001"/>
    <s v="Night"/>
    <n v="0.3"/>
  </r>
  <r>
    <n v="1648"/>
    <d v="2024-05-15T00:00:00"/>
    <n v="205"/>
    <n v="303"/>
    <n v="105"/>
    <n v="9"/>
    <n v="240.53900000000002"/>
    <n v="2164.8510000000001"/>
    <n v="368.02467000000007"/>
    <b v="0"/>
    <s v="22:25"/>
    <d v="1899-12-30T22:25:00"/>
    <x v="2"/>
    <x v="7"/>
    <x v="0"/>
    <n v="22"/>
    <n v="240.53900000000002"/>
    <s v="Night"/>
    <n v="0.17"/>
  </r>
  <r>
    <n v="1750"/>
    <d v="2024-05-15T00:00:00"/>
    <n v="205"/>
    <n v="301"/>
    <n v="103"/>
    <n v="10"/>
    <n v="54.248999999999995"/>
    <n v="542.49"/>
    <n v="92.223300000000009"/>
    <b v="0"/>
    <s v="04:29"/>
    <d v="1899-12-30T04:29:00"/>
    <x v="2"/>
    <x v="7"/>
    <x v="0"/>
    <n v="4"/>
    <n v="54.249000000000002"/>
    <s v="Morning"/>
    <n v="0.17"/>
  </r>
  <r>
    <n v="2936"/>
    <d v="2024-05-15T00:00:00"/>
    <n v="203"/>
    <n v="303"/>
    <n v="104"/>
    <n v="4"/>
    <n v="83.135000000000005"/>
    <n v="332.54"/>
    <n v="99.762"/>
    <b v="0"/>
    <s v="03:38"/>
    <d v="1899-12-30T03:38:00"/>
    <x v="2"/>
    <x v="7"/>
    <x v="0"/>
    <n v="3"/>
    <n v="83.135000000000005"/>
    <s v="Morning"/>
    <n v="0.3"/>
  </r>
  <r>
    <n v="1675"/>
    <d v="2024-05-16T00:00:00"/>
    <n v="204"/>
    <n v="304"/>
    <n v="102"/>
    <n v="5"/>
    <n v="236.05400000000003"/>
    <n v="1180.2700000000002"/>
    <n v="295.06750000000005"/>
    <b v="0"/>
    <s v="23:31"/>
    <d v="1899-12-30T23:31:00"/>
    <x v="2"/>
    <x v="7"/>
    <x v="1"/>
    <n v="23"/>
    <n v="236.05400000000003"/>
    <s v="Night"/>
    <n v="0.25"/>
  </r>
  <r>
    <n v="2322"/>
    <d v="2024-05-16T00:00:00"/>
    <n v="202"/>
    <n v="304"/>
    <n v="102"/>
    <n v="6"/>
    <n v="43.953000000000003"/>
    <n v="263.71800000000002"/>
    <n v="55.380780000000001"/>
    <b v="0"/>
    <s v="14:06"/>
    <d v="1899-12-30T14:06:00"/>
    <x v="2"/>
    <x v="7"/>
    <x v="1"/>
    <n v="14"/>
    <n v="43.953000000000003"/>
    <s v="Afternoon"/>
    <n v="0.21"/>
  </r>
  <r>
    <n v="1499"/>
    <d v="2024-05-17T00:00:00"/>
    <n v="203"/>
    <n v="302"/>
    <n v="101"/>
    <n v="8"/>
    <n v="345.839"/>
    <n v="2766.712"/>
    <n v="525.67528000000004"/>
    <b v="1"/>
    <s v="08:43"/>
    <d v="1899-12-30T08:43:00"/>
    <x v="2"/>
    <x v="7"/>
    <x v="2"/>
    <n v="8"/>
    <n v="345.839"/>
    <s v="Morning"/>
    <n v="0.19000000000000003"/>
  </r>
  <r>
    <n v="1523"/>
    <d v="2024-05-17T00:00:00"/>
    <n v="202"/>
    <n v="301"/>
    <n v="105"/>
    <n v="9"/>
    <n v="171.834"/>
    <n v="1546.5060000000001"/>
    <n v="293.83614"/>
    <b v="0"/>
    <s v="02:35"/>
    <d v="1899-12-30T02:35:00"/>
    <x v="2"/>
    <x v="7"/>
    <x v="2"/>
    <n v="2"/>
    <n v="171.834"/>
    <s v="Morning"/>
    <n v="0.19"/>
  </r>
  <r>
    <n v="1841"/>
    <d v="2024-05-17T00:00:00"/>
    <n v="201"/>
    <n v="305"/>
    <n v="105"/>
    <n v="5"/>
    <n v="284.7"/>
    <n v="1423.5"/>
    <n v="270.46499999999997"/>
    <b v="0"/>
    <s v="10:33"/>
    <d v="1899-12-30T10:33:00"/>
    <x v="2"/>
    <x v="7"/>
    <x v="2"/>
    <n v="10"/>
    <n v="284.7"/>
    <s v="Morning"/>
    <n v="0.18999999999999997"/>
  </r>
  <r>
    <n v="2457"/>
    <d v="2024-05-17T00:00:00"/>
    <n v="205"/>
    <n v="303"/>
    <n v="103"/>
    <n v="5"/>
    <n v="288.31400000000002"/>
    <n v="1441.5700000000002"/>
    <n v="216.23550000000003"/>
    <b v="0"/>
    <s v="04:12"/>
    <d v="1899-12-30T04:12:00"/>
    <x v="2"/>
    <x v="7"/>
    <x v="2"/>
    <n v="4"/>
    <n v="288.31400000000002"/>
    <s v="Morning"/>
    <n v="0.15"/>
  </r>
  <r>
    <n v="1940"/>
    <d v="2024-05-18T00:00:00"/>
    <n v="202"/>
    <n v="305"/>
    <n v="101"/>
    <n v="4"/>
    <n v="337.45400000000001"/>
    <n v="1349.816"/>
    <n v="404.94479999999999"/>
    <b v="0"/>
    <s v="14:49"/>
    <d v="1899-12-30T14:49:00"/>
    <x v="2"/>
    <x v="7"/>
    <x v="3"/>
    <n v="14"/>
    <n v="337.45400000000001"/>
    <s v="Afternoon"/>
    <n v="0.3"/>
  </r>
  <r>
    <n v="1957"/>
    <d v="2024-05-18T00:00:00"/>
    <n v="204"/>
    <n v="301"/>
    <n v="102"/>
    <n v="1"/>
    <n v="45.149000000000001"/>
    <n v="45.149000000000001"/>
    <n v="11.28725"/>
    <b v="0"/>
    <s v="07:02"/>
    <d v="1899-12-30T07:02:00"/>
    <x v="2"/>
    <x v="7"/>
    <x v="3"/>
    <n v="7"/>
    <n v="45.149000000000001"/>
    <s v="Morning"/>
    <n v="0.25"/>
  </r>
  <r>
    <n v="2312"/>
    <d v="2024-05-18T00:00:00"/>
    <n v="201"/>
    <n v="303"/>
    <n v="105"/>
    <n v="7"/>
    <n v="177.411"/>
    <n v="1241.877"/>
    <n v="372.56309999999996"/>
    <b v="0"/>
    <s v="09:00"/>
    <d v="1899-12-30T09:00:00"/>
    <x v="2"/>
    <x v="7"/>
    <x v="3"/>
    <n v="9"/>
    <n v="177.411"/>
    <s v="Morning"/>
    <n v="0.3"/>
  </r>
  <r>
    <n v="2582"/>
    <d v="2024-05-18T00:00:00"/>
    <n v="201"/>
    <n v="305"/>
    <n v="105"/>
    <n v="3"/>
    <n v="33.956000000000003"/>
    <n v="101.86800000000001"/>
    <n v="30.560400000000001"/>
    <b v="0"/>
    <s v="18:05"/>
    <d v="1899-12-30T18:05:00"/>
    <x v="2"/>
    <x v="7"/>
    <x v="3"/>
    <n v="18"/>
    <n v="33.956000000000003"/>
    <s v="Evening"/>
    <n v="0.3"/>
  </r>
  <r>
    <n v="1365"/>
    <d v="2024-05-19T00:00:00"/>
    <n v="203"/>
    <n v="303"/>
    <n v="101"/>
    <n v="5"/>
    <n v="157.53400000000002"/>
    <n v="787.67000000000007"/>
    <n v="118.15050000000001"/>
    <b v="1"/>
    <s v="04:44"/>
    <d v="1899-12-30T04:44:00"/>
    <x v="2"/>
    <x v="7"/>
    <x v="4"/>
    <n v="4"/>
    <n v="157.53400000000002"/>
    <s v="Morning"/>
    <n v="0.15"/>
  </r>
  <r>
    <n v="1513"/>
    <d v="2024-05-20T00:00:00"/>
    <n v="205"/>
    <n v="302"/>
    <n v="101"/>
    <n v="3"/>
    <n v="117.33800000000001"/>
    <n v="352.01400000000001"/>
    <n v="88.003500000000003"/>
    <b v="0"/>
    <s v="20:29"/>
    <d v="1899-12-30T20:29:00"/>
    <x v="2"/>
    <x v="7"/>
    <x v="5"/>
    <n v="20"/>
    <n v="117.33800000000001"/>
    <s v="Evening"/>
    <n v="0.25"/>
  </r>
  <r>
    <n v="1737"/>
    <d v="2024-05-20T00:00:00"/>
    <n v="202"/>
    <n v="304"/>
    <n v="101"/>
    <n v="5"/>
    <n v="114.114"/>
    <n v="570.57000000000005"/>
    <n v="85.58550000000001"/>
    <b v="1"/>
    <s v="14:44"/>
    <d v="1899-12-30T14:44:00"/>
    <x v="2"/>
    <x v="7"/>
    <x v="5"/>
    <n v="14"/>
    <n v="114.114"/>
    <s v="Afternoon"/>
    <n v="0.15"/>
  </r>
  <r>
    <n v="2588"/>
    <d v="2024-05-20T00:00:00"/>
    <n v="204"/>
    <n v="302"/>
    <n v="104"/>
    <n v="7"/>
    <n v="369.33000000000004"/>
    <n v="2585.3100000000004"/>
    <n v="775.59300000000007"/>
    <b v="0"/>
    <s v="14:58"/>
    <d v="1899-12-30T14:58:00"/>
    <x v="2"/>
    <x v="7"/>
    <x v="5"/>
    <n v="14"/>
    <n v="369.33000000000004"/>
    <s v="Afternoon"/>
    <n v="0.3"/>
  </r>
  <r>
    <n v="2530"/>
    <d v="2024-05-21T00:00:00"/>
    <n v="201"/>
    <n v="305"/>
    <n v="104"/>
    <n v="7"/>
    <n v="211.58799999999999"/>
    <n v="1481.116"/>
    <n v="251.78972000000002"/>
    <b v="0"/>
    <s v="19:26"/>
    <d v="1899-12-30T19:26:00"/>
    <x v="2"/>
    <x v="7"/>
    <x v="6"/>
    <n v="19"/>
    <n v="211.58799999999999"/>
    <s v="Evening"/>
    <n v="0.17"/>
  </r>
  <r>
    <n v="1494"/>
    <d v="2024-05-22T00:00:00"/>
    <n v="204"/>
    <n v="303"/>
    <n v="105"/>
    <n v="5"/>
    <n v="190.16400000000002"/>
    <n v="950.82"/>
    <n v="199.6722"/>
    <b v="1"/>
    <s v="20:14"/>
    <d v="1899-12-30T20:14:00"/>
    <x v="2"/>
    <x v="7"/>
    <x v="0"/>
    <n v="20"/>
    <n v="190.16400000000002"/>
    <s v="Evening"/>
    <n v="0.21"/>
  </r>
  <r>
    <n v="2405"/>
    <d v="2024-05-22T00:00:00"/>
    <n v="202"/>
    <n v="304"/>
    <n v="102"/>
    <n v="8"/>
    <n v="282.49"/>
    <n v="2259.92"/>
    <n v="429.38480000000004"/>
    <b v="0"/>
    <s v="05:18"/>
    <d v="1899-12-30T05:18:00"/>
    <x v="2"/>
    <x v="7"/>
    <x v="0"/>
    <n v="5"/>
    <n v="282.49"/>
    <s v="Morning"/>
    <n v="0.19"/>
  </r>
  <r>
    <n v="2475"/>
    <d v="2024-05-22T00:00:00"/>
    <n v="204"/>
    <n v="302"/>
    <n v="101"/>
    <n v="6"/>
    <n v="71.578000000000003"/>
    <n v="429.46800000000002"/>
    <n v="64.420199999999994"/>
    <b v="0"/>
    <s v="06:46"/>
    <d v="1899-12-30T06:46:00"/>
    <x v="2"/>
    <x v="7"/>
    <x v="0"/>
    <n v="6"/>
    <n v="71.578000000000003"/>
    <s v="Morning"/>
    <n v="0.14999999999999997"/>
  </r>
  <r>
    <n v="2622"/>
    <d v="2024-05-22T00:00:00"/>
    <n v="201"/>
    <n v="305"/>
    <n v="102"/>
    <n v="1"/>
    <n v="191.73700000000002"/>
    <n v="191.73700000000002"/>
    <n v="40.264770000000006"/>
    <b v="1"/>
    <s v="12:58"/>
    <d v="1899-12-30T12:58:00"/>
    <x v="2"/>
    <x v="7"/>
    <x v="0"/>
    <n v="12"/>
    <n v="191.73700000000002"/>
    <s v="Afternoon"/>
    <n v="0.21"/>
  </r>
  <r>
    <n v="2784"/>
    <d v="2024-05-22T00:00:00"/>
    <n v="204"/>
    <n v="305"/>
    <n v="102"/>
    <n v="5"/>
    <n v="221.29900000000001"/>
    <n v="1106.4950000000001"/>
    <n v="232.36395000000002"/>
    <b v="0"/>
    <s v="17:11"/>
    <d v="1899-12-30T17:11:00"/>
    <x v="2"/>
    <x v="7"/>
    <x v="0"/>
    <n v="17"/>
    <n v="221.29900000000004"/>
    <s v="Evening"/>
    <n v="0.21"/>
  </r>
  <r>
    <n v="1088"/>
    <d v="2024-05-23T00:00:00"/>
    <n v="203"/>
    <n v="303"/>
    <n v="101"/>
    <n v="8"/>
    <n v="115.05"/>
    <n v="920.4"/>
    <n v="276.12"/>
    <b v="0"/>
    <s v="00:50"/>
    <d v="1899-12-30T00:50:00"/>
    <x v="2"/>
    <x v="7"/>
    <x v="1"/>
    <n v="0"/>
    <n v="115.05"/>
    <s v="Morning"/>
    <n v="0.3"/>
  </r>
  <r>
    <n v="1169"/>
    <d v="2024-05-23T00:00:00"/>
    <n v="203"/>
    <n v="303"/>
    <n v="105"/>
    <n v="1"/>
    <n v="340.50900000000001"/>
    <n v="340.50900000000001"/>
    <n v="64.69671000000001"/>
    <b v="0"/>
    <s v="01:40"/>
    <d v="1899-12-30T01:40:00"/>
    <x v="2"/>
    <x v="7"/>
    <x v="1"/>
    <n v="1"/>
    <n v="340.50900000000001"/>
    <s v="Morning"/>
    <n v="0.19000000000000003"/>
  </r>
  <r>
    <n v="1752"/>
    <d v="2024-05-23T00:00:00"/>
    <n v="203"/>
    <n v="301"/>
    <n v="104"/>
    <n v="3"/>
    <n v="33.786999999999999"/>
    <n v="101.36099999999999"/>
    <n v="21.285809999999998"/>
    <b v="0"/>
    <s v="14:40"/>
    <d v="1899-12-30T14:40:00"/>
    <x v="2"/>
    <x v="7"/>
    <x v="1"/>
    <n v="14"/>
    <n v="33.786999999999999"/>
    <s v="Afternoon"/>
    <n v="0.21"/>
  </r>
  <r>
    <n v="1926"/>
    <d v="2024-05-23T00:00:00"/>
    <n v="203"/>
    <n v="302"/>
    <n v="103"/>
    <n v="1"/>
    <n v="246.32399999999998"/>
    <n v="246.32399999999998"/>
    <n v="51.728039999999993"/>
    <b v="1"/>
    <s v="17:09"/>
    <d v="1899-12-30T17:09:00"/>
    <x v="2"/>
    <x v="7"/>
    <x v="1"/>
    <n v="17"/>
    <n v="246.32399999999998"/>
    <s v="Evening"/>
    <n v="0.21"/>
  </r>
  <r>
    <n v="2931"/>
    <d v="2024-05-23T00:00:00"/>
    <n v="202"/>
    <n v="304"/>
    <n v="103"/>
    <n v="3"/>
    <n v="383.47400000000005"/>
    <n v="1150.422"/>
    <n v="172.5633"/>
    <b v="0"/>
    <s v="23:09"/>
    <d v="1899-12-30T23:09:00"/>
    <x v="2"/>
    <x v="7"/>
    <x v="1"/>
    <n v="23"/>
    <n v="383.47399999999999"/>
    <s v="Night"/>
    <n v="0.15"/>
  </r>
  <r>
    <n v="2781"/>
    <d v="2024-05-24T00:00:00"/>
    <n v="205"/>
    <n v="302"/>
    <n v="101"/>
    <n v="10"/>
    <n v="308.73700000000002"/>
    <n v="3087.3700000000003"/>
    <n v="463.10550000000001"/>
    <b v="0"/>
    <s v="07:17"/>
    <d v="1899-12-30T07:17:00"/>
    <x v="2"/>
    <x v="7"/>
    <x v="2"/>
    <n v="7"/>
    <n v="308.73700000000002"/>
    <s v="Morning"/>
    <n v="0.15"/>
  </r>
  <r>
    <n v="1065"/>
    <d v="2024-05-25T00:00:00"/>
    <n v="204"/>
    <n v="303"/>
    <n v="102"/>
    <n v="3"/>
    <n v="53.118000000000002"/>
    <n v="159.35400000000001"/>
    <n v="23.903100000000002"/>
    <b v="0"/>
    <s v="22:59"/>
    <d v="1899-12-30T22:59:00"/>
    <x v="2"/>
    <x v="7"/>
    <x v="3"/>
    <n v="22"/>
    <n v="53.118000000000002"/>
    <s v="Night"/>
    <n v="0.15"/>
  </r>
  <r>
    <n v="1463"/>
    <d v="2024-05-26T00:00:00"/>
    <n v="203"/>
    <n v="301"/>
    <n v="103"/>
    <n v="8"/>
    <n v="292.11"/>
    <n v="2336.88"/>
    <n v="444.00720000000001"/>
    <b v="0"/>
    <s v="12:21"/>
    <d v="1899-12-30T12:21:00"/>
    <x v="2"/>
    <x v="7"/>
    <x v="4"/>
    <n v="12"/>
    <n v="292.11"/>
    <s v="Afternoon"/>
    <n v="0.19"/>
  </r>
  <r>
    <n v="1855"/>
    <d v="2024-05-26T00:00:00"/>
    <n v="203"/>
    <n v="301"/>
    <n v="101"/>
    <n v="7"/>
    <n v="111.55300000000001"/>
    <n v="780.87100000000009"/>
    <n v="195.21775000000002"/>
    <b v="1"/>
    <s v="09:05"/>
    <d v="1899-12-30T09:05:00"/>
    <x v="2"/>
    <x v="7"/>
    <x v="4"/>
    <n v="9"/>
    <n v="111.55300000000001"/>
    <s v="Morning"/>
    <n v="0.25"/>
  </r>
  <r>
    <n v="2014"/>
    <d v="2024-05-26T00:00:00"/>
    <n v="201"/>
    <n v="303"/>
    <n v="103"/>
    <n v="3"/>
    <n v="369.74600000000004"/>
    <n v="1109.2380000000001"/>
    <n v="188.57046000000003"/>
    <b v="0"/>
    <s v="10:56"/>
    <d v="1899-12-30T10:56:00"/>
    <x v="2"/>
    <x v="7"/>
    <x v="4"/>
    <n v="10"/>
    <n v="369.74600000000004"/>
    <s v="Morning"/>
    <n v="0.17"/>
  </r>
  <r>
    <n v="2548"/>
    <d v="2024-05-26T00:00:00"/>
    <n v="205"/>
    <n v="301"/>
    <n v="104"/>
    <n v="9"/>
    <n v="101.504"/>
    <n v="913.53600000000006"/>
    <n v="155.30112000000003"/>
    <b v="0"/>
    <s v="19:48"/>
    <d v="1899-12-30T19:48:00"/>
    <x v="2"/>
    <x v="7"/>
    <x v="4"/>
    <n v="19"/>
    <n v="101.504"/>
    <s v="Evening"/>
    <n v="0.17"/>
  </r>
  <r>
    <n v="1458"/>
    <d v="2024-05-27T00:00:00"/>
    <n v="204"/>
    <n v="302"/>
    <n v="103"/>
    <n v="8"/>
    <n v="77.584000000000003"/>
    <n v="620.67200000000003"/>
    <n v="130.34111999999999"/>
    <b v="1"/>
    <s v="02:28"/>
    <d v="1899-12-30T02:28:00"/>
    <x v="2"/>
    <x v="7"/>
    <x v="5"/>
    <n v="2"/>
    <n v="77.584000000000003"/>
    <s v="Morning"/>
    <n v="0.20999999999999996"/>
  </r>
  <r>
    <n v="1712"/>
    <d v="2024-05-28T00:00:00"/>
    <n v="205"/>
    <n v="303"/>
    <n v="102"/>
    <n v="2"/>
    <n v="168.53199999999998"/>
    <n v="337.06399999999996"/>
    <n v="101.11919999999999"/>
    <b v="0"/>
    <s v="21:01"/>
    <d v="1899-12-30T21:01:00"/>
    <x v="2"/>
    <x v="7"/>
    <x v="6"/>
    <n v="21"/>
    <n v="168.53199999999998"/>
    <s v="Night"/>
    <n v="0.3"/>
  </r>
  <r>
    <n v="1866"/>
    <d v="2024-05-28T00:00:00"/>
    <n v="201"/>
    <n v="301"/>
    <n v="102"/>
    <n v="3"/>
    <n v="277.53700000000003"/>
    <n v="832.6110000000001"/>
    <n v="174.84831000000003"/>
    <b v="1"/>
    <s v="02:16"/>
    <d v="1899-12-30T02:16:00"/>
    <x v="2"/>
    <x v="7"/>
    <x v="6"/>
    <n v="2"/>
    <n v="277.53700000000003"/>
    <s v="Morning"/>
    <n v="0.21"/>
  </r>
  <r>
    <n v="1893"/>
    <d v="2024-05-28T00:00:00"/>
    <n v="203"/>
    <n v="302"/>
    <n v="104"/>
    <n v="3"/>
    <n v="237.52300000000002"/>
    <n v="712.56900000000007"/>
    <n v="106.88535"/>
    <b v="0"/>
    <s v="10:56"/>
    <d v="1899-12-30T10:56:00"/>
    <x v="2"/>
    <x v="7"/>
    <x v="6"/>
    <n v="10"/>
    <n v="237.52300000000002"/>
    <s v="Morning"/>
    <n v="0.15"/>
  </r>
  <r>
    <n v="1339"/>
    <d v="2024-05-29T00:00:00"/>
    <n v="204"/>
    <n v="303"/>
    <n v="103"/>
    <n v="2"/>
    <n v="335.673"/>
    <n v="671.346"/>
    <n v="167.8365"/>
    <b v="1"/>
    <s v="01:45"/>
    <d v="1899-12-30T01:45:00"/>
    <x v="2"/>
    <x v="7"/>
    <x v="0"/>
    <n v="1"/>
    <n v="335.673"/>
    <s v="Morning"/>
    <n v="0.25"/>
  </r>
  <r>
    <n v="1371"/>
    <d v="2024-05-29T00:00:00"/>
    <n v="201"/>
    <n v="301"/>
    <n v="104"/>
    <n v="6"/>
    <n v="338.65000000000003"/>
    <n v="2031.9"/>
    <n v="304.78500000000003"/>
    <b v="0"/>
    <s v="03:22"/>
    <d v="1899-12-30T03:22:00"/>
    <x v="2"/>
    <x v="7"/>
    <x v="0"/>
    <n v="3"/>
    <n v="338.65000000000003"/>
    <s v="Morning"/>
    <n v="0.15"/>
  </r>
  <r>
    <n v="1482"/>
    <d v="2024-05-29T00:00:00"/>
    <n v="201"/>
    <n v="304"/>
    <n v="105"/>
    <n v="6"/>
    <n v="313.06599999999997"/>
    <n v="1878.3959999999997"/>
    <n v="394.4631599999999"/>
    <b v="1"/>
    <s v="16:32"/>
    <d v="1899-12-30T16:32:00"/>
    <x v="2"/>
    <x v="7"/>
    <x v="0"/>
    <n v="16"/>
    <n v="313.06599999999997"/>
    <s v="Evening"/>
    <n v="0.20999999999999996"/>
  </r>
  <r>
    <n v="1767"/>
    <d v="2024-05-29T00:00:00"/>
    <n v="205"/>
    <n v="304"/>
    <n v="101"/>
    <n v="8"/>
    <n v="358.37100000000004"/>
    <n v="2866.9680000000003"/>
    <n v="430.04520000000002"/>
    <b v="0"/>
    <s v="06:37"/>
    <d v="1899-12-30T06:37:00"/>
    <x v="2"/>
    <x v="7"/>
    <x v="0"/>
    <n v="6"/>
    <n v="358.37100000000004"/>
    <s v="Morning"/>
    <n v="0.15"/>
  </r>
  <r>
    <n v="1932"/>
    <d v="2024-05-29T00:00:00"/>
    <n v="203"/>
    <n v="303"/>
    <n v="104"/>
    <n v="8"/>
    <n v="124.78699999999999"/>
    <n v="998.29599999999994"/>
    <n v="209.64215999999999"/>
    <b v="0"/>
    <s v="14:07"/>
    <d v="1899-12-30T14:07:00"/>
    <x v="2"/>
    <x v="7"/>
    <x v="0"/>
    <n v="14"/>
    <n v="124.78699999999999"/>
    <s v="Afternoon"/>
    <n v="0.21"/>
  </r>
  <r>
    <n v="2310"/>
    <d v="2024-05-29T00:00:00"/>
    <n v="203"/>
    <n v="302"/>
    <n v="102"/>
    <n v="1"/>
    <n v="195.702"/>
    <n v="195.702"/>
    <n v="41.09742"/>
    <b v="1"/>
    <s v="08:32"/>
    <d v="1899-12-30T08:32:00"/>
    <x v="2"/>
    <x v="7"/>
    <x v="0"/>
    <n v="8"/>
    <n v="195.702"/>
    <s v="Morning"/>
    <n v="0.21"/>
  </r>
  <r>
    <n v="2624"/>
    <d v="2024-05-29T00:00:00"/>
    <n v="201"/>
    <n v="302"/>
    <n v="101"/>
    <n v="7"/>
    <n v="263.35400000000004"/>
    <n v="1843.4780000000003"/>
    <n v="553.04340000000002"/>
    <b v="1"/>
    <s v="07:57"/>
    <d v="1899-12-30T07:57:00"/>
    <x v="2"/>
    <x v="7"/>
    <x v="0"/>
    <n v="7"/>
    <n v="263.35400000000004"/>
    <s v="Morning"/>
    <n v="0.3"/>
  </r>
  <r>
    <n v="1607"/>
    <d v="2024-05-30T00:00:00"/>
    <n v="205"/>
    <n v="304"/>
    <n v="102"/>
    <n v="6"/>
    <n v="326.17"/>
    <n v="1957.02"/>
    <n v="371.8338"/>
    <b v="0"/>
    <s v="23:57"/>
    <d v="1899-12-30T23:57:00"/>
    <x v="2"/>
    <x v="7"/>
    <x v="1"/>
    <n v="23"/>
    <n v="326.17"/>
    <s v="Night"/>
    <n v="0.19"/>
  </r>
  <r>
    <n v="2683"/>
    <d v="2024-05-30T00:00:00"/>
    <n v="203"/>
    <n v="304"/>
    <n v="105"/>
    <n v="1"/>
    <n v="320.39800000000002"/>
    <n v="320.39800000000002"/>
    <n v="80.099500000000006"/>
    <b v="1"/>
    <s v="09:03"/>
    <d v="1899-12-30T09:03:00"/>
    <x v="2"/>
    <x v="7"/>
    <x v="1"/>
    <n v="9"/>
    <n v="320.39800000000002"/>
    <s v="Morning"/>
    <n v="0.25"/>
  </r>
  <r>
    <n v="1438"/>
    <d v="2024-05-31T00:00:00"/>
    <n v="203"/>
    <n v="305"/>
    <n v="102"/>
    <n v="5"/>
    <n v="107.029"/>
    <n v="535.14499999999998"/>
    <n v="90.974649999999997"/>
    <b v="0"/>
    <s v="17:18"/>
    <d v="1899-12-30T17:18:00"/>
    <x v="2"/>
    <x v="7"/>
    <x v="2"/>
    <n v="17"/>
    <n v="107.029"/>
    <s v="Evening"/>
    <n v="0.17"/>
  </r>
  <r>
    <n v="1538"/>
    <d v="2024-05-31T00:00:00"/>
    <n v="203"/>
    <n v="305"/>
    <n v="105"/>
    <n v="2"/>
    <n v="255.46299999999999"/>
    <n v="510.92599999999999"/>
    <n v="153.27779999999998"/>
    <b v="0"/>
    <s v="22:42"/>
    <d v="1899-12-30T22:42:00"/>
    <x v="2"/>
    <x v="7"/>
    <x v="2"/>
    <n v="22"/>
    <n v="255.46299999999999"/>
    <s v="Night"/>
    <n v="0.3"/>
  </r>
  <r>
    <n v="2263"/>
    <d v="2024-05-31T00:00:00"/>
    <n v="201"/>
    <n v="302"/>
    <n v="105"/>
    <n v="3"/>
    <n v="237.744"/>
    <n v="713.23199999999997"/>
    <n v="178.30799999999999"/>
    <b v="1"/>
    <s v="18:51"/>
    <d v="1899-12-30T18:51:00"/>
    <x v="2"/>
    <x v="7"/>
    <x v="2"/>
    <n v="18"/>
    <n v="237.744"/>
    <s v="Evening"/>
    <n v="0.25"/>
  </r>
  <r>
    <n v="1982"/>
    <d v="2024-06-02T00:00:00"/>
    <n v="203"/>
    <n v="304"/>
    <n v="105"/>
    <n v="8"/>
    <n v="172.39300000000003"/>
    <n v="1379.1440000000002"/>
    <n v="413.74320000000006"/>
    <b v="1"/>
    <s v="20:08"/>
    <d v="1899-12-30T20:08:00"/>
    <x v="2"/>
    <x v="8"/>
    <x v="4"/>
    <n v="20"/>
    <n v="172.39300000000003"/>
    <s v="Evening"/>
    <n v="0.3"/>
  </r>
  <r>
    <n v="2042"/>
    <d v="2024-06-02T00:00:00"/>
    <n v="205"/>
    <n v="304"/>
    <n v="105"/>
    <n v="1"/>
    <n v="277.09500000000003"/>
    <n v="277.09500000000003"/>
    <n v="83.128500000000003"/>
    <b v="0"/>
    <s v="15:38"/>
    <d v="1899-12-30T15:38:00"/>
    <x v="2"/>
    <x v="8"/>
    <x v="4"/>
    <n v="15"/>
    <n v="277.09500000000003"/>
    <s v="Evening"/>
    <n v="0.3"/>
  </r>
  <r>
    <n v="2648"/>
    <d v="2024-06-02T00:00:00"/>
    <n v="204"/>
    <n v="302"/>
    <n v="103"/>
    <n v="10"/>
    <n v="90.661999999999992"/>
    <n v="906.61999999999989"/>
    <n v="271.98599999999993"/>
    <b v="0"/>
    <s v="01:15"/>
    <d v="1899-12-30T01:15:00"/>
    <x v="2"/>
    <x v="8"/>
    <x v="4"/>
    <n v="1"/>
    <n v="90.661999999999992"/>
    <s v="Morning"/>
    <n v="0.3"/>
  </r>
  <r>
    <n v="2746"/>
    <d v="2024-06-02T00:00:00"/>
    <n v="204"/>
    <n v="303"/>
    <n v="104"/>
    <n v="10"/>
    <n v="383.26600000000002"/>
    <n v="3832.6600000000003"/>
    <n v="651.55220000000008"/>
    <b v="0"/>
    <s v="22:02"/>
    <d v="1899-12-30T22:02:00"/>
    <x v="2"/>
    <x v="8"/>
    <x v="4"/>
    <n v="22"/>
    <n v="383.26600000000002"/>
    <s v="Night"/>
    <n v="0.17"/>
  </r>
  <r>
    <n v="2236"/>
    <d v="2024-06-03T00:00:00"/>
    <n v="203"/>
    <n v="304"/>
    <n v="102"/>
    <n v="7"/>
    <n v="231.99800000000002"/>
    <n v="1623.9860000000001"/>
    <n v="276.07762000000002"/>
    <b v="0"/>
    <s v="07:15"/>
    <d v="1899-12-30T07:15:00"/>
    <x v="2"/>
    <x v="8"/>
    <x v="5"/>
    <n v="7"/>
    <n v="231.99800000000002"/>
    <s v="Morning"/>
    <n v="0.17"/>
  </r>
  <r>
    <n v="2340"/>
    <d v="2024-06-03T00:00:00"/>
    <n v="203"/>
    <n v="301"/>
    <n v="103"/>
    <n v="6"/>
    <n v="255.39800000000002"/>
    <n v="1532.3880000000001"/>
    <n v="321.80148000000003"/>
    <b v="0"/>
    <s v="21:50"/>
    <d v="1899-12-30T21:50:00"/>
    <x v="2"/>
    <x v="8"/>
    <x v="5"/>
    <n v="21"/>
    <n v="255.39800000000002"/>
    <s v="Night"/>
    <n v="0.21"/>
  </r>
  <r>
    <n v="2795"/>
    <d v="2024-06-03T00:00:00"/>
    <n v="202"/>
    <n v="305"/>
    <n v="102"/>
    <n v="7"/>
    <n v="33.956000000000003"/>
    <n v="237.69200000000001"/>
    <n v="45.161480000000005"/>
    <b v="1"/>
    <s v="18:49"/>
    <d v="1899-12-30T18:49:00"/>
    <x v="2"/>
    <x v="8"/>
    <x v="5"/>
    <n v="18"/>
    <n v="33.956000000000003"/>
    <s v="Evening"/>
    <n v="0.19"/>
  </r>
  <r>
    <n v="1070"/>
    <d v="2024-06-04T00:00:00"/>
    <n v="205"/>
    <n v="302"/>
    <n v="101"/>
    <n v="8"/>
    <n v="263.73099999999999"/>
    <n v="2109.848"/>
    <n v="632.95439999999996"/>
    <b v="0"/>
    <s v="18:34"/>
    <d v="1899-12-30T18:34:00"/>
    <x v="2"/>
    <x v="8"/>
    <x v="6"/>
    <n v="18"/>
    <n v="263.73099999999999"/>
    <s v="Evening"/>
    <n v="0.3"/>
  </r>
  <r>
    <n v="1159"/>
    <d v="2024-06-04T00:00:00"/>
    <n v="205"/>
    <n v="305"/>
    <n v="104"/>
    <n v="6"/>
    <n v="97.513000000000005"/>
    <n v="585.07799999999997"/>
    <n v="146.26949999999999"/>
    <b v="0"/>
    <s v="03:20"/>
    <d v="1899-12-30T03:20:00"/>
    <x v="2"/>
    <x v="8"/>
    <x v="6"/>
    <n v="3"/>
    <n v="97.512999999999991"/>
    <s v="Morning"/>
    <n v="0.25"/>
  </r>
  <r>
    <n v="1209"/>
    <d v="2024-06-04T00:00:00"/>
    <n v="205"/>
    <n v="304"/>
    <n v="101"/>
    <n v="5"/>
    <n v="129.428"/>
    <n v="647.14"/>
    <n v="97.070999999999998"/>
    <b v="0"/>
    <s v="02:35"/>
    <d v="1899-12-30T02:35:00"/>
    <x v="2"/>
    <x v="8"/>
    <x v="6"/>
    <n v="2"/>
    <n v="129.428"/>
    <s v="Morning"/>
    <n v="0.15"/>
  </r>
  <r>
    <n v="1216"/>
    <d v="2024-06-04T00:00:00"/>
    <n v="204"/>
    <n v="304"/>
    <n v="101"/>
    <n v="9"/>
    <n v="332.25400000000002"/>
    <n v="2990.2860000000001"/>
    <n v="508.34862000000004"/>
    <b v="0"/>
    <s v="06:46"/>
    <d v="1899-12-30T06:46:00"/>
    <x v="2"/>
    <x v="8"/>
    <x v="6"/>
    <n v="6"/>
    <n v="332.25400000000002"/>
    <s v="Morning"/>
    <n v="0.17"/>
  </r>
  <r>
    <n v="2685"/>
    <d v="2024-06-04T00:00:00"/>
    <n v="202"/>
    <n v="302"/>
    <n v="105"/>
    <n v="6"/>
    <n v="389.94799999999998"/>
    <n v="2339.6880000000001"/>
    <n v="350.95319999999998"/>
    <b v="0"/>
    <s v="07:09"/>
    <d v="1899-12-30T07:09:00"/>
    <x v="2"/>
    <x v="8"/>
    <x v="6"/>
    <n v="7"/>
    <n v="389.94800000000004"/>
    <s v="Morning"/>
    <n v="0.15"/>
  </r>
  <r>
    <n v="2319"/>
    <d v="2024-06-05T00:00:00"/>
    <n v="201"/>
    <n v="304"/>
    <n v="104"/>
    <n v="1"/>
    <n v="371.74799999999999"/>
    <n v="371.74799999999999"/>
    <n v="55.7622"/>
    <b v="0"/>
    <s v="19:40"/>
    <d v="1899-12-30T19:40:00"/>
    <x v="2"/>
    <x v="8"/>
    <x v="0"/>
    <n v="19"/>
    <n v="371.74799999999999"/>
    <s v="Evening"/>
    <n v="0.15"/>
  </r>
  <r>
    <n v="2393"/>
    <d v="2024-06-05T00:00:00"/>
    <n v="203"/>
    <n v="302"/>
    <n v="104"/>
    <n v="7"/>
    <n v="292.63"/>
    <n v="2048.41"/>
    <n v="389.1979"/>
    <b v="1"/>
    <s v="07:37"/>
    <d v="1899-12-30T07:37:00"/>
    <x v="2"/>
    <x v="8"/>
    <x v="0"/>
    <n v="7"/>
    <n v="292.63"/>
    <s v="Morning"/>
    <n v="0.19"/>
  </r>
  <r>
    <n v="2522"/>
    <d v="2024-06-05T00:00:00"/>
    <n v="203"/>
    <n v="305"/>
    <n v="101"/>
    <n v="3"/>
    <n v="299.09100000000001"/>
    <n v="897.27300000000002"/>
    <n v="269.18189999999998"/>
    <b v="1"/>
    <s v="03:33"/>
    <d v="1899-12-30T03:33:00"/>
    <x v="2"/>
    <x v="8"/>
    <x v="0"/>
    <n v="3"/>
    <n v="299.09100000000001"/>
    <s v="Morning"/>
    <n v="0.3"/>
  </r>
  <r>
    <n v="2646"/>
    <d v="2024-06-05T00:00:00"/>
    <n v="205"/>
    <n v="302"/>
    <n v="104"/>
    <n v="1"/>
    <n v="145.10600000000002"/>
    <n v="145.10600000000002"/>
    <n v="30.472260000000002"/>
    <b v="0"/>
    <s v="23:14"/>
    <d v="1899-12-30T23:14:00"/>
    <x v="2"/>
    <x v="8"/>
    <x v="0"/>
    <n v="23"/>
    <n v="145.10600000000002"/>
    <s v="Night"/>
    <n v="0.21"/>
  </r>
  <r>
    <n v="2862"/>
    <d v="2024-06-05T00:00:00"/>
    <n v="204"/>
    <n v="303"/>
    <n v="104"/>
    <n v="2"/>
    <n v="28.093"/>
    <n v="56.186"/>
    <n v="11.799059999999999"/>
    <b v="0"/>
    <s v="07:11"/>
    <d v="1899-12-30T07:11:00"/>
    <x v="2"/>
    <x v="8"/>
    <x v="0"/>
    <n v="7"/>
    <n v="28.093"/>
    <s v="Morning"/>
    <n v="0.21"/>
  </r>
  <r>
    <n v="1504"/>
    <d v="2024-06-06T00:00:00"/>
    <n v="202"/>
    <n v="303"/>
    <n v="103"/>
    <n v="10"/>
    <n v="349.31"/>
    <n v="3493.1"/>
    <n v="593.827"/>
    <b v="1"/>
    <s v="20:37"/>
    <d v="1899-12-30T20:37:00"/>
    <x v="2"/>
    <x v="8"/>
    <x v="1"/>
    <n v="20"/>
    <n v="349.31"/>
    <s v="Evening"/>
    <n v="0.17"/>
  </r>
  <r>
    <n v="1619"/>
    <d v="2024-06-06T00:00:00"/>
    <n v="204"/>
    <n v="301"/>
    <n v="105"/>
    <n v="8"/>
    <n v="238.108"/>
    <n v="1904.864"/>
    <n v="361.92416000000003"/>
    <b v="0"/>
    <s v="15:14"/>
    <d v="1899-12-30T15:14:00"/>
    <x v="2"/>
    <x v="8"/>
    <x v="1"/>
    <n v="15"/>
    <n v="238.108"/>
    <s v="Evening"/>
    <n v="0.19"/>
  </r>
  <r>
    <n v="1887"/>
    <d v="2024-06-06T00:00:00"/>
    <n v="202"/>
    <n v="304"/>
    <n v="103"/>
    <n v="1"/>
    <n v="239.27800000000002"/>
    <n v="239.27800000000002"/>
    <n v="35.8917"/>
    <b v="0"/>
    <s v="12:40"/>
    <d v="1899-12-30T12:40:00"/>
    <x v="2"/>
    <x v="8"/>
    <x v="1"/>
    <n v="12"/>
    <n v="239.27800000000002"/>
    <s v="Afternoon"/>
    <n v="0.15"/>
  </r>
  <r>
    <n v="1914"/>
    <d v="2024-06-06T00:00:00"/>
    <n v="203"/>
    <n v="303"/>
    <n v="103"/>
    <n v="9"/>
    <n v="388.07599999999996"/>
    <n v="3492.6839999999997"/>
    <n v="733.46363999999994"/>
    <b v="0"/>
    <s v="17:19"/>
    <d v="1899-12-30T17:19:00"/>
    <x v="2"/>
    <x v="8"/>
    <x v="1"/>
    <n v="17"/>
    <n v="388.07599999999996"/>
    <s v="Evening"/>
    <n v="0.21"/>
  </r>
  <r>
    <n v="1764"/>
    <d v="2024-06-07T00:00:00"/>
    <n v="204"/>
    <n v="305"/>
    <n v="102"/>
    <n v="3"/>
    <n v="189.95600000000002"/>
    <n v="569.86800000000005"/>
    <n v="119.67228"/>
    <b v="0"/>
    <s v="15:34"/>
    <d v="1899-12-30T15:34:00"/>
    <x v="2"/>
    <x v="8"/>
    <x v="2"/>
    <n v="15"/>
    <n v="189.95600000000002"/>
    <s v="Evening"/>
    <n v="0.21"/>
  </r>
  <r>
    <n v="1826"/>
    <d v="2024-06-07T00:00:00"/>
    <n v="202"/>
    <n v="303"/>
    <n v="103"/>
    <n v="9"/>
    <n v="83.173999999999992"/>
    <n v="748.56599999999992"/>
    <n v="224.56979999999996"/>
    <b v="0"/>
    <s v="08:08"/>
    <d v="1899-12-30T08:08:00"/>
    <x v="2"/>
    <x v="8"/>
    <x v="2"/>
    <n v="8"/>
    <n v="83.173999999999992"/>
    <s v="Morning"/>
    <n v="0.3"/>
  </r>
  <r>
    <n v="1831"/>
    <d v="2024-06-08T00:00:00"/>
    <n v="201"/>
    <n v="304"/>
    <n v="101"/>
    <n v="4"/>
    <n v="276.34100000000001"/>
    <n v="1105.364"/>
    <n v="276.34100000000001"/>
    <b v="0"/>
    <s v="18:27"/>
    <d v="1899-12-30T18:27:00"/>
    <x v="2"/>
    <x v="8"/>
    <x v="3"/>
    <n v="18"/>
    <n v="276.34100000000001"/>
    <s v="Evening"/>
    <n v="0.25"/>
  </r>
  <r>
    <n v="1920"/>
    <d v="2024-06-08T00:00:00"/>
    <n v="201"/>
    <n v="304"/>
    <n v="104"/>
    <n v="8"/>
    <n v="361.959"/>
    <n v="2895.672"/>
    <n v="608.09111999999993"/>
    <b v="1"/>
    <s v="15:44"/>
    <d v="1899-12-30T15:44:00"/>
    <x v="2"/>
    <x v="8"/>
    <x v="3"/>
    <n v="15"/>
    <n v="361.959"/>
    <s v="Evening"/>
    <n v="0.20999999999999996"/>
  </r>
  <r>
    <n v="2029"/>
    <d v="2024-06-08T00:00:00"/>
    <n v="204"/>
    <n v="303"/>
    <n v="104"/>
    <n v="8"/>
    <n v="96.603000000000009"/>
    <n v="772.82400000000007"/>
    <n v="193.20600000000002"/>
    <b v="0"/>
    <s v="06:12"/>
    <d v="1899-12-30T06:12:00"/>
    <x v="2"/>
    <x v="8"/>
    <x v="3"/>
    <n v="6"/>
    <n v="96.603000000000009"/>
    <s v="Morning"/>
    <n v="0.25"/>
  </r>
  <r>
    <n v="2529"/>
    <d v="2024-06-08T00:00:00"/>
    <n v="201"/>
    <n v="303"/>
    <n v="103"/>
    <n v="7"/>
    <n v="379.13200000000001"/>
    <n v="2653.924"/>
    <n v="398.08859999999999"/>
    <b v="0"/>
    <s v="09:05"/>
    <d v="1899-12-30T09:05:00"/>
    <x v="2"/>
    <x v="8"/>
    <x v="3"/>
    <n v="9"/>
    <n v="379.13200000000001"/>
    <s v="Morning"/>
    <n v="0.15"/>
  </r>
  <r>
    <n v="1777"/>
    <d v="2024-06-09T00:00:00"/>
    <n v="205"/>
    <n v="302"/>
    <n v="105"/>
    <n v="1"/>
    <n v="274.85900000000004"/>
    <n v="274.85900000000004"/>
    <n v="68.714750000000009"/>
    <b v="0"/>
    <s v="17:13"/>
    <d v="1899-12-30T17:13:00"/>
    <x v="2"/>
    <x v="8"/>
    <x v="4"/>
    <n v="17"/>
    <n v="274.85900000000004"/>
    <s v="Evening"/>
    <n v="0.25"/>
  </r>
  <r>
    <n v="1474"/>
    <d v="2024-06-10T00:00:00"/>
    <n v="201"/>
    <n v="305"/>
    <n v="102"/>
    <n v="4"/>
    <n v="141.05000000000001"/>
    <n v="564.20000000000005"/>
    <n v="95.914000000000016"/>
    <b v="0"/>
    <s v="15:39"/>
    <d v="1899-12-30T15:39:00"/>
    <x v="2"/>
    <x v="8"/>
    <x v="5"/>
    <n v="15"/>
    <n v="141.05000000000001"/>
    <s v="Evening"/>
    <n v="0.17"/>
  </r>
  <r>
    <n v="2363"/>
    <d v="2024-06-10T00:00:00"/>
    <n v="204"/>
    <n v="305"/>
    <n v="105"/>
    <n v="6"/>
    <n v="140.41300000000001"/>
    <n v="842.47800000000007"/>
    <n v="160.07082000000003"/>
    <b v="0"/>
    <s v="10:21"/>
    <d v="1899-12-30T10:21:00"/>
    <x v="2"/>
    <x v="8"/>
    <x v="5"/>
    <n v="10"/>
    <n v="140.41300000000001"/>
    <s v="Morning"/>
    <n v="0.19000000000000003"/>
  </r>
  <r>
    <n v="2864"/>
    <d v="2024-06-10T00:00:00"/>
    <n v="202"/>
    <n v="304"/>
    <n v="105"/>
    <n v="5"/>
    <n v="298.20699999999999"/>
    <n v="1491.0349999999999"/>
    <n v="447.31049999999993"/>
    <b v="0"/>
    <s v="17:54"/>
    <d v="1899-12-30T17:54:00"/>
    <x v="2"/>
    <x v="8"/>
    <x v="5"/>
    <n v="17"/>
    <n v="298.20699999999999"/>
    <s v="Evening"/>
    <n v="0.3"/>
  </r>
  <r>
    <n v="1708"/>
    <d v="2024-06-11T00:00:00"/>
    <n v="205"/>
    <n v="302"/>
    <n v="105"/>
    <n v="10"/>
    <n v="203.29400000000001"/>
    <n v="2032.94"/>
    <n v="345.59980000000002"/>
    <b v="1"/>
    <s v="19:07"/>
    <d v="1899-12-30T19:07:00"/>
    <x v="2"/>
    <x v="8"/>
    <x v="6"/>
    <n v="19"/>
    <n v="203.29400000000001"/>
    <s v="Evening"/>
    <n v="0.17"/>
  </r>
  <r>
    <n v="2282"/>
    <d v="2024-06-11T00:00:00"/>
    <n v="205"/>
    <n v="303"/>
    <n v="105"/>
    <n v="9"/>
    <n v="112.71000000000001"/>
    <n v="1014.3900000000001"/>
    <n v="304.31700000000001"/>
    <b v="0"/>
    <s v="16:23"/>
    <d v="1899-12-30T16:23:00"/>
    <x v="2"/>
    <x v="8"/>
    <x v="6"/>
    <n v="16"/>
    <n v="112.71000000000001"/>
    <s v="Evening"/>
    <n v="0.3"/>
  </r>
  <r>
    <n v="2973"/>
    <d v="2024-06-11T00:00:00"/>
    <n v="203"/>
    <n v="305"/>
    <n v="102"/>
    <n v="3"/>
    <n v="26.182000000000002"/>
    <n v="78.546000000000006"/>
    <n v="11.7819"/>
    <b v="1"/>
    <s v="02:14"/>
    <d v="1899-12-30T02:14:00"/>
    <x v="2"/>
    <x v="8"/>
    <x v="6"/>
    <n v="2"/>
    <n v="26.182000000000002"/>
    <s v="Morning"/>
    <n v="0.15"/>
  </r>
  <r>
    <n v="1294"/>
    <d v="2024-06-12T00:00:00"/>
    <n v="203"/>
    <n v="303"/>
    <n v="103"/>
    <n v="8"/>
    <n v="381.91399999999999"/>
    <n v="3055.3119999999999"/>
    <n v="519.40304000000003"/>
    <b v="0"/>
    <s v="06:42"/>
    <d v="1899-12-30T06:42:00"/>
    <x v="2"/>
    <x v="8"/>
    <x v="0"/>
    <n v="6"/>
    <n v="381.91399999999999"/>
    <s v="Morning"/>
    <n v="0.17"/>
  </r>
  <r>
    <n v="2058"/>
    <d v="2024-06-12T00:00:00"/>
    <n v="202"/>
    <n v="301"/>
    <n v="105"/>
    <n v="10"/>
    <n v="65.884"/>
    <n v="658.84"/>
    <n v="138.35640000000001"/>
    <b v="0"/>
    <s v="12:22"/>
    <d v="1899-12-30T12:22:00"/>
    <x v="2"/>
    <x v="8"/>
    <x v="0"/>
    <n v="12"/>
    <n v="65.884"/>
    <s v="Afternoon"/>
    <n v="0.21"/>
  </r>
  <r>
    <n v="2168"/>
    <d v="2024-06-12T00:00:00"/>
    <n v="204"/>
    <n v="302"/>
    <n v="103"/>
    <n v="5"/>
    <n v="238.32900000000004"/>
    <n v="1191.6450000000002"/>
    <n v="357.49350000000004"/>
    <b v="0"/>
    <s v="18:06"/>
    <d v="1899-12-30T18:06:00"/>
    <x v="2"/>
    <x v="8"/>
    <x v="0"/>
    <n v="18"/>
    <n v="238.32900000000004"/>
    <s v="Evening"/>
    <n v="0.3"/>
  </r>
  <r>
    <n v="1883"/>
    <d v="2024-06-13T00:00:00"/>
    <n v="205"/>
    <n v="304"/>
    <n v="101"/>
    <n v="2"/>
    <n v="42.016000000000005"/>
    <n v="84.032000000000011"/>
    <n v="15.966080000000002"/>
    <b v="0"/>
    <s v="19:01"/>
    <d v="1899-12-30T19:01:00"/>
    <x v="2"/>
    <x v="8"/>
    <x v="1"/>
    <n v="19"/>
    <n v="42.016000000000005"/>
    <s v="Evening"/>
    <n v="0.19"/>
  </r>
  <r>
    <n v="2045"/>
    <d v="2024-06-13T00:00:00"/>
    <n v="201"/>
    <n v="304"/>
    <n v="101"/>
    <n v="2"/>
    <n v="169.208"/>
    <n v="338.416"/>
    <n v="64.299040000000005"/>
    <b v="0"/>
    <s v="19:21"/>
    <d v="1899-12-30T19:21:00"/>
    <x v="2"/>
    <x v="8"/>
    <x v="1"/>
    <n v="19"/>
    <n v="169.208"/>
    <s v="Evening"/>
    <n v="0.19000000000000003"/>
  </r>
  <r>
    <n v="2517"/>
    <d v="2024-06-13T00:00:00"/>
    <n v="201"/>
    <n v="305"/>
    <n v="105"/>
    <n v="4"/>
    <n v="367.09399999999999"/>
    <n v="1468.376"/>
    <n v="220.25639999999999"/>
    <b v="0"/>
    <s v="12:18"/>
    <d v="1899-12-30T12:18:00"/>
    <x v="2"/>
    <x v="8"/>
    <x v="1"/>
    <n v="12"/>
    <n v="367.09399999999999"/>
    <s v="Afternoon"/>
    <n v="0.15"/>
  </r>
  <r>
    <n v="2117"/>
    <d v="2024-06-14T00:00:00"/>
    <n v="202"/>
    <n v="305"/>
    <n v="102"/>
    <n v="10"/>
    <n v="269.60699999999997"/>
    <n v="2696.0699999999997"/>
    <n v="512.25329999999997"/>
    <b v="0"/>
    <s v="04:12"/>
    <d v="1899-12-30T04:12:00"/>
    <x v="2"/>
    <x v="8"/>
    <x v="2"/>
    <n v="4"/>
    <n v="269.60699999999997"/>
    <s v="Morning"/>
    <n v="0.19"/>
  </r>
  <r>
    <n v="2482"/>
    <d v="2024-06-14T00:00:00"/>
    <n v="202"/>
    <n v="301"/>
    <n v="105"/>
    <n v="5"/>
    <n v="238.667"/>
    <n v="1193.335"/>
    <n v="202.86695000000003"/>
    <b v="0"/>
    <s v="16:12"/>
    <d v="1899-12-30T16:12:00"/>
    <x v="2"/>
    <x v="8"/>
    <x v="2"/>
    <n v="16"/>
    <n v="238.667"/>
    <s v="Evening"/>
    <n v="0.17"/>
  </r>
  <r>
    <n v="1470"/>
    <d v="2024-06-15T00:00:00"/>
    <n v="201"/>
    <n v="305"/>
    <n v="103"/>
    <n v="5"/>
    <n v="133.666"/>
    <n v="668.32999999999993"/>
    <n v="140.34929999999997"/>
    <b v="0"/>
    <s v="08:49"/>
    <d v="1899-12-30T08:49:00"/>
    <x v="2"/>
    <x v="8"/>
    <x v="3"/>
    <n v="8"/>
    <n v="133.666"/>
    <s v="Morning"/>
    <n v="0.21"/>
  </r>
  <r>
    <n v="1790"/>
    <d v="2024-06-15T00:00:00"/>
    <n v="205"/>
    <n v="304"/>
    <n v="103"/>
    <n v="10"/>
    <n v="251.65400000000002"/>
    <n v="2516.5400000000004"/>
    <n v="754.9620000000001"/>
    <b v="1"/>
    <s v="11:45"/>
    <d v="1899-12-30T11:45:00"/>
    <x v="2"/>
    <x v="8"/>
    <x v="3"/>
    <n v="11"/>
    <n v="251.65400000000005"/>
    <s v="Morning"/>
    <n v="0.3"/>
  </r>
  <r>
    <n v="1913"/>
    <d v="2024-06-15T00:00:00"/>
    <n v="204"/>
    <n v="304"/>
    <n v="101"/>
    <n v="5"/>
    <n v="60.878999999999998"/>
    <n v="304.39499999999998"/>
    <n v="57.835049999999995"/>
    <b v="1"/>
    <s v="15:00"/>
    <d v="1899-12-30T15:00:00"/>
    <x v="2"/>
    <x v="8"/>
    <x v="3"/>
    <n v="15"/>
    <n v="60.878999999999998"/>
    <s v="Evening"/>
    <n v="0.19"/>
  </r>
  <r>
    <n v="2401"/>
    <d v="2024-06-15T00:00:00"/>
    <n v="202"/>
    <n v="302"/>
    <n v="104"/>
    <n v="3"/>
    <n v="142.25900000000001"/>
    <n v="426.77700000000004"/>
    <n v="106.69425000000001"/>
    <b v="0"/>
    <s v="01:49"/>
    <d v="1899-12-30T01:49:00"/>
    <x v="2"/>
    <x v="8"/>
    <x v="3"/>
    <n v="1"/>
    <n v="142.25900000000001"/>
    <s v="Morning"/>
    <n v="0.25"/>
  </r>
  <r>
    <n v="2531"/>
    <d v="2024-06-16T00:00:00"/>
    <n v="204"/>
    <n v="301"/>
    <n v="103"/>
    <n v="7"/>
    <n v="48.451000000000008"/>
    <n v="339.15700000000004"/>
    <n v="64.439830000000015"/>
    <b v="0"/>
    <s v="12:59"/>
    <d v="1899-12-30T12:59:00"/>
    <x v="2"/>
    <x v="8"/>
    <x v="4"/>
    <n v="12"/>
    <n v="48.451000000000008"/>
    <s v="Afternoon"/>
    <n v="0.19000000000000003"/>
  </r>
  <r>
    <n v="1008"/>
    <d v="2024-06-17T00:00:00"/>
    <n v="203"/>
    <n v="301"/>
    <n v="104"/>
    <n v="9"/>
    <n v="97.578000000000003"/>
    <n v="878.202"/>
    <n v="184.42241999999999"/>
    <b v="1"/>
    <s v="14:48"/>
    <d v="1899-12-30T14:48:00"/>
    <x v="2"/>
    <x v="8"/>
    <x v="5"/>
    <n v="14"/>
    <n v="97.578000000000003"/>
    <s v="Afternoon"/>
    <n v="0.21"/>
  </r>
  <r>
    <n v="1885"/>
    <d v="2024-06-17T00:00:00"/>
    <n v="205"/>
    <n v="303"/>
    <n v="105"/>
    <n v="10"/>
    <n v="109.31700000000001"/>
    <n v="1093.17"/>
    <n v="273.29250000000002"/>
    <b v="0"/>
    <s v="17:07"/>
    <d v="1899-12-30T17:07:00"/>
    <x v="2"/>
    <x v="8"/>
    <x v="5"/>
    <n v="17"/>
    <n v="109.31700000000001"/>
    <s v="Evening"/>
    <n v="0.25"/>
  </r>
  <r>
    <n v="2197"/>
    <d v="2024-06-17T00:00:00"/>
    <n v="204"/>
    <n v="301"/>
    <n v="101"/>
    <n v="8"/>
    <n v="195.83199999999999"/>
    <n v="1566.6559999999999"/>
    <n v="391.66399999999999"/>
    <b v="1"/>
    <s v="07:05"/>
    <d v="1899-12-30T07:05:00"/>
    <x v="2"/>
    <x v="8"/>
    <x v="5"/>
    <n v="7"/>
    <n v="195.83199999999999"/>
    <s v="Morning"/>
    <n v="0.25"/>
  </r>
  <r>
    <n v="1178"/>
    <d v="2024-06-18T00:00:00"/>
    <n v="204"/>
    <n v="305"/>
    <n v="103"/>
    <n v="4"/>
    <n v="367.40600000000001"/>
    <n v="1469.624"/>
    <n v="440.88720000000001"/>
    <b v="0"/>
    <s v="12:39"/>
    <d v="1899-12-30T12:39:00"/>
    <x v="2"/>
    <x v="8"/>
    <x v="6"/>
    <n v="12"/>
    <n v="367.40600000000001"/>
    <s v="Afternoon"/>
    <n v="0.3"/>
  </r>
  <r>
    <n v="1433"/>
    <d v="2024-06-18T00:00:00"/>
    <n v="204"/>
    <n v="301"/>
    <n v="104"/>
    <n v="5"/>
    <n v="260.93600000000004"/>
    <n v="1304.6800000000003"/>
    <n v="247.88920000000005"/>
    <b v="0"/>
    <s v="04:44"/>
    <d v="1899-12-30T04:44:00"/>
    <x v="2"/>
    <x v="8"/>
    <x v="6"/>
    <n v="4"/>
    <n v="260.93600000000004"/>
    <s v="Morning"/>
    <n v="0.19"/>
  </r>
  <r>
    <n v="1540"/>
    <d v="2024-06-18T00:00:00"/>
    <n v="204"/>
    <n v="305"/>
    <n v="103"/>
    <n v="4"/>
    <n v="124.072"/>
    <n v="496.28800000000001"/>
    <n v="84.368960000000001"/>
    <b v="0"/>
    <s v="08:45"/>
    <d v="1899-12-30T08:45:00"/>
    <x v="2"/>
    <x v="8"/>
    <x v="6"/>
    <n v="8"/>
    <n v="124.072"/>
    <s v="Morning"/>
    <n v="0.17"/>
  </r>
  <r>
    <n v="1846"/>
    <d v="2024-06-18T00:00:00"/>
    <n v="202"/>
    <n v="302"/>
    <n v="102"/>
    <n v="5"/>
    <n v="88.673000000000002"/>
    <n v="443.36500000000001"/>
    <n v="75.372050000000002"/>
    <b v="0"/>
    <s v="18:26"/>
    <d v="1899-12-30T18:26:00"/>
    <x v="2"/>
    <x v="8"/>
    <x v="6"/>
    <n v="18"/>
    <n v="88.673000000000002"/>
    <s v="Evening"/>
    <n v="0.17"/>
  </r>
  <r>
    <n v="1856"/>
    <d v="2024-06-19T00:00:00"/>
    <n v="204"/>
    <n v="301"/>
    <n v="104"/>
    <n v="10"/>
    <n v="146.601"/>
    <n v="1466.01"/>
    <n v="439.803"/>
    <b v="0"/>
    <s v="23:51"/>
    <d v="1899-12-30T23:51:00"/>
    <x v="2"/>
    <x v="8"/>
    <x v="0"/>
    <n v="23"/>
    <n v="146.601"/>
    <s v="Night"/>
    <n v="0.3"/>
  </r>
  <r>
    <n v="1909"/>
    <d v="2024-06-19T00:00:00"/>
    <n v="203"/>
    <n v="302"/>
    <n v="105"/>
    <n v="9"/>
    <n v="276.62700000000001"/>
    <n v="2489.643"/>
    <n v="622.41075000000001"/>
    <b v="0"/>
    <s v="12:21"/>
    <d v="1899-12-30T12:21:00"/>
    <x v="2"/>
    <x v="8"/>
    <x v="0"/>
    <n v="12"/>
    <n v="276.62700000000001"/>
    <s v="Afternoon"/>
    <n v="0.25"/>
  </r>
  <r>
    <n v="2569"/>
    <d v="2024-06-20T00:00:00"/>
    <n v="202"/>
    <n v="303"/>
    <n v="102"/>
    <n v="8"/>
    <n v="122.369"/>
    <n v="978.952"/>
    <n v="244.738"/>
    <b v="1"/>
    <s v="10:39"/>
    <d v="1899-12-30T10:39:00"/>
    <x v="2"/>
    <x v="8"/>
    <x v="1"/>
    <n v="10"/>
    <n v="122.369"/>
    <s v="Morning"/>
    <n v="0.25"/>
  </r>
  <r>
    <n v="2927"/>
    <d v="2024-06-20T00:00:00"/>
    <n v="203"/>
    <n v="302"/>
    <n v="103"/>
    <n v="4"/>
    <n v="193.28400000000002"/>
    <n v="773.13600000000008"/>
    <n v="146.89584000000002"/>
    <b v="0"/>
    <s v="05:59"/>
    <d v="1899-12-30T05:59:00"/>
    <x v="2"/>
    <x v="8"/>
    <x v="1"/>
    <n v="5"/>
    <n v="193.28400000000002"/>
    <s v="Morning"/>
    <n v="0.19"/>
  </r>
  <r>
    <n v="2974"/>
    <d v="2024-06-20T00:00:00"/>
    <n v="205"/>
    <n v="301"/>
    <n v="104"/>
    <n v="3"/>
    <n v="162.04500000000002"/>
    <n v="486.13500000000005"/>
    <n v="82.642950000000013"/>
    <b v="0"/>
    <s v="03:53"/>
    <d v="1899-12-30T03:53:00"/>
    <x v="2"/>
    <x v="8"/>
    <x v="1"/>
    <n v="3"/>
    <n v="162.04500000000002"/>
    <s v="Morning"/>
    <n v="0.17"/>
  </r>
  <r>
    <n v="1561"/>
    <d v="2024-06-21T00:00:00"/>
    <n v="203"/>
    <n v="304"/>
    <n v="103"/>
    <n v="2"/>
    <n v="277.49800000000005"/>
    <n v="554.99600000000009"/>
    <n v="138.74900000000002"/>
    <b v="0"/>
    <s v="00:15"/>
    <d v="1899-12-30T00:15:00"/>
    <x v="2"/>
    <x v="8"/>
    <x v="2"/>
    <n v="0"/>
    <n v="277.49800000000005"/>
    <s v="Morning"/>
    <n v="0.25"/>
  </r>
  <r>
    <n v="1950"/>
    <d v="2024-06-21T00:00:00"/>
    <n v="204"/>
    <n v="304"/>
    <n v="101"/>
    <n v="2"/>
    <n v="178.477"/>
    <n v="356.95400000000001"/>
    <n v="74.960340000000002"/>
    <b v="0"/>
    <s v="05:11"/>
    <d v="1899-12-30T05:11:00"/>
    <x v="2"/>
    <x v="8"/>
    <x v="2"/>
    <n v="5"/>
    <n v="178.477"/>
    <s v="Morning"/>
    <n v="0.21"/>
  </r>
  <r>
    <n v="2378"/>
    <d v="2024-06-21T00:00:00"/>
    <n v="204"/>
    <n v="305"/>
    <n v="105"/>
    <n v="6"/>
    <n v="81.861000000000004"/>
    <n v="491.16600000000005"/>
    <n v="147.34980000000002"/>
    <b v="0"/>
    <s v="22:05"/>
    <d v="1899-12-30T22:05:00"/>
    <x v="2"/>
    <x v="8"/>
    <x v="2"/>
    <n v="22"/>
    <n v="81.861000000000004"/>
    <s v="Night"/>
    <n v="0.3"/>
  </r>
  <r>
    <n v="2855"/>
    <d v="2024-06-21T00:00:00"/>
    <n v="202"/>
    <n v="305"/>
    <n v="103"/>
    <n v="5"/>
    <n v="207.077"/>
    <n v="1035.385"/>
    <n v="196.72315"/>
    <b v="0"/>
    <s v="11:27"/>
    <d v="1899-12-30T11:27:00"/>
    <x v="2"/>
    <x v="8"/>
    <x v="2"/>
    <n v="11"/>
    <n v="207.077"/>
    <s v="Morning"/>
    <n v="0.19"/>
  </r>
  <r>
    <n v="1137"/>
    <d v="2024-06-23T00:00:00"/>
    <n v="205"/>
    <n v="304"/>
    <n v="104"/>
    <n v="6"/>
    <n v="290.84899999999999"/>
    <n v="1745.0940000000001"/>
    <n v="261.76409999999998"/>
    <b v="0"/>
    <s v="05:50"/>
    <d v="1899-12-30T05:50:00"/>
    <x v="2"/>
    <x v="8"/>
    <x v="4"/>
    <n v="5"/>
    <n v="290.84899999999999"/>
    <s v="Morning"/>
    <n v="0.15"/>
  </r>
  <r>
    <n v="1187"/>
    <d v="2024-06-23T00:00:00"/>
    <n v="202"/>
    <n v="303"/>
    <n v="105"/>
    <n v="4"/>
    <n v="128.68700000000001"/>
    <n v="514.74800000000005"/>
    <n v="97.802120000000016"/>
    <b v="0"/>
    <s v="00:00"/>
    <d v="1899-12-30T00:00:00"/>
    <x v="2"/>
    <x v="8"/>
    <x v="4"/>
    <n v="0"/>
    <n v="128.68700000000001"/>
    <s v="Morning"/>
    <n v="0.19"/>
  </r>
  <r>
    <n v="1407"/>
    <d v="2024-06-23T00:00:00"/>
    <n v="203"/>
    <n v="301"/>
    <n v="105"/>
    <n v="2"/>
    <n v="88.868000000000009"/>
    <n v="177.73600000000002"/>
    <n v="26.660400000000003"/>
    <b v="0"/>
    <s v="13:21"/>
    <d v="1899-12-30T13:21:00"/>
    <x v="2"/>
    <x v="8"/>
    <x v="4"/>
    <n v="13"/>
    <n v="88.868000000000009"/>
    <s v="Afternoon"/>
    <n v="0.15"/>
  </r>
  <r>
    <n v="1418"/>
    <d v="2024-06-23T00:00:00"/>
    <n v="203"/>
    <n v="302"/>
    <n v="104"/>
    <n v="4"/>
    <n v="35.139000000000003"/>
    <n v="140.55600000000001"/>
    <n v="42.166800000000002"/>
    <b v="1"/>
    <s v="05:05"/>
    <d v="1899-12-30T05:05:00"/>
    <x v="2"/>
    <x v="8"/>
    <x v="4"/>
    <n v="5"/>
    <n v="35.139000000000003"/>
    <s v="Morning"/>
    <n v="0.3"/>
  </r>
  <r>
    <n v="1443"/>
    <d v="2024-06-23T00:00:00"/>
    <n v="203"/>
    <n v="304"/>
    <n v="102"/>
    <n v="6"/>
    <n v="235.07900000000004"/>
    <n v="1410.4740000000002"/>
    <n v="211.57110000000003"/>
    <b v="0"/>
    <s v="20:13"/>
    <d v="1899-12-30T20:13:00"/>
    <x v="2"/>
    <x v="8"/>
    <x v="4"/>
    <n v="20"/>
    <n v="235.07900000000004"/>
    <s v="Evening"/>
    <n v="0.15"/>
  </r>
  <r>
    <n v="2867"/>
    <d v="2024-06-23T00:00:00"/>
    <n v="204"/>
    <n v="302"/>
    <n v="103"/>
    <n v="6"/>
    <n v="344.38300000000004"/>
    <n v="2066.2980000000002"/>
    <n v="392.59662000000003"/>
    <b v="0"/>
    <s v="12:50"/>
    <d v="1899-12-30T12:50:00"/>
    <x v="2"/>
    <x v="8"/>
    <x v="4"/>
    <n v="12"/>
    <n v="344.38300000000004"/>
    <s v="Afternoon"/>
    <n v="0.19"/>
  </r>
  <r>
    <n v="1023"/>
    <d v="2024-06-24T00:00:00"/>
    <n v="203"/>
    <n v="305"/>
    <n v="104"/>
    <n v="4"/>
    <n v="302.54899999999998"/>
    <n v="1210.1959999999999"/>
    <n v="181.52939999999998"/>
    <b v="0"/>
    <s v="10:59"/>
    <d v="1899-12-30T10:59:00"/>
    <x v="2"/>
    <x v="8"/>
    <x v="5"/>
    <n v="10"/>
    <n v="302.54899999999998"/>
    <s v="Morning"/>
    <n v="0.15"/>
  </r>
  <r>
    <n v="1083"/>
    <d v="2024-06-24T00:00:00"/>
    <n v="201"/>
    <n v="304"/>
    <n v="101"/>
    <n v="8"/>
    <n v="186.22499999999999"/>
    <n v="1489.8"/>
    <n v="223.47"/>
    <b v="0"/>
    <s v="23:10"/>
    <d v="1899-12-30T23:10:00"/>
    <x v="2"/>
    <x v="8"/>
    <x v="5"/>
    <n v="23"/>
    <n v="186.22499999999999"/>
    <s v="Night"/>
    <n v="0.15"/>
  </r>
  <r>
    <n v="1863"/>
    <d v="2024-06-24T00:00:00"/>
    <n v="205"/>
    <n v="305"/>
    <n v="104"/>
    <n v="3"/>
    <n v="49.660000000000004"/>
    <n v="148.98000000000002"/>
    <n v="22.347000000000001"/>
    <b v="0"/>
    <s v="15:17"/>
    <d v="1899-12-30T15:17:00"/>
    <x v="2"/>
    <x v="8"/>
    <x v="5"/>
    <n v="15"/>
    <n v="49.660000000000004"/>
    <s v="Evening"/>
    <n v="0.15"/>
  </r>
  <r>
    <n v="2811"/>
    <d v="2024-06-24T00:00:00"/>
    <n v="203"/>
    <n v="301"/>
    <n v="103"/>
    <n v="8"/>
    <n v="169.10400000000001"/>
    <n v="1352.8320000000001"/>
    <n v="202.9248"/>
    <b v="1"/>
    <s v="13:57"/>
    <d v="1899-12-30T13:57:00"/>
    <x v="2"/>
    <x v="8"/>
    <x v="5"/>
    <n v="13"/>
    <n v="169.10400000000001"/>
    <s v="Afternoon"/>
    <n v="0.15"/>
  </r>
  <r>
    <n v="1188"/>
    <d v="2024-06-25T00:00:00"/>
    <n v="201"/>
    <n v="301"/>
    <n v="104"/>
    <n v="5"/>
    <n v="291.512"/>
    <n v="1457.56"/>
    <n v="306.08759999999995"/>
    <b v="0"/>
    <s v="08:35"/>
    <d v="1899-12-30T08:35:00"/>
    <x v="2"/>
    <x v="8"/>
    <x v="6"/>
    <n v="8"/>
    <n v="291.512"/>
    <s v="Morning"/>
    <n v="0.20999999999999996"/>
  </r>
  <r>
    <n v="2137"/>
    <d v="2024-06-25T00:00:00"/>
    <n v="201"/>
    <n v="303"/>
    <n v="101"/>
    <n v="8"/>
    <n v="97.994"/>
    <n v="783.952"/>
    <n v="195.988"/>
    <b v="0"/>
    <s v="02:04"/>
    <d v="1899-12-30T02:04:00"/>
    <x v="2"/>
    <x v="8"/>
    <x v="6"/>
    <n v="2"/>
    <n v="97.994"/>
    <s v="Morning"/>
    <n v="0.25"/>
  </r>
  <r>
    <n v="2441"/>
    <d v="2024-06-25T00:00:00"/>
    <n v="205"/>
    <n v="301"/>
    <n v="102"/>
    <n v="7"/>
    <n v="64.168000000000006"/>
    <n v="449.17600000000004"/>
    <n v="85.343440000000015"/>
    <b v="1"/>
    <s v="03:48"/>
    <d v="1899-12-30T03:48:00"/>
    <x v="2"/>
    <x v="8"/>
    <x v="6"/>
    <n v="3"/>
    <n v="64.168000000000006"/>
    <s v="Morning"/>
    <n v="0.19"/>
  </r>
  <r>
    <n v="2610"/>
    <d v="2024-06-25T00:00:00"/>
    <n v="205"/>
    <n v="301"/>
    <n v="105"/>
    <n v="7"/>
    <n v="229.85300000000001"/>
    <n v="1608.971"/>
    <n v="337.88391000000001"/>
    <b v="1"/>
    <s v="13:30"/>
    <d v="1899-12-30T13:30:00"/>
    <x v="2"/>
    <x v="8"/>
    <x v="6"/>
    <n v="13"/>
    <n v="229.85300000000001"/>
    <s v="Afternoon"/>
    <n v="0.21000000000000002"/>
  </r>
  <r>
    <n v="1267"/>
    <d v="2024-06-26T00:00:00"/>
    <n v="204"/>
    <n v="301"/>
    <n v="101"/>
    <n v="5"/>
    <n v="176.709"/>
    <n v="883.54500000000007"/>
    <n v="220.88625000000002"/>
    <b v="0"/>
    <s v="07:47"/>
    <d v="1899-12-30T07:47:00"/>
    <x v="2"/>
    <x v="8"/>
    <x v="0"/>
    <n v="7"/>
    <n v="176.709"/>
    <s v="Morning"/>
    <n v="0.25"/>
  </r>
  <r>
    <n v="1510"/>
    <d v="2024-06-26T00:00:00"/>
    <n v="204"/>
    <n v="302"/>
    <n v="103"/>
    <n v="2"/>
    <n v="305.74700000000001"/>
    <n v="611.49400000000003"/>
    <n v="103.95398000000002"/>
    <b v="0"/>
    <s v="13:03"/>
    <d v="1899-12-30T13:03:00"/>
    <x v="2"/>
    <x v="8"/>
    <x v="0"/>
    <n v="13"/>
    <n v="305.74700000000001"/>
    <s v="Afternoon"/>
    <n v="0.17"/>
  </r>
  <r>
    <n v="2497"/>
    <d v="2024-06-26T00:00:00"/>
    <n v="201"/>
    <n v="303"/>
    <n v="105"/>
    <n v="2"/>
    <n v="300.71600000000001"/>
    <n v="601.43200000000002"/>
    <n v="150.358"/>
    <b v="0"/>
    <s v="19:22"/>
    <d v="1899-12-30T19:22:00"/>
    <x v="2"/>
    <x v="8"/>
    <x v="0"/>
    <n v="19"/>
    <n v="300.71600000000001"/>
    <s v="Evening"/>
    <n v="0.25"/>
  </r>
  <r>
    <n v="1786"/>
    <d v="2024-06-27T00:00:00"/>
    <n v="203"/>
    <n v="303"/>
    <n v="104"/>
    <n v="7"/>
    <n v="196.11800000000002"/>
    <n v="1372.8260000000002"/>
    <n v="233.38042000000007"/>
    <b v="0"/>
    <s v="06:23"/>
    <d v="1899-12-30T06:23:00"/>
    <x v="2"/>
    <x v="8"/>
    <x v="1"/>
    <n v="6"/>
    <n v="196.11800000000002"/>
    <s v="Morning"/>
    <n v="0.17"/>
  </r>
  <r>
    <n v="2480"/>
    <d v="2024-06-27T00:00:00"/>
    <n v="202"/>
    <n v="304"/>
    <n v="104"/>
    <n v="6"/>
    <n v="239.35600000000002"/>
    <n v="1436.1360000000002"/>
    <n v="430.84080000000006"/>
    <b v="0"/>
    <s v="18:18"/>
    <d v="1899-12-30T18:18:00"/>
    <x v="2"/>
    <x v="8"/>
    <x v="1"/>
    <n v="18"/>
    <n v="239.35600000000002"/>
    <s v="Evening"/>
    <n v="0.3"/>
  </r>
  <r>
    <n v="2601"/>
    <d v="2024-06-27T00:00:00"/>
    <n v="204"/>
    <n v="303"/>
    <n v="101"/>
    <n v="2"/>
    <n v="201.56500000000003"/>
    <n v="403.13000000000005"/>
    <n v="60.469500000000004"/>
    <b v="0"/>
    <s v="03:32"/>
    <d v="1899-12-30T03:32:00"/>
    <x v="2"/>
    <x v="8"/>
    <x v="1"/>
    <n v="3"/>
    <n v="201.56500000000003"/>
    <s v="Morning"/>
    <n v="0.15"/>
  </r>
  <r>
    <n v="1226"/>
    <d v="2024-06-28T00:00:00"/>
    <n v="205"/>
    <n v="303"/>
    <n v="103"/>
    <n v="4"/>
    <n v="297.62200000000001"/>
    <n v="1190.4880000000001"/>
    <n v="357.14640000000003"/>
    <b v="0"/>
    <s v="01:07"/>
    <d v="1899-12-30T01:07:00"/>
    <x v="2"/>
    <x v="8"/>
    <x v="2"/>
    <n v="1"/>
    <n v="297.62200000000001"/>
    <s v="Morning"/>
    <n v="0.3"/>
  </r>
  <r>
    <n v="1545"/>
    <d v="2024-06-28T00:00:00"/>
    <n v="201"/>
    <n v="304"/>
    <n v="102"/>
    <n v="10"/>
    <n v="362.62200000000001"/>
    <n v="3626.2200000000003"/>
    <n v="543.93299999999999"/>
    <b v="0"/>
    <s v="14:51"/>
    <d v="1899-12-30T14:51:00"/>
    <x v="2"/>
    <x v="8"/>
    <x v="2"/>
    <n v="14"/>
    <n v="362.62200000000001"/>
    <s v="Afternoon"/>
    <n v="0.15"/>
  </r>
  <r>
    <n v="1655"/>
    <d v="2024-06-28T00:00:00"/>
    <n v="201"/>
    <n v="301"/>
    <n v="105"/>
    <n v="7"/>
    <n v="358.423"/>
    <n v="2508.9610000000002"/>
    <n v="476.70259000000004"/>
    <b v="1"/>
    <s v="20:46"/>
    <d v="1899-12-30T20:46:00"/>
    <x v="2"/>
    <x v="8"/>
    <x v="2"/>
    <n v="20"/>
    <n v="358.42300000000006"/>
    <s v="Evening"/>
    <n v="0.19"/>
  </r>
  <r>
    <n v="2172"/>
    <d v="2024-06-29T00:00:00"/>
    <n v="205"/>
    <n v="305"/>
    <n v="103"/>
    <n v="8"/>
    <n v="105.742"/>
    <n v="845.93600000000004"/>
    <n v="177.64655999999999"/>
    <b v="0"/>
    <s v="03:54"/>
    <d v="1899-12-30T03:54:00"/>
    <x v="2"/>
    <x v="8"/>
    <x v="3"/>
    <n v="3"/>
    <n v="105.742"/>
    <s v="Morning"/>
    <n v="0.21"/>
  </r>
  <r>
    <n v="1441"/>
    <d v="2024-06-30T00:00:00"/>
    <n v="205"/>
    <n v="305"/>
    <n v="104"/>
    <n v="4"/>
    <n v="138.30700000000002"/>
    <n v="553.22800000000007"/>
    <n v="138.30700000000002"/>
    <b v="0"/>
    <s v="00:31"/>
    <d v="1899-12-30T00:31:00"/>
    <x v="2"/>
    <x v="8"/>
    <x v="4"/>
    <n v="0"/>
    <n v="138.30700000000002"/>
    <s v="Morning"/>
    <n v="0.25"/>
  </r>
  <r>
    <n v="1517"/>
    <d v="2024-06-30T00:00:00"/>
    <n v="202"/>
    <n v="303"/>
    <n v="101"/>
    <n v="7"/>
    <n v="319.488"/>
    <n v="2236.4160000000002"/>
    <n v="424.91904000000005"/>
    <b v="0"/>
    <s v="10:30"/>
    <d v="1899-12-30T10:30:00"/>
    <x v="2"/>
    <x v="8"/>
    <x v="4"/>
    <n v="10"/>
    <n v="319.488"/>
    <s v="Morning"/>
    <n v="0.19"/>
  </r>
  <r>
    <n v="1760"/>
    <d v="2024-06-30T00:00:00"/>
    <n v="202"/>
    <n v="301"/>
    <n v="102"/>
    <n v="1"/>
    <n v="194.98700000000002"/>
    <n v="194.98700000000002"/>
    <n v="58.496100000000006"/>
    <b v="0"/>
    <s v="08:19"/>
    <d v="1899-12-30T08:19:00"/>
    <x v="2"/>
    <x v="8"/>
    <x v="4"/>
    <n v="8"/>
    <n v="194.98700000000002"/>
    <s v="Morning"/>
    <n v="0.3"/>
  </r>
  <r>
    <n v="2050"/>
    <d v="2024-06-30T00:00:00"/>
    <n v="203"/>
    <n v="303"/>
    <n v="102"/>
    <n v="3"/>
    <n v="123.5"/>
    <n v="370.5"/>
    <n v="62.985000000000007"/>
    <b v="0"/>
    <s v="16:32"/>
    <d v="1899-12-30T16:32:00"/>
    <x v="2"/>
    <x v="8"/>
    <x v="4"/>
    <n v="16"/>
    <n v="123.5"/>
    <s v="Evening"/>
    <n v="0.17"/>
  </r>
  <r>
    <n v="2763"/>
    <d v="2024-06-30T00:00:00"/>
    <n v="201"/>
    <n v="302"/>
    <n v="105"/>
    <n v="8"/>
    <n v="43.589000000000006"/>
    <n v="348.71200000000005"/>
    <n v="52.306800000000003"/>
    <b v="0"/>
    <s v="17:48"/>
    <d v="1899-12-30T17:48:00"/>
    <x v="2"/>
    <x v="8"/>
    <x v="4"/>
    <n v="17"/>
    <n v="43.589000000000006"/>
    <s v="Evening"/>
    <n v="0.15"/>
  </r>
  <r>
    <n v="2083"/>
    <d v="2024-07-01T00:00:00"/>
    <n v="202"/>
    <n v="301"/>
    <n v="102"/>
    <n v="5"/>
    <n v="112.82700000000001"/>
    <n v="564.1350000000001"/>
    <n v="141.03375000000003"/>
    <b v="1"/>
    <s v="15:03"/>
    <d v="1899-12-30T15:03:00"/>
    <x v="2"/>
    <x v="9"/>
    <x v="5"/>
    <n v="15"/>
    <n v="112.82700000000003"/>
    <s v="Evening"/>
    <n v="0.25"/>
  </r>
  <r>
    <n v="2785"/>
    <d v="2024-07-01T00:00:00"/>
    <n v="203"/>
    <n v="302"/>
    <n v="104"/>
    <n v="2"/>
    <n v="179.68600000000001"/>
    <n v="359.37200000000001"/>
    <n v="89.843000000000004"/>
    <b v="0"/>
    <s v="00:18"/>
    <d v="1899-12-30T00:18:00"/>
    <x v="2"/>
    <x v="9"/>
    <x v="5"/>
    <n v="0"/>
    <n v="179.68600000000001"/>
    <s v="Morning"/>
    <n v="0.25"/>
  </r>
  <r>
    <n v="1581"/>
    <d v="2024-07-02T00:00:00"/>
    <n v="204"/>
    <n v="304"/>
    <n v="105"/>
    <n v="4"/>
    <n v="289.09399999999999"/>
    <n v="1156.376"/>
    <n v="173.4564"/>
    <b v="0"/>
    <s v="20:02"/>
    <d v="1899-12-30T20:02:00"/>
    <x v="2"/>
    <x v="9"/>
    <x v="6"/>
    <n v="20"/>
    <n v="289.09399999999999"/>
    <s v="Evening"/>
    <n v="0.15"/>
  </r>
  <r>
    <n v="2087"/>
    <d v="2024-07-02T00:00:00"/>
    <n v="203"/>
    <n v="303"/>
    <n v="102"/>
    <n v="5"/>
    <n v="312.78000000000003"/>
    <n v="1563.9"/>
    <n v="297.14100000000002"/>
    <b v="0"/>
    <s v="06:24"/>
    <d v="1899-12-30T06:24:00"/>
    <x v="2"/>
    <x v="9"/>
    <x v="6"/>
    <n v="6"/>
    <n v="312.78000000000003"/>
    <s v="Morning"/>
    <n v="0.19"/>
  </r>
  <r>
    <n v="2477"/>
    <d v="2024-07-02T00:00:00"/>
    <n v="201"/>
    <n v="302"/>
    <n v="104"/>
    <n v="3"/>
    <n v="334.58100000000002"/>
    <n v="1003.7430000000001"/>
    <n v="190.71117000000001"/>
    <b v="0"/>
    <s v="06:16"/>
    <d v="1899-12-30T06:16:00"/>
    <x v="2"/>
    <x v="9"/>
    <x v="6"/>
    <n v="6"/>
    <n v="334.58100000000002"/>
    <s v="Morning"/>
    <n v="0.19"/>
  </r>
  <r>
    <n v="2984"/>
    <d v="2024-07-02T00:00:00"/>
    <n v="204"/>
    <n v="302"/>
    <n v="101"/>
    <n v="3"/>
    <n v="279.39600000000002"/>
    <n v="838.1880000000001"/>
    <n v="251.45640000000003"/>
    <b v="0"/>
    <s v="15:44"/>
    <d v="1899-12-30T15:44:00"/>
    <x v="2"/>
    <x v="9"/>
    <x v="6"/>
    <n v="15"/>
    <n v="279.39600000000002"/>
    <s v="Evening"/>
    <n v="0.3"/>
  </r>
  <r>
    <n v="1248"/>
    <d v="2024-07-03T00:00:00"/>
    <n v="204"/>
    <n v="301"/>
    <n v="104"/>
    <n v="8"/>
    <n v="123.07100000000001"/>
    <n v="984.5680000000001"/>
    <n v="206.75928000000002"/>
    <b v="0"/>
    <s v="16:03"/>
    <d v="1899-12-30T16:03:00"/>
    <x v="2"/>
    <x v="9"/>
    <x v="0"/>
    <n v="16"/>
    <n v="123.07100000000001"/>
    <s v="Evening"/>
    <n v="0.21"/>
  </r>
  <r>
    <n v="1373"/>
    <d v="2024-07-03T00:00:00"/>
    <n v="205"/>
    <n v="305"/>
    <n v="103"/>
    <n v="10"/>
    <n v="29.939000000000004"/>
    <n v="299.39000000000004"/>
    <n v="56.884100000000011"/>
    <b v="1"/>
    <s v="23:43"/>
    <d v="1899-12-30T23:43:00"/>
    <x v="2"/>
    <x v="9"/>
    <x v="0"/>
    <n v="23"/>
    <n v="29.939000000000004"/>
    <s v="Night"/>
    <n v="0.19"/>
  </r>
  <r>
    <n v="2639"/>
    <d v="2024-07-03T00:00:00"/>
    <n v="203"/>
    <n v="301"/>
    <n v="102"/>
    <n v="4"/>
    <n v="278.94099999999997"/>
    <n v="1115.7639999999999"/>
    <n v="211.99515999999997"/>
    <b v="0"/>
    <s v="22:49"/>
    <d v="1899-12-30T22:49:00"/>
    <x v="2"/>
    <x v="9"/>
    <x v="0"/>
    <n v="22"/>
    <n v="278.94099999999997"/>
    <s v="Night"/>
    <n v="0.19"/>
  </r>
  <r>
    <n v="1325"/>
    <d v="2024-07-04T00:00:00"/>
    <n v="202"/>
    <n v="305"/>
    <n v="103"/>
    <n v="1"/>
    <n v="374.62100000000004"/>
    <n v="374.62100000000004"/>
    <n v="71.177990000000008"/>
    <b v="0"/>
    <s v="04:33"/>
    <d v="1899-12-30T04:33:00"/>
    <x v="2"/>
    <x v="9"/>
    <x v="1"/>
    <n v="4"/>
    <n v="374.62100000000004"/>
    <s v="Morning"/>
    <n v="0.19"/>
  </r>
  <r>
    <n v="1845"/>
    <d v="2024-07-04T00:00:00"/>
    <n v="201"/>
    <n v="305"/>
    <n v="103"/>
    <n v="9"/>
    <n v="170.17000000000002"/>
    <n v="1531.5300000000002"/>
    <n v="229.72950000000003"/>
    <b v="0"/>
    <s v="10:55"/>
    <d v="1899-12-30T10:55:00"/>
    <x v="2"/>
    <x v="9"/>
    <x v="1"/>
    <n v="10"/>
    <n v="170.17000000000002"/>
    <s v="Morning"/>
    <n v="0.15"/>
  </r>
  <r>
    <n v="2237"/>
    <d v="2024-07-04T00:00:00"/>
    <n v="203"/>
    <n v="302"/>
    <n v="102"/>
    <n v="1"/>
    <n v="244.34800000000001"/>
    <n v="244.34800000000001"/>
    <n v="46.426120000000004"/>
    <b v="1"/>
    <s v="01:23"/>
    <d v="1899-12-30T01:23:00"/>
    <x v="2"/>
    <x v="9"/>
    <x v="1"/>
    <n v="1"/>
    <n v="244.34800000000001"/>
    <s v="Morning"/>
    <n v="0.19"/>
  </r>
  <r>
    <n v="2611"/>
    <d v="2024-07-04T00:00:00"/>
    <n v="203"/>
    <n v="302"/>
    <n v="104"/>
    <n v="4"/>
    <n v="138.57999999999998"/>
    <n v="554.31999999999994"/>
    <n v="138.57999999999998"/>
    <b v="0"/>
    <s v="00:31"/>
    <d v="1899-12-30T00:31:00"/>
    <x v="2"/>
    <x v="9"/>
    <x v="1"/>
    <n v="0"/>
    <n v="138.57999999999998"/>
    <s v="Morning"/>
    <n v="0.25"/>
  </r>
  <r>
    <n v="2818"/>
    <d v="2024-07-04T00:00:00"/>
    <n v="201"/>
    <n v="304"/>
    <n v="103"/>
    <n v="10"/>
    <n v="92.390999999999991"/>
    <n v="923.90999999999985"/>
    <n v="157.06469999999999"/>
    <b v="1"/>
    <s v="23:52"/>
    <d v="1899-12-30T23:52:00"/>
    <x v="2"/>
    <x v="9"/>
    <x v="1"/>
    <n v="23"/>
    <n v="92.390999999999991"/>
    <s v="Night"/>
    <n v="0.17"/>
  </r>
  <r>
    <n v="2358"/>
    <d v="2024-07-05T00:00:00"/>
    <n v="204"/>
    <n v="304"/>
    <n v="102"/>
    <n v="8"/>
    <n v="221.66299999999998"/>
    <n v="1773.3039999999999"/>
    <n v="372.39383999999995"/>
    <b v="0"/>
    <s v="04:15"/>
    <d v="1899-12-30T04:15:00"/>
    <x v="2"/>
    <x v="9"/>
    <x v="2"/>
    <n v="4"/>
    <n v="221.66299999999998"/>
    <s v="Morning"/>
    <n v="0.21"/>
  </r>
  <r>
    <n v="2891"/>
    <d v="2024-07-05T00:00:00"/>
    <n v="203"/>
    <n v="304"/>
    <n v="105"/>
    <n v="1"/>
    <n v="140.49099999999999"/>
    <n v="140.49099999999999"/>
    <n v="26.693289999999998"/>
    <b v="0"/>
    <s v="15:22"/>
    <d v="1899-12-30T15:22:00"/>
    <x v="2"/>
    <x v="9"/>
    <x v="2"/>
    <n v="15"/>
    <n v="140.49099999999999"/>
    <s v="Evening"/>
    <n v="0.19"/>
  </r>
  <r>
    <n v="1405"/>
    <d v="2024-07-06T00:00:00"/>
    <n v="205"/>
    <n v="303"/>
    <n v="102"/>
    <n v="9"/>
    <n v="363.02500000000003"/>
    <n v="3267.2250000000004"/>
    <n v="816.80625000000009"/>
    <b v="0"/>
    <s v="23:26"/>
    <d v="1899-12-30T23:26:00"/>
    <x v="2"/>
    <x v="9"/>
    <x v="3"/>
    <n v="23"/>
    <n v="363.02500000000003"/>
    <s v="Night"/>
    <n v="0.25"/>
  </r>
  <r>
    <n v="2544"/>
    <d v="2024-07-06T00:00:00"/>
    <n v="201"/>
    <n v="301"/>
    <n v="105"/>
    <n v="6"/>
    <n v="99.203000000000003"/>
    <n v="595.21800000000007"/>
    <n v="124.99578000000001"/>
    <b v="0"/>
    <s v="19:48"/>
    <d v="1899-12-30T19:48:00"/>
    <x v="2"/>
    <x v="9"/>
    <x v="3"/>
    <n v="19"/>
    <n v="99.203000000000017"/>
    <s v="Evening"/>
    <n v="0.21"/>
  </r>
  <r>
    <n v="1696"/>
    <d v="2024-07-07T00:00:00"/>
    <n v="202"/>
    <n v="303"/>
    <n v="105"/>
    <n v="5"/>
    <n v="235.78100000000001"/>
    <n v="1178.905"/>
    <n v="200.41385"/>
    <b v="0"/>
    <s v="01:35"/>
    <d v="1899-12-30T01:35:00"/>
    <x v="2"/>
    <x v="9"/>
    <x v="4"/>
    <n v="1"/>
    <n v="235.78100000000001"/>
    <s v="Morning"/>
    <n v="0.17"/>
  </r>
  <r>
    <n v="1796"/>
    <d v="2024-07-07T00:00:00"/>
    <n v="201"/>
    <n v="303"/>
    <n v="101"/>
    <n v="2"/>
    <n v="83.161000000000001"/>
    <n v="166.322"/>
    <n v="49.896599999999999"/>
    <b v="0"/>
    <s v="02:27"/>
    <d v="1899-12-30T02:27:00"/>
    <x v="2"/>
    <x v="9"/>
    <x v="4"/>
    <n v="2"/>
    <n v="83.161000000000001"/>
    <s v="Morning"/>
    <n v="0.3"/>
  </r>
  <r>
    <n v="1151"/>
    <d v="2024-07-08T00:00:00"/>
    <n v="201"/>
    <n v="304"/>
    <n v="101"/>
    <n v="3"/>
    <n v="246.935"/>
    <n v="740.80500000000006"/>
    <n v="140.75295000000003"/>
    <b v="0"/>
    <s v="08:15"/>
    <d v="1899-12-30T08:15:00"/>
    <x v="2"/>
    <x v="9"/>
    <x v="5"/>
    <n v="8"/>
    <n v="246.93500000000003"/>
    <s v="Morning"/>
    <n v="0.19000000000000003"/>
  </r>
  <r>
    <n v="1502"/>
    <d v="2024-07-08T00:00:00"/>
    <n v="204"/>
    <n v="302"/>
    <n v="101"/>
    <n v="1"/>
    <n v="134.524"/>
    <n v="134.524"/>
    <n v="40.357199999999999"/>
    <b v="0"/>
    <s v="22:20"/>
    <d v="1899-12-30T22:20:00"/>
    <x v="2"/>
    <x v="9"/>
    <x v="5"/>
    <n v="22"/>
    <n v="134.524"/>
    <s v="Night"/>
    <n v="0.3"/>
  </r>
  <r>
    <n v="2914"/>
    <d v="2024-07-08T00:00:00"/>
    <n v="202"/>
    <n v="303"/>
    <n v="103"/>
    <n v="2"/>
    <n v="200.90199999999999"/>
    <n v="401.80399999999997"/>
    <n v="68.30668"/>
    <b v="0"/>
    <s v="12:14"/>
    <d v="1899-12-30T12:14:00"/>
    <x v="2"/>
    <x v="9"/>
    <x v="5"/>
    <n v="12"/>
    <n v="200.90199999999999"/>
    <s v="Afternoon"/>
    <n v="0.17"/>
  </r>
  <r>
    <n v="2937"/>
    <d v="2024-07-08T00:00:00"/>
    <n v="204"/>
    <n v="305"/>
    <n v="105"/>
    <n v="1"/>
    <n v="152.88"/>
    <n v="152.88"/>
    <n v="22.931999999999999"/>
    <b v="0"/>
    <s v="20:17"/>
    <d v="1899-12-30T20:17:00"/>
    <x v="2"/>
    <x v="9"/>
    <x v="5"/>
    <n v="20"/>
    <n v="152.88"/>
    <s v="Evening"/>
    <n v="0.15"/>
  </r>
  <r>
    <n v="2903"/>
    <d v="2024-07-09T00:00:00"/>
    <n v="204"/>
    <n v="304"/>
    <n v="105"/>
    <n v="7"/>
    <n v="357.78600000000006"/>
    <n v="2504.5020000000004"/>
    <n v="475.85538000000008"/>
    <b v="0"/>
    <s v="17:03"/>
    <d v="1899-12-30T17:03:00"/>
    <x v="2"/>
    <x v="9"/>
    <x v="6"/>
    <n v="17"/>
    <n v="357.78600000000006"/>
    <s v="Evening"/>
    <n v="0.19"/>
  </r>
  <r>
    <n v="1508"/>
    <d v="2024-07-10T00:00:00"/>
    <n v="201"/>
    <n v="302"/>
    <n v="105"/>
    <n v="5"/>
    <n v="178.93199999999999"/>
    <n v="894.66"/>
    <n v="268.39799999999997"/>
    <b v="0"/>
    <s v="17:53"/>
    <d v="1899-12-30T17:53:00"/>
    <x v="2"/>
    <x v="9"/>
    <x v="0"/>
    <n v="17"/>
    <n v="178.93199999999999"/>
    <s v="Evening"/>
    <n v="0.3"/>
  </r>
  <r>
    <n v="2459"/>
    <d v="2024-07-10T00:00:00"/>
    <n v="205"/>
    <n v="303"/>
    <n v="104"/>
    <n v="9"/>
    <n v="153.04900000000001"/>
    <n v="1377.441"/>
    <n v="261.71379000000002"/>
    <b v="0"/>
    <s v="05:27"/>
    <d v="1899-12-30T05:27:00"/>
    <x v="2"/>
    <x v="9"/>
    <x v="0"/>
    <n v="5"/>
    <n v="153.04900000000001"/>
    <s v="Morning"/>
    <n v="0.19"/>
  </r>
  <r>
    <n v="2469"/>
    <d v="2024-07-10T00:00:00"/>
    <n v="204"/>
    <n v="301"/>
    <n v="104"/>
    <n v="10"/>
    <n v="301.44400000000002"/>
    <n v="3014.44"/>
    <n v="452.166"/>
    <b v="0"/>
    <s v="14:50"/>
    <d v="1899-12-30T14:50:00"/>
    <x v="2"/>
    <x v="9"/>
    <x v="0"/>
    <n v="14"/>
    <n v="301.44400000000002"/>
    <s v="Afternoon"/>
    <n v="0.15"/>
  </r>
  <r>
    <n v="2088"/>
    <d v="2024-07-11T00:00:00"/>
    <n v="203"/>
    <n v="301"/>
    <n v="104"/>
    <n v="9"/>
    <n v="306.37099999999998"/>
    <n v="2757.3389999999999"/>
    <n v="579.04118999999992"/>
    <b v="0"/>
    <s v="02:50"/>
    <d v="1899-12-30T02:50:00"/>
    <x v="2"/>
    <x v="9"/>
    <x v="1"/>
    <n v="2"/>
    <n v="306.37099999999998"/>
    <s v="Morning"/>
    <n v="0.20999999999999996"/>
  </r>
  <r>
    <n v="2346"/>
    <d v="2024-07-11T00:00:00"/>
    <n v="205"/>
    <n v="305"/>
    <n v="103"/>
    <n v="5"/>
    <n v="331.27900000000005"/>
    <n v="1656.3950000000002"/>
    <n v="347.84295000000003"/>
    <b v="0"/>
    <s v="20:14"/>
    <d v="1899-12-30T20:14:00"/>
    <x v="2"/>
    <x v="9"/>
    <x v="1"/>
    <n v="20"/>
    <n v="331.27900000000005"/>
    <s v="Evening"/>
    <n v="0.21"/>
  </r>
  <r>
    <n v="2455"/>
    <d v="2024-07-11T00:00:00"/>
    <n v="203"/>
    <n v="305"/>
    <n v="103"/>
    <n v="7"/>
    <n v="366.834"/>
    <n v="2567.8380000000002"/>
    <n v="641.95950000000005"/>
    <b v="0"/>
    <s v="17:38"/>
    <d v="1899-12-30T17:38:00"/>
    <x v="2"/>
    <x v="9"/>
    <x v="1"/>
    <n v="17"/>
    <n v="366.834"/>
    <s v="Evening"/>
    <n v="0.25"/>
  </r>
  <r>
    <n v="1644"/>
    <d v="2024-07-12T00:00:00"/>
    <n v="204"/>
    <n v="302"/>
    <n v="105"/>
    <n v="1"/>
    <n v="367.86100000000005"/>
    <n v="367.86100000000005"/>
    <n v="77.250810000000001"/>
    <b v="0"/>
    <s v="18:28"/>
    <d v="1899-12-30T18:28:00"/>
    <x v="2"/>
    <x v="9"/>
    <x v="2"/>
    <n v="18"/>
    <n v="367.86100000000005"/>
    <s v="Evening"/>
    <n v="0.20999999999999996"/>
  </r>
  <r>
    <n v="2173"/>
    <d v="2024-07-12T00:00:00"/>
    <n v="205"/>
    <n v="303"/>
    <n v="103"/>
    <n v="7"/>
    <n v="218.12700000000001"/>
    <n v="1526.8890000000001"/>
    <n v="381.72225000000003"/>
    <b v="1"/>
    <s v="09:02"/>
    <d v="1899-12-30T09:02:00"/>
    <x v="2"/>
    <x v="9"/>
    <x v="2"/>
    <n v="9"/>
    <n v="218.12700000000001"/>
    <s v="Morning"/>
    <n v="0.25"/>
  </r>
  <r>
    <n v="2471"/>
    <d v="2024-07-12T00:00:00"/>
    <n v="203"/>
    <n v="302"/>
    <n v="101"/>
    <n v="7"/>
    <n v="205.946"/>
    <n v="1441.6220000000001"/>
    <n v="273.90818000000002"/>
    <b v="0"/>
    <s v="14:26"/>
    <d v="1899-12-30T14:26:00"/>
    <x v="2"/>
    <x v="9"/>
    <x v="2"/>
    <n v="14"/>
    <n v="205.946"/>
    <s v="Afternoon"/>
    <n v="0.19"/>
  </r>
  <r>
    <n v="2547"/>
    <d v="2024-07-12T00:00:00"/>
    <n v="202"/>
    <n v="301"/>
    <n v="101"/>
    <n v="6"/>
    <n v="181.428"/>
    <n v="1088.568"/>
    <n v="163.2852"/>
    <b v="0"/>
    <s v="16:54"/>
    <d v="1899-12-30T16:54:00"/>
    <x v="2"/>
    <x v="9"/>
    <x v="2"/>
    <n v="16"/>
    <n v="181.428"/>
    <s v="Evening"/>
    <n v="0.15"/>
  </r>
  <r>
    <n v="2625"/>
    <d v="2024-07-12T00:00:00"/>
    <n v="205"/>
    <n v="304"/>
    <n v="105"/>
    <n v="10"/>
    <n v="220.363"/>
    <n v="2203.63"/>
    <n v="330.54450000000003"/>
    <b v="0"/>
    <s v="14:44"/>
    <d v="1899-12-30T14:44:00"/>
    <x v="2"/>
    <x v="9"/>
    <x v="2"/>
    <n v="14"/>
    <n v="220.363"/>
    <s v="Afternoon"/>
    <n v="0.15"/>
  </r>
  <r>
    <n v="2856"/>
    <d v="2024-07-12T00:00:00"/>
    <n v="201"/>
    <n v="303"/>
    <n v="102"/>
    <n v="6"/>
    <n v="337.44100000000003"/>
    <n v="2024.6460000000002"/>
    <n v="425.17566000000005"/>
    <b v="0"/>
    <s v="08:46"/>
    <d v="1899-12-30T08:46:00"/>
    <x v="2"/>
    <x v="9"/>
    <x v="2"/>
    <n v="8"/>
    <n v="337.44100000000003"/>
    <s v="Morning"/>
    <n v="0.21"/>
  </r>
  <r>
    <n v="1213"/>
    <d v="2024-07-13T00:00:00"/>
    <n v="203"/>
    <n v="302"/>
    <n v="104"/>
    <n v="4"/>
    <n v="183.18299999999999"/>
    <n v="732.73199999999997"/>
    <n v="183.18299999999999"/>
    <b v="0"/>
    <s v="02:25"/>
    <d v="1899-12-30T02:25:00"/>
    <x v="2"/>
    <x v="9"/>
    <x v="3"/>
    <n v="2"/>
    <n v="183.18299999999999"/>
    <s v="Morning"/>
    <n v="0.25"/>
  </r>
  <r>
    <n v="1460"/>
    <d v="2024-07-13T00:00:00"/>
    <n v="204"/>
    <n v="303"/>
    <n v="101"/>
    <n v="9"/>
    <n v="155.792"/>
    <n v="1402.1279999999999"/>
    <n v="420.63839999999999"/>
    <b v="1"/>
    <s v="08:05"/>
    <d v="1899-12-30T08:05:00"/>
    <x v="2"/>
    <x v="9"/>
    <x v="3"/>
    <n v="8"/>
    <n v="155.792"/>
    <s v="Morning"/>
    <n v="0.3"/>
  </r>
  <r>
    <n v="1726"/>
    <d v="2024-07-13T00:00:00"/>
    <n v="202"/>
    <n v="305"/>
    <n v="105"/>
    <n v="5"/>
    <n v="199.27699999999999"/>
    <n v="996.38499999999999"/>
    <n v="169.38545000000002"/>
    <b v="1"/>
    <s v="21:38"/>
    <d v="1899-12-30T21:38:00"/>
    <x v="2"/>
    <x v="9"/>
    <x v="3"/>
    <n v="21"/>
    <n v="199.27699999999999"/>
    <s v="Night"/>
    <n v="0.17"/>
  </r>
  <r>
    <n v="2839"/>
    <d v="2024-07-13T00:00:00"/>
    <n v="204"/>
    <n v="305"/>
    <n v="104"/>
    <n v="10"/>
    <n v="347.98400000000004"/>
    <n v="3479.84"/>
    <n v="869.96"/>
    <b v="1"/>
    <s v="18:26"/>
    <d v="1899-12-30T18:26:00"/>
    <x v="2"/>
    <x v="9"/>
    <x v="3"/>
    <n v="18"/>
    <n v="347.98400000000004"/>
    <s v="Evening"/>
    <n v="0.25"/>
  </r>
  <r>
    <n v="2120"/>
    <d v="2024-07-14T00:00:00"/>
    <n v="203"/>
    <n v="303"/>
    <n v="103"/>
    <n v="10"/>
    <n v="111.52700000000002"/>
    <n v="1115.2700000000002"/>
    <n v="334.58100000000007"/>
    <b v="0"/>
    <s v="22:53"/>
    <d v="1899-12-30T22:53:00"/>
    <x v="2"/>
    <x v="9"/>
    <x v="4"/>
    <n v="22"/>
    <n v="111.52700000000002"/>
    <s v="Night"/>
    <n v="0.3"/>
  </r>
  <r>
    <n v="2284"/>
    <d v="2024-07-14T00:00:00"/>
    <n v="201"/>
    <n v="303"/>
    <n v="103"/>
    <n v="4"/>
    <n v="130.637"/>
    <n v="522.548"/>
    <n v="88.833160000000007"/>
    <b v="1"/>
    <s v="11:04"/>
    <d v="1899-12-30T11:04:00"/>
    <x v="2"/>
    <x v="9"/>
    <x v="4"/>
    <n v="11"/>
    <n v="130.637"/>
    <s v="Morning"/>
    <n v="0.17"/>
  </r>
  <r>
    <n v="2791"/>
    <d v="2024-07-14T00:00:00"/>
    <n v="203"/>
    <n v="301"/>
    <n v="105"/>
    <n v="3"/>
    <n v="357.51299999999998"/>
    <n v="1072.539"/>
    <n v="268.13475"/>
    <b v="0"/>
    <s v="20:29"/>
    <d v="1899-12-30T20:29:00"/>
    <x v="2"/>
    <x v="9"/>
    <x v="4"/>
    <n v="20"/>
    <n v="357.51299999999998"/>
    <s v="Evening"/>
    <n v="0.25"/>
  </r>
  <r>
    <n v="2768"/>
    <d v="2024-07-15T00:00:00"/>
    <n v="204"/>
    <n v="303"/>
    <n v="105"/>
    <n v="9"/>
    <n v="212.589"/>
    <n v="1913.3009999999999"/>
    <n v="573.99029999999993"/>
    <b v="0"/>
    <s v="13:00"/>
    <d v="1899-12-30T13:00:00"/>
    <x v="2"/>
    <x v="9"/>
    <x v="5"/>
    <n v="13"/>
    <n v="212.589"/>
    <s v="Afternoon"/>
    <n v="0.3"/>
  </r>
  <r>
    <n v="2628"/>
    <d v="2024-07-16T00:00:00"/>
    <n v="203"/>
    <n v="304"/>
    <n v="101"/>
    <n v="5"/>
    <n v="247.02600000000001"/>
    <n v="1235.1300000000001"/>
    <n v="259.37729999999999"/>
    <b v="1"/>
    <s v="02:54"/>
    <d v="1899-12-30T02:54:00"/>
    <x v="2"/>
    <x v="9"/>
    <x v="6"/>
    <n v="2"/>
    <n v="247.02600000000001"/>
    <s v="Morning"/>
    <n v="0.20999999999999996"/>
  </r>
  <r>
    <n v="1171"/>
    <d v="2024-07-17T00:00:00"/>
    <n v="203"/>
    <n v="305"/>
    <n v="102"/>
    <n v="5"/>
    <n v="336.726"/>
    <n v="1683.63"/>
    <n v="420.90750000000003"/>
    <b v="0"/>
    <s v="04:23"/>
    <d v="1899-12-30T04:23:00"/>
    <x v="2"/>
    <x v="9"/>
    <x v="0"/>
    <n v="4"/>
    <n v="336.726"/>
    <s v="Morning"/>
    <n v="0.25"/>
  </r>
  <r>
    <n v="1413"/>
    <d v="2024-07-17T00:00:00"/>
    <n v="204"/>
    <n v="305"/>
    <n v="104"/>
    <n v="5"/>
    <n v="109.64200000000001"/>
    <n v="548.21"/>
    <n v="82.231499999999997"/>
    <b v="0"/>
    <s v="14:10"/>
    <d v="1899-12-30T14:10:00"/>
    <x v="2"/>
    <x v="9"/>
    <x v="0"/>
    <n v="14"/>
    <n v="109.64200000000001"/>
    <s v="Afternoon"/>
    <n v="0.15"/>
  </r>
  <r>
    <n v="1448"/>
    <d v="2024-07-18T00:00:00"/>
    <n v="202"/>
    <n v="304"/>
    <n v="103"/>
    <n v="10"/>
    <n v="210.91200000000001"/>
    <n v="2109.12"/>
    <n v="632.73599999999999"/>
    <b v="0"/>
    <s v="08:40"/>
    <d v="1899-12-30T08:40:00"/>
    <x v="2"/>
    <x v="9"/>
    <x v="1"/>
    <n v="8"/>
    <n v="210.91199999999998"/>
    <s v="Morning"/>
    <n v="0.3"/>
  </r>
  <r>
    <n v="1884"/>
    <d v="2024-07-18T00:00:00"/>
    <n v="203"/>
    <n v="304"/>
    <n v="102"/>
    <n v="3"/>
    <n v="110.20099999999999"/>
    <n v="330.60299999999995"/>
    <n v="69.426629999999989"/>
    <b v="1"/>
    <s v="23:38"/>
    <d v="1899-12-30T23:38:00"/>
    <x v="2"/>
    <x v="9"/>
    <x v="1"/>
    <n v="23"/>
    <n v="110.20099999999998"/>
    <s v="Night"/>
    <n v="0.21"/>
  </r>
  <r>
    <n v="1774"/>
    <d v="2024-07-19T00:00:00"/>
    <n v="203"/>
    <n v="301"/>
    <n v="102"/>
    <n v="8"/>
    <n v="264.524"/>
    <n v="2116.192"/>
    <n v="359.75264000000004"/>
    <b v="0"/>
    <s v="06:17"/>
    <d v="1899-12-30T06:17:00"/>
    <x v="2"/>
    <x v="9"/>
    <x v="2"/>
    <n v="6"/>
    <n v="264.524"/>
    <s v="Morning"/>
    <n v="0.17"/>
  </r>
  <r>
    <n v="2178"/>
    <d v="2024-07-19T00:00:00"/>
    <n v="201"/>
    <n v="304"/>
    <n v="102"/>
    <n v="2"/>
    <n v="310.05"/>
    <n v="620.1"/>
    <n v="130.221"/>
    <b v="1"/>
    <s v="21:10"/>
    <d v="1899-12-30T21:10:00"/>
    <x v="2"/>
    <x v="9"/>
    <x v="2"/>
    <n v="21"/>
    <n v="310.05"/>
    <s v="Night"/>
    <n v="0.21"/>
  </r>
  <r>
    <n v="1717"/>
    <d v="2024-07-20T00:00:00"/>
    <n v="202"/>
    <n v="301"/>
    <n v="104"/>
    <n v="6"/>
    <n v="226.69399999999999"/>
    <n v="1360.164"/>
    <n v="340.041"/>
    <b v="1"/>
    <s v="15:17"/>
    <d v="1899-12-30T15:17:00"/>
    <x v="2"/>
    <x v="9"/>
    <x v="3"/>
    <n v="15"/>
    <n v="226.69399999999999"/>
    <s v="Evening"/>
    <n v="0.25"/>
  </r>
  <r>
    <n v="2304"/>
    <d v="2024-07-20T00:00:00"/>
    <n v="203"/>
    <n v="303"/>
    <n v="103"/>
    <n v="3"/>
    <n v="85.956000000000003"/>
    <n v="257.86799999999999"/>
    <n v="54.152279999999998"/>
    <b v="0"/>
    <s v="04:33"/>
    <d v="1899-12-30T04:33:00"/>
    <x v="2"/>
    <x v="9"/>
    <x v="3"/>
    <n v="4"/>
    <n v="85.956000000000003"/>
    <s v="Morning"/>
    <n v="0.21"/>
  </r>
  <r>
    <n v="2749"/>
    <d v="2024-07-20T00:00:00"/>
    <n v="204"/>
    <n v="302"/>
    <n v="101"/>
    <n v="8"/>
    <n v="333.98300000000006"/>
    <n v="2671.8640000000005"/>
    <n v="667.96600000000012"/>
    <b v="0"/>
    <s v="06:14"/>
    <d v="1899-12-30T06:14:00"/>
    <x v="2"/>
    <x v="9"/>
    <x v="3"/>
    <n v="6"/>
    <n v="333.98300000000006"/>
    <s v="Morning"/>
    <n v="0.25"/>
  </r>
  <r>
    <n v="1322"/>
    <d v="2024-07-21T00:00:00"/>
    <n v="203"/>
    <n v="303"/>
    <n v="102"/>
    <n v="2"/>
    <n v="97.525999999999996"/>
    <n v="195.05199999999999"/>
    <n v="58.515599999999992"/>
    <b v="0"/>
    <s v="23:49"/>
    <d v="1899-12-30T23:49:00"/>
    <x v="2"/>
    <x v="9"/>
    <x v="4"/>
    <n v="23"/>
    <n v="97.525999999999996"/>
    <s v="Night"/>
    <n v="0.3"/>
  </r>
  <r>
    <n v="1668"/>
    <d v="2024-07-21T00:00:00"/>
    <n v="204"/>
    <n v="302"/>
    <n v="102"/>
    <n v="6"/>
    <n v="252.22600000000003"/>
    <n v="1513.3560000000002"/>
    <n v="317.80476000000004"/>
    <b v="1"/>
    <s v="10:12"/>
    <d v="1899-12-30T10:12:00"/>
    <x v="2"/>
    <x v="9"/>
    <x v="4"/>
    <n v="10"/>
    <n v="252.22600000000003"/>
    <s v="Morning"/>
    <n v="0.21"/>
  </r>
  <r>
    <n v="2069"/>
    <d v="2024-07-21T00:00:00"/>
    <n v="203"/>
    <n v="303"/>
    <n v="102"/>
    <n v="7"/>
    <n v="239.447"/>
    <n v="1676.1289999999999"/>
    <n v="318.46450999999996"/>
    <b v="1"/>
    <s v="22:18"/>
    <d v="1899-12-30T22:18:00"/>
    <x v="2"/>
    <x v="9"/>
    <x v="4"/>
    <n v="22"/>
    <n v="239.44699999999997"/>
    <s v="Night"/>
    <n v="0.18999999999999997"/>
  </r>
  <r>
    <n v="2731"/>
    <d v="2024-07-21T00:00:00"/>
    <n v="202"/>
    <n v="301"/>
    <n v="103"/>
    <n v="2"/>
    <n v="336.98600000000005"/>
    <n v="673.97200000000009"/>
    <n v="168.49300000000002"/>
    <b v="0"/>
    <s v="01:38"/>
    <d v="1899-12-30T01:38:00"/>
    <x v="2"/>
    <x v="9"/>
    <x v="4"/>
    <n v="1"/>
    <n v="336.98600000000005"/>
    <s v="Morning"/>
    <n v="0.25"/>
  </r>
  <r>
    <n v="2810"/>
    <d v="2024-07-21T00:00:00"/>
    <n v="202"/>
    <n v="301"/>
    <n v="102"/>
    <n v="3"/>
    <n v="71.278999999999996"/>
    <n v="213.83699999999999"/>
    <n v="64.1511"/>
    <b v="0"/>
    <s v="22:19"/>
    <d v="1899-12-30T22:19:00"/>
    <x v="2"/>
    <x v="9"/>
    <x v="4"/>
    <n v="22"/>
    <n v="71.278999999999996"/>
    <s v="Night"/>
    <n v="0.3"/>
  </r>
  <r>
    <n v="2585"/>
    <d v="2024-07-22T00:00:00"/>
    <n v="201"/>
    <n v="305"/>
    <n v="105"/>
    <n v="6"/>
    <n v="255.63200000000001"/>
    <n v="1533.7919999999999"/>
    <n v="291.42048"/>
    <b v="0"/>
    <s v="07:02"/>
    <d v="1899-12-30T07:02:00"/>
    <x v="2"/>
    <x v="9"/>
    <x v="5"/>
    <n v="7"/>
    <n v="255.63199999999998"/>
    <s v="Morning"/>
    <n v="0.19"/>
  </r>
  <r>
    <n v="2777"/>
    <d v="2024-07-22T00:00:00"/>
    <n v="201"/>
    <n v="302"/>
    <n v="103"/>
    <n v="10"/>
    <n v="213.096"/>
    <n v="2130.96"/>
    <n v="404.88240000000002"/>
    <b v="0"/>
    <s v="17:56"/>
    <d v="1899-12-30T17:56:00"/>
    <x v="2"/>
    <x v="9"/>
    <x v="5"/>
    <n v="17"/>
    <n v="213.096"/>
    <s v="Evening"/>
    <n v="0.19"/>
  </r>
  <r>
    <n v="2007"/>
    <d v="2024-07-23T00:00:00"/>
    <n v="204"/>
    <n v="303"/>
    <n v="103"/>
    <n v="3"/>
    <n v="152.06100000000001"/>
    <n v="456.18299999999999"/>
    <n v="68.427449999999993"/>
    <b v="0"/>
    <s v="10:56"/>
    <d v="1899-12-30T10:56:00"/>
    <x v="2"/>
    <x v="9"/>
    <x v="6"/>
    <n v="10"/>
    <n v="152.06100000000001"/>
    <s v="Morning"/>
    <n v="0.15"/>
  </r>
  <r>
    <n v="2317"/>
    <d v="2024-07-23T00:00:00"/>
    <n v="204"/>
    <n v="302"/>
    <n v="103"/>
    <n v="3"/>
    <n v="262.91200000000003"/>
    <n v="788.7360000000001"/>
    <n v="197.18400000000003"/>
    <b v="0"/>
    <s v="05:31"/>
    <d v="1899-12-30T05:31:00"/>
    <x v="2"/>
    <x v="9"/>
    <x v="6"/>
    <n v="5"/>
    <n v="262.91200000000003"/>
    <s v="Morning"/>
    <n v="0.25"/>
  </r>
  <r>
    <n v="1670"/>
    <d v="2024-07-24T00:00:00"/>
    <n v="201"/>
    <n v="302"/>
    <n v="105"/>
    <n v="5"/>
    <n v="96.850000000000009"/>
    <n v="484.25000000000006"/>
    <n v="145.27500000000001"/>
    <b v="1"/>
    <s v="10:51"/>
    <d v="1899-12-30T10:51:00"/>
    <x v="2"/>
    <x v="9"/>
    <x v="0"/>
    <n v="10"/>
    <n v="96.850000000000009"/>
    <s v="Morning"/>
    <n v="0.3"/>
  </r>
  <r>
    <n v="2149"/>
    <d v="2024-07-24T00:00:00"/>
    <n v="202"/>
    <n v="304"/>
    <n v="101"/>
    <n v="1"/>
    <n v="370.79900000000004"/>
    <n v="370.79900000000004"/>
    <n v="92.699750000000009"/>
    <b v="0"/>
    <s v="06:17"/>
    <d v="1899-12-30T06:17:00"/>
    <x v="2"/>
    <x v="9"/>
    <x v="0"/>
    <n v="6"/>
    <n v="370.79900000000004"/>
    <s v="Morning"/>
    <n v="0.25"/>
  </r>
  <r>
    <n v="2909"/>
    <d v="2024-07-24T00:00:00"/>
    <n v="202"/>
    <n v="302"/>
    <n v="102"/>
    <n v="3"/>
    <n v="67.39200000000001"/>
    <n v="202.17600000000004"/>
    <n v="38.413440000000008"/>
    <b v="0"/>
    <s v="03:16"/>
    <d v="1899-12-30T03:16:00"/>
    <x v="2"/>
    <x v="9"/>
    <x v="0"/>
    <n v="3"/>
    <n v="67.39200000000001"/>
    <s v="Morning"/>
    <n v="0.19"/>
  </r>
  <r>
    <n v="2955"/>
    <d v="2024-07-24T00:00:00"/>
    <n v="204"/>
    <n v="305"/>
    <n v="103"/>
    <n v="10"/>
    <n v="132.71700000000001"/>
    <n v="1327.17"/>
    <n v="199.07550000000001"/>
    <b v="0"/>
    <s v="04:25"/>
    <d v="1899-12-30T04:25:00"/>
    <x v="2"/>
    <x v="9"/>
    <x v="0"/>
    <n v="4"/>
    <n v="132.71700000000001"/>
    <s v="Morning"/>
    <n v="0.15"/>
  </r>
  <r>
    <n v="1024"/>
    <d v="2024-07-25T00:00:00"/>
    <n v="201"/>
    <n v="303"/>
    <n v="105"/>
    <n v="9"/>
    <n v="323.77800000000002"/>
    <n v="2914.0020000000004"/>
    <n v="495.3803400000001"/>
    <b v="0"/>
    <s v="13:23"/>
    <d v="1899-12-30T13:23:00"/>
    <x v="2"/>
    <x v="9"/>
    <x v="1"/>
    <n v="13"/>
    <n v="323.77800000000002"/>
    <s v="Afternoon"/>
    <n v="0.17"/>
  </r>
  <r>
    <n v="1260"/>
    <d v="2024-07-25T00:00:00"/>
    <n v="201"/>
    <n v="303"/>
    <n v="101"/>
    <n v="2"/>
    <n v="367.38000000000005"/>
    <n v="734.7600000000001"/>
    <n v="154.29960000000003"/>
    <b v="0"/>
    <s v="06:58"/>
    <d v="1899-12-30T06:58:00"/>
    <x v="2"/>
    <x v="9"/>
    <x v="1"/>
    <n v="6"/>
    <n v="367.38000000000005"/>
    <s v="Morning"/>
    <n v="0.21000000000000002"/>
  </r>
  <r>
    <n v="2181"/>
    <d v="2024-07-25T00:00:00"/>
    <n v="203"/>
    <n v="304"/>
    <n v="105"/>
    <n v="2"/>
    <n v="61.594000000000008"/>
    <n v="123.18800000000002"/>
    <n v="18.478200000000001"/>
    <b v="0"/>
    <s v="20:28"/>
    <d v="1899-12-30T20:28:00"/>
    <x v="2"/>
    <x v="9"/>
    <x v="1"/>
    <n v="20"/>
    <n v="61.594000000000008"/>
    <s v="Evening"/>
    <n v="0.15"/>
  </r>
  <r>
    <n v="2292"/>
    <d v="2024-07-25T00:00:00"/>
    <n v="205"/>
    <n v="301"/>
    <n v="101"/>
    <n v="2"/>
    <n v="214.27900000000002"/>
    <n v="428.55800000000005"/>
    <n v="89.99718"/>
    <b v="0"/>
    <s v="17:36"/>
    <d v="1899-12-30T17:36:00"/>
    <x v="2"/>
    <x v="9"/>
    <x v="1"/>
    <n v="17"/>
    <n v="214.27900000000002"/>
    <s v="Evening"/>
    <n v="0.20999999999999996"/>
  </r>
  <r>
    <n v="2836"/>
    <d v="2024-07-25T00:00:00"/>
    <n v="205"/>
    <n v="305"/>
    <n v="105"/>
    <n v="6"/>
    <n v="153.20499999999998"/>
    <n v="919.2299999999999"/>
    <n v="156.26910000000001"/>
    <b v="0"/>
    <s v="09:33"/>
    <d v="1899-12-30T09:33:00"/>
    <x v="2"/>
    <x v="9"/>
    <x v="1"/>
    <n v="9"/>
    <n v="153.20499999999998"/>
    <s v="Morning"/>
    <n v="0.17000000000000004"/>
  </r>
  <r>
    <n v="1117"/>
    <d v="2024-07-26T00:00:00"/>
    <n v="205"/>
    <n v="302"/>
    <n v="101"/>
    <n v="6"/>
    <n v="230.542"/>
    <n v="1383.252"/>
    <n v="345.81299999999999"/>
    <b v="0"/>
    <s v="09:10"/>
    <d v="1899-12-30T09:10:00"/>
    <x v="2"/>
    <x v="9"/>
    <x v="2"/>
    <n v="9"/>
    <n v="230.542"/>
    <s v="Morning"/>
    <n v="0.25"/>
  </r>
  <r>
    <n v="2153"/>
    <d v="2024-07-26T00:00:00"/>
    <n v="203"/>
    <n v="304"/>
    <n v="105"/>
    <n v="6"/>
    <n v="77.037999999999997"/>
    <n v="462.22799999999995"/>
    <n v="87.823319999999995"/>
    <b v="0"/>
    <s v="16:35"/>
    <d v="1899-12-30T16:35:00"/>
    <x v="2"/>
    <x v="9"/>
    <x v="2"/>
    <n v="16"/>
    <n v="77.037999999999997"/>
    <s v="Evening"/>
    <n v="0.19"/>
  </r>
  <r>
    <n v="1358"/>
    <d v="2024-07-27T00:00:00"/>
    <n v="201"/>
    <n v="304"/>
    <n v="104"/>
    <n v="2"/>
    <n v="276.51"/>
    <n v="553.02"/>
    <n v="165.90599999999998"/>
    <b v="1"/>
    <s v="21:23"/>
    <d v="1899-12-30T21:23:00"/>
    <x v="2"/>
    <x v="9"/>
    <x v="3"/>
    <n v="21"/>
    <n v="276.51"/>
    <s v="Night"/>
    <n v="0.3"/>
  </r>
  <r>
    <n v="2276"/>
    <d v="2024-07-27T00:00:00"/>
    <n v="203"/>
    <n v="303"/>
    <n v="101"/>
    <n v="6"/>
    <n v="328.06800000000004"/>
    <n v="1968.4080000000004"/>
    <n v="590.52240000000006"/>
    <b v="0"/>
    <s v="17:16"/>
    <d v="1899-12-30T17:16:00"/>
    <x v="2"/>
    <x v="9"/>
    <x v="3"/>
    <n v="17"/>
    <n v="328.06800000000004"/>
    <s v="Evening"/>
    <n v="0.3"/>
  </r>
  <r>
    <n v="1861"/>
    <d v="2024-07-28T00:00:00"/>
    <n v="202"/>
    <n v="302"/>
    <n v="105"/>
    <n v="2"/>
    <n v="45.63"/>
    <n v="91.26"/>
    <n v="22.815000000000001"/>
    <b v="0"/>
    <s v="21:48"/>
    <d v="1899-12-30T21:48:00"/>
    <x v="2"/>
    <x v="9"/>
    <x v="4"/>
    <n v="21"/>
    <n v="45.63"/>
    <s v="Night"/>
    <n v="0.25"/>
  </r>
  <r>
    <n v="1742"/>
    <d v="2024-07-29T00:00:00"/>
    <n v="201"/>
    <n v="301"/>
    <n v="103"/>
    <n v="6"/>
    <n v="78.02600000000001"/>
    <n v="468.15600000000006"/>
    <n v="140.44680000000002"/>
    <b v="0"/>
    <s v="11:55"/>
    <d v="1899-12-30T11:55:00"/>
    <x v="2"/>
    <x v="9"/>
    <x v="5"/>
    <n v="11"/>
    <n v="78.02600000000001"/>
    <s v="Morning"/>
    <n v="0.3"/>
  </r>
  <r>
    <n v="1054"/>
    <d v="2024-07-30T00:00:00"/>
    <n v="201"/>
    <n v="305"/>
    <n v="105"/>
    <n v="1"/>
    <n v="261.95"/>
    <n v="261.95"/>
    <n v="44.531500000000001"/>
    <b v="0"/>
    <s v="20:06"/>
    <d v="1899-12-30T20:06:00"/>
    <x v="2"/>
    <x v="9"/>
    <x v="6"/>
    <n v="20"/>
    <n v="261.95"/>
    <s v="Evening"/>
    <n v="0.17"/>
  </r>
  <r>
    <n v="1801"/>
    <d v="2024-07-30T00:00:00"/>
    <n v="202"/>
    <n v="304"/>
    <n v="102"/>
    <n v="3"/>
    <n v="144.10499999999999"/>
    <n v="432.31499999999994"/>
    <n v="108.07874999999999"/>
    <b v="0"/>
    <s v="06:25"/>
    <d v="1899-12-30T06:25:00"/>
    <x v="2"/>
    <x v="9"/>
    <x v="6"/>
    <n v="6"/>
    <n v="144.10499999999999"/>
    <s v="Morning"/>
    <n v="0.25"/>
  </r>
  <r>
    <n v="2487"/>
    <d v="2024-07-30T00:00:00"/>
    <n v="201"/>
    <n v="302"/>
    <n v="104"/>
    <n v="2"/>
    <n v="324.18100000000004"/>
    <n v="648.36200000000008"/>
    <n v="97.254300000000015"/>
    <b v="0"/>
    <s v="04:58"/>
    <d v="1899-12-30T04:58:00"/>
    <x v="2"/>
    <x v="9"/>
    <x v="6"/>
    <n v="4"/>
    <n v="324.18100000000004"/>
    <s v="Morning"/>
    <n v="0.15"/>
  </r>
  <r>
    <n v="1347"/>
    <d v="2024-07-31T00:00:00"/>
    <n v="201"/>
    <n v="304"/>
    <n v="104"/>
    <n v="4"/>
    <n v="155.76599999999999"/>
    <n v="623.06399999999996"/>
    <n v="93.459599999999995"/>
    <b v="1"/>
    <s v="13:02"/>
    <d v="1899-12-30T13:02:00"/>
    <x v="2"/>
    <x v="9"/>
    <x v="0"/>
    <n v="13"/>
    <n v="155.76599999999999"/>
    <s v="Afternoon"/>
    <n v="0.15"/>
  </r>
  <r>
    <n v="1368"/>
    <d v="2024-08-01T00:00:00"/>
    <n v="203"/>
    <n v="304"/>
    <n v="102"/>
    <n v="5"/>
    <n v="234.71500000000003"/>
    <n v="1173.5750000000003"/>
    <n v="246.45075000000006"/>
    <b v="0"/>
    <s v="16:08"/>
    <d v="1899-12-30T16:08:00"/>
    <x v="2"/>
    <x v="10"/>
    <x v="1"/>
    <n v="16"/>
    <n v="234.71500000000006"/>
    <s v="Evening"/>
    <n v="0.21"/>
  </r>
  <r>
    <n v="1778"/>
    <d v="2024-08-01T00:00:00"/>
    <n v="205"/>
    <n v="305"/>
    <n v="103"/>
    <n v="1"/>
    <n v="300.06599999999997"/>
    <n v="300.06599999999997"/>
    <n v="90.019799999999989"/>
    <b v="0"/>
    <s v="06:59"/>
    <d v="1899-12-30T06:59:00"/>
    <x v="2"/>
    <x v="10"/>
    <x v="1"/>
    <n v="6"/>
    <n v="300.06599999999997"/>
    <s v="Morning"/>
    <n v="0.3"/>
  </r>
  <r>
    <n v="1244"/>
    <d v="2024-08-02T00:00:00"/>
    <n v="201"/>
    <n v="304"/>
    <n v="104"/>
    <n v="8"/>
    <n v="104.26"/>
    <n v="834.08"/>
    <n v="250.22399999999999"/>
    <b v="1"/>
    <s v="18:08"/>
    <d v="1899-12-30T18:08:00"/>
    <x v="2"/>
    <x v="10"/>
    <x v="2"/>
    <n v="18"/>
    <n v="104.26"/>
    <s v="Evening"/>
    <n v="0.3"/>
  </r>
  <r>
    <n v="1744"/>
    <d v="2024-08-02T00:00:00"/>
    <n v="202"/>
    <n v="302"/>
    <n v="101"/>
    <n v="8"/>
    <n v="283.76400000000001"/>
    <n v="2270.1120000000001"/>
    <n v="385.91904000000005"/>
    <b v="1"/>
    <s v="03:13"/>
    <d v="1899-12-30T03:13:00"/>
    <x v="2"/>
    <x v="10"/>
    <x v="2"/>
    <n v="3"/>
    <n v="283.76400000000001"/>
    <s v="Morning"/>
    <n v="0.17"/>
  </r>
  <r>
    <n v="2147"/>
    <d v="2024-08-02T00:00:00"/>
    <n v="202"/>
    <n v="302"/>
    <n v="105"/>
    <n v="7"/>
    <n v="80.144999999999996"/>
    <n v="561.01499999999999"/>
    <n v="106.59285"/>
    <b v="0"/>
    <s v="12:28"/>
    <d v="1899-12-30T12:28:00"/>
    <x v="2"/>
    <x v="10"/>
    <x v="2"/>
    <n v="12"/>
    <n v="80.144999999999996"/>
    <s v="Afternoon"/>
    <n v="0.19"/>
  </r>
  <r>
    <n v="1284"/>
    <d v="2024-08-03T00:00:00"/>
    <n v="204"/>
    <n v="302"/>
    <n v="101"/>
    <n v="4"/>
    <n v="102.297"/>
    <n v="409.18799999999999"/>
    <n v="85.929479999999998"/>
    <b v="0"/>
    <s v="09:52"/>
    <d v="1899-12-30T09:52:00"/>
    <x v="2"/>
    <x v="10"/>
    <x v="3"/>
    <n v="9"/>
    <n v="102.297"/>
    <s v="Morning"/>
    <n v="0.21"/>
  </r>
  <r>
    <n v="1341"/>
    <d v="2024-08-04T00:00:00"/>
    <n v="203"/>
    <n v="302"/>
    <n v="104"/>
    <n v="5"/>
    <n v="53.507999999999996"/>
    <n v="267.53999999999996"/>
    <n v="40.130999999999993"/>
    <b v="0"/>
    <s v="06:14"/>
    <d v="1899-12-30T06:14:00"/>
    <x v="2"/>
    <x v="10"/>
    <x v="4"/>
    <n v="6"/>
    <n v="53.507999999999996"/>
    <s v="Morning"/>
    <n v="0.15"/>
  </r>
  <r>
    <n v="1605"/>
    <d v="2024-08-04T00:00:00"/>
    <n v="203"/>
    <n v="301"/>
    <n v="105"/>
    <n v="8"/>
    <n v="76.894999999999996"/>
    <n v="615.16"/>
    <n v="92.273999999999987"/>
    <b v="0"/>
    <s v="08:33"/>
    <d v="1899-12-30T08:33:00"/>
    <x v="2"/>
    <x v="10"/>
    <x v="4"/>
    <n v="8"/>
    <n v="76.894999999999996"/>
    <s v="Morning"/>
    <n v="0.15"/>
  </r>
  <r>
    <n v="2809"/>
    <d v="2024-08-04T00:00:00"/>
    <n v="204"/>
    <n v="302"/>
    <n v="102"/>
    <n v="3"/>
    <n v="327.483"/>
    <n v="982.44900000000007"/>
    <n v="245.61225000000002"/>
    <b v="0"/>
    <s v="01:50"/>
    <d v="1899-12-30T01:50:00"/>
    <x v="2"/>
    <x v="10"/>
    <x v="4"/>
    <n v="1"/>
    <n v="327.483"/>
    <s v="Morning"/>
    <n v="0.25"/>
  </r>
  <r>
    <n v="2828"/>
    <d v="2024-08-04T00:00:00"/>
    <n v="204"/>
    <n v="301"/>
    <n v="101"/>
    <n v="5"/>
    <n v="363.19400000000002"/>
    <n v="1815.97"/>
    <n v="544.79099999999994"/>
    <b v="0"/>
    <s v="16:44"/>
    <d v="1899-12-30T16:44:00"/>
    <x v="2"/>
    <x v="10"/>
    <x v="4"/>
    <n v="16"/>
    <n v="363.19400000000002"/>
    <s v="Evening"/>
    <n v="0.3"/>
  </r>
  <r>
    <n v="2901"/>
    <d v="2024-08-04T00:00:00"/>
    <n v="201"/>
    <n v="301"/>
    <n v="101"/>
    <n v="3"/>
    <n v="348.01"/>
    <n v="1044.03"/>
    <n v="156.6045"/>
    <b v="0"/>
    <s v="03:29"/>
    <d v="1899-12-30T03:29:00"/>
    <x v="2"/>
    <x v="10"/>
    <x v="4"/>
    <n v="3"/>
    <n v="348.01"/>
    <s v="Morning"/>
    <n v="0.15"/>
  </r>
  <r>
    <n v="2963"/>
    <d v="2024-08-04T00:00:00"/>
    <n v="201"/>
    <n v="303"/>
    <n v="105"/>
    <n v="7"/>
    <n v="326.36500000000001"/>
    <n v="2284.5550000000003"/>
    <n v="434.06545000000006"/>
    <b v="0"/>
    <s v="18:16"/>
    <d v="1899-12-30T18:16:00"/>
    <x v="2"/>
    <x v="10"/>
    <x v="4"/>
    <n v="18"/>
    <n v="326.36500000000007"/>
    <s v="Evening"/>
    <n v="0.19"/>
  </r>
  <r>
    <n v="1203"/>
    <d v="2024-08-05T00:00:00"/>
    <n v="201"/>
    <n v="303"/>
    <n v="103"/>
    <n v="7"/>
    <n v="167.92099999999999"/>
    <n v="1175.4469999999999"/>
    <n v="176.31704999999997"/>
    <b v="0"/>
    <s v="20:20"/>
    <d v="1899-12-30T20:20:00"/>
    <x v="2"/>
    <x v="10"/>
    <x v="5"/>
    <n v="20"/>
    <n v="167.92099999999999"/>
    <s v="Evening"/>
    <n v="0.15"/>
  </r>
  <r>
    <n v="1318"/>
    <d v="2024-08-06T00:00:00"/>
    <n v="205"/>
    <n v="304"/>
    <n v="105"/>
    <n v="1"/>
    <n v="138.13800000000001"/>
    <n v="138.13800000000001"/>
    <n v="23.483460000000001"/>
    <b v="0"/>
    <s v="09:04"/>
    <d v="1899-12-30T09:04:00"/>
    <x v="2"/>
    <x v="10"/>
    <x v="6"/>
    <n v="9"/>
    <n v="138.13800000000001"/>
    <s v="Morning"/>
    <n v="0.17"/>
  </r>
  <r>
    <n v="1604"/>
    <d v="2024-08-06T00:00:00"/>
    <n v="202"/>
    <n v="301"/>
    <n v="105"/>
    <n v="7"/>
    <n v="112.19"/>
    <n v="785.32999999999993"/>
    <n v="235.59899999999996"/>
    <b v="0"/>
    <s v="01:00"/>
    <d v="1899-12-30T01:00:00"/>
    <x v="2"/>
    <x v="10"/>
    <x v="6"/>
    <n v="1"/>
    <n v="112.18999999999998"/>
    <s v="Morning"/>
    <n v="0.3"/>
  </r>
  <r>
    <n v="2742"/>
    <d v="2024-08-06T00:00:00"/>
    <n v="205"/>
    <n v="305"/>
    <n v="102"/>
    <n v="10"/>
    <n v="353.43100000000004"/>
    <n v="3534.3100000000004"/>
    <n v="742.20510000000002"/>
    <b v="0"/>
    <s v="13:56"/>
    <d v="1899-12-30T13:56:00"/>
    <x v="2"/>
    <x v="10"/>
    <x v="6"/>
    <n v="13"/>
    <n v="353.43100000000004"/>
    <s v="Afternoon"/>
    <n v="0.21"/>
  </r>
  <r>
    <n v="2925"/>
    <d v="2024-08-06T00:00:00"/>
    <n v="202"/>
    <n v="302"/>
    <n v="104"/>
    <n v="2"/>
    <n v="265.33"/>
    <n v="530.66"/>
    <n v="79.59899999999999"/>
    <b v="0"/>
    <s v="06:23"/>
    <d v="1899-12-30T06:23:00"/>
    <x v="2"/>
    <x v="10"/>
    <x v="6"/>
    <n v="6"/>
    <n v="265.33"/>
    <s v="Morning"/>
    <n v="0.15"/>
  </r>
  <r>
    <n v="1549"/>
    <d v="2024-08-07T00:00:00"/>
    <n v="204"/>
    <n v="302"/>
    <n v="101"/>
    <n v="7"/>
    <n v="259.012"/>
    <n v="1813.0840000000001"/>
    <n v="453.27100000000002"/>
    <b v="1"/>
    <s v="20:04"/>
    <d v="1899-12-30T20:04:00"/>
    <x v="2"/>
    <x v="10"/>
    <x v="0"/>
    <n v="20"/>
    <n v="259.012"/>
    <s v="Evening"/>
    <n v="0.25"/>
  </r>
  <r>
    <n v="2097"/>
    <d v="2024-08-07T00:00:00"/>
    <n v="203"/>
    <n v="305"/>
    <n v="102"/>
    <n v="9"/>
    <n v="254.93"/>
    <n v="2294.37"/>
    <n v="344.15549999999996"/>
    <b v="0"/>
    <s v="11:27"/>
    <d v="1899-12-30T11:27:00"/>
    <x v="2"/>
    <x v="10"/>
    <x v="0"/>
    <n v="11"/>
    <n v="254.92999999999998"/>
    <s v="Morning"/>
    <n v="0.15"/>
  </r>
  <r>
    <n v="2513"/>
    <d v="2024-08-07T00:00:00"/>
    <n v="202"/>
    <n v="305"/>
    <n v="102"/>
    <n v="5"/>
    <n v="319.89100000000002"/>
    <n v="1599.4550000000002"/>
    <n v="303.89645000000002"/>
    <b v="0"/>
    <s v="15:37"/>
    <d v="1899-12-30T15:37:00"/>
    <x v="2"/>
    <x v="10"/>
    <x v="0"/>
    <n v="15"/>
    <n v="319.89100000000002"/>
    <s v="Evening"/>
    <n v="0.19"/>
  </r>
  <r>
    <n v="2965"/>
    <d v="2024-08-07T00:00:00"/>
    <n v="204"/>
    <n v="303"/>
    <n v="105"/>
    <n v="6"/>
    <n v="79.832999999999998"/>
    <n v="478.99799999999999"/>
    <n v="119.7495"/>
    <b v="0"/>
    <s v="14:10"/>
    <d v="1899-12-30T14:10:00"/>
    <x v="2"/>
    <x v="10"/>
    <x v="0"/>
    <n v="14"/>
    <n v="79.832999999999998"/>
    <s v="Afternoon"/>
    <n v="0.25"/>
  </r>
  <r>
    <n v="1380"/>
    <d v="2024-08-08T00:00:00"/>
    <n v="201"/>
    <n v="302"/>
    <n v="102"/>
    <n v="2"/>
    <n v="122.27800000000001"/>
    <n v="244.55600000000001"/>
    <n v="51.356760000000001"/>
    <b v="1"/>
    <s v="03:12"/>
    <d v="1899-12-30T03:12:00"/>
    <x v="2"/>
    <x v="10"/>
    <x v="1"/>
    <n v="3"/>
    <n v="122.27800000000001"/>
    <s v="Morning"/>
    <n v="0.21"/>
  </r>
  <r>
    <n v="1689"/>
    <d v="2024-08-08T00:00:00"/>
    <n v="202"/>
    <n v="302"/>
    <n v="104"/>
    <n v="5"/>
    <n v="178.191"/>
    <n v="890.95500000000004"/>
    <n v="133.64324999999999"/>
    <b v="0"/>
    <s v="04:17"/>
    <d v="1899-12-30T04:17:00"/>
    <x v="2"/>
    <x v="10"/>
    <x v="1"/>
    <n v="4"/>
    <n v="178.191"/>
    <s v="Morning"/>
    <n v="0.15"/>
  </r>
  <r>
    <n v="2287"/>
    <d v="2024-08-08T00:00:00"/>
    <n v="201"/>
    <n v="303"/>
    <n v="102"/>
    <n v="3"/>
    <n v="316.29000000000002"/>
    <n v="948.87000000000012"/>
    <n v="237.21750000000003"/>
    <b v="0"/>
    <s v="21:17"/>
    <d v="1899-12-30T21:17:00"/>
    <x v="2"/>
    <x v="10"/>
    <x v="1"/>
    <n v="21"/>
    <n v="316.29000000000002"/>
    <s v="Night"/>
    <n v="0.25"/>
  </r>
  <r>
    <n v="2293"/>
    <d v="2024-08-08T00:00:00"/>
    <n v="202"/>
    <n v="301"/>
    <n v="103"/>
    <n v="5"/>
    <n v="88.907000000000011"/>
    <n v="444.53500000000008"/>
    <n v="111.13375000000002"/>
    <b v="1"/>
    <s v="09:50"/>
    <d v="1899-12-30T09:50:00"/>
    <x v="2"/>
    <x v="10"/>
    <x v="1"/>
    <n v="9"/>
    <n v="88.907000000000011"/>
    <s v="Morning"/>
    <n v="0.25"/>
  </r>
  <r>
    <n v="2460"/>
    <d v="2024-08-08T00:00:00"/>
    <n v="202"/>
    <n v="305"/>
    <n v="103"/>
    <n v="2"/>
    <n v="261.76800000000003"/>
    <n v="523.53600000000006"/>
    <n v="109.94256000000001"/>
    <b v="0"/>
    <s v="10:58"/>
    <d v="1899-12-30T10:58:00"/>
    <x v="2"/>
    <x v="10"/>
    <x v="1"/>
    <n v="10"/>
    <n v="261.76800000000003"/>
    <s v="Morning"/>
    <n v="0.21"/>
  </r>
  <r>
    <n v="2664"/>
    <d v="2024-08-08T00:00:00"/>
    <n v="204"/>
    <n v="304"/>
    <n v="105"/>
    <n v="10"/>
    <n v="286.67600000000004"/>
    <n v="2866.76"/>
    <n v="602.01959999999997"/>
    <b v="0"/>
    <s v="18:21"/>
    <d v="1899-12-30T18:21:00"/>
    <x v="2"/>
    <x v="10"/>
    <x v="1"/>
    <n v="18"/>
    <n v="286.67600000000004"/>
    <s v="Evening"/>
    <n v="0.20999999999999996"/>
  </r>
  <r>
    <n v="1015"/>
    <d v="2024-08-09T00:00:00"/>
    <n v="204"/>
    <n v="301"/>
    <n v="103"/>
    <n v="9"/>
    <n v="251.77099999999999"/>
    <n v="2265.9389999999999"/>
    <n v="566.48474999999996"/>
    <b v="0"/>
    <s v="06:41"/>
    <d v="1899-12-30T06:41:00"/>
    <x v="2"/>
    <x v="10"/>
    <x v="2"/>
    <n v="6"/>
    <n v="251.77099999999999"/>
    <s v="Morning"/>
    <n v="0.25"/>
  </r>
  <r>
    <n v="1558"/>
    <d v="2024-08-09T00:00:00"/>
    <n v="201"/>
    <n v="301"/>
    <n v="101"/>
    <n v="8"/>
    <n v="369.33000000000004"/>
    <n v="2954.6400000000003"/>
    <n v="502.28880000000009"/>
    <b v="0"/>
    <s v="21:58"/>
    <d v="1899-12-30T21:58:00"/>
    <x v="2"/>
    <x v="10"/>
    <x v="2"/>
    <n v="21"/>
    <n v="369.33000000000004"/>
    <s v="Night"/>
    <n v="0.17"/>
  </r>
  <r>
    <n v="2832"/>
    <d v="2024-08-09T00:00:00"/>
    <n v="204"/>
    <n v="303"/>
    <n v="101"/>
    <n v="8"/>
    <n v="282.048"/>
    <n v="2256.384"/>
    <n v="473.84064000000001"/>
    <b v="0"/>
    <s v="21:34"/>
    <d v="1899-12-30T21:34:00"/>
    <x v="2"/>
    <x v="10"/>
    <x v="2"/>
    <n v="21"/>
    <n v="282.048"/>
    <s v="Night"/>
    <n v="0.21"/>
  </r>
  <r>
    <n v="1212"/>
    <d v="2024-08-10T00:00:00"/>
    <n v="204"/>
    <n v="302"/>
    <n v="105"/>
    <n v="7"/>
    <n v="164.02100000000002"/>
    <n v="1148.1470000000002"/>
    <n v="241.11087000000003"/>
    <b v="0"/>
    <s v="06:10"/>
    <d v="1899-12-30T06:10:00"/>
    <x v="2"/>
    <x v="10"/>
    <x v="3"/>
    <n v="6"/>
    <n v="164.02100000000002"/>
    <s v="Morning"/>
    <n v="0.21"/>
  </r>
  <r>
    <n v="1378"/>
    <d v="2024-08-11T00:00:00"/>
    <n v="202"/>
    <n v="303"/>
    <n v="101"/>
    <n v="2"/>
    <n v="159.84799999999998"/>
    <n v="319.69599999999997"/>
    <n v="54.348320000000001"/>
    <b v="1"/>
    <s v="17:06"/>
    <d v="1899-12-30T17:06:00"/>
    <x v="2"/>
    <x v="10"/>
    <x v="4"/>
    <n v="17"/>
    <n v="159.84799999999998"/>
    <s v="Evening"/>
    <n v="0.17"/>
  </r>
  <r>
    <n v="1431"/>
    <d v="2024-08-11T00:00:00"/>
    <n v="201"/>
    <n v="305"/>
    <n v="104"/>
    <n v="4"/>
    <n v="166.4"/>
    <n v="665.6"/>
    <n v="99.84"/>
    <b v="1"/>
    <s v="05:23"/>
    <d v="1899-12-30T05:23:00"/>
    <x v="2"/>
    <x v="10"/>
    <x v="4"/>
    <n v="5"/>
    <n v="166.4"/>
    <s v="Morning"/>
    <n v="0.15"/>
  </r>
  <r>
    <n v="1459"/>
    <d v="2024-08-11T00:00:00"/>
    <n v="204"/>
    <n v="304"/>
    <n v="101"/>
    <n v="4"/>
    <n v="192.959"/>
    <n v="771.83600000000001"/>
    <n v="192.959"/>
    <b v="0"/>
    <s v="08:08"/>
    <d v="1899-12-30T08:08:00"/>
    <x v="2"/>
    <x v="10"/>
    <x v="4"/>
    <n v="8"/>
    <n v="192.959"/>
    <s v="Morning"/>
    <n v="0.25"/>
  </r>
  <r>
    <n v="1179"/>
    <d v="2024-08-12T00:00:00"/>
    <n v="205"/>
    <n v="303"/>
    <n v="105"/>
    <n v="8"/>
    <n v="387.738"/>
    <n v="3101.904"/>
    <n v="465.28559999999999"/>
    <b v="0"/>
    <s v="22:17"/>
    <d v="1899-12-30T22:17:00"/>
    <x v="2"/>
    <x v="10"/>
    <x v="5"/>
    <n v="22"/>
    <n v="387.738"/>
    <s v="Night"/>
    <n v="0.15"/>
  </r>
  <r>
    <n v="1746"/>
    <d v="2024-08-12T00:00:00"/>
    <n v="201"/>
    <n v="303"/>
    <n v="105"/>
    <n v="3"/>
    <n v="184.87300000000002"/>
    <n v="554.61900000000003"/>
    <n v="116.46999"/>
    <b v="0"/>
    <s v="16:53"/>
    <d v="1899-12-30T16:53:00"/>
    <x v="2"/>
    <x v="10"/>
    <x v="5"/>
    <n v="16"/>
    <n v="184.87300000000002"/>
    <s v="Evening"/>
    <n v="0.21"/>
  </r>
  <r>
    <n v="2734"/>
    <d v="2024-08-12T00:00:00"/>
    <n v="201"/>
    <n v="303"/>
    <n v="105"/>
    <n v="8"/>
    <n v="126.21700000000001"/>
    <n v="1009.7360000000001"/>
    <n v="171.65512000000004"/>
    <b v="0"/>
    <s v="10:15"/>
    <d v="1899-12-30T10:15:00"/>
    <x v="2"/>
    <x v="10"/>
    <x v="5"/>
    <n v="10"/>
    <n v="126.21700000000001"/>
    <s v="Morning"/>
    <n v="0.17"/>
  </r>
  <r>
    <n v="1381"/>
    <d v="2024-08-13T00:00:00"/>
    <n v="203"/>
    <n v="303"/>
    <n v="101"/>
    <n v="4"/>
    <n v="101.62100000000001"/>
    <n v="406.48400000000004"/>
    <n v="101.62100000000001"/>
    <b v="0"/>
    <s v="08:39"/>
    <d v="1899-12-30T08:39:00"/>
    <x v="2"/>
    <x v="10"/>
    <x v="6"/>
    <n v="8"/>
    <n v="101.62100000000001"/>
    <s v="Morning"/>
    <n v="0.25"/>
  </r>
  <r>
    <n v="1383"/>
    <d v="2024-08-13T00:00:00"/>
    <n v="203"/>
    <n v="302"/>
    <n v="104"/>
    <n v="2"/>
    <n v="198.822"/>
    <n v="397.64400000000001"/>
    <n v="59.646599999999999"/>
    <b v="1"/>
    <s v="04:39"/>
    <d v="1899-12-30T04:39:00"/>
    <x v="2"/>
    <x v="10"/>
    <x v="6"/>
    <n v="4"/>
    <n v="198.822"/>
    <s v="Morning"/>
    <n v="0.15"/>
  </r>
  <r>
    <n v="2677"/>
    <d v="2024-08-13T00:00:00"/>
    <n v="205"/>
    <n v="305"/>
    <n v="104"/>
    <n v="7"/>
    <n v="47.996000000000002"/>
    <n v="335.97200000000004"/>
    <n v="83.993000000000009"/>
    <b v="0"/>
    <s v="16:38"/>
    <d v="1899-12-30T16:38:00"/>
    <x v="2"/>
    <x v="10"/>
    <x v="6"/>
    <n v="16"/>
    <n v="47.996000000000002"/>
    <s v="Evening"/>
    <n v="0.25"/>
  </r>
  <r>
    <n v="2945"/>
    <d v="2024-08-13T00:00:00"/>
    <n v="203"/>
    <n v="304"/>
    <n v="104"/>
    <n v="6"/>
    <n v="122.005"/>
    <n v="732.03"/>
    <n v="139.0857"/>
    <b v="0"/>
    <s v="20:56"/>
    <d v="1899-12-30T20:56:00"/>
    <x v="2"/>
    <x v="10"/>
    <x v="6"/>
    <n v="20"/>
    <n v="122.005"/>
    <s v="Evening"/>
    <n v="0.19"/>
  </r>
  <r>
    <n v="1163"/>
    <d v="2024-08-14T00:00:00"/>
    <n v="202"/>
    <n v="301"/>
    <n v="101"/>
    <n v="9"/>
    <n v="222.65100000000001"/>
    <n v="2003.8590000000002"/>
    <n v="380.73321000000004"/>
    <b v="0"/>
    <s v="17:10"/>
    <d v="1899-12-30T17:10:00"/>
    <x v="2"/>
    <x v="10"/>
    <x v="0"/>
    <n v="17"/>
    <n v="222.65100000000001"/>
    <s v="Evening"/>
    <n v="0.19"/>
  </r>
  <r>
    <n v="2387"/>
    <d v="2024-08-15T00:00:00"/>
    <n v="203"/>
    <n v="304"/>
    <n v="102"/>
    <n v="8"/>
    <n v="109.85000000000001"/>
    <n v="878.80000000000007"/>
    <n v="166.97200000000001"/>
    <b v="1"/>
    <s v="14:35"/>
    <d v="1899-12-30T14:35:00"/>
    <x v="2"/>
    <x v="10"/>
    <x v="1"/>
    <n v="14"/>
    <n v="109.85000000000001"/>
    <s v="Afternoon"/>
    <n v="0.19"/>
  </r>
  <r>
    <n v="2926"/>
    <d v="2024-08-15T00:00:00"/>
    <n v="204"/>
    <n v="301"/>
    <n v="104"/>
    <n v="6"/>
    <n v="306.05900000000003"/>
    <n v="1836.3540000000003"/>
    <n v="312.18018000000006"/>
    <b v="1"/>
    <s v="11:05"/>
    <d v="1899-12-30T11:05:00"/>
    <x v="2"/>
    <x v="10"/>
    <x v="1"/>
    <n v="11"/>
    <n v="306.05900000000003"/>
    <s v="Morning"/>
    <n v="0.17"/>
  </r>
  <r>
    <n v="1086"/>
    <d v="2024-08-16T00:00:00"/>
    <n v="201"/>
    <n v="301"/>
    <n v="103"/>
    <n v="10"/>
    <n v="165.542"/>
    <n v="1655.42"/>
    <n v="347.63819999999998"/>
    <b v="0"/>
    <s v="20:34"/>
    <d v="1899-12-30T20:34:00"/>
    <x v="2"/>
    <x v="10"/>
    <x v="2"/>
    <n v="20"/>
    <n v="165.542"/>
    <s v="Evening"/>
    <n v="0.21"/>
  </r>
  <r>
    <n v="1986"/>
    <d v="2024-08-16T00:00:00"/>
    <n v="201"/>
    <n v="301"/>
    <n v="102"/>
    <n v="10"/>
    <n v="262.99"/>
    <n v="2629.9"/>
    <n v="552.279"/>
    <b v="0"/>
    <s v="22:51"/>
    <d v="1899-12-30T22:51:00"/>
    <x v="2"/>
    <x v="10"/>
    <x v="2"/>
    <n v="22"/>
    <n v="262.99"/>
    <s v="Night"/>
    <n v="0.21"/>
  </r>
  <r>
    <n v="2549"/>
    <d v="2024-08-16T00:00:00"/>
    <n v="204"/>
    <n v="302"/>
    <n v="102"/>
    <n v="5"/>
    <n v="339.18300000000005"/>
    <n v="1695.9150000000002"/>
    <n v="322.22385000000003"/>
    <b v="0"/>
    <s v="05:16"/>
    <d v="1899-12-30T05:16:00"/>
    <x v="2"/>
    <x v="10"/>
    <x v="2"/>
    <n v="5"/>
    <n v="339.18300000000005"/>
    <s v="Morning"/>
    <n v="0.19"/>
  </r>
  <r>
    <n v="2576"/>
    <d v="2024-08-16T00:00:00"/>
    <n v="204"/>
    <n v="304"/>
    <n v="103"/>
    <n v="6"/>
    <n v="356.798"/>
    <n v="2140.788"/>
    <n v="642.2364"/>
    <b v="1"/>
    <s v="00:34"/>
    <d v="1899-12-30T00:34:00"/>
    <x v="2"/>
    <x v="10"/>
    <x v="2"/>
    <n v="0"/>
    <n v="356.798"/>
    <s v="Morning"/>
    <n v="0.3"/>
  </r>
  <r>
    <n v="2193"/>
    <d v="2024-08-17T00:00:00"/>
    <n v="204"/>
    <n v="301"/>
    <n v="103"/>
    <n v="6"/>
    <n v="178.12600000000003"/>
    <n v="1068.7560000000003"/>
    <n v="160.31340000000003"/>
    <b v="0"/>
    <s v="10:02"/>
    <d v="1899-12-30T10:02:00"/>
    <x v="2"/>
    <x v="10"/>
    <x v="3"/>
    <n v="10"/>
    <n v="178.12600000000006"/>
    <s v="Morning"/>
    <n v="0.15"/>
  </r>
  <r>
    <n v="2604"/>
    <d v="2024-08-17T00:00:00"/>
    <n v="204"/>
    <n v="302"/>
    <n v="102"/>
    <n v="9"/>
    <n v="89.804000000000002"/>
    <n v="808.23599999999999"/>
    <n v="169.72955999999999"/>
    <b v="0"/>
    <s v="21:51"/>
    <d v="1899-12-30T21:51:00"/>
    <x v="2"/>
    <x v="10"/>
    <x v="3"/>
    <n v="21"/>
    <n v="89.804000000000002"/>
    <s v="Night"/>
    <n v="0.21"/>
  </r>
  <r>
    <n v="2667"/>
    <d v="2024-08-18T00:00:00"/>
    <n v="203"/>
    <n v="304"/>
    <n v="102"/>
    <n v="6"/>
    <n v="47.554000000000002"/>
    <n v="285.32400000000001"/>
    <n v="42.7986"/>
    <b v="0"/>
    <s v="22:46"/>
    <d v="1899-12-30T22:46:00"/>
    <x v="2"/>
    <x v="10"/>
    <x v="4"/>
    <n v="22"/>
    <n v="47.554000000000002"/>
    <s v="Night"/>
    <n v="0.15"/>
  </r>
  <r>
    <n v="1580"/>
    <d v="2024-08-19T00:00:00"/>
    <n v="201"/>
    <n v="302"/>
    <n v="104"/>
    <n v="9"/>
    <n v="212.55"/>
    <n v="1912.95"/>
    <n v="573.88499999999999"/>
    <b v="0"/>
    <s v="18:47"/>
    <d v="1899-12-30T18:47:00"/>
    <x v="2"/>
    <x v="10"/>
    <x v="5"/>
    <n v="18"/>
    <n v="212.55"/>
    <s v="Evening"/>
    <n v="0.3"/>
  </r>
  <r>
    <n v="2291"/>
    <d v="2024-08-19T00:00:00"/>
    <n v="202"/>
    <n v="302"/>
    <n v="102"/>
    <n v="7"/>
    <n v="288.86"/>
    <n v="2022.02"/>
    <n v="384.18380000000002"/>
    <b v="0"/>
    <s v="17:55"/>
    <d v="1899-12-30T17:55:00"/>
    <x v="2"/>
    <x v="10"/>
    <x v="5"/>
    <n v="17"/>
    <n v="288.86"/>
    <s v="Evening"/>
    <n v="0.19"/>
  </r>
  <r>
    <n v="2999"/>
    <d v="2024-08-20T00:00:00"/>
    <n v="202"/>
    <n v="305"/>
    <n v="104"/>
    <n v="6"/>
    <n v="202.86500000000001"/>
    <n v="1217.19"/>
    <n v="231.26610000000002"/>
    <b v="1"/>
    <s v="14:56"/>
    <d v="1899-12-30T14:56:00"/>
    <x v="2"/>
    <x v="10"/>
    <x v="6"/>
    <n v="14"/>
    <n v="202.86500000000001"/>
    <s v="Afternoon"/>
    <n v="0.19"/>
  </r>
  <r>
    <n v="1461"/>
    <d v="2024-08-21T00:00:00"/>
    <n v="204"/>
    <n v="303"/>
    <n v="101"/>
    <n v="10"/>
    <n v="174.69399999999999"/>
    <n v="1746.9399999999998"/>
    <n v="262.04099999999994"/>
    <b v="1"/>
    <s v="11:09"/>
    <d v="1899-12-30T11:09:00"/>
    <x v="2"/>
    <x v="10"/>
    <x v="0"/>
    <n v="11"/>
    <n v="174.69399999999999"/>
    <s v="Morning"/>
    <n v="0.14999999999999997"/>
  </r>
  <r>
    <n v="1892"/>
    <d v="2024-08-21T00:00:00"/>
    <n v="203"/>
    <n v="303"/>
    <n v="102"/>
    <n v="5"/>
    <n v="80.262"/>
    <n v="401.31"/>
    <n v="120.393"/>
    <b v="1"/>
    <s v="16:38"/>
    <d v="1899-12-30T16:38:00"/>
    <x v="2"/>
    <x v="10"/>
    <x v="0"/>
    <n v="16"/>
    <n v="80.262"/>
    <s v="Evening"/>
    <n v="0.3"/>
  </r>
  <r>
    <n v="2773"/>
    <d v="2024-08-21T00:00:00"/>
    <n v="201"/>
    <n v="301"/>
    <n v="102"/>
    <n v="2"/>
    <n v="334.97100000000006"/>
    <n v="669.94200000000012"/>
    <n v="167.48550000000003"/>
    <b v="0"/>
    <s v="01:45"/>
    <d v="1899-12-30T01:45:00"/>
    <x v="2"/>
    <x v="10"/>
    <x v="0"/>
    <n v="1"/>
    <n v="334.97100000000006"/>
    <s v="Morning"/>
    <n v="0.25"/>
  </r>
  <r>
    <n v="2802"/>
    <d v="2024-08-21T00:00:00"/>
    <n v="204"/>
    <n v="304"/>
    <n v="104"/>
    <n v="10"/>
    <n v="166.68600000000001"/>
    <n v="1666.8600000000001"/>
    <n v="350.04060000000004"/>
    <b v="0"/>
    <s v="22:23"/>
    <d v="1899-12-30T22:23:00"/>
    <x v="2"/>
    <x v="10"/>
    <x v="0"/>
    <n v="22"/>
    <n v="166.68600000000001"/>
    <s v="Night"/>
    <n v="0.21000000000000002"/>
  </r>
  <r>
    <n v="2196"/>
    <d v="2024-08-22T00:00:00"/>
    <n v="204"/>
    <n v="303"/>
    <n v="103"/>
    <n v="2"/>
    <n v="265.99300000000005"/>
    <n v="531.9860000000001"/>
    <n v="111.71706000000002"/>
    <b v="0"/>
    <s v="09:26"/>
    <d v="1899-12-30T09:26:00"/>
    <x v="2"/>
    <x v="10"/>
    <x v="1"/>
    <n v="9"/>
    <n v="265.99300000000005"/>
    <s v="Morning"/>
    <n v="0.21"/>
  </r>
  <r>
    <n v="2983"/>
    <d v="2024-08-22T00:00:00"/>
    <n v="201"/>
    <n v="301"/>
    <n v="103"/>
    <n v="2"/>
    <n v="28.548000000000002"/>
    <n v="57.096000000000004"/>
    <n v="14.274000000000001"/>
    <b v="0"/>
    <s v="20:48"/>
    <d v="1899-12-30T20:48:00"/>
    <x v="2"/>
    <x v="10"/>
    <x v="1"/>
    <n v="20"/>
    <n v="28.548000000000002"/>
    <s v="Evening"/>
    <n v="0.25"/>
  </r>
  <r>
    <n v="2182"/>
    <d v="2024-08-24T00:00:00"/>
    <n v="201"/>
    <n v="305"/>
    <n v="102"/>
    <n v="10"/>
    <n v="165.72400000000002"/>
    <n v="1657.2400000000002"/>
    <n v="281.73080000000004"/>
    <b v="0"/>
    <s v="18:21"/>
    <d v="1899-12-30T18:21:00"/>
    <x v="2"/>
    <x v="10"/>
    <x v="3"/>
    <n v="18"/>
    <n v="165.72400000000002"/>
    <s v="Evening"/>
    <n v="0.17"/>
  </r>
  <r>
    <n v="2321"/>
    <d v="2024-08-24T00:00:00"/>
    <n v="205"/>
    <n v="301"/>
    <n v="102"/>
    <n v="6"/>
    <n v="372.51500000000004"/>
    <n v="2235.09"/>
    <n v="424.6671"/>
    <b v="1"/>
    <s v="13:11"/>
    <d v="1899-12-30T13:11:00"/>
    <x v="2"/>
    <x v="10"/>
    <x v="3"/>
    <n v="13"/>
    <n v="372.51500000000004"/>
    <s v="Afternoon"/>
    <n v="0.19"/>
  </r>
  <r>
    <n v="1626"/>
    <d v="2024-08-25T00:00:00"/>
    <n v="202"/>
    <n v="301"/>
    <n v="104"/>
    <n v="5"/>
    <n v="84.474000000000004"/>
    <n v="422.37"/>
    <n v="88.697699999999998"/>
    <b v="0"/>
    <s v="01:58"/>
    <d v="1899-12-30T01:58:00"/>
    <x v="2"/>
    <x v="10"/>
    <x v="4"/>
    <n v="1"/>
    <n v="84.474000000000004"/>
    <s v="Morning"/>
    <n v="0.21"/>
  </r>
  <r>
    <n v="2206"/>
    <d v="2024-08-25T00:00:00"/>
    <n v="203"/>
    <n v="302"/>
    <n v="104"/>
    <n v="6"/>
    <n v="245.089"/>
    <n v="1470.5340000000001"/>
    <n v="249.99078000000003"/>
    <b v="0"/>
    <s v="07:24"/>
    <d v="1899-12-30T07:24:00"/>
    <x v="2"/>
    <x v="10"/>
    <x v="4"/>
    <n v="7"/>
    <n v="245.08900000000003"/>
    <s v="Morning"/>
    <n v="0.17"/>
  </r>
  <r>
    <n v="1220"/>
    <d v="2024-08-26T00:00:00"/>
    <n v="205"/>
    <n v="301"/>
    <n v="104"/>
    <n v="10"/>
    <n v="368.459"/>
    <n v="3684.59"/>
    <n v="1105.377"/>
    <b v="0"/>
    <s v="06:26"/>
    <d v="1899-12-30T06:26:00"/>
    <x v="2"/>
    <x v="10"/>
    <x v="5"/>
    <n v="6"/>
    <n v="368.459"/>
    <s v="Morning"/>
    <n v="0.3"/>
  </r>
  <r>
    <n v="2119"/>
    <d v="2024-08-26T00:00:00"/>
    <n v="201"/>
    <n v="301"/>
    <n v="101"/>
    <n v="5"/>
    <n v="373.78899999999999"/>
    <n v="1868.9449999999999"/>
    <n v="467.23624999999998"/>
    <b v="0"/>
    <s v="08:53"/>
    <d v="1899-12-30T08:53:00"/>
    <x v="2"/>
    <x v="10"/>
    <x v="5"/>
    <n v="8"/>
    <n v="373.78899999999999"/>
    <s v="Morning"/>
    <n v="0.25"/>
  </r>
  <r>
    <n v="2589"/>
    <d v="2024-08-26T00:00:00"/>
    <n v="201"/>
    <n v="303"/>
    <n v="102"/>
    <n v="3"/>
    <n v="337.94799999999998"/>
    <n v="1013.8439999999999"/>
    <n v="152.07659999999998"/>
    <b v="0"/>
    <s v="01:31"/>
    <d v="1899-12-30T01:31:00"/>
    <x v="2"/>
    <x v="10"/>
    <x v="5"/>
    <n v="1"/>
    <n v="337.94799999999998"/>
    <s v="Morning"/>
    <n v="0.15"/>
  </r>
  <r>
    <n v="1074"/>
    <d v="2024-08-27T00:00:00"/>
    <n v="201"/>
    <n v="303"/>
    <n v="101"/>
    <n v="1"/>
    <n v="180.12800000000001"/>
    <n v="180.12800000000001"/>
    <n v="37.826880000000003"/>
    <b v="0"/>
    <s v="15:06"/>
    <d v="1899-12-30T15:06:00"/>
    <x v="2"/>
    <x v="10"/>
    <x v="6"/>
    <n v="15"/>
    <n v="180.12800000000001"/>
    <s v="Evening"/>
    <n v="0.21"/>
  </r>
  <r>
    <n v="2223"/>
    <d v="2024-08-27T00:00:00"/>
    <n v="205"/>
    <n v="301"/>
    <n v="101"/>
    <n v="6"/>
    <n v="74.256"/>
    <n v="445.536"/>
    <n v="66.830399999999997"/>
    <b v="0"/>
    <s v="21:53"/>
    <d v="1899-12-30T21:53:00"/>
    <x v="2"/>
    <x v="10"/>
    <x v="6"/>
    <n v="21"/>
    <n v="74.256"/>
    <s v="Night"/>
    <n v="0.15"/>
  </r>
  <r>
    <n v="2329"/>
    <d v="2024-08-27T00:00:00"/>
    <n v="203"/>
    <n v="303"/>
    <n v="104"/>
    <n v="2"/>
    <n v="248.989"/>
    <n v="497.97800000000001"/>
    <n v="124.4945"/>
    <b v="0"/>
    <s v="04:49"/>
    <d v="1899-12-30T04:49:00"/>
    <x v="2"/>
    <x v="10"/>
    <x v="6"/>
    <n v="4"/>
    <n v="248.989"/>
    <s v="Morning"/>
    <n v="0.25"/>
  </r>
  <r>
    <n v="1393"/>
    <d v="2024-08-28T00:00:00"/>
    <n v="205"/>
    <n v="301"/>
    <n v="101"/>
    <n v="1"/>
    <n v="149.52600000000001"/>
    <n v="149.52600000000001"/>
    <n v="37.381500000000003"/>
    <b v="0"/>
    <s v="04:59"/>
    <d v="1899-12-30T04:59:00"/>
    <x v="2"/>
    <x v="10"/>
    <x v="0"/>
    <n v="4"/>
    <n v="149.52600000000001"/>
    <s v="Morning"/>
    <n v="0.25"/>
  </r>
  <r>
    <n v="1889"/>
    <d v="2024-08-28T00:00:00"/>
    <n v="201"/>
    <n v="301"/>
    <n v="104"/>
    <n v="3"/>
    <n v="264.82300000000004"/>
    <n v="794.46900000000005"/>
    <n v="150.94911000000002"/>
    <b v="0"/>
    <s v="00:16"/>
    <d v="1899-12-30T00:16:00"/>
    <x v="2"/>
    <x v="10"/>
    <x v="0"/>
    <n v="0"/>
    <n v="264.82300000000004"/>
    <s v="Morning"/>
    <n v="0.19"/>
  </r>
  <r>
    <n v="1906"/>
    <d v="2024-08-28T00:00:00"/>
    <n v="201"/>
    <n v="302"/>
    <n v="102"/>
    <n v="8"/>
    <n v="254.28"/>
    <n v="2034.24"/>
    <n v="345.82080000000002"/>
    <b v="0"/>
    <s v="22:38"/>
    <d v="1899-12-30T22:38:00"/>
    <x v="2"/>
    <x v="10"/>
    <x v="0"/>
    <n v="22"/>
    <n v="254.28"/>
    <s v="Night"/>
    <n v="0.17"/>
  </r>
  <r>
    <n v="2091"/>
    <d v="2024-08-28T00:00:00"/>
    <n v="201"/>
    <n v="305"/>
    <n v="104"/>
    <n v="3"/>
    <n v="84.656000000000006"/>
    <n v="253.96800000000002"/>
    <n v="38.095199999999998"/>
    <b v="0"/>
    <s v="04:53"/>
    <d v="1899-12-30T04:53:00"/>
    <x v="2"/>
    <x v="10"/>
    <x v="0"/>
    <n v="4"/>
    <n v="84.656000000000006"/>
    <s v="Morning"/>
    <n v="0.15"/>
  </r>
  <r>
    <n v="2546"/>
    <d v="2024-08-28T00:00:00"/>
    <n v="201"/>
    <n v="302"/>
    <n v="101"/>
    <n v="8"/>
    <n v="216.11200000000002"/>
    <n v="1728.8960000000002"/>
    <n v="518.66880000000003"/>
    <b v="0"/>
    <s v="06:50"/>
    <d v="1899-12-30T06:50:00"/>
    <x v="2"/>
    <x v="10"/>
    <x v="0"/>
    <n v="6"/>
    <n v="216.11200000000002"/>
    <s v="Morning"/>
    <n v="0.3"/>
  </r>
  <r>
    <n v="1172"/>
    <d v="2024-08-29T00:00:00"/>
    <n v="205"/>
    <n v="302"/>
    <n v="104"/>
    <n v="10"/>
    <n v="72.384"/>
    <n v="723.84"/>
    <n v="217.15200000000002"/>
    <b v="0"/>
    <s v="09:12"/>
    <d v="1899-12-30T09:12:00"/>
    <x v="2"/>
    <x v="10"/>
    <x v="1"/>
    <n v="9"/>
    <n v="72.384"/>
    <s v="Morning"/>
    <n v="0.3"/>
  </r>
  <r>
    <n v="1536"/>
    <d v="2024-08-29T00:00:00"/>
    <n v="202"/>
    <n v="304"/>
    <n v="103"/>
    <n v="1"/>
    <n v="334.36"/>
    <n v="334.36"/>
    <n v="70.215599999999995"/>
    <b v="1"/>
    <s v="08:59"/>
    <d v="1899-12-30T08:59:00"/>
    <x v="2"/>
    <x v="10"/>
    <x v="1"/>
    <n v="8"/>
    <n v="334.36"/>
    <s v="Morning"/>
    <n v="0.20999999999999996"/>
  </r>
  <r>
    <n v="1560"/>
    <d v="2024-08-30T00:00:00"/>
    <n v="203"/>
    <n v="302"/>
    <n v="105"/>
    <n v="3"/>
    <n v="287.65100000000001"/>
    <n v="862.95299999999997"/>
    <n v="181.22012999999998"/>
    <b v="0"/>
    <s v="13:07"/>
    <d v="1899-12-30T13:07:00"/>
    <x v="2"/>
    <x v="10"/>
    <x v="2"/>
    <n v="13"/>
    <n v="287.65100000000001"/>
    <s v="Afternoon"/>
    <n v="0.21"/>
  </r>
  <r>
    <n v="1817"/>
    <d v="2024-08-30T00:00:00"/>
    <n v="201"/>
    <n v="302"/>
    <n v="104"/>
    <n v="10"/>
    <n v="64.350000000000009"/>
    <n v="643.50000000000011"/>
    <n v="122.26500000000003"/>
    <b v="1"/>
    <s v="22:42"/>
    <d v="1899-12-30T22:42:00"/>
    <x v="2"/>
    <x v="10"/>
    <x v="2"/>
    <n v="22"/>
    <n v="64.350000000000009"/>
    <s v="Night"/>
    <n v="0.19"/>
  </r>
  <r>
    <n v="1881"/>
    <d v="2024-08-30T00:00:00"/>
    <n v="201"/>
    <n v="304"/>
    <n v="101"/>
    <n v="10"/>
    <n v="254.29300000000003"/>
    <n v="2542.9300000000003"/>
    <n v="381.43950000000001"/>
    <b v="0"/>
    <s v="10:12"/>
    <d v="1899-12-30T10:12:00"/>
    <x v="2"/>
    <x v="10"/>
    <x v="2"/>
    <n v="10"/>
    <n v="254.29300000000003"/>
    <s v="Morning"/>
    <n v="0.15"/>
  </r>
  <r>
    <n v="1021"/>
    <d v="2024-08-31T00:00:00"/>
    <n v="201"/>
    <n v="303"/>
    <n v="104"/>
    <n v="7"/>
    <n v="352.50800000000004"/>
    <n v="2467.5560000000005"/>
    <n v="616.88900000000012"/>
    <b v="1"/>
    <s v="05:57"/>
    <d v="1899-12-30T05:57:00"/>
    <x v="2"/>
    <x v="10"/>
    <x v="3"/>
    <n v="5"/>
    <n v="352.5080000000001"/>
    <s v="Morning"/>
    <n v="0.25"/>
  </r>
  <r>
    <n v="1245"/>
    <d v="2024-08-31T00:00:00"/>
    <n v="202"/>
    <n v="303"/>
    <n v="102"/>
    <n v="10"/>
    <n v="144.58600000000001"/>
    <n v="1445.8600000000001"/>
    <n v="216.87900000000002"/>
    <b v="0"/>
    <s v="23:45"/>
    <d v="1899-12-30T23:45:00"/>
    <x v="2"/>
    <x v="10"/>
    <x v="3"/>
    <n v="23"/>
    <n v="144.58600000000001"/>
    <s v="Night"/>
    <n v="0.15"/>
  </r>
  <r>
    <n v="1512"/>
    <d v="2024-09-01T00:00:00"/>
    <n v="201"/>
    <n v="305"/>
    <n v="101"/>
    <n v="4"/>
    <n v="276.471"/>
    <n v="1105.884"/>
    <n v="232.23563999999999"/>
    <b v="0"/>
    <s v="19:49"/>
    <d v="1899-12-30T19:49:00"/>
    <x v="2"/>
    <x v="11"/>
    <x v="4"/>
    <n v="19"/>
    <n v="276.471"/>
    <s v="Evening"/>
    <n v="0.21"/>
  </r>
  <r>
    <n v="2080"/>
    <d v="2024-09-03T00:00:00"/>
    <n v="202"/>
    <n v="305"/>
    <n v="104"/>
    <n v="9"/>
    <n v="336.40100000000001"/>
    <n v="3027.6089999999999"/>
    <n v="514.69353000000001"/>
    <b v="0"/>
    <s v="02:56"/>
    <d v="1899-12-30T02:56:00"/>
    <x v="2"/>
    <x v="11"/>
    <x v="6"/>
    <n v="2"/>
    <n v="336.40100000000001"/>
    <s v="Morning"/>
    <n v="0.17"/>
  </r>
  <r>
    <n v="2315"/>
    <d v="2024-09-03T00:00:00"/>
    <n v="202"/>
    <n v="301"/>
    <n v="104"/>
    <n v="5"/>
    <n v="186.953"/>
    <n v="934.76499999999999"/>
    <n v="177.60534999999999"/>
    <b v="0"/>
    <s v="03:46"/>
    <d v="1899-12-30T03:46:00"/>
    <x v="2"/>
    <x v="11"/>
    <x v="6"/>
    <n v="3"/>
    <n v="186.953"/>
    <s v="Morning"/>
    <n v="0.19"/>
  </r>
  <r>
    <n v="2484"/>
    <d v="2024-09-03T00:00:00"/>
    <n v="203"/>
    <n v="303"/>
    <n v="102"/>
    <n v="9"/>
    <n v="93.807999999999993"/>
    <n v="844.27199999999993"/>
    <n v="177.29711999999998"/>
    <b v="0"/>
    <s v="11:14"/>
    <d v="1899-12-30T11:14:00"/>
    <x v="2"/>
    <x v="11"/>
    <x v="6"/>
    <n v="11"/>
    <n v="93.807999999999993"/>
    <s v="Morning"/>
    <n v="0.21"/>
  </r>
  <r>
    <n v="2899"/>
    <d v="2024-09-03T00:00:00"/>
    <n v="204"/>
    <n v="303"/>
    <n v="105"/>
    <n v="9"/>
    <n v="195.06500000000003"/>
    <n v="1755.5850000000003"/>
    <n v="438.89625000000007"/>
    <b v="0"/>
    <s v="16:16"/>
    <d v="1899-12-30T16:16:00"/>
    <x v="2"/>
    <x v="11"/>
    <x v="6"/>
    <n v="16"/>
    <n v="195.06500000000003"/>
    <s v="Evening"/>
    <n v="0.25"/>
  </r>
  <r>
    <n v="2954"/>
    <d v="2024-09-03T00:00:00"/>
    <n v="204"/>
    <n v="304"/>
    <n v="104"/>
    <n v="3"/>
    <n v="108.67999999999999"/>
    <n v="326.03999999999996"/>
    <n v="97.811999999999983"/>
    <b v="0"/>
    <s v="03:49"/>
    <d v="1899-12-30T03:49:00"/>
    <x v="2"/>
    <x v="11"/>
    <x v="6"/>
    <n v="3"/>
    <n v="108.67999999999999"/>
    <s v="Morning"/>
    <n v="0.3"/>
  </r>
  <r>
    <n v="1001"/>
    <d v="2024-09-05T00:00:00"/>
    <n v="202"/>
    <n v="305"/>
    <n v="101"/>
    <n v="2"/>
    <n v="309.24400000000003"/>
    <n v="618.48800000000006"/>
    <n v="117.51272000000002"/>
    <b v="0"/>
    <s v="23:47"/>
    <d v="1899-12-30T23:47:00"/>
    <x v="2"/>
    <x v="11"/>
    <x v="1"/>
    <n v="23"/>
    <n v="309.24400000000003"/>
    <s v="Night"/>
    <n v="0.19"/>
  </r>
  <r>
    <n v="1174"/>
    <d v="2024-09-05T00:00:00"/>
    <n v="205"/>
    <n v="305"/>
    <n v="102"/>
    <n v="4"/>
    <n v="346.85300000000001"/>
    <n v="1387.412"/>
    <n v="235.86004000000003"/>
    <b v="0"/>
    <s v="02:13"/>
    <d v="1899-12-30T02:13:00"/>
    <x v="2"/>
    <x v="11"/>
    <x v="1"/>
    <n v="2"/>
    <n v="346.85300000000001"/>
    <s v="Morning"/>
    <n v="0.17"/>
  </r>
  <r>
    <n v="1603"/>
    <d v="2024-09-05T00:00:00"/>
    <n v="205"/>
    <n v="302"/>
    <n v="102"/>
    <n v="6"/>
    <n v="133.601"/>
    <n v="801.60599999999999"/>
    <n v="200.4015"/>
    <b v="0"/>
    <s v="10:43"/>
    <d v="1899-12-30T10:43:00"/>
    <x v="2"/>
    <x v="11"/>
    <x v="1"/>
    <n v="10"/>
    <n v="133.601"/>
    <s v="Morning"/>
    <n v="0.25"/>
  </r>
  <r>
    <n v="1759"/>
    <d v="2024-09-05T00:00:00"/>
    <n v="201"/>
    <n v="303"/>
    <n v="104"/>
    <n v="6"/>
    <n v="28.366"/>
    <n v="170.196"/>
    <n v="42.548999999999999"/>
    <b v="0"/>
    <s v="09:54"/>
    <d v="1899-12-30T09:54:00"/>
    <x v="2"/>
    <x v="11"/>
    <x v="1"/>
    <n v="9"/>
    <n v="28.366"/>
    <s v="Morning"/>
    <n v="0.25"/>
  </r>
  <r>
    <n v="2171"/>
    <d v="2024-09-05T00:00:00"/>
    <n v="204"/>
    <n v="305"/>
    <n v="101"/>
    <n v="5"/>
    <n v="95.01700000000001"/>
    <n v="475.08500000000004"/>
    <n v="90.26615000000001"/>
    <b v="0"/>
    <s v="07:22"/>
    <d v="1899-12-30T07:22:00"/>
    <x v="2"/>
    <x v="11"/>
    <x v="1"/>
    <n v="7"/>
    <n v="95.01700000000001"/>
    <s v="Morning"/>
    <n v="0.19"/>
  </r>
  <r>
    <n v="2566"/>
    <d v="2024-09-05T00:00:00"/>
    <n v="201"/>
    <n v="302"/>
    <n v="103"/>
    <n v="5"/>
    <n v="172.96500000000003"/>
    <n v="864.82500000000016"/>
    <n v="147.02025000000003"/>
    <b v="0"/>
    <s v="23:58"/>
    <d v="1899-12-30T23:58:00"/>
    <x v="2"/>
    <x v="11"/>
    <x v="1"/>
    <n v="23"/>
    <n v="172.96500000000003"/>
    <s v="Night"/>
    <n v="0.17"/>
  </r>
  <r>
    <n v="1080"/>
    <d v="2024-09-06T00:00:00"/>
    <n v="205"/>
    <n v="304"/>
    <n v="105"/>
    <n v="5"/>
    <n v="301.35300000000001"/>
    <n v="1506.7650000000001"/>
    <n v="316.42065000000002"/>
    <b v="0"/>
    <s v="09:26"/>
    <d v="1899-12-30T09:26:00"/>
    <x v="2"/>
    <x v="11"/>
    <x v="2"/>
    <n v="9"/>
    <n v="301.35300000000001"/>
    <s v="Morning"/>
    <n v="0.21"/>
  </r>
  <r>
    <n v="2336"/>
    <d v="2024-09-06T00:00:00"/>
    <n v="204"/>
    <n v="305"/>
    <n v="105"/>
    <n v="1"/>
    <n v="298.92200000000003"/>
    <n v="298.92200000000003"/>
    <n v="89.676600000000008"/>
    <b v="0"/>
    <s v="04:44"/>
    <d v="1899-12-30T04:44:00"/>
    <x v="2"/>
    <x v="11"/>
    <x v="2"/>
    <n v="4"/>
    <n v="298.92200000000003"/>
    <s v="Morning"/>
    <n v="0.3"/>
  </r>
  <r>
    <n v="2491"/>
    <d v="2024-09-06T00:00:00"/>
    <n v="204"/>
    <n v="301"/>
    <n v="102"/>
    <n v="7"/>
    <n v="376.45400000000001"/>
    <n v="2635.1779999999999"/>
    <n v="658.79449999999997"/>
    <b v="0"/>
    <s v="12:27"/>
    <d v="1899-12-30T12:27:00"/>
    <x v="2"/>
    <x v="11"/>
    <x v="2"/>
    <n v="12"/>
    <n v="376.45400000000001"/>
    <s v="Afternoon"/>
    <n v="0.25"/>
  </r>
  <r>
    <n v="1246"/>
    <d v="2024-09-07T00:00:00"/>
    <n v="201"/>
    <n v="304"/>
    <n v="102"/>
    <n v="9"/>
    <n v="193.28400000000002"/>
    <n v="1739.5560000000003"/>
    <n v="295.72452000000004"/>
    <b v="1"/>
    <s v="09:13"/>
    <d v="1899-12-30T09:13:00"/>
    <x v="2"/>
    <x v="11"/>
    <x v="3"/>
    <n v="9"/>
    <n v="193.28400000000002"/>
    <s v="Morning"/>
    <n v="0.16999999999999998"/>
  </r>
  <r>
    <n v="1659"/>
    <d v="2024-09-07T00:00:00"/>
    <n v="202"/>
    <n v="301"/>
    <n v="103"/>
    <n v="5"/>
    <n v="105.846"/>
    <n v="529.23"/>
    <n v="79.384500000000003"/>
    <b v="0"/>
    <s v="14:41"/>
    <d v="1899-12-30T14:41:00"/>
    <x v="2"/>
    <x v="11"/>
    <x v="3"/>
    <n v="14"/>
    <n v="105.846"/>
    <s v="Afternoon"/>
    <n v="0.15"/>
  </r>
  <r>
    <n v="2663"/>
    <d v="2024-09-07T00:00:00"/>
    <n v="205"/>
    <n v="301"/>
    <n v="105"/>
    <n v="7"/>
    <n v="102.99900000000001"/>
    <n v="720.99300000000005"/>
    <n v="136.98867000000001"/>
    <b v="0"/>
    <s v="14:27"/>
    <d v="1899-12-30T14:27:00"/>
    <x v="2"/>
    <x v="11"/>
    <x v="3"/>
    <n v="14"/>
    <n v="102.99900000000001"/>
    <s v="Afternoon"/>
    <n v="0.19"/>
  </r>
  <r>
    <n v="1414"/>
    <d v="2024-09-08T00:00:00"/>
    <n v="205"/>
    <n v="301"/>
    <n v="101"/>
    <n v="9"/>
    <n v="331.851"/>
    <n v="2986.6590000000001"/>
    <n v="507.73203000000007"/>
    <b v="0"/>
    <s v="14:49"/>
    <d v="1899-12-30T14:49:00"/>
    <x v="2"/>
    <x v="11"/>
    <x v="4"/>
    <n v="14"/>
    <n v="331.851"/>
    <s v="Afternoon"/>
    <n v="0.17"/>
  </r>
  <r>
    <n v="2860"/>
    <d v="2024-09-08T00:00:00"/>
    <n v="202"/>
    <n v="305"/>
    <n v="103"/>
    <n v="4"/>
    <n v="156.88400000000001"/>
    <n v="627.53600000000006"/>
    <n v="106.68112000000002"/>
    <b v="0"/>
    <s v="02:43"/>
    <d v="1899-12-30T02:43:00"/>
    <x v="2"/>
    <x v="11"/>
    <x v="4"/>
    <n v="2"/>
    <n v="156.88400000000001"/>
    <s v="Morning"/>
    <n v="0.17"/>
  </r>
  <r>
    <n v="2929"/>
    <d v="2024-09-08T00:00:00"/>
    <n v="202"/>
    <n v="303"/>
    <n v="103"/>
    <n v="8"/>
    <n v="36.347999999999999"/>
    <n v="290.78399999999999"/>
    <n v="72.695999999999998"/>
    <b v="0"/>
    <s v="00:41"/>
    <d v="1899-12-30T00:41:00"/>
    <x v="2"/>
    <x v="11"/>
    <x v="4"/>
    <n v="0"/>
    <n v="36.347999999999999"/>
    <s v="Morning"/>
    <n v="0.25"/>
  </r>
  <r>
    <n v="1640"/>
    <d v="2024-09-09T00:00:00"/>
    <n v="203"/>
    <n v="305"/>
    <n v="103"/>
    <n v="4"/>
    <n v="187.72000000000003"/>
    <n v="750.88000000000011"/>
    <n v="225.26400000000004"/>
    <b v="1"/>
    <s v="17:02"/>
    <d v="1899-12-30T17:02:00"/>
    <x v="2"/>
    <x v="11"/>
    <x v="5"/>
    <n v="17"/>
    <n v="187.72000000000003"/>
    <s v="Evening"/>
    <n v="0.3"/>
  </r>
  <r>
    <n v="2852"/>
    <d v="2024-09-09T00:00:00"/>
    <n v="201"/>
    <n v="304"/>
    <n v="101"/>
    <n v="5"/>
    <n v="150.22800000000001"/>
    <n v="751.1400000000001"/>
    <n v="225.34200000000001"/>
    <b v="0"/>
    <s v="04:33"/>
    <d v="1899-12-30T04:33:00"/>
    <x v="2"/>
    <x v="11"/>
    <x v="5"/>
    <n v="4"/>
    <n v="150.22800000000001"/>
    <s v="Morning"/>
    <n v="0.3"/>
  </r>
  <r>
    <n v="2637"/>
    <d v="2024-09-10T00:00:00"/>
    <n v="201"/>
    <n v="303"/>
    <n v="105"/>
    <n v="1"/>
    <n v="61.737000000000002"/>
    <n v="61.737000000000002"/>
    <n v="9.2605500000000003"/>
    <b v="0"/>
    <s v="15:36"/>
    <d v="1899-12-30T15:36:00"/>
    <x v="2"/>
    <x v="11"/>
    <x v="6"/>
    <n v="15"/>
    <n v="61.737000000000002"/>
    <s v="Evening"/>
    <n v="0.15"/>
  </r>
  <r>
    <n v="1224"/>
    <d v="2024-09-11T00:00:00"/>
    <n v="203"/>
    <n v="302"/>
    <n v="101"/>
    <n v="6"/>
    <n v="148.07000000000002"/>
    <n v="888.42000000000007"/>
    <n v="186.56820000000002"/>
    <b v="1"/>
    <s v="23:31"/>
    <d v="1899-12-30T23:31:00"/>
    <x v="2"/>
    <x v="11"/>
    <x v="0"/>
    <n v="23"/>
    <n v="148.07000000000002"/>
    <s v="Night"/>
    <n v="0.21"/>
  </r>
  <r>
    <n v="1669"/>
    <d v="2024-09-11T00:00:00"/>
    <n v="203"/>
    <n v="304"/>
    <n v="103"/>
    <n v="4"/>
    <n v="154.375"/>
    <n v="617.5"/>
    <n v="154.375"/>
    <b v="0"/>
    <s v="13:06"/>
    <d v="1899-12-30T13:06:00"/>
    <x v="2"/>
    <x v="11"/>
    <x v="0"/>
    <n v="13"/>
    <n v="154.375"/>
    <s v="Afternoon"/>
    <n v="0.25"/>
  </r>
  <r>
    <n v="2242"/>
    <d v="2024-09-12T00:00:00"/>
    <n v="203"/>
    <n v="305"/>
    <n v="104"/>
    <n v="3"/>
    <n v="178.43799999999999"/>
    <n v="535.31399999999996"/>
    <n v="91.003380000000007"/>
    <b v="1"/>
    <s v="17:56"/>
    <d v="1899-12-30T17:56:00"/>
    <x v="2"/>
    <x v="11"/>
    <x v="1"/>
    <n v="17"/>
    <n v="178.43799999999999"/>
    <s v="Evening"/>
    <n v="0.17"/>
  </r>
  <r>
    <n v="2501"/>
    <d v="2024-09-12T00:00:00"/>
    <n v="205"/>
    <n v="305"/>
    <n v="103"/>
    <n v="6"/>
    <n v="31.447000000000003"/>
    <n v="188.68200000000002"/>
    <n v="35.849580000000003"/>
    <b v="0"/>
    <s v="00:58"/>
    <d v="1899-12-30T00:58:00"/>
    <x v="2"/>
    <x v="11"/>
    <x v="1"/>
    <n v="0"/>
    <n v="31.447000000000003"/>
    <s v="Morning"/>
    <n v="0.19"/>
  </r>
  <r>
    <n v="1035"/>
    <d v="2024-09-13T00:00:00"/>
    <n v="201"/>
    <n v="305"/>
    <n v="105"/>
    <n v="5"/>
    <n v="37.153999999999996"/>
    <n v="185.76999999999998"/>
    <n v="27.865499999999997"/>
    <b v="0"/>
    <s v="21:45"/>
    <d v="1899-12-30T21:45:00"/>
    <x v="2"/>
    <x v="11"/>
    <x v="2"/>
    <n v="21"/>
    <n v="37.153999999999996"/>
    <s v="Night"/>
    <n v="0.15"/>
  </r>
  <r>
    <n v="2918"/>
    <d v="2024-09-13T00:00:00"/>
    <n v="201"/>
    <n v="304"/>
    <n v="104"/>
    <n v="3"/>
    <n v="276.22399999999999"/>
    <n v="828.67200000000003"/>
    <n v="248.60159999999999"/>
    <b v="0"/>
    <s v="17:14"/>
    <d v="1899-12-30T17:14:00"/>
    <x v="2"/>
    <x v="11"/>
    <x v="2"/>
    <n v="17"/>
    <n v="276.22399999999999"/>
    <s v="Evening"/>
    <n v="0.3"/>
  </r>
  <r>
    <n v="1835"/>
    <d v="2024-09-14T00:00:00"/>
    <n v="204"/>
    <n v="305"/>
    <n v="104"/>
    <n v="3"/>
    <n v="252.75900000000001"/>
    <n v="758.27700000000004"/>
    <n v="144.07263"/>
    <b v="0"/>
    <s v="18:23"/>
    <d v="1899-12-30T18:23:00"/>
    <x v="2"/>
    <x v="11"/>
    <x v="3"/>
    <n v="18"/>
    <n v="252.75900000000001"/>
    <s v="Evening"/>
    <n v="0.19"/>
  </r>
  <r>
    <n v="1898"/>
    <d v="2024-09-14T00:00:00"/>
    <n v="201"/>
    <n v="304"/>
    <n v="101"/>
    <n v="6"/>
    <n v="227.60400000000001"/>
    <n v="1365.624"/>
    <n v="409.68720000000002"/>
    <b v="0"/>
    <s v="02:01"/>
    <d v="1899-12-30T02:01:00"/>
    <x v="2"/>
    <x v="11"/>
    <x v="3"/>
    <n v="2"/>
    <n v="227.60400000000001"/>
    <s v="Morning"/>
    <n v="0.3"/>
  </r>
  <r>
    <n v="2545"/>
    <d v="2024-09-14T00:00:00"/>
    <n v="205"/>
    <n v="304"/>
    <n v="104"/>
    <n v="9"/>
    <n v="191.191"/>
    <n v="1720.7190000000001"/>
    <n v="430.17975000000001"/>
    <b v="0"/>
    <s v="07:58"/>
    <d v="1899-12-30T07:58:00"/>
    <x v="2"/>
    <x v="11"/>
    <x v="3"/>
    <n v="7"/>
    <n v="191.191"/>
    <s v="Morning"/>
    <n v="0.25"/>
  </r>
  <r>
    <n v="2760"/>
    <d v="2024-09-14T00:00:00"/>
    <n v="203"/>
    <n v="301"/>
    <n v="103"/>
    <n v="10"/>
    <n v="210.56100000000001"/>
    <n v="2105.61"/>
    <n v="442.17810000000003"/>
    <b v="1"/>
    <s v="22:58"/>
    <d v="1899-12-30T22:58:00"/>
    <x v="2"/>
    <x v="11"/>
    <x v="3"/>
    <n v="22"/>
    <n v="210.56100000000001"/>
    <s v="Night"/>
    <n v="0.21"/>
  </r>
  <r>
    <n v="1195"/>
    <d v="2024-09-15T00:00:00"/>
    <n v="203"/>
    <n v="304"/>
    <n v="105"/>
    <n v="7"/>
    <n v="215.86500000000001"/>
    <n v="1511.0550000000001"/>
    <n v="377.76375000000002"/>
    <b v="0"/>
    <s v="00:32"/>
    <d v="1899-12-30T00:32:00"/>
    <x v="2"/>
    <x v="11"/>
    <x v="4"/>
    <n v="0"/>
    <n v="215.86500000000001"/>
    <s v="Morning"/>
    <n v="0.25"/>
  </r>
  <r>
    <n v="1423"/>
    <d v="2024-09-15T00:00:00"/>
    <n v="203"/>
    <n v="304"/>
    <n v="104"/>
    <n v="2"/>
    <n v="189.81299999999999"/>
    <n v="379.62599999999998"/>
    <n v="94.906499999999994"/>
    <b v="0"/>
    <s v="16:21"/>
    <d v="1899-12-30T16:21:00"/>
    <x v="2"/>
    <x v="11"/>
    <x v="4"/>
    <n v="16"/>
    <n v="189.81299999999999"/>
    <s v="Evening"/>
    <n v="0.25"/>
  </r>
  <r>
    <n v="1222"/>
    <d v="2024-09-16T00:00:00"/>
    <n v="201"/>
    <n v="303"/>
    <n v="104"/>
    <n v="7"/>
    <n v="224.57500000000002"/>
    <n v="1572.0250000000001"/>
    <n v="267.24425000000002"/>
    <b v="1"/>
    <s v="00:00"/>
    <d v="1899-12-30T00:00:00"/>
    <x v="2"/>
    <x v="11"/>
    <x v="5"/>
    <n v="0"/>
    <n v="224.57500000000002"/>
    <s v="Morning"/>
    <n v="0.17"/>
  </r>
  <r>
    <n v="2437"/>
    <d v="2024-09-16T00:00:00"/>
    <n v="203"/>
    <n v="304"/>
    <n v="102"/>
    <n v="10"/>
    <n v="111.70900000000002"/>
    <n v="1117.0900000000001"/>
    <n v="279.27250000000004"/>
    <b v="0"/>
    <s v="17:02"/>
    <d v="1899-12-30T17:02:00"/>
    <x v="2"/>
    <x v="11"/>
    <x v="5"/>
    <n v="17"/>
    <n v="111.70900000000002"/>
    <s v="Evening"/>
    <n v="0.25"/>
  </r>
  <r>
    <n v="1452"/>
    <d v="2024-09-17T00:00:00"/>
    <n v="205"/>
    <n v="305"/>
    <n v="104"/>
    <n v="6"/>
    <n v="284.47900000000004"/>
    <n v="1706.8740000000003"/>
    <n v="358.44354000000004"/>
    <b v="0"/>
    <s v="01:50"/>
    <d v="1899-12-30T01:50:00"/>
    <x v="2"/>
    <x v="11"/>
    <x v="6"/>
    <n v="1"/>
    <n v="284.47900000000004"/>
    <s v="Morning"/>
    <n v="0.21"/>
  </r>
  <r>
    <n v="2053"/>
    <d v="2024-09-17T00:00:00"/>
    <n v="205"/>
    <n v="302"/>
    <n v="103"/>
    <n v="6"/>
    <n v="299.33800000000002"/>
    <n v="1796.0280000000002"/>
    <n v="449.00700000000006"/>
    <b v="0"/>
    <s v="23:14"/>
    <d v="1899-12-30T23:14:00"/>
    <x v="2"/>
    <x v="11"/>
    <x v="6"/>
    <n v="23"/>
    <n v="299.33800000000002"/>
    <s v="Night"/>
    <n v="0.25"/>
  </r>
  <r>
    <n v="2224"/>
    <d v="2024-09-18T00:00:00"/>
    <n v="203"/>
    <n v="301"/>
    <n v="105"/>
    <n v="7"/>
    <n v="325.18200000000002"/>
    <n v="2276.2740000000003"/>
    <n v="386.96658000000008"/>
    <b v="0"/>
    <s v="00:28"/>
    <d v="1899-12-30T00:28:00"/>
    <x v="2"/>
    <x v="11"/>
    <x v="0"/>
    <n v="0"/>
    <n v="325.18200000000007"/>
    <s v="Morning"/>
    <n v="0.17"/>
  </r>
  <r>
    <n v="1495"/>
    <d v="2024-09-19T00:00:00"/>
    <n v="205"/>
    <n v="301"/>
    <n v="103"/>
    <n v="8"/>
    <n v="139.93200000000002"/>
    <n v="1119.4560000000001"/>
    <n v="279.86400000000003"/>
    <b v="0"/>
    <s v="21:32"/>
    <d v="1899-12-30T21:32:00"/>
    <x v="2"/>
    <x v="11"/>
    <x v="1"/>
    <n v="21"/>
    <n v="139.93200000000002"/>
    <s v="Night"/>
    <n v="0.25"/>
  </r>
  <r>
    <n v="2143"/>
    <d v="2024-09-19T00:00:00"/>
    <n v="203"/>
    <n v="301"/>
    <n v="102"/>
    <n v="2"/>
    <n v="255.346"/>
    <n v="510.69200000000001"/>
    <n v="127.673"/>
    <b v="0"/>
    <s v="12:43"/>
    <d v="1899-12-30T12:43:00"/>
    <x v="2"/>
    <x v="11"/>
    <x v="1"/>
    <n v="12"/>
    <n v="255.346"/>
    <s v="Afternoon"/>
    <n v="0.25"/>
  </r>
  <r>
    <n v="1078"/>
    <d v="2024-09-20T00:00:00"/>
    <n v="203"/>
    <n v="301"/>
    <n v="101"/>
    <n v="2"/>
    <n v="384.709"/>
    <n v="769.41800000000001"/>
    <n v="130.80106000000001"/>
    <b v="0"/>
    <s v="21:54"/>
    <d v="1899-12-30T21:54:00"/>
    <x v="2"/>
    <x v="11"/>
    <x v="2"/>
    <n v="21"/>
    <n v="384.709"/>
    <s v="Night"/>
    <n v="0.17"/>
  </r>
  <r>
    <n v="1442"/>
    <d v="2024-09-20T00:00:00"/>
    <n v="202"/>
    <n v="303"/>
    <n v="101"/>
    <n v="4"/>
    <n v="253.30500000000001"/>
    <n v="1013.22"/>
    <n v="303.96600000000001"/>
    <b v="0"/>
    <s v="15:43"/>
    <d v="1899-12-30T15:43:00"/>
    <x v="2"/>
    <x v="11"/>
    <x v="2"/>
    <n v="15"/>
    <n v="253.30500000000001"/>
    <s v="Evening"/>
    <n v="0.3"/>
  </r>
  <r>
    <n v="1307"/>
    <d v="2024-09-21T00:00:00"/>
    <n v="202"/>
    <n v="301"/>
    <n v="103"/>
    <n v="3"/>
    <n v="145.613"/>
    <n v="436.839"/>
    <n v="82.999409999999997"/>
    <b v="0"/>
    <s v="13:05"/>
    <d v="1899-12-30T13:05:00"/>
    <x v="2"/>
    <x v="11"/>
    <x v="3"/>
    <n v="13"/>
    <n v="145.613"/>
    <s v="Afternoon"/>
    <n v="0.19"/>
  </r>
  <r>
    <n v="2851"/>
    <d v="2024-09-21T00:00:00"/>
    <n v="204"/>
    <n v="305"/>
    <n v="103"/>
    <n v="7"/>
    <n v="376.03800000000001"/>
    <n v="2632.2660000000001"/>
    <n v="658.06650000000002"/>
    <b v="0"/>
    <s v="23:32"/>
    <d v="1899-12-30T23:32:00"/>
    <x v="2"/>
    <x v="11"/>
    <x v="3"/>
    <n v="23"/>
    <n v="376.03800000000001"/>
    <s v="Night"/>
    <n v="0.25"/>
  </r>
  <r>
    <n v="2868"/>
    <d v="2024-09-21T00:00:00"/>
    <n v="205"/>
    <n v="302"/>
    <n v="102"/>
    <n v="2"/>
    <n v="181.792"/>
    <n v="363.584"/>
    <n v="76.352639999999994"/>
    <b v="0"/>
    <s v="16:14"/>
    <d v="1899-12-30T16:14:00"/>
    <x v="2"/>
    <x v="11"/>
    <x v="3"/>
    <n v="16"/>
    <n v="181.792"/>
    <s v="Evening"/>
    <n v="0.21"/>
  </r>
  <r>
    <n v="1280"/>
    <d v="2024-09-22T00:00:00"/>
    <n v="204"/>
    <n v="302"/>
    <n v="105"/>
    <n v="5"/>
    <n v="75.725000000000009"/>
    <n v="378.62500000000006"/>
    <n v="113.58750000000002"/>
    <b v="0"/>
    <s v="07:19"/>
    <d v="1899-12-30T07:19:00"/>
    <x v="2"/>
    <x v="11"/>
    <x v="4"/>
    <n v="7"/>
    <n v="75.725000000000009"/>
    <s v="Morning"/>
    <n v="0.3"/>
  </r>
  <r>
    <n v="1981"/>
    <d v="2024-09-22T00:00:00"/>
    <n v="201"/>
    <n v="301"/>
    <n v="103"/>
    <n v="8"/>
    <n v="335.23099999999999"/>
    <n v="2681.848"/>
    <n v="670.46199999999999"/>
    <b v="1"/>
    <s v="15:43"/>
    <d v="1899-12-30T15:43:00"/>
    <x v="2"/>
    <x v="11"/>
    <x v="4"/>
    <n v="15"/>
    <n v="335.23099999999999"/>
    <s v="Evening"/>
    <n v="0.25"/>
  </r>
  <r>
    <n v="2227"/>
    <d v="2024-09-22T00:00:00"/>
    <n v="202"/>
    <n v="301"/>
    <n v="101"/>
    <n v="7"/>
    <n v="62.127000000000002"/>
    <n v="434.88900000000001"/>
    <n v="108.72225"/>
    <b v="0"/>
    <s v="01:22"/>
    <d v="1899-12-30T01:22:00"/>
    <x v="2"/>
    <x v="11"/>
    <x v="4"/>
    <n v="1"/>
    <n v="62.127000000000002"/>
    <s v="Morning"/>
    <n v="0.25"/>
  </r>
  <r>
    <n v="1401"/>
    <d v="2024-09-23T00:00:00"/>
    <n v="203"/>
    <n v="303"/>
    <n v="101"/>
    <n v="1"/>
    <n v="177.38499999999999"/>
    <n v="177.38499999999999"/>
    <n v="26.607749999999999"/>
    <b v="0"/>
    <s v="21:22"/>
    <d v="1899-12-30T21:22:00"/>
    <x v="2"/>
    <x v="11"/>
    <x v="5"/>
    <n v="21"/>
    <n v="177.38499999999999"/>
    <s v="Night"/>
    <n v="0.15"/>
  </r>
  <r>
    <n v="2750"/>
    <d v="2024-09-23T00:00:00"/>
    <n v="204"/>
    <n v="304"/>
    <n v="104"/>
    <n v="8"/>
    <n v="248.45600000000002"/>
    <n v="1987.6480000000001"/>
    <n v="596.2944"/>
    <b v="1"/>
    <s v="06:16"/>
    <d v="1899-12-30T06:16:00"/>
    <x v="2"/>
    <x v="11"/>
    <x v="5"/>
    <n v="6"/>
    <n v="248.45600000000002"/>
    <s v="Morning"/>
    <n v="0.3"/>
  </r>
  <r>
    <n v="1155"/>
    <d v="2024-09-24T00:00:00"/>
    <n v="204"/>
    <n v="305"/>
    <n v="103"/>
    <n v="6"/>
    <n v="265.85000000000002"/>
    <n v="1595.1000000000001"/>
    <n v="239.26500000000001"/>
    <b v="0"/>
    <s v="16:00"/>
    <d v="1899-12-30T16:00:00"/>
    <x v="2"/>
    <x v="11"/>
    <x v="6"/>
    <n v="16"/>
    <n v="265.85000000000002"/>
    <s v="Evening"/>
    <n v="0.15"/>
  </r>
  <r>
    <n v="1651"/>
    <d v="2024-09-24T00:00:00"/>
    <n v="202"/>
    <n v="302"/>
    <n v="104"/>
    <n v="9"/>
    <n v="380.08100000000002"/>
    <n v="3420.7290000000003"/>
    <n v="855.18225000000007"/>
    <b v="1"/>
    <s v="11:14"/>
    <d v="1899-12-30T11:14:00"/>
    <x v="2"/>
    <x v="11"/>
    <x v="6"/>
    <n v="11"/>
    <n v="380.08100000000002"/>
    <s v="Morning"/>
    <n v="0.25"/>
  </r>
  <r>
    <n v="1674"/>
    <d v="2024-09-24T00:00:00"/>
    <n v="202"/>
    <n v="304"/>
    <n v="103"/>
    <n v="3"/>
    <n v="119.97700000000002"/>
    <n v="359.93100000000004"/>
    <n v="75.585509999999999"/>
    <b v="0"/>
    <s v="20:05"/>
    <d v="1899-12-30T20:05:00"/>
    <x v="2"/>
    <x v="11"/>
    <x v="6"/>
    <n v="20"/>
    <n v="119.97700000000002"/>
    <s v="Evening"/>
    <n v="0.20999999999999996"/>
  </r>
  <r>
    <n v="1350"/>
    <d v="2024-09-25T00:00:00"/>
    <n v="204"/>
    <n v="305"/>
    <n v="103"/>
    <n v="6"/>
    <n v="39.597999999999999"/>
    <n v="237.58799999999999"/>
    <n v="49.893479999999997"/>
    <b v="1"/>
    <s v="12:15"/>
    <d v="1899-12-30T12:15:00"/>
    <x v="2"/>
    <x v="11"/>
    <x v="0"/>
    <n v="12"/>
    <n v="39.597999999999999"/>
    <s v="Afternoon"/>
    <n v="0.21"/>
  </r>
  <r>
    <n v="1922"/>
    <d v="2024-09-25T00:00:00"/>
    <n v="204"/>
    <n v="302"/>
    <n v="105"/>
    <n v="7"/>
    <n v="168.31100000000001"/>
    <n v="1178.1770000000001"/>
    <n v="353.45310000000001"/>
    <b v="0"/>
    <s v="03:42"/>
    <d v="1899-12-30T03:42:00"/>
    <x v="2"/>
    <x v="11"/>
    <x v="0"/>
    <n v="3"/>
    <n v="168.31100000000001"/>
    <s v="Morning"/>
    <n v="0.3"/>
  </r>
  <r>
    <n v="2131"/>
    <d v="2024-09-25T00:00:00"/>
    <n v="203"/>
    <n v="304"/>
    <n v="104"/>
    <n v="4"/>
    <n v="67.183999999999997"/>
    <n v="268.73599999999999"/>
    <n v="67.183999999999997"/>
    <b v="0"/>
    <s v="10:51"/>
    <d v="1899-12-30T10:51:00"/>
    <x v="2"/>
    <x v="11"/>
    <x v="0"/>
    <n v="10"/>
    <n v="67.183999999999997"/>
    <s v="Morning"/>
    <n v="0.25"/>
  </r>
  <r>
    <n v="2465"/>
    <d v="2024-09-25T00:00:00"/>
    <n v="202"/>
    <n v="305"/>
    <n v="101"/>
    <n v="8"/>
    <n v="135.74600000000001"/>
    <n v="1085.9680000000001"/>
    <n v="206.33392000000001"/>
    <b v="0"/>
    <s v="04:14"/>
    <d v="1899-12-30T04:14:00"/>
    <x v="2"/>
    <x v="11"/>
    <x v="0"/>
    <n v="4"/>
    <n v="135.74600000000001"/>
    <s v="Morning"/>
    <n v="0.19"/>
  </r>
  <r>
    <n v="1028"/>
    <d v="2024-09-26T00:00:00"/>
    <n v="202"/>
    <n v="305"/>
    <n v="103"/>
    <n v="8"/>
    <n v="79.131"/>
    <n v="633.048"/>
    <n v="189.9144"/>
    <b v="0"/>
    <s v="06:31"/>
    <d v="1899-12-30T06:31:00"/>
    <x v="2"/>
    <x v="11"/>
    <x v="1"/>
    <n v="6"/>
    <n v="79.131"/>
    <s v="Morning"/>
    <n v="0.3"/>
  </r>
  <r>
    <n v="1071"/>
    <d v="2024-09-26T00:00:00"/>
    <n v="204"/>
    <n v="304"/>
    <n v="101"/>
    <n v="9"/>
    <n v="170.43"/>
    <n v="1533.8700000000001"/>
    <n v="230.0805"/>
    <b v="0"/>
    <s v="14:32"/>
    <d v="1899-12-30T14:32:00"/>
    <x v="2"/>
    <x v="11"/>
    <x v="1"/>
    <n v="14"/>
    <n v="170.43"/>
    <s v="Afternoon"/>
    <n v="0.15"/>
  </r>
  <r>
    <n v="1150"/>
    <d v="2024-09-26T00:00:00"/>
    <n v="205"/>
    <n v="301"/>
    <n v="103"/>
    <n v="5"/>
    <n v="197.31400000000002"/>
    <n v="986.57000000000016"/>
    <n v="167.71690000000004"/>
    <b v="0"/>
    <s v="09:34"/>
    <d v="1899-12-30T09:34:00"/>
    <x v="2"/>
    <x v="11"/>
    <x v="1"/>
    <n v="9"/>
    <n v="197.31400000000002"/>
    <s v="Morning"/>
    <n v="0.17"/>
  </r>
  <r>
    <n v="2327"/>
    <d v="2024-09-26T00:00:00"/>
    <n v="204"/>
    <n v="305"/>
    <n v="103"/>
    <n v="10"/>
    <n v="34.97"/>
    <n v="349.7"/>
    <n v="66.442999999999998"/>
    <b v="0"/>
    <s v="21:30"/>
    <d v="1899-12-30T21:30:00"/>
    <x v="2"/>
    <x v="11"/>
    <x v="1"/>
    <n v="21"/>
    <n v="34.97"/>
    <s v="Night"/>
    <n v="0.19"/>
  </r>
  <r>
    <n v="1577"/>
    <d v="2024-09-27T00:00:00"/>
    <n v="204"/>
    <n v="304"/>
    <n v="104"/>
    <n v="8"/>
    <n v="213.04400000000001"/>
    <n v="1704.3520000000001"/>
    <n v="323.82688000000002"/>
    <b v="0"/>
    <s v="07:11"/>
    <d v="1899-12-30T07:11:00"/>
    <x v="2"/>
    <x v="11"/>
    <x v="2"/>
    <n v="7"/>
    <n v="213.04400000000001"/>
    <s v="Morning"/>
    <n v="0.19"/>
  </r>
  <r>
    <n v="2215"/>
    <d v="2024-09-27T00:00:00"/>
    <n v="204"/>
    <n v="302"/>
    <n v="102"/>
    <n v="7"/>
    <n v="172.27600000000001"/>
    <n v="1205.932"/>
    <n v="301.483"/>
    <b v="0"/>
    <s v="20:59"/>
    <d v="1899-12-30T20:59:00"/>
    <x v="2"/>
    <x v="11"/>
    <x v="2"/>
    <n v="20"/>
    <n v="172.27600000000001"/>
    <s v="Evening"/>
    <n v="0.25"/>
  </r>
  <r>
    <n v="1534"/>
    <d v="2024-09-28T00:00:00"/>
    <n v="203"/>
    <n v="302"/>
    <n v="103"/>
    <n v="3"/>
    <n v="160.21199999999999"/>
    <n v="480.63599999999997"/>
    <n v="81.708119999999994"/>
    <b v="0"/>
    <s v="07:32"/>
    <d v="1899-12-30T07:32:00"/>
    <x v="2"/>
    <x v="11"/>
    <x v="3"/>
    <n v="7"/>
    <n v="160.21199999999999"/>
    <s v="Morning"/>
    <n v="0.17"/>
  </r>
  <r>
    <n v="1787"/>
    <d v="2024-09-28T00:00:00"/>
    <n v="201"/>
    <n v="301"/>
    <n v="104"/>
    <n v="10"/>
    <n v="75.569000000000003"/>
    <n v="755.69"/>
    <n v="143.58110000000002"/>
    <b v="0"/>
    <s v="20:48"/>
    <d v="1899-12-30T20:48:00"/>
    <x v="2"/>
    <x v="11"/>
    <x v="3"/>
    <n v="20"/>
    <n v="75.569000000000003"/>
    <s v="Evening"/>
    <n v="0.19"/>
  </r>
  <r>
    <n v="2837"/>
    <d v="2024-09-28T00:00:00"/>
    <n v="205"/>
    <n v="302"/>
    <n v="104"/>
    <n v="7"/>
    <n v="292.98099999999999"/>
    <n v="2050.8670000000002"/>
    <n v="389.66473000000002"/>
    <b v="1"/>
    <s v="11:15"/>
    <d v="1899-12-30T11:15:00"/>
    <x v="2"/>
    <x v="11"/>
    <x v="3"/>
    <n v="11"/>
    <n v="292.98100000000005"/>
    <s v="Morning"/>
    <n v="0.19"/>
  </r>
  <r>
    <n v="1041"/>
    <d v="2024-09-29T00:00:00"/>
    <n v="204"/>
    <n v="303"/>
    <n v="103"/>
    <n v="5"/>
    <n v="71.578000000000003"/>
    <n v="357.89"/>
    <n v="53.683499999999995"/>
    <b v="0"/>
    <s v="05:17"/>
    <d v="1899-12-30T05:17:00"/>
    <x v="2"/>
    <x v="11"/>
    <x v="4"/>
    <n v="5"/>
    <n v="71.578000000000003"/>
    <s v="Morning"/>
    <n v="0.15"/>
  </r>
  <r>
    <n v="1569"/>
    <d v="2024-09-29T00:00:00"/>
    <n v="203"/>
    <n v="302"/>
    <n v="104"/>
    <n v="5"/>
    <n v="379.548"/>
    <n v="1897.74"/>
    <n v="284.661"/>
    <b v="1"/>
    <s v="10:43"/>
    <d v="1899-12-30T10:43:00"/>
    <x v="2"/>
    <x v="11"/>
    <x v="4"/>
    <n v="10"/>
    <n v="379.548"/>
    <s v="Morning"/>
    <n v="0.15"/>
  </r>
  <r>
    <n v="2268"/>
    <d v="2024-09-29T00:00:00"/>
    <n v="203"/>
    <n v="303"/>
    <n v="103"/>
    <n v="3"/>
    <n v="106.158"/>
    <n v="318.47399999999999"/>
    <n v="66.879539999999992"/>
    <b v="0"/>
    <s v="11:17"/>
    <d v="1899-12-30T11:17:00"/>
    <x v="2"/>
    <x v="11"/>
    <x v="4"/>
    <n v="11"/>
    <n v="106.158"/>
    <s v="Morning"/>
    <n v="0.21"/>
  </r>
  <r>
    <n v="1643"/>
    <d v="2024-09-30T00:00:00"/>
    <n v="201"/>
    <n v="301"/>
    <n v="104"/>
    <n v="8"/>
    <n v="58.552"/>
    <n v="468.416"/>
    <n v="88.999039999999994"/>
    <b v="0"/>
    <s v="22:06"/>
    <d v="1899-12-30T22:06:00"/>
    <x v="2"/>
    <x v="11"/>
    <x v="5"/>
    <n v="22"/>
    <n v="58.552"/>
    <s v="Night"/>
    <n v="0.18999999999999997"/>
  </r>
  <r>
    <n v="2398"/>
    <d v="2024-09-30T00:00:00"/>
    <n v="204"/>
    <n v="301"/>
    <n v="102"/>
    <n v="5"/>
    <n v="38.103000000000002"/>
    <n v="190.51500000000001"/>
    <n v="32.387550000000005"/>
    <b v="1"/>
    <s v="09:25"/>
    <d v="1899-12-30T09:25:00"/>
    <x v="2"/>
    <x v="11"/>
    <x v="5"/>
    <n v="9"/>
    <n v="38.103000000000002"/>
    <s v="Morning"/>
    <n v="0.17"/>
  </r>
  <r>
    <n v="1794"/>
    <d v="2024-10-01T00:00:00"/>
    <n v="203"/>
    <n v="303"/>
    <n v="101"/>
    <n v="8"/>
    <n v="383.12299999999999"/>
    <n v="3064.9839999999999"/>
    <n v="643.64663999999993"/>
    <b v="0"/>
    <s v="23:26"/>
    <d v="1899-12-30T23:26:00"/>
    <x v="2"/>
    <x v="0"/>
    <x v="6"/>
    <n v="23"/>
    <n v="383.12299999999999"/>
    <s v="Night"/>
    <n v="0.21"/>
  </r>
  <r>
    <n v="1980"/>
    <d v="2024-10-01T00:00:00"/>
    <n v="201"/>
    <n v="305"/>
    <n v="103"/>
    <n v="3"/>
    <n v="57.005000000000003"/>
    <n v="171.01500000000001"/>
    <n v="35.913150000000002"/>
    <b v="0"/>
    <s v="01:25"/>
    <d v="1899-12-30T01:25:00"/>
    <x v="2"/>
    <x v="0"/>
    <x v="6"/>
    <n v="1"/>
    <n v="57.005000000000003"/>
    <s v="Morning"/>
    <n v="0.21"/>
  </r>
  <r>
    <n v="2309"/>
    <d v="2024-10-01T00:00:00"/>
    <n v="201"/>
    <n v="301"/>
    <n v="103"/>
    <n v="9"/>
    <n v="214.40900000000002"/>
    <n v="1929.6810000000003"/>
    <n v="366.63939000000005"/>
    <b v="1"/>
    <s v="06:48"/>
    <d v="1899-12-30T06:48:00"/>
    <x v="2"/>
    <x v="0"/>
    <x v="6"/>
    <n v="6"/>
    <n v="214.40900000000002"/>
    <s v="Morning"/>
    <n v="0.19"/>
  </r>
  <r>
    <n v="2913"/>
    <d v="2024-10-01T00:00:00"/>
    <n v="203"/>
    <n v="301"/>
    <n v="102"/>
    <n v="10"/>
    <n v="318.786"/>
    <n v="3187.86"/>
    <n v="478.17899999999997"/>
    <b v="0"/>
    <s v="08:32"/>
    <d v="1899-12-30T08:32:00"/>
    <x v="2"/>
    <x v="0"/>
    <x v="6"/>
    <n v="8"/>
    <n v="318.786"/>
    <s v="Morning"/>
    <n v="0.15"/>
  </r>
  <r>
    <n v="1468"/>
    <d v="2024-10-02T00:00:00"/>
    <n v="201"/>
    <n v="305"/>
    <n v="103"/>
    <n v="10"/>
    <n v="364.39000000000004"/>
    <n v="3643.9000000000005"/>
    <n v="619.46300000000019"/>
    <b v="1"/>
    <s v="05:10"/>
    <d v="1899-12-30T05:10:00"/>
    <x v="2"/>
    <x v="0"/>
    <x v="0"/>
    <n v="5"/>
    <n v="364.39000000000004"/>
    <s v="Morning"/>
    <n v="0.17000000000000004"/>
  </r>
  <r>
    <n v="1860"/>
    <d v="2024-10-02T00:00:00"/>
    <n v="202"/>
    <n v="301"/>
    <n v="103"/>
    <n v="9"/>
    <n v="83.64200000000001"/>
    <n v="752.77800000000013"/>
    <n v="158.08338000000003"/>
    <b v="0"/>
    <s v="18:34"/>
    <d v="1899-12-30T18:34:00"/>
    <x v="2"/>
    <x v="0"/>
    <x v="0"/>
    <n v="18"/>
    <n v="83.64200000000001"/>
    <s v="Evening"/>
    <n v="0.21000000000000002"/>
  </r>
  <r>
    <n v="2361"/>
    <d v="2024-10-02T00:00:00"/>
    <n v="201"/>
    <n v="304"/>
    <n v="104"/>
    <n v="4"/>
    <n v="344.22700000000003"/>
    <n v="1376.9080000000001"/>
    <n v="206.53620000000001"/>
    <b v="0"/>
    <s v="05:27"/>
    <d v="1899-12-30T05:27:00"/>
    <x v="2"/>
    <x v="0"/>
    <x v="0"/>
    <n v="5"/>
    <n v="344.22700000000003"/>
    <s v="Morning"/>
    <n v="0.15"/>
  </r>
  <r>
    <n v="2733"/>
    <d v="2024-10-02T00:00:00"/>
    <n v="202"/>
    <n v="304"/>
    <n v="104"/>
    <n v="2"/>
    <n v="250.75700000000001"/>
    <n v="501.51400000000001"/>
    <n v="75.227099999999993"/>
    <b v="0"/>
    <s v="01:21"/>
    <d v="1899-12-30T01:21:00"/>
    <x v="2"/>
    <x v="0"/>
    <x v="0"/>
    <n v="1"/>
    <n v="250.75700000000001"/>
    <s v="Morning"/>
    <n v="0.15"/>
  </r>
  <r>
    <n v="1085"/>
    <d v="2024-10-03T00:00:00"/>
    <n v="201"/>
    <n v="301"/>
    <n v="104"/>
    <n v="2"/>
    <n v="41.860000000000007"/>
    <n v="83.720000000000013"/>
    <n v="15.906800000000002"/>
    <b v="0"/>
    <s v="00:59"/>
    <d v="1899-12-30T00:59:00"/>
    <x v="2"/>
    <x v="0"/>
    <x v="1"/>
    <n v="0"/>
    <n v="41.860000000000007"/>
    <s v="Morning"/>
    <n v="0.19"/>
  </r>
  <r>
    <n v="2138"/>
    <d v="2024-10-03T00:00:00"/>
    <n v="201"/>
    <n v="305"/>
    <n v="103"/>
    <n v="8"/>
    <n v="321.93200000000002"/>
    <n v="2575.4560000000001"/>
    <n v="772.63679999999999"/>
    <b v="0"/>
    <s v="11:44"/>
    <d v="1899-12-30T11:44:00"/>
    <x v="2"/>
    <x v="0"/>
    <x v="1"/>
    <n v="11"/>
    <n v="321.93200000000002"/>
    <s v="Morning"/>
    <n v="0.3"/>
  </r>
  <r>
    <n v="2388"/>
    <d v="2024-10-03T00:00:00"/>
    <n v="203"/>
    <n v="304"/>
    <n v="104"/>
    <n v="7"/>
    <n v="47.177"/>
    <n v="330.23899999999998"/>
    <n v="69.350189999999998"/>
    <b v="0"/>
    <s v="22:17"/>
    <d v="1899-12-30T22:17:00"/>
    <x v="2"/>
    <x v="0"/>
    <x v="1"/>
    <n v="22"/>
    <n v="47.177"/>
    <s v="Night"/>
    <n v="0.21000000000000002"/>
  </r>
  <r>
    <n v="2968"/>
    <d v="2024-10-03T00:00:00"/>
    <n v="205"/>
    <n v="303"/>
    <n v="104"/>
    <n v="6"/>
    <n v="344.76"/>
    <n v="2068.56"/>
    <n v="351.65520000000004"/>
    <b v="0"/>
    <s v="05:33"/>
    <d v="1899-12-30T05:33:00"/>
    <x v="2"/>
    <x v="0"/>
    <x v="1"/>
    <n v="5"/>
    <n v="344.76"/>
    <s v="Morning"/>
    <n v="0.17"/>
  </r>
  <r>
    <n v="1859"/>
    <d v="2024-10-04T00:00:00"/>
    <n v="203"/>
    <n v="301"/>
    <n v="104"/>
    <n v="5"/>
    <n v="201.292"/>
    <n v="1006.46"/>
    <n v="191.22740000000002"/>
    <b v="1"/>
    <s v="05:53"/>
    <d v="1899-12-30T05:53:00"/>
    <x v="2"/>
    <x v="0"/>
    <x v="2"/>
    <n v="5"/>
    <n v="201.292"/>
    <s v="Morning"/>
    <n v="0.19"/>
  </r>
  <r>
    <n v="2347"/>
    <d v="2024-10-04T00:00:00"/>
    <n v="204"/>
    <n v="301"/>
    <n v="104"/>
    <n v="9"/>
    <n v="133.62700000000001"/>
    <n v="1202.643"/>
    <n v="300.66075000000001"/>
    <b v="0"/>
    <s v="00:54"/>
    <d v="1899-12-30T00:54:00"/>
    <x v="2"/>
    <x v="0"/>
    <x v="2"/>
    <n v="0"/>
    <n v="133.62700000000001"/>
    <s v="Morning"/>
    <n v="0.25"/>
  </r>
  <r>
    <n v="2571"/>
    <d v="2024-10-04T00:00:00"/>
    <n v="203"/>
    <n v="301"/>
    <n v="102"/>
    <n v="6"/>
    <n v="97.253"/>
    <n v="583.51800000000003"/>
    <n v="87.527699999999996"/>
    <b v="1"/>
    <s v="14:53"/>
    <d v="1899-12-30T14:53:00"/>
    <x v="2"/>
    <x v="0"/>
    <x v="2"/>
    <n v="14"/>
    <n v="97.253"/>
    <s v="Afternoon"/>
    <n v="0.15"/>
  </r>
  <r>
    <n v="2656"/>
    <d v="2024-10-04T00:00:00"/>
    <n v="204"/>
    <n v="304"/>
    <n v="105"/>
    <n v="6"/>
    <n v="175.864"/>
    <n v="1055.184"/>
    <n v="179.38128"/>
    <b v="0"/>
    <s v="02:27"/>
    <d v="1899-12-30T02:27:00"/>
    <x v="2"/>
    <x v="0"/>
    <x v="2"/>
    <n v="2"/>
    <n v="175.864"/>
    <s v="Morning"/>
    <n v="0.17"/>
  </r>
  <r>
    <n v="1722"/>
    <d v="2024-10-05T00:00:00"/>
    <n v="205"/>
    <n v="301"/>
    <n v="105"/>
    <n v="6"/>
    <n v="141.947"/>
    <n v="851.68200000000002"/>
    <n v="178.85321999999999"/>
    <b v="0"/>
    <s v="13:40"/>
    <d v="1899-12-30T13:40:00"/>
    <x v="2"/>
    <x v="0"/>
    <x v="3"/>
    <n v="13"/>
    <n v="141.947"/>
    <s v="Afternoon"/>
    <n v="0.21"/>
  </r>
  <r>
    <n v="1960"/>
    <d v="2024-10-05T00:00:00"/>
    <n v="202"/>
    <n v="305"/>
    <n v="102"/>
    <n v="3"/>
    <n v="346.78800000000001"/>
    <n v="1040.364"/>
    <n v="176.86188000000001"/>
    <b v="0"/>
    <s v="17:38"/>
    <d v="1899-12-30T17:38:00"/>
    <x v="2"/>
    <x v="0"/>
    <x v="3"/>
    <n v="17"/>
    <n v="346.78800000000001"/>
    <s v="Evening"/>
    <n v="0.17"/>
  </r>
  <r>
    <n v="2269"/>
    <d v="2024-10-05T00:00:00"/>
    <n v="204"/>
    <n v="302"/>
    <n v="105"/>
    <n v="8"/>
    <n v="47.073"/>
    <n v="376.584"/>
    <n v="94.146000000000001"/>
    <b v="1"/>
    <s v="03:44"/>
    <d v="1899-12-30T03:44:00"/>
    <x v="2"/>
    <x v="0"/>
    <x v="3"/>
    <n v="3"/>
    <n v="47.073"/>
    <s v="Morning"/>
    <n v="0.25"/>
  </r>
  <r>
    <n v="2877"/>
    <d v="2024-10-05T00:00:00"/>
    <n v="203"/>
    <n v="302"/>
    <n v="104"/>
    <n v="2"/>
    <n v="355.81"/>
    <n v="711.62"/>
    <n v="106.74299999999999"/>
    <b v="1"/>
    <s v="07:52"/>
    <d v="1899-12-30T07:52:00"/>
    <x v="2"/>
    <x v="0"/>
    <x v="3"/>
    <n v="7"/>
    <n v="355.81"/>
    <s v="Morning"/>
    <n v="0.15"/>
  </r>
  <r>
    <n v="1057"/>
    <d v="2024-10-06T00:00:00"/>
    <n v="201"/>
    <n v="303"/>
    <n v="105"/>
    <n v="2"/>
    <n v="294.26800000000003"/>
    <n v="588.53600000000006"/>
    <n v="147.13400000000001"/>
    <b v="0"/>
    <s v="11:35"/>
    <d v="1899-12-30T11:35:00"/>
    <x v="2"/>
    <x v="0"/>
    <x v="4"/>
    <n v="11"/>
    <n v="294.26800000000003"/>
    <s v="Morning"/>
    <n v="0.25"/>
  </r>
  <r>
    <n v="1723"/>
    <d v="2024-10-06T00:00:00"/>
    <n v="202"/>
    <n v="302"/>
    <n v="103"/>
    <n v="8"/>
    <n v="77.311000000000007"/>
    <n v="618.48800000000006"/>
    <n v="154.62200000000001"/>
    <b v="0"/>
    <s v="11:44"/>
    <d v="1899-12-30T11:44:00"/>
    <x v="2"/>
    <x v="0"/>
    <x v="4"/>
    <n v="11"/>
    <n v="77.311000000000007"/>
    <s v="Morning"/>
    <n v="0.25"/>
  </r>
  <r>
    <n v="2958"/>
    <d v="2024-10-07T00:00:00"/>
    <n v="205"/>
    <n v="301"/>
    <n v="101"/>
    <n v="7"/>
    <n v="340.37900000000002"/>
    <n v="2382.6530000000002"/>
    <n v="500.35713000000004"/>
    <b v="0"/>
    <s v="01:44"/>
    <d v="1899-12-30T01:44:00"/>
    <x v="2"/>
    <x v="0"/>
    <x v="5"/>
    <n v="1"/>
    <n v="340.37900000000002"/>
    <s v="Morning"/>
    <n v="0.21"/>
  </r>
  <r>
    <n v="1010"/>
    <d v="2024-10-08T00:00:00"/>
    <n v="201"/>
    <n v="304"/>
    <n v="103"/>
    <n v="6"/>
    <n v="127.68600000000001"/>
    <n v="766.11599999999999"/>
    <n v="229.8348"/>
    <b v="0"/>
    <s v="13:45"/>
    <d v="1899-12-30T13:45:00"/>
    <x v="2"/>
    <x v="0"/>
    <x v="6"/>
    <n v="13"/>
    <n v="127.68599999999999"/>
    <s v="Afternoon"/>
    <n v="0.3"/>
  </r>
  <r>
    <n v="1476"/>
    <d v="2024-10-08T00:00:00"/>
    <n v="201"/>
    <n v="305"/>
    <n v="105"/>
    <n v="9"/>
    <n v="224.39300000000003"/>
    <n v="2019.5370000000003"/>
    <n v="424.10277000000002"/>
    <b v="1"/>
    <s v="09:00"/>
    <d v="1899-12-30T09:00:00"/>
    <x v="2"/>
    <x v="0"/>
    <x v="6"/>
    <n v="9"/>
    <n v="224.39300000000003"/>
    <s v="Morning"/>
    <n v="0.21"/>
  </r>
  <r>
    <n v="2823"/>
    <d v="2024-10-08T00:00:00"/>
    <n v="202"/>
    <n v="302"/>
    <n v="103"/>
    <n v="9"/>
    <n v="363.21999999999997"/>
    <n v="3268.9799999999996"/>
    <n v="490.34699999999992"/>
    <b v="0"/>
    <s v="01:54"/>
    <d v="1899-12-30T01:54:00"/>
    <x v="2"/>
    <x v="0"/>
    <x v="6"/>
    <n v="1"/>
    <n v="363.21999999999997"/>
    <s v="Morning"/>
    <n v="0.15"/>
  </r>
  <r>
    <n v="2919"/>
    <d v="2024-10-08T00:00:00"/>
    <n v="202"/>
    <n v="302"/>
    <n v="105"/>
    <n v="2"/>
    <n v="245.011"/>
    <n v="490.02199999999999"/>
    <n v="73.503299999999996"/>
    <b v="1"/>
    <s v="18:07"/>
    <d v="1899-12-30T18:07:00"/>
    <x v="2"/>
    <x v="0"/>
    <x v="6"/>
    <n v="18"/>
    <n v="245.011"/>
    <s v="Evening"/>
    <n v="0.15"/>
  </r>
  <r>
    <n v="2976"/>
    <d v="2024-10-08T00:00:00"/>
    <n v="202"/>
    <n v="304"/>
    <n v="102"/>
    <n v="9"/>
    <n v="196.417"/>
    <n v="1767.7529999999999"/>
    <n v="371.22812999999996"/>
    <b v="0"/>
    <s v="20:21"/>
    <d v="1899-12-30T20:21:00"/>
    <x v="2"/>
    <x v="0"/>
    <x v="6"/>
    <n v="20"/>
    <n v="196.417"/>
    <s v="Evening"/>
    <n v="0.21"/>
  </r>
  <r>
    <n v="2871"/>
    <d v="2024-10-09T00:00:00"/>
    <n v="201"/>
    <n v="305"/>
    <n v="104"/>
    <n v="1"/>
    <n v="381.71899999999999"/>
    <n v="381.71899999999999"/>
    <n v="57.257849999999998"/>
    <b v="0"/>
    <s v="23:35"/>
    <d v="1899-12-30T23:35:00"/>
    <x v="2"/>
    <x v="0"/>
    <x v="0"/>
    <n v="23"/>
    <n v="381.71899999999999"/>
    <s v="Night"/>
    <n v="0.15"/>
  </r>
  <r>
    <n v="2842"/>
    <d v="2024-10-10T00:00:00"/>
    <n v="204"/>
    <n v="301"/>
    <n v="105"/>
    <n v="6"/>
    <n v="94.600999999999999"/>
    <n v="567.60599999999999"/>
    <n v="96.493020000000001"/>
    <b v="0"/>
    <s v="19:20"/>
    <d v="1899-12-30T19:20:00"/>
    <x v="2"/>
    <x v="0"/>
    <x v="1"/>
    <n v="19"/>
    <n v="94.600999999999999"/>
    <s v="Evening"/>
    <n v="0.17"/>
  </r>
  <r>
    <n v="1190"/>
    <d v="2024-10-11T00:00:00"/>
    <n v="201"/>
    <n v="303"/>
    <n v="104"/>
    <n v="9"/>
    <n v="119.74300000000001"/>
    <n v="1077.6870000000001"/>
    <n v="323.30610000000001"/>
    <b v="1"/>
    <s v="08:06"/>
    <d v="1899-12-30T08:06:00"/>
    <x v="2"/>
    <x v="0"/>
    <x v="2"/>
    <n v="8"/>
    <n v="119.74300000000001"/>
    <s v="Morning"/>
    <n v="0.3"/>
  </r>
  <r>
    <n v="1758"/>
    <d v="2024-10-11T00:00:00"/>
    <n v="202"/>
    <n v="301"/>
    <n v="103"/>
    <n v="9"/>
    <n v="142.571"/>
    <n v="1283.1389999999999"/>
    <n v="269.45918999999998"/>
    <b v="0"/>
    <s v="07:00"/>
    <d v="1899-12-30T07:00:00"/>
    <x v="2"/>
    <x v="0"/>
    <x v="2"/>
    <n v="7"/>
    <n v="142.571"/>
    <s v="Morning"/>
    <n v="0.21"/>
  </r>
  <r>
    <n v="2202"/>
    <d v="2024-10-11T00:00:00"/>
    <n v="204"/>
    <n v="302"/>
    <n v="105"/>
    <n v="6"/>
    <n v="175.18799999999999"/>
    <n v="1051.1279999999999"/>
    <n v="220.73687999999999"/>
    <b v="0"/>
    <s v="20:05"/>
    <d v="1899-12-30T20:05:00"/>
    <x v="2"/>
    <x v="0"/>
    <x v="2"/>
    <n v="20"/>
    <n v="175.18799999999999"/>
    <s v="Evening"/>
    <n v="0.21"/>
  </r>
  <r>
    <n v="2262"/>
    <d v="2024-10-11T00:00:00"/>
    <n v="205"/>
    <n v="303"/>
    <n v="101"/>
    <n v="2"/>
    <n v="295.80200000000002"/>
    <n v="591.60400000000004"/>
    <n v="124.23684"/>
    <b v="1"/>
    <s v="03:47"/>
    <d v="1899-12-30T03:47:00"/>
    <x v="2"/>
    <x v="0"/>
    <x v="2"/>
    <n v="3"/>
    <n v="295.80200000000002"/>
    <s v="Morning"/>
    <n v="0.21"/>
  </r>
  <r>
    <n v="2430"/>
    <d v="2024-10-11T00:00:00"/>
    <n v="202"/>
    <n v="305"/>
    <n v="102"/>
    <n v="8"/>
    <n v="113.464"/>
    <n v="907.71199999999999"/>
    <n v="190.61951999999999"/>
    <b v="0"/>
    <s v="22:30"/>
    <d v="1899-12-30T22:30:00"/>
    <x v="2"/>
    <x v="0"/>
    <x v="2"/>
    <n v="22"/>
    <n v="113.464"/>
    <s v="Night"/>
    <n v="0.21"/>
  </r>
  <r>
    <n v="2660"/>
    <d v="2024-10-12T00:00:00"/>
    <n v="205"/>
    <n v="305"/>
    <n v="102"/>
    <n v="9"/>
    <n v="88.049000000000007"/>
    <n v="792.44100000000003"/>
    <n v="237.73230000000001"/>
    <b v="0"/>
    <s v="07:10"/>
    <d v="1899-12-30T07:10:00"/>
    <x v="2"/>
    <x v="0"/>
    <x v="3"/>
    <n v="7"/>
    <n v="88.049000000000007"/>
    <s v="Morning"/>
    <n v="0.3"/>
  </r>
  <r>
    <n v="2822"/>
    <d v="2024-10-12T00:00:00"/>
    <n v="201"/>
    <n v="302"/>
    <n v="105"/>
    <n v="10"/>
    <n v="368.73199999999997"/>
    <n v="3687.3199999999997"/>
    <n v="1106.1959999999999"/>
    <b v="0"/>
    <s v="15:26"/>
    <d v="1899-12-30T15:26:00"/>
    <x v="2"/>
    <x v="0"/>
    <x v="3"/>
    <n v="15"/>
    <n v="368.73199999999997"/>
    <s v="Evening"/>
    <n v="0.3"/>
  </r>
  <r>
    <n v="2850"/>
    <d v="2024-10-13T00:00:00"/>
    <n v="202"/>
    <n v="305"/>
    <n v="102"/>
    <n v="7"/>
    <n v="346.46300000000002"/>
    <n v="2425.241"/>
    <n v="509.30061000000001"/>
    <b v="0"/>
    <s v="09:47"/>
    <d v="1899-12-30T09:47:00"/>
    <x v="2"/>
    <x v="0"/>
    <x v="4"/>
    <n v="9"/>
    <n v="346.46300000000002"/>
    <s v="Morning"/>
    <n v="0.21"/>
  </r>
  <r>
    <n v="1727"/>
    <d v="2024-10-14T00:00:00"/>
    <n v="205"/>
    <n v="301"/>
    <n v="101"/>
    <n v="4"/>
    <n v="140.21800000000002"/>
    <n v="560.87200000000007"/>
    <n v="106.56568000000001"/>
    <b v="1"/>
    <s v="22:45"/>
    <d v="1899-12-30T22:45:00"/>
    <x v="2"/>
    <x v="0"/>
    <x v="5"/>
    <n v="22"/>
    <n v="140.21800000000002"/>
    <s v="Night"/>
    <n v="0.19"/>
  </r>
  <r>
    <n v="2439"/>
    <d v="2024-10-14T00:00:00"/>
    <n v="203"/>
    <n v="305"/>
    <n v="105"/>
    <n v="8"/>
    <n v="215.61800000000002"/>
    <n v="1724.9440000000002"/>
    <n v="258.74160000000001"/>
    <b v="0"/>
    <s v="13:27"/>
    <d v="1899-12-30T13:27:00"/>
    <x v="2"/>
    <x v="0"/>
    <x v="5"/>
    <n v="13"/>
    <n v="215.61800000000002"/>
    <s v="Afternoon"/>
    <n v="0.15"/>
  </r>
  <r>
    <n v="1466"/>
    <d v="2024-10-15T00:00:00"/>
    <n v="201"/>
    <n v="301"/>
    <n v="105"/>
    <n v="5"/>
    <n v="46.384"/>
    <n v="231.92000000000002"/>
    <n v="69.576000000000008"/>
    <b v="0"/>
    <s v="18:26"/>
    <d v="1899-12-30T18:26:00"/>
    <x v="2"/>
    <x v="0"/>
    <x v="6"/>
    <n v="18"/>
    <n v="46.384"/>
    <s v="Evening"/>
    <n v="0.3"/>
  </r>
  <r>
    <n v="2126"/>
    <d v="2024-10-15T00:00:00"/>
    <n v="203"/>
    <n v="305"/>
    <n v="104"/>
    <n v="5"/>
    <n v="249.75600000000003"/>
    <n v="1248.7800000000002"/>
    <n v="374.63400000000007"/>
    <b v="1"/>
    <s v="12:18"/>
    <d v="1899-12-30T12:18:00"/>
    <x v="2"/>
    <x v="0"/>
    <x v="6"/>
    <n v="12"/>
    <n v="249.75600000000003"/>
    <s v="Afternoon"/>
    <n v="0.3"/>
  </r>
  <r>
    <n v="1515"/>
    <d v="2024-10-16T00:00:00"/>
    <n v="203"/>
    <n v="303"/>
    <n v="102"/>
    <n v="3"/>
    <n v="287.24800000000005"/>
    <n v="861.74400000000014"/>
    <n v="129.26160000000002"/>
    <b v="0"/>
    <s v="12:09"/>
    <d v="1899-12-30T12:09:00"/>
    <x v="2"/>
    <x v="0"/>
    <x v="0"/>
    <n v="12"/>
    <n v="287.24800000000005"/>
    <s v="Afternoon"/>
    <n v="0.15"/>
  </r>
  <r>
    <n v="1925"/>
    <d v="2024-10-17T00:00:00"/>
    <n v="204"/>
    <n v="304"/>
    <n v="103"/>
    <n v="8"/>
    <n v="389.18100000000004"/>
    <n v="3113.4480000000003"/>
    <n v="591.5551200000001"/>
    <b v="0"/>
    <s v="11:09"/>
    <d v="1899-12-30T11:09:00"/>
    <x v="2"/>
    <x v="0"/>
    <x v="1"/>
    <n v="11"/>
    <n v="389.18100000000004"/>
    <s v="Morning"/>
    <n v="0.19"/>
  </r>
  <r>
    <n v="2233"/>
    <d v="2024-10-17T00:00:00"/>
    <n v="205"/>
    <n v="301"/>
    <n v="101"/>
    <n v="6"/>
    <n v="52.714999999999996"/>
    <n v="316.28999999999996"/>
    <n v="79.072499999999991"/>
    <b v="0"/>
    <s v="16:44"/>
    <d v="1899-12-30T16:44:00"/>
    <x v="2"/>
    <x v="0"/>
    <x v="1"/>
    <n v="16"/>
    <n v="52.714999999999996"/>
    <s v="Evening"/>
    <n v="0.25"/>
  </r>
  <r>
    <n v="2495"/>
    <d v="2024-10-17T00:00:00"/>
    <n v="205"/>
    <n v="301"/>
    <n v="101"/>
    <n v="8"/>
    <n v="305.60400000000004"/>
    <n v="2444.8320000000003"/>
    <n v="464.51808000000005"/>
    <b v="1"/>
    <s v="09:47"/>
    <d v="1899-12-30T09:47:00"/>
    <x v="2"/>
    <x v="0"/>
    <x v="1"/>
    <n v="9"/>
    <n v="305.60400000000004"/>
    <s v="Morning"/>
    <n v="0.19"/>
  </r>
  <r>
    <n v="2747"/>
    <d v="2024-10-17T00:00:00"/>
    <n v="205"/>
    <n v="304"/>
    <n v="105"/>
    <n v="8"/>
    <n v="43.796999999999997"/>
    <n v="350.37599999999998"/>
    <n v="66.571439999999996"/>
    <b v="0"/>
    <s v="22:03"/>
    <d v="1899-12-30T22:03:00"/>
    <x v="2"/>
    <x v="0"/>
    <x v="1"/>
    <n v="22"/>
    <n v="43.796999999999997"/>
    <s v="Night"/>
    <n v="0.19"/>
  </r>
  <r>
    <n v="2201"/>
    <d v="2024-10-18T00:00:00"/>
    <n v="201"/>
    <n v="303"/>
    <n v="102"/>
    <n v="2"/>
    <n v="335.63400000000001"/>
    <n v="671.26800000000003"/>
    <n v="127.54092000000001"/>
    <b v="0"/>
    <s v="05:33"/>
    <d v="1899-12-30T05:33:00"/>
    <x v="2"/>
    <x v="0"/>
    <x v="2"/>
    <n v="5"/>
    <n v="335.63400000000001"/>
    <s v="Morning"/>
    <n v="0.19"/>
  </r>
  <r>
    <n v="2456"/>
    <d v="2024-10-18T00:00:00"/>
    <n v="202"/>
    <n v="304"/>
    <n v="102"/>
    <n v="4"/>
    <n v="169.92300000000003"/>
    <n v="679.69200000000012"/>
    <n v="203.90760000000003"/>
    <b v="1"/>
    <s v="19:01"/>
    <d v="1899-12-30T19:01:00"/>
    <x v="2"/>
    <x v="0"/>
    <x v="2"/>
    <n v="19"/>
    <n v="169.92300000000003"/>
    <s v="Evening"/>
    <n v="0.3"/>
  </r>
  <r>
    <n v="2933"/>
    <d v="2024-10-18T00:00:00"/>
    <n v="201"/>
    <n v="304"/>
    <n v="103"/>
    <n v="4"/>
    <n v="199.12099999999998"/>
    <n v="796.48399999999992"/>
    <n v="151.33195999999998"/>
    <b v="0"/>
    <s v="07:34"/>
    <d v="1899-12-30T07:34:00"/>
    <x v="2"/>
    <x v="0"/>
    <x v="2"/>
    <n v="7"/>
    <n v="199.12099999999998"/>
    <s v="Morning"/>
    <n v="0.19"/>
  </r>
  <r>
    <n v="1931"/>
    <d v="2024-10-19T00:00:00"/>
    <n v="203"/>
    <n v="303"/>
    <n v="104"/>
    <n v="8"/>
    <n v="121.836"/>
    <n v="974.68799999999999"/>
    <n v="185.19072"/>
    <b v="0"/>
    <s v="15:12"/>
    <d v="1899-12-30T15:12:00"/>
    <x v="2"/>
    <x v="0"/>
    <x v="3"/>
    <n v="15"/>
    <n v="121.836"/>
    <s v="Evening"/>
    <n v="0.19"/>
  </r>
  <r>
    <n v="2073"/>
    <d v="2024-10-19T00:00:00"/>
    <n v="205"/>
    <n v="303"/>
    <n v="105"/>
    <n v="6"/>
    <n v="80.444000000000003"/>
    <n v="482.66399999999999"/>
    <n v="72.399599999999992"/>
    <b v="0"/>
    <s v="18:57"/>
    <d v="1899-12-30T18:57:00"/>
    <x v="2"/>
    <x v="0"/>
    <x v="3"/>
    <n v="18"/>
    <n v="80.444000000000003"/>
    <s v="Evening"/>
    <n v="0.15"/>
  </r>
  <r>
    <n v="1879"/>
    <d v="2024-10-20T00:00:00"/>
    <n v="202"/>
    <n v="303"/>
    <n v="102"/>
    <n v="5"/>
    <n v="351.89699999999999"/>
    <n v="1759.4849999999999"/>
    <n v="439.87124999999997"/>
    <b v="0"/>
    <s v="16:49"/>
    <d v="1899-12-30T16:49:00"/>
    <x v="2"/>
    <x v="0"/>
    <x v="4"/>
    <n v="16"/>
    <n v="351.89699999999999"/>
    <s v="Evening"/>
    <n v="0.25"/>
  </r>
  <r>
    <n v="2299"/>
    <d v="2024-10-20T00:00:00"/>
    <n v="202"/>
    <n v="302"/>
    <n v="103"/>
    <n v="7"/>
    <n v="61.191000000000003"/>
    <n v="428.33699999999999"/>
    <n v="107.08425"/>
    <b v="0"/>
    <s v="22:18"/>
    <d v="1899-12-30T22:18:00"/>
    <x v="2"/>
    <x v="0"/>
    <x v="4"/>
    <n v="22"/>
    <n v="61.190999999999995"/>
    <s v="Night"/>
    <n v="0.25"/>
  </r>
  <r>
    <n v="2825"/>
    <d v="2024-10-20T00:00:00"/>
    <n v="205"/>
    <n v="305"/>
    <n v="102"/>
    <n v="3"/>
    <n v="105.625"/>
    <n v="316.875"/>
    <n v="60.206249999999997"/>
    <b v="0"/>
    <s v="17:31"/>
    <d v="1899-12-30T17:31:00"/>
    <x v="2"/>
    <x v="0"/>
    <x v="4"/>
    <n v="17"/>
    <n v="105.625"/>
    <s v="Evening"/>
    <n v="0.19"/>
  </r>
  <r>
    <n v="1533"/>
    <d v="2024-10-21T00:00:00"/>
    <n v="203"/>
    <n v="304"/>
    <n v="103"/>
    <n v="8"/>
    <n v="207.89599999999999"/>
    <n v="1663.1679999999999"/>
    <n v="249.47519999999997"/>
    <b v="0"/>
    <s v="09:01"/>
    <d v="1899-12-30T09:01:00"/>
    <x v="2"/>
    <x v="0"/>
    <x v="5"/>
    <n v="9"/>
    <n v="207.89599999999999"/>
    <s v="Morning"/>
    <n v="0.15"/>
  </r>
  <r>
    <n v="1840"/>
    <d v="2024-10-21T00:00:00"/>
    <n v="204"/>
    <n v="303"/>
    <n v="103"/>
    <n v="7"/>
    <n v="140.76400000000001"/>
    <n v="985.34800000000007"/>
    <n v="167.50916000000004"/>
    <b v="0"/>
    <s v="22:57"/>
    <d v="1899-12-30T22:57:00"/>
    <x v="2"/>
    <x v="0"/>
    <x v="5"/>
    <n v="22"/>
    <n v="140.76400000000001"/>
    <s v="Night"/>
    <n v="0.17"/>
  </r>
  <r>
    <n v="1109"/>
    <d v="2024-10-22T00:00:00"/>
    <n v="203"/>
    <n v="305"/>
    <n v="105"/>
    <n v="1"/>
    <n v="125.229"/>
    <n v="125.229"/>
    <n v="23.793510000000001"/>
    <b v="0"/>
    <s v="09:53"/>
    <d v="1899-12-30T09:53:00"/>
    <x v="2"/>
    <x v="0"/>
    <x v="6"/>
    <n v="9"/>
    <n v="125.229"/>
    <s v="Morning"/>
    <n v="0.19"/>
  </r>
  <r>
    <n v="2085"/>
    <d v="2024-10-23T00:00:00"/>
    <n v="203"/>
    <n v="301"/>
    <n v="102"/>
    <n v="8"/>
    <n v="218.36100000000002"/>
    <n v="1746.8880000000001"/>
    <n v="262.03320000000002"/>
    <b v="0"/>
    <s v="13:20"/>
    <d v="1899-12-30T13:20:00"/>
    <x v="2"/>
    <x v="0"/>
    <x v="0"/>
    <n v="13"/>
    <n v="218.36100000000002"/>
    <s v="Afternoon"/>
    <n v="0.15"/>
  </r>
  <r>
    <n v="2564"/>
    <d v="2024-10-23T00:00:00"/>
    <n v="204"/>
    <n v="305"/>
    <n v="104"/>
    <n v="7"/>
    <n v="349.947"/>
    <n v="2449.6289999999999"/>
    <n v="734.88869999999997"/>
    <b v="0"/>
    <s v="21:08"/>
    <d v="1899-12-30T21:08:00"/>
    <x v="2"/>
    <x v="0"/>
    <x v="0"/>
    <n v="21"/>
    <n v="349.947"/>
    <s v="Night"/>
    <n v="0.3"/>
  </r>
  <r>
    <n v="1739"/>
    <d v="2024-10-24T00:00:00"/>
    <n v="203"/>
    <n v="301"/>
    <n v="102"/>
    <n v="4"/>
    <n v="44.369000000000007"/>
    <n v="177.47600000000003"/>
    <n v="33.720440000000004"/>
    <b v="0"/>
    <s v="07:05"/>
    <d v="1899-12-30T07:05:00"/>
    <x v="2"/>
    <x v="0"/>
    <x v="1"/>
    <n v="7"/>
    <n v="44.369000000000007"/>
    <s v="Morning"/>
    <n v="0.19"/>
  </r>
  <r>
    <n v="2366"/>
    <d v="2024-10-24T00:00:00"/>
    <n v="203"/>
    <n v="302"/>
    <n v="103"/>
    <n v="7"/>
    <n v="68.978000000000009"/>
    <n v="482.84600000000006"/>
    <n v="144.85380000000001"/>
    <b v="1"/>
    <s v="21:42"/>
    <d v="1899-12-30T21:42:00"/>
    <x v="2"/>
    <x v="0"/>
    <x v="1"/>
    <n v="21"/>
    <n v="68.978000000000009"/>
    <s v="Night"/>
    <n v="0.3"/>
  </r>
  <r>
    <n v="1059"/>
    <d v="2024-10-25T00:00:00"/>
    <n v="202"/>
    <n v="304"/>
    <n v="102"/>
    <n v="4"/>
    <n v="286.18200000000002"/>
    <n v="1144.7280000000001"/>
    <n v="171.70920000000001"/>
    <b v="0"/>
    <s v="19:14"/>
    <d v="1899-12-30T19:14:00"/>
    <x v="2"/>
    <x v="0"/>
    <x v="2"/>
    <n v="19"/>
    <n v="286.18200000000002"/>
    <s v="Evening"/>
    <n v="0.15"/>
  </r>
  <r>
    <n v="2099"/>
    <d v="2024-10-25T00:00:00"/>
    <n v="201"/>
    <n v="301"/>
    <n v="103"/>
    <n v="1"/>
    <n v="347.15200000000004"/>
    <n v="347.15200000000004"/>
    <n v="65.958880000000008"/>
    <b v="0"/>
    <s v="17:07"/>
    <d v="1899-12-30T17:07:00"/>
    <x v="2"/>
    <x v="0"/>
    <x v="2"/>
    <n v="17"/>
    <n v="347.15200000000004"/>
    <s v="Evening"/>
    <n v="0.19"/>
  </r>
  <r>
    <n v="2562"/>
    <d v="2024-10-25T00:00:00"/>
    <n v="204"/>
    <n v="302"/>
    <n v="103"/>
    <n v="10"/>
    <n v="266.565"/>
    <n v="2665.65"/>
    <n v="559.78650000000005"/>
    <b v="0"/>
    <s v="11:58"/>
    <d v="1899-12-30T11:58:00"/>
    <x v="2"/>
    <x v="0"/>
    <x v="2"/>
    <n v="11"/>
    <n v="266.565"/>
    <s v="Morning"/>
    <n v="0.21000000000000002"/>
  </r>
  <r>
    <n v="2629"/>
    <d v="2024-10-25T00:00:00"/>
    <n v="203"/>
    <n v="305"/>
    <n v="104"/>
    <n v="4"/>
    <n v="256.815"/>
    <n v="1027.26"/>
    <n v="256.815"/>
    <b v="1"/>
    <s v="16:12"/>
    <d v="1899-12-30T16:12:00"/>
    <x v="2"/>
    <x v="0"/>
    <x v="2"/>
    <n v="16"/>
    <n v="256.815"/>
    <s v="Evening"/>
    <n v="0.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751734-7464-4222-95D6-D2549FB0E83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7" firstHeaderRow="1" firstDataRow="1" firstDataCol="1"/>
  <pivotFields count="21">
    <pivotField showAll="0"/>
    <pivotField numFmtId="164" showAll="0">
      <items count="6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t="default"/>
      </items>
    </pivotField>
    <pivotField showAll="0"/>
    <pivotField showAll="0"/>
    <pivotField showAll="0"/>
    <pivotField showAll="0"/>
    <pivotField numFmtId="1" showAll="0"/>
    <pivotField dataField="1" numFmtId="1" showAll="0"/>
    <pivotField showAll="0"/>
    <pivotField numFmtId="1" showAll="0"/>
    <pivotField showAll="0"/>
    <pivotField showAll="0"/>
    <pivotField axis="axisRow" showAll="0">
      <items count="4">
        <item x="0"/>
        <item x="1"/>
        <item x="2"/>
        <item t="default"/>
      </items>
    </pivotField>
    <pivotField showAll="0">
      <items count="13">
        <item x="3"/>
        <item x="4"/>
        <item x="5"/>
        <item x="6"/>
        <item x="7"/>
        <item x="8"/>
        <item x="9"/>
        <item x="10"/>
        <item x="11"/>
        <item x="0"/>
        <item x="1"/>
        <item x="2"/>
        <item t="default"/>
      </items>
    </pivotField>
    <pivotField showAll="0"/>
    <pivotField showAll="0"/>
    <pivotField showAll="0"/>
    <pivotField showAll="0">
      <items count="2">
        <item x="0"/>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_Sales" fld="7" baseField="0" baseItem="0" numFmtId="1"/>
  </dataFields>
  <formats count="3">
    <format dxfId="71">
      <pivotArea collapsedLevelsAreSubtotals="1" fieldPosition="0">
        <references count="1">
          <reference field="12" count="1">
            <x v="0"/>
          </reference>
        </references>
      </pivotArea>
    </format>
    <format dxfId="70">
      <pivotArea collapsedLevelsAreSubtotals="1" fieldPosition="0">
        <references count="1">
          <reference field="12" count="2">
            <x v="1"/>
            <x v="2"/>
          </reference>
        </references>
      </pivotArea>
    </format>
    <format dxfId="69">
      <pivotArea grandRow="1" outline="0" collapsedLevelsAreSubtotals="1" fieldPosition="0"/>
    </format>
  </format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B7222B-9989-4A75-887E-F42DE32F8B1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rowHeaderCaption="hours">
  <location ref="J4:K28" firstHeaderRow="1" firstDataRow="1" firstDataCol="1"/>
  <pivotFields count="21">
    <pivotField showAll="0"/>
    <pivotField numFmtId="164" showAll="0">
      <items count="6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t="default"/>
      </items>
    </pivotField>
    <pivotField showAll="0"/>
    <pivotField showAll="0"/>
    <pivotField showAll="0"/>
    <pivotField showAll="0"/>
    <pivotField numFmtId="1" showAll="0"/>
    <pivotField dataField="1" numFmtId="1" showAll="0"/>
    <pivotField showAll="0"/>
    <pivotField numFmtId="1" showAll="0"/>
    <pivotField showAll="0"/>
    <pivotField showAll="0"/>
    <pivotField showAll="0">
      <items count="4">
        <item x="0"/>
        <item x="1"/>
        <item x="2"/>
        <item t="default"/>
      </items>
    </pivotField>
    <pivotField showAll="0">
      <items count="13">
        <item x="3"/>
        <item x="4"/>
        <item x="5"/>
        <item x="6"/>
        <item x="7"/>
        <item x="8"/>
        <item x="9"/>
        <item x="10"/>
        <item x="11"/>
        <item x="0"/>
        <item x="1"/>
        <item x="2"/>
        <item t="default"/>
      </items>
    </pivotField>
    <pivotField showAll="0">
      <items count="8">
        <item x="4"/>
        <item x="5"/>
        <item x="6"/>
        <item x="0"/>
        <item x="1"/>
        <item x="2"/>
        <item x="3"/>
        <item t="default"/>
      </items>
    </pivotField>
    <pivotField axis="axisRow" showAll="0">
      <items count="25">
        <item x="23"/>
        <item x="22"/>
        <item x="12"/>
        <item x="9"/>
        <item x="0"/>
        <item x="1"/>
        <item x="8"/>
        <item x="17"/>
        <item x="19"/>
        <item x="10"/>
        <item x="14"/>
        <item x="4"/>
        <item x="11"/>
        <item x="3"/>
        <item x="16"/>
        <item x="18"/>
        <item x="20"/>
        <item x="21"/>
        <item x="7"/>
        <item x="2"/>
        <item x="13"/>
        <item x="5"/>
        <item x="6"/>
        <item x="15"/>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15"/>
  </rowFields>
  <rowItems count="24">
    <i>
      <x/>
    </i>
    <i>
      <x v="1"/>
    </i>
    <i>
      <x v="2"/>
    </i>
    <i>
      <x v="3"/>
    </i>
    <i>
      <x v="4"/>
    </i>
    <i>
      <x v="5"/>
    </i>
    <i>
      <x v="6"/>
    </i>
    <i>
      <x v="7"/>
    </i>
    <i>
      <x v="8"/>
    </i>
    <i>
      <x v="9"/>
    </i>
    <i>
      <x v="10"/>
    </i>
    <i>
      <x v="11"/>
    </i>
    <i>
      <x v="12"/>
    </i>
    <i>
      <x v="13"/>
    </i>
    <i>
      <x v="14"/>
    </i>
    <i>
      <x v="15"/>
    </i>
    <i>
      <x v="16"/>
    </i>
    <i>
      <x v="17"/>
    </i>
    <i>
      <x v="18"/>
    </i>
    <i>
      <x v="19"/>
    </i>
    <i>
      <x v="20"/>
    </i>
    <i>
      <x v="21"/>
    </i>
    <i>
      <x v="22"/>
    </i>
    <i>
      <x v="23"/>
    </i>
  </rowItems>
  <colItems count="1">
    <i/>
  </colItems>
  <dataFields count="1">
    <dataField name="TotalSales" fld="7" baseField="0" baseItem="0" numFmtId="167"/>
  </dataFields>
  <formats count="1">
    <format dxfId="72">
      <pivotArea outline="0" collapsedLevelsAreSubtotals="1" fieldPosition="0"/>
    </format>
  </formats>
  <chartFormats count="3">
    <chartFormat chart="8" format="5"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3808A2-A798-4898-9226-CD72DB15C1C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rowHeaderCaption="Months">
  <location ref="F3:G31" firstHeaderRow="1" firstDataRow="1" firstDataCol="1"/>
  <pivotFields count="21">
    <pivotField showAll="0"/>
    <pivotField numFmtId="164" showAll="0">
      <items count="6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t="default"/>
      </items>
    </pivotField>
    <pivotField showAll="0"/>
    <pivotField showAll="0"/>
    <pivotField showAll="0"/>
    <pivotField showAll="0"/>
    <pivotField numFmtId="1" showAll="0"/>
    <pivotField dataField="1" numFmtId="1" showAll="0"/>
    <pivotField showAll="0"/>
    <pivotField numFmtId="1" showAll="0"/>
    <pivotField showAll="0"/>
    <pivotField showAll="0"/>
    <pivotField showAll="0">
      <items count="4">
        <item x="0"/>
        <item x="1"/>
        <item x="2"/>
        <item t="default"/>
      </items>
    </pivotField>
    <pivotField showAll="0">
      <items count="13">
        <item x="3"/>
        <item x="4"/>
        <item x="5"/>
        <item x="6"/>
        <item x="7"/>
        <item x="8"/>
        <item x="9"/>
        <item x="10"/>
        <item x="11"/>
        <item x="0"/>
        <item x="1"/>
        <item x="2"/>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2">
    <field x="20"/>
    <field x="18"/>
  </rowFields>
  <rowItems count="28">
    <i>
      <x v="1"/>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rowItems>
  <colItems count="1">
    <i/>
  </colItems>
  <dataFields count="1">
    <dataField name=" TotalSales" fld="7" baseField="0" baseItem="0" numFmtId="166"/>
  </dataFields>
  <formats count="6">
    <format dxfId="78">
      <pivotArea collapsedLevelsAreSubtotals="1" fieldPosition="0">
        <references count="2">
          <reference field="18" count="1">
            <x v="11"/>
          </reference>
          <reference field="20" count="1" selected="0">
            <x v="1"/>
          </reference>
        </references>
      </pivotArea>
    </format>
    <format dxfId="77">
      <pivotArea collapsedLevelsAreSubtotals="1" fieldPosition="0">
        <references count="2">
          <reference field="18" count="1">
            <x v="10"/>
          </reference>
          <reference field="20" count="1" selected="0">
            <x v="1"/>
          </reference>
        </references>
      </pivotArea>
    </format>
    <format dxfId="76">
      <pivotArea collapsedLevelsAreSubtotals="1" fieldPosition="0">
        <references count="2">
          <reference field="18" count="1">
            <x v="12"/>
          </reference>
          <reference field="20" count="1" selected="0">
            <x v="1"/>
          </reference>
        </references>
      </pivotArea>
    </format>
    <format dxfId="75">
      <pivotArea collapsedLevelsAreSubtotals="1" fieldPosition="0">
        <references count="1">
          <reference field="20" count="1">
            <x v="2"/>
          </reference>
        </references>
      </pivotArea>
    </format>
    <format dxfId="74">
      <pivotArea outline="0" collapsedLevelsAreSubtotals="1" fieldPosition="0"/>
    </format>
    <format dxfId="73">
      <pivotArea dataOnly="0" labelOnly="1" outline="0" axis="axisValues" fieldPosition="0"/>
    </format>
  </formats>
  <chartFormats count="1">
    <chartFormat chart="1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F6BBB9-D537-40E5-A9C0-32466BB827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1">
    <pivotField showAll="0"/>
    <pivotField numFmtId="164" showAll="0">
      <items count="6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t="default"/>
      </items>
    </pivotField>
    <pivotField showAll="0"/>
    <pivotField showAll="0"/>
    <pivotField showAll="0"/>
    <pivotField showAll="0"/>
    <pivotField numFmtId="1" showAll="0"/>
    <pivotField dataField="1" numFmtId="1" showAll="0"/>
    <pivotField showAll="0"/>
    <pivotField numFmtId="1" showAll="0"/>
    <pivotField showAll="0"/>
    <pivotField showAll="0"/>
    <pivotField showAll="0">
      <items count="4">
        <item x="0"/>
        <item x="1"/>
        <item x="2"/>
        <item t="default"/>
      </items>
    </pivotField>
    <pivotField showAll="0">
      <items count="13">
        <item x="3"/>
        <item x="4"/>
        <item x="5"/>
        <item x="6"/>
        <item x="7"/>
        <item x="8"/>
        <item x="9"/>
        <item x="10"/>
        <item x="11"/>
        <item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 Total_Sales" fld="7" baseField="0" baseItem="0" numFmtId="166"/>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2D7477-FFE1-4B3C-9ECB-B41A6B925337}"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rowHeaderCaption="Time of Day">
  <location ref="J6:K11"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2"/>
    </i>
    <i>
      <x v="1"/>
    </i>
    <i>
      <x v="3"/>
    </i>
    <i>
      <x/>
    </i>
    <i t="grand">
      <x/>
    </i>
  </rowItems>
  <colItems count="1">
    <i/>
  </colItems>
  <dataFields count="1">
    <dataField name="Sum of Total_Sales" fld="0" baseField="0" baseItem="0" numFmtId="167"/>
  </dataFields>
  <formats count="1">
    <format dxfId="58">
      <pivotArea outline="0" collapsedLevelsAreSubtotals="1" fieldPosition="0"/>
    </format>
  </formats>
  <chartFormats count="1">
    <chartFormat chart="9" format="6"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ulseShop Sale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18001F-3115-4D1A-B657-89B5FDEB6A0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21">
    <pivotField showAll="0"/>
    <pivotField numFmtId="164" showAll="0">
      <items count="6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t="default"/>
      </items>
    </pivotField>
    <pivotField showAll="0"/>
    <pivotField showAll="0"/>
    <pivotField showAll="0"/>
    <pivotField dataField="1" showAll="0"/>
    <pivotField numFmtId="1" showAll="0"/>
    <pivotField numFmtId="1" showAll="0"/>
    <pivotField showAll="0"/>
    <pivotField numFmtId="1" showAll="0"/>
    <pivotField showAll="0"/>
    <pivotField showAll="0"/>
    <pivotField showAll="0">
      <items count="4">
        <item x="0"/>
        <item x="1"/>
        <item x="2"/>
        <item t="default"/>
      </items>
    </pivotField>
    <pivotField showAll="0">
      <items count="13">
        <item x="3"/>
        <item x="4"/>
        <item x="5"/>
        <item x="6"/>
        <item x="7"/>
        <item x="8"/>
        <item x="9"/>
        <item x="10"/>
        <item x="11"/>
        <item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Total Quantity_Sol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C29972-E1D9-41A3-9F2C-1C012FC7B985}" name="PivotTable24"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H17:J23" firstHeaderRow="0" firstDataRow="1" firstDataCol="1"/>
  <pivotFields count="4">
    <pivotField dataField="1" subtotalTop="0" showAll="0" defaultSubtotal="0"/>
    <pivotField axis="axisRow" allDrilled="1" subtotalTop="0" showAll="0" sortType="ascending"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2">
    <i>
      <x/>
    </i>
    <i i="1">
      <x v="1"/>
    </i>
  </colItems>
  <dataFields count="2">
    <dataField name="Sum of Total_Sales" fld="0" baseField="1" baseItem="2">
      <extLst>
        <ext xmlns:x14="http://schemas.microsoft.com/office/spreadsheetml/2009/9/main" uri="{E15A36E0-9728-4e99-A89B-3F7291B0FE68}">
          <x14:dataField pivotShowAs="rankDescending"/>
        </ext>
      </extLst>
    </dataField>
    <dataField name="Count of Quantity_Sold" fld="2" subtotal="count" baseField="1" baseItem="0">
      <extLst>
        <ext xmlns:x14="http://schemas.microsoft.com/office/spreadsheetml/2009/9/main" uri="{E15A36E0-9728-4e99-A89B-3F7291B0FE68}">
          <x14:dataField pivotShowAs="rankDescending"/>
        </ext>
      </extLst>
    </dataField>
  </dataFields>
  <chartFormats count="2">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Quantity_Sol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E0175D-EAF2-4C10-AAF0-B76BC3CA1F78}" name="PivotTable19"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rowHeaderCaption="Region Name">
  <location ref="A10:B13" firstHeaderRow="1" firstDataRow="1" firstDataCol="1"/>
  <pivotFields count="3">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s>
  <rowFields count="1">
    <field x="2"/>
  </rowFields>
  <rowItems count="3">
    <i>
      <x/>
    </i>
    <i>
      <x v="1"/>
    </i>
    <i t="grand">
      <x/>
    </i>
  </rowItems>
  <colItems count="1">
    <i/>
  </colItems>
  <dataFields count="1">
    <dataField name="Total_Sales" fld="1" baseField="0" baseItem="0" numFmtId="166"/>
  </dataFields>
  <formats count="1">
    <format dxfId="59">
      <pivotArea outline="0" collapsedLevelsAreSubtotals="1" fieldPosition="0"/>
    </format>
  </formats>
  <chartFormats count="5">
    <chartFormat chart="5" format="4"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_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43">
      <autoFilter ref="A1">
        <filterColumn colId="0">
          <top10 val="2" filterVal="2"/>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EC4090-0ECD-42F3-AF07-757BB023E09B}" name="PivotTable1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chartFormat="23" rowHeaderCaption="Region Name">
  <location ref="A26:C32" firstHeaderRow="0" firstDataRow="1" firstDataCol="1"/>
  <pivotFields count="3">
    <pivotField axis="axisRow" allDrilled="1" subtotalTop="0" showAll="0"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Total_Sales" fld="1" baseField="0" baseItem="0"/>
    <dataField name="Count of Return_Flag" fld="2" subtotal="count" baseField="0" baseItem="0"/>
  </dataFields>
  <formats count="2">
    <format dxfId="61">
      <pivotArea grandRow="1" outline="0" collapsedLevelsAreSubtotals="1" fieldPosition="0"/>
    </format>
    <format dxfId="60">
      <pivotArea collapsedLevelsAreSubtotals="1" fieldPosition="0">
        <references count="2">
          <reference field="4294967294" count="1" selected="0">
            <x v="0"/>
          </reference>
          <reference field="0" count="0"/>
        </references>
      </pivotArea>
    </format>
  </formats>
  <chartFormats count="2">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_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08D860-3355-49C6-9BEC-41ADA3B635F5}" name="PivotTable4"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3:J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_Order_Size" fld="0" subtotal="average" baseField="0" baseItem="0" numFmtId="1"/>
  </dataFields>
  <formats count="1">
    <format dxfId="62">
      <pivotArea outline="0" collapsedLevelsAreSubtotals="1" fieldPosition="0"/>
    </format>
  </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_Order_Siz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ulseShop Sale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062CEB-37DF-4F77-A20E-1BDA285E476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21">
    <pivotField showAll="0"/>
    <pivotField numFmtId="164" showAll="0">
      <items count="6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t="default"/>
      </items>
    </pivotField>
    <pivotField showAll="0"/>
    <pivotField showAll="0"/>
    <pivotField showAll="0"/>
    <pivotField showAll="0"/>
    <pivotField numFmtId="1" showAll="0"/>
    <pivotField numFmtId="1" showAll="0"/>
    <pivotField showAll="0"/>
    <pivotField dataField="1" numFmtId="1" showAll="0"/>
    <pivotField showAll="0"/>
    <pivotField showAll="0"/>
    <pivotField showAll="0">
      <items count="4">
        <item x="0"/>
        <item x="1"/>
        <item x="2"/>
        <item t="default"/>
      </items>
    </pivotField>
    <pivotField showAll="0">
      <items count="13">
        <item x="3"/>
        <item x="4"/>
        <item x="5"/>
        <item x="6"/>
        <item x="7"/>
        <item x="8"/>
        <item x="9"/>
        <item x="10"/>
        <item x="11"/>
        <item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Profit" fld="9" baseField="0" baseItem="0" numFmtId="166"/>
  </dataFields>
  <formats count="1">
    <format dxfId="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39E6D6-DC2D-456F-99D1-D4DFB997ADFA}" name="PivotTable7"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chartFormat="5" rowHeaderCaption="Product Name">
  <location ref="A3:B6" firstHeaderRow="1" firstDataRow="1" firstDataCol="1"/>
  <pivotFields count="3">
    <pivotField axis="axisRow" allDrilled="1" subtotalTop="0" showAll="0" measureFilter="1"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v="1"/>
    </i>
    <i>
      <x/>
    </i>
    <i t="grand">
      <x/>
    </i>
  </rowItems>
  <colItems count="1">
    <i/>
  </colItems>
  <dataFields count="1">
    <dataField name="Total_Sales" fld="1" baseField="0" baseItem="0"/>
  </dataFields>
  <formats count="2">
    <format dxfId="65">
      <pivotArea collapsedLevelsAreSubtotals="1" fieldPosition="0">
        <references count="1">
          <reference field="0" count="0"/>
        </references>
      </pivotArea>
    </format>
    <format dxfId="64">
      <pivotArea grandRow="1" outline="0" collapsedLevelsAreSubtotals="1" fieldPosition="0"/>
    </format>
  </formats>
  <chartFormats count="1">
    <chartFormat chart="4" format="4"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_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3">
      <autoFilter ref="A1">
        <filterColumn colId="0">
          <top10 val="2" filterVal="2"/>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B2884CE-331A-40B4-A1B7-B77A27E632A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Orders_returned">
  <location ref="D6:E9" firstHeaderRow="1" firstDataRow="1" firstDataCol="1"/>
  <pivotFields count="21">
    <pivotField dataField="1" showAll="0"/>
    <pivotField numFmtId="164" showAll="0">
      <items count="6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t="default"/>
      </items>
    </pivotField>
    <pivotField showAll="0"/>
    <pivotField showAll="0"/>
    <pivotField showAll="0"/>
    <pivotField showAll="0"/>
    <pivotField numFmtId="1" showAll="0"/>
    <pivotField numFmtId="1" showAll="0"/>
    <pivotField showAll="0"/>
    <pivotField numFmtId="1" showAll="0"/>
    <pivotField axis="axisRow" showAll="0">
      <items count="3">
        <item x="0"/>
        <item x="1"/>
        <item t="default"/>
      </items>
    </pivotField>
    <pivotField showAll="0"/>
    <pivotField showAll="0">
      <items count="4">
        <item x="0"/>
        <item x="1"/>
        <item x="2"/>
        <item t="default"/>
      </items>
    </pivotField>
    <pivotField showAll="0">
      <items count="13">
        <item x="3"/>
        <item x="4"/>
        <item x="5"/>
        <item x="6"/>
        <item x="7"/>
        <item x="8"/>
        <item x="9"/>
        <item x="10"/>
        <item x="11"/>
        <item x="0"/>
        <item x="1"/>
        <item x="2"/>
        <item t="default"/>
      </items>
    </pivotField>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10"/>
  </rowFields>
  <rowItems count="3">
    <i>
      <x/>
    </i>
    <i>
      <x v="1"/>
    </i>
    <i t="grand">
      <x/>
    </i>
  </rowItems>
  <colItems count="1">
    <i/>
  </colItems>
  <dataFields count="1">
    <dataField name="Count of Ord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D2A65F-F6E5-4EE6-AB9D-70D83C8B04C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7" rowHeaderCaption="Day of Week">
  <location ref="G6:H14" firstHeaderRow="1" firstDataRow="1" firstDataCol="1"/>
  <pivotFields count="21">
    <pivotField showAll="0"/>
    <pivotField numFmtId="164" showAll="0">
      <items count="6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t="default"/>
      </items>
    </pivotField>
    <pivotField showAll="0"/>
    <pivotField showAll="0"/>
    <pivotField showAll="0"/>
    <pivotField showAll="0"/>
    <pivotField numFmtId="1" showAll="0"/>
    <pivotField dataField="1" numFmtId="1" showAll="0"/>
    <pivotField showAll="0"/>
    <pivotField numFmtId="1" showAll="0"/>
    <pivotField showAll="0">
      <items count="3">
        <item x="0"/>
        <item x="1"/>
        <item t="default"/>
      </items>
    </pivotField>
    <pivotField showAll="0"/>
    <pivotField showAll="0">
      <items count="4">
        <item x="0"/>
        <item x="1"/>
        <item x="2"/>
        <item t="default"/>
      </items>
    </pivotField>
    <pivotField showAll="0">
      <items count="13">
        <item x="3"/>
        <item x="4"/>
        <item x="5"/>
        <item x="6"/>
        <item x="7"/>
        <item x="8"/>
        <item x="9"/>
        <item x="10"/>
        <item x="11"/>
        <item x="0"/>
        <item x="1"/>
        <item x="2"/>
        <item t="default"/>
      </items>
    </pivotField>
    <pivotField axis="axisRow" showAll="0" sortType="descending">
      <items count="8">
        <item x="4"/>
        <item x="5"/>
        <item x="6"/>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pivotField showAll="0" defaultSubtotal="0">
      <items count="5">
        <item x="0"/>
        <item x="1"/>
        <item x="2"/>
        <item x="3"/>
        <item x="4"/>
      </items>
    </pivotField>
  </pivotFields>
  <rowFields count="1">
    <field x="14"/>
  </rowFields>
  <rowItems count="8">
    <i>
      <x v="4"/>
    </i>
    <i>
      <x v="3"/>
    </i>
    <i>
      <x v="6"/>
    </i>
    <i>
      <x v="5"/>
    </i>
    <i>
      <x v="2"/>
    </i>
    <i>
      <x/>
    </i>
    <i>
      <x v="1"/>
    </i>
    <i t="grand">
      <x/>
    </i>
  </rowItems>
  <colItems count="1">
    <i/>
  </colItems>
  <dataFields count="1">
    <dataField name="Sum of Total_Sales" fld="7" baseField="0" baseItem="0" numFmtId="167"/>
  </dataFields>
  <formats count="1">
    <format dxfId="66">
      <pivotArea outline="0" collapsedLevelsAreSubtotals="1" fieldPosition="0"/>
    </format>
  </formats>
  <chartFormats count="1">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07CB8EE-25E4-48DA-9397-D86F60F45AE0}" name="PivotTable5"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chartFormat="12" rowHeaderCaption="Product Name">
  <location ref="E17:F23" firstHeaderRow="1" firstDataRow="1" firstDataCol="1"/>
  <pivotFields count="3">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i>
    <i>
      <x v="4"/>
    </i>
    <i>
      <x v="1"/>
    </i>
    <i>
      <x v="3"/>
    </i>
    <i t="grand">
      <x/>
    </i>
  </rowItems>
  <colItems count="1">
    <i/>
  </colItems>
  <dataFields count="1">
    <dataField name="Total_Sales" fld="1" baseField="0" baseItem="0"/>
  </dataFields>
  <formats count="2">
    <format dxfId="68">
      <pivotArea collapsedLevelsAreSubtotals="1" fieldPosition="0">
        <references count="1">
          <reference field="0" count="0"/>
        </references>
      </pivotArea>
    </format>
    <format dxfId="67">
      <pivotArea grandRow="1" outline="0" collapsedLevelsAreSubtotals="1" fieldPosition="0"/>
    </format>
  </formats>
  <chartFormats count="7">
    <chartFormat chart="4" format="4"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2"/>
          </reference>
        </references>
      </pivotArea>
    </chartFormat>
    <chartFormat chart="7" format="14">
      <pivotArea type="data" outline="0" fieldPosition="0">
        <references count="2">
          <reference field="4294967294" count="1" selected="0">
            <x v="0"/>
          </reference>
          <reference field="0" count="1" selected="0">
            <x v="0"/>
          </reference>
        </references>
      </pivotArea>
    </chartFormat>
    <chartFormat chart="7" format="15">
      <pivotArea type="data" outline="0" fieldPosition="0">
        <references count="2">
          <reference field="4294967294" count="1" selected="0">
            <x v="0"/>
          </reference>
          <reference field="0" count="1" selected="0">
            <x v="4"/>
          </reference>
        </references>
      </pivotArea>
    </chartFormat>
    <chartFormat chart="7" format="16">
      <pivotArea type="data" outline="0" fieldPosition="0">
        <references count="2">
          <reference field="4294967294" count="1" selected="0">
            <x v="0"/>
          </reference>
          <reference field="0" count="1" selected="0">
            <x v="1"/>
          </reference>
        </references>
      </pivotArea>
    </chartFormat>
    <chartFormat chart="7" format="17">
      <pivotArea type="data" outline="0" fieldPosition="0">
        <references count="2">
          <reference field="4294967294" count="1" selected="0">
            <x v="0"/>
          </reference>
          <reference field="0" count="1" selected="0">
            <x v="3"/>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_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342190B-9CF0-408B-B042-8FF09DC903AC}"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32" firstHeaderRow="1" firstDataRow="1" firstDataCol="1"/>
  <pivotFields count="19">
    <pivotField showAll="0"/>
    <pivotField numFmtId="164" showAll="0"/>
    <pivotField showAll="0"/>
    <pivotField showAll="0"/>
    <pivotField showAll="0"/>
    <pivotField showAll="0"/>
    <pivotField numFmtId="1" showAll="0"/>
    <pivotField numFmtId="1" showAll="0"/>
    <pivotField numFmtId="1" showAll="0"/>
    <pivotField showAll="0"/>
    <pivotField showAll="0"/>
    <pivotField numFmtId="165" showAll="0"/>
    <pivotField axis="axisRow" showAll="0">
      <items count="4">
        <item x="0"/>
        <item x="1"/>
        <item x="2"/>
        <item t="default"/>
      </items>
    </pivotField>
    <pivotField axis="axisRow" showAll="0">
      <items count="13">
        <item x="3"/>
        <item x="4"/>
        <item x="5"/>
        <item x="6"/>
        <item x="7"/>
        <item x="8"/>
        <item x="9"/>
        <item x="10"/>
        <item x="11"/>
        <item x="0"/>
        <item x="1"/>
        <item x="2"/>
        <item t="default"/>
      </items>
    </pivotField>
    <pivotField showAll="0">
      <items count="8">
        <item x="4"/>
        <item x="5"/>
        <item x="6"/>
        <item x="0"/>
        <item x="1"/>
        <item x="2"/>
        <item x="3"/>
        <item t="default"/>
      </items>
    </pivotField>
    <pivotField showAll="0"/>
    <pivotField showAll="0"/>
    <pivotField showAll="0"/>
    <pivotField dataField="1" numFmtId="9" showAll="0"/>
  </pivotFields>
  <rowFields count="2">
    <field x="12"/>
    <field x="13"/>
  </rowFields>
  <rowItems count="29">
    <i>
      <x/>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t="grand">
      <x/>
    </i>
  </rowItems>
  <colItems count="1">
    <i/>
  </colItems>
  <dataFields count="1">
    <dataField name="Sum of Profit_Margin" fld="18" baseField="14" baseItem="0" numFmtId="9"/>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F3A708B-924E-409B-A06C-50714D73BD80}" name="PivotTable3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B6" firstHeaderRow="1" firstDataRow="1" firstDataCol="1" rowPageCount="1" colPageCount="1"/>
  <pivotFields count="3">
    <pivotField dataField="1" subtotalTop="0" showAll="0" defaultSubtotal="0"/>
    <pivotField axis="axisRow" allDrilled="1" showAll="0" measureFilter="1" sortType="descending" defaultAttributeDrillState="1">
      <items count="3">
        <item x="0"/>
        <item x="1"/>
        <item t="default"/>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3">
    <i>
      <x v="1"/>
    </i>
    <i>
      <x/>
    </i>
    <i t="grand">
      <x/>
    </i>
  </rowItems>
  <colItems count="1">
    <i/>
  </colItems>
  <pageFields count="1">
    <pageField fld="2" hier="26" name="[Table4].[Region_Name].[All]" cap="All"/>
  </pageFields>
  <dataFields count="1">
    <dataField name="Sum of Total Sales" fld="0" baseField="0" baseItem="0"/>
  </dataFields>
  <formats count="3">
    <format dxfId="9">
      <pivotArea collapsedLevelsAreSubtotals="1" fieldPosition="0">
        <references count="1">
          <reference field="1" count="1">
            <x v="1"/>
          </reference>
        </references>
      </pivotArea>
    </format>
    <format dxfId="8">
      <pivotArea collapsedLevelsAreSubtotals="1" fieldPosition="0">
        <references count="1">
          <reference field="1" count="1">
            <x v="0"/>
          </reference>
        </references>
      </pivotArea>
    </format>
    <format dxfId="7">
      <pivotArea grandRow="1"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9">
      <autoFilter ref="A1">
        <filterColumn colId="0">
          <top10 val="2" filterVal="2"/>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9]"/>
        <x15:activeTabTopLevelEntity name="[Table4]"/>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4DC31BA-7952-4985-9B9F-B1C5B4DFF56A}" name="PivotTable2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1:G112" firstHeaderRow="1" firstDataRow="1" firstDataCol="1"/>
  <pivotFields count="4">
    <pivotField showAll="0"/>
    <pivotField axis="axisRow" showAll="0">
      <items count="101">
        <item x="52"/>
        <item x="93"/>
        <item x="62"/>
        <item x="96"/>
        <item x="71"/>
        <item x="44"/>
        <item x="28"/>
        <item x="19"/>
        <item x="2"/>
        <item x="0"/>
        <item x="41"/>
        <item x="66"/>
        <item x="17"/>
        <item x="10"/>
        <item x="33"/>
        <item x="23"/>
        <item x="76"/>
        <item x="49"/>
        <item x="65"/>
        <item x="36"/>
        <item x="53"/>
        <item x="26"/>
        <item x="25"/>
        <item x="9"/>
        <item x="3"/>
        <item x="79"/>
        <item x="94"/>
        <item x="98"/>
        <item x="90"/>
        <item x="75"/>
        <item x="35"/>
        <item x="67"/>
        <item x="63"/>
        <item x="55"/>
        <item x="57"/>
        <item x="51"/>
        <item x="39"/>
        <item x="84"/>
        <item x="82"/>
        <item x="86"/>
        <item x="83"/>
        <item x="15"/>
        <item x="88"/>
        <item x="27"/>
        <item x="99"/>
        <item x="85"/>
        <item x="34"/>
        <item x="18"/>
        <item x="97"/>
        <item x="78"/>
        <item x="69"/>
        <item x="14"/>
        <item x="70"/>
        <item x="64"/>
        <item x="13"/>
        <item x="29"/>
        <item x="91"/>
        <item x="1"/>
        <item x="95"/>
        <item x="31"/>
        <item x="42"/>
        <item x="72"/>
        <item x="61"/>
        <item x="47"/>
        <item x="92"/>
        <item x="40"/>
        <item x="87"/>
        <item x="7"/>
        <item x="38"/>
        <item x="30"/>
        <item x="32"/>
        <item x="81"/>
        <item x="74"/>
        <item x="16"/>
        <item x="21"/>
        <item x="46"/>
        <item x="89"/>
        <item x="80"/>
        <item x="73"/>
        <item x="58"/>
        <item x="12"/>
        <item x="56"/>
        <item x="50"/>
        <item x="5"/>
        <item x="60"/>
        <item x="54"/>
        <item x="68"/>
        <item x="77"/>
        <item x="11"/>
        <item x="22"/>
        <item x="37"/>
        <item x="6"/>
        <item x="24"/>
        <item x="48"/>
        <item x="59"/>
        <item x="43"/>
        <item x="4"/>
        <item x="8"/>
        <item x="20"/>
        <item x="45"/>
        <item t="default"/>
      </items>
    </pivotField>
    <pivotField dataField="1" numFmtId="166" showAll="0"/>
    <pivotField showAll="0"/>
  </pivotFields>
  <rowFields count="1">
    <field x="1"/>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Sum of Total Sales" fld="2"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AF7D15E-10CE-4A44-A140-A33DC73A0621}" sourceName="Month">
  <pivotTables>
    <pivotTable tabId="6" name="PivotTable2"/>
    <pivotTable tabId="6" name="PivotTable3"/>
    <pivotTable tabId="6" name="PivotTable6"/>
    <pivotTable tabId="12" name="PivotTable1"/>
    <pivotTable tabId="12" name="PivotTable18"/>
    <pivotTable tabId="12" name="PivotTable3"/>
    <pivotTable tabId="12" name="PivotTable8"/>
    <pivotTable tabId="12" name="PivotTable9"/>
  </pivotTables>
  <data>
    <tabular pivotCacheId="1468330170">
      <items count="12">
        <i x="3" s="1"/>
        <i x="4" s="1"/>
        <i x="5" s="1"/>
        <i x="6" s="1"/>
        <i x="7" s="1"/>
        <i x="8" s="1"/>
        <i x="9" s="1"/>
        <i x="10" s="1"/>
        <i x="11"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of_Day1" xr10:uid="{C36AC2E6-69C4-4D30-BBB8-45DAD4D57698}" sourceName="[Table1].[Time_of_Day]">
  <pivotTables>
    <pivotTable tabId="12" name="PivotTable20"/>
    <pivotTable tabId="25" name="PivotTable30"/>
    <pivotTable tabId="12" name="PivotTable11"/>
    <pivotTable tabId="12" name="PivotTable24"/>
    <pivotTable tabId="12" name="PivotTable4"/>
    <pivotTable tabId="12" name="PivotTable5"/>
    <pivotTable tabId="12" name="PivotTable7"/>
    <pivotTable tabId="12" name="PivotTable19"/>
  </pivotTables>
  <data>
    <olap pivotCacheId="550559698">
      <levels count="2">
        <level uniqueName="[Table1].[Time_of_Day].[(All)]" sourceCaption="(All)" count="0"/>
        <level uniqueName="[Table1].[Time_of_Day].[Time_of_Day]" sourceCaption="Time_of_Day" count="4">
          <ranges>
            <range startItem="0">
              <i n="[Table1].[Time_of_Day].&amp;[Afternoon]" c="Afternoon"/>
              <i n="[Table1].[Time_of_Day].&amp;[Evening]" c="Evening"/>
              <i n="[Table1].[Time_of_Day].&amp;[Morning]" c="Morning"/>
              <i n="[Table1].[Time_of_Day].&amp;[Night]" c="Night"/>
            </range>
          </ranges>
        </level>
      </levels>
      <selections count="1">
        <selection n="[Table1].[Time_of_Da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F552BED-56DE-4442-AFC8-CA10CB812639}" sourceName="[Table2].[Product_Category]">
  <pivotTables>
    <pivotTable tabId="12" name="PivotTable7"/>
    <pivotTable tabId="12" name="PivotTable5"/>
    <pivotTable tabId="12" name="PivotTable11"/>
    <pivotTable tabId="25" name="PivotTable30"/>
    <pivotTable tabId="12" name="PivotTable20"/>
    <pivotTable tabId="12" name="PivotTable24"/>
    <pivotTable tabId="12" name="PivotTable4"/>
    <pivotTable tabId="12" name="PivotTable19"/>
  </pivotTables>
  <data>
    <olap pivotCacheId="550559698">
      <levels count="2">
        <level uniqueName="[Table2].[Product_Category].[(All)]" sourceCaption="(All)" count="0"/>
        <level uniqueName="[Table2].[Product_Category].[Product_Category]" sourceCaption="Product_Category" count="5">
          <ranges>
            <range startItem="0">
              <i n="[Table2].[Product_Category].&amp;[Electronics &amp; Accessories]" c="Electronics &amp; Accessories"/>
              <i n="[Table2].[Product_Category].&amp;[Health &amp; Fitness]" c="Health &amp; Fitness"/>
              <i n="[Table2].[Product_Category].&amp;[Home &amp; Living]" c="Home &amp; Living"/>
              <i n="[Table2].[Product_Category].&amp;[Kitchen Appliances]" c="Kitchen Appliances"/>
              <i n="[Table2].[Product_Category].&amp;[Photography &amp; Accessories]" c="Photography &amp; Accessories"/>
            </range>
          </ranges>
        </level>
      </levels>
      <selections count="1">
        <selection n="[Table2].[Product_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_Name" xr10:uid="{154A44B3-1811-4B0F-A8F1-24FC49EA8E8A}" sourceName="[Table3].[Sales_Rep_Name]">
  <pivotTables>
    <pivotTable tabId="12" name="PivotTable24"/>
    <pivotTable tabId="25" name="PivotTable30"/>
    <pivotTable tabId="12" name="PivotTable11"/>
    <pivotTable tabId="12" name="PivotTable20"/>
    <pivotTable tabId="12" name="PivotTable4"/>
    <pivotTable tabId="12" name="PivotTable5"/>
    <pivotTable tabId="12" name="PivotTable7"/>
    <pivotTable tabId="12" name="PivotTable19"/>
  </pivotTables>
  <data>
    <olap pivotCacheId="448986980">
      <levels count="2">
        <level uniqueName="[Table3].[Sales_Rep_Name].[(All)]" sourceCaption="(All)" count="0"/>
        <level uniqueName="[Table3].[Sales_Rep_Name].[Sales_Rep_Name]" sourceCaption="Sales_Rep_Name" count="5">
          <ranges>
            <range startItem="0">
              <i n="[Table3].[Sales_Rep_Name].&amp;[Amalia Vlad]" c="Amalia Vlad"/>
              <i n="[Table3].[Sales_Rep_Name].&amp;[Cristian Mănescu]" c="Cristian Mănescu"/>
              <i n="[Table3].[Sales_Rep_Name].&amp;[Loredana Pîrvu]" c="Loredana Pîrvu"/>
              <i n="[Table3].[Sales_Rep_Name].&amp;[Remus Toma]" c="Remus Toma"/>
              <i n="[Table3].[Sales_Rep_Name].&amp;[Vasile Costin]" c="Vasile Costin"/>
            </range>
          </ranges>
        </level>
      </levels>
      <selections count="1">
        <selection n="[Table3].[Sales_Rep_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2635830-CA92-4960-89DA-1CB8C0A2983E}" sourceName="Year">
  <pivotTables>
    <pivotTable tabId="6" name="PivotTable6"/>
    <pivotTable tabId="6" name="PivotTable2"/>
    <pivotTable tabId="6" name="PivotTable3"/>
    <pivotTable tabId="12" name="PivotTable1"/>
    <pivotTable tabId="12" name="PivotTable18"/>
    <pivotTable tabId="12" name="PivotTable3"/>
    <pivotTable tabId="12" name="PivotTable8"/>
    <pivotTable tabId="12" name="PivotTable9"/>
  </pivotTables>
  <data>
    <tabular pivotCacheId="1468330170">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CF451B40-170E-42C0-A203-A5FF389FC4DB}" sourceName="[Table4].[Region_Name]">
  <pivotTables>
    <pivotTable tabId="12" name="PivotTable19"/>
    <pivotTable tabId="25" name="PivotTable30"/>
    <pivotTable tabId="12" name="PivotTable11"/>
    <pivotTable tabId="12" name="PivotTable20"/>
    <pivotTable tabId="12" name="PivotTable24"/>
    <pivotTable tabId="12" name="PivotTable4"/>
    <pivotTable tabId="12" name="PivotTable5"/>
    <pivotTable tabId="12" name="PivotTable7"/>
  </pivotTables>
  <data>
    <olap pivotCacheId="550559698">
      <levels count="2">
        <level uniqueName="[Table4].[Region_Name].[(All)]" sourceCaption="(All)" count="0"/>
        <level uniqueName="[Table4].[Region_Name].[Region_Name]" sourceCaption="Region_Name" count="5">
          <ranges>
            <range startItem="0">
              <i n="[Table4].[Region_Name].&amp;[Arad]" c="Arad"/>
              <i n="[Table4].[Region_Name].&amp;[Brașov]" c="Brașov"/>
              <i n="[Table4].[Region_Name].&amp;[Oradea]" c="Oradea"/>
              <i n="[Table4].[Region_Name].&amp;[Ploiești]" c="Ploiești"/>
              <i n="[Table4].[Region_Name].&amp;[Sibiu]" c="Sibiu"/>
            </range>
          </ranges>
        </level>
      </levels>
      <selections count="1">
        <selection n="[Table4].[Region_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CC56C09-42B4-47CE-848C-B3476D87D89E}" cache="Slicer_Month" caption="Month" columnCount="6" style="Slicer Style 2" rowHeight="234950"/>
  <slicer name="Sales_Rep_Name" xr10:uid="{F12C25A0-A283-4697-B66B-F9B9C2027714}" cache="Slicer_Sales_Rep_Name" caption="Sales_Rep_Name" columnCount="3" level="1" style="Slicer Style 2" rowHeight="234950"/>
  <slicer name="Year" xr10:uid="{C30A7E62-23A3-44DB-AC04-D7E6B0043607}" cache="Slicer_Year" caption="Year" columnCount="3" style="Slicer Styl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_of_Day 1" xr10:uid="{FBCCB803-0B90-4D08-9223-CE1502C13DA2}" cache="Slicer_Time_of_Day1" caption="Time_of_Day" level="1" style="Slicer Style 2" rowHeight="234950"/>
  <slicer name="Product_Category" xr10:uid="{26CFAEB4-13C6-49B0-8CC9-5E91B0AD0EE8}" cache="Slicer_Product_Category" caption="Product_Category" level="1" style="Slicer Style 2" rowHeight="234950"/>
  <slicer name="Region_Name" xr10:uid="{FEFCAAEE-57E5-4C94-9F70-227117092704}" cache="Slicer_Region_Name" caption="Region_Name" level="1"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BF496F-189C-4C01-88F2-24B67D61EF10}" name="Table1" displayName="Table1" ref="A1:S2001" totalsRowShown="0" headerRowDxfId="56" dataDxfId="54" headerRowBorderDxfId="55" tableBorderDxfId="53">
  <autoFilter ref="A1:S2001" xr:uid="{E4BF496F-189C-4C01-88F2-24B67D61EF10}"/>
  <tableColumns count="19">
    <tableColumn id="1" xr3:uid="{0AA09363-1EAE-41EC-AA38-A7932641D2EE}" name="Order_ID" dataDxfId="52"/>
    <tableColumn id="2" xr3:uid="{47BBE200-76FE-4429-AB39-B30968127A90}" name="Order_Date" dataDxfId="51"/>
    <tableColumn id="3" xr3:uid="{F004A91F-D52D-4DF2-9B3A-8C12B34BD2C4}" name="Product_ID" dataDxfId="50"/>
    <tableColumn id="4" xr3:uid="{5D411912-DA88-4075-874A-9E4C4E2C8968}" name="Sales_Rep_ID" dataDxfId="49"/>
    <tableColumn id="5" xr3:uid="{0CB7CB64-5404-4799-A74C-F313B9AEEA57}" name="Region_ID" dataDxfId="48"/>
    <tableColumn id="6" xr3:uid="{D8E2EA62-4307-4023-B660-2544034010D6}" name="Quantity_Sold" dataDxfId="47"/>
    <tableColumn id="7" xr3:uid="{24E2E55C-223D-43A9-9C05-8E1E8689F9FB}" name="Unit_Price" dataDxfId="46"/>
    <tableColumn id="8" xr3:uid="{75594E37-D2A5-4E93-8835-6FAE8FF85D86}" name="Total_Sales" dataDxfId="45"/>
    <tableColumn id="9" xr3:uid="{5F95124E-8492-4AEF-9C7C-0452C49F8831}" name="Profit" dataDxfId="44"/>
    <tableColumn id="10" xr3:uid="{B8EA8BC9-9906-4CF9-8272-0CECE56013BB}" name="Return_Flag" dataDxfId="43"/>
    <tableColumn id="11" xr3:uid="{1A82EA70-4FD9-4CFF-9D21-7E74968F4F76}" name="Time" dataDxfId="42"/>
    <tableColumn id="16" xr3:uid="{C1F11EDC-2FD9-40BB-8F0F-E95A3DCAB7F0}" name="Time_value" dataDxfId="41">
      <calculatedColumnFormula>TIMEVALUE(K2)</calculatedColumnFormula>
    </tableColumn>
    <tableColumn id="12" xr3:uid="{00A4111F-DDF9-4FCC-AE5C-19644B3D1F4D}" name="Year" dataDxfId="40"/>
    <tableColumn id="13" xr3:uid="{FC0D6D07-F0EB-4CC9-9557-2E4175056004}" name="Month" dataDxfId="39"/>
    <tableColumn id="14" xr3:uid="{AA32A9B6-73A7-4812-81FF-CA506C7BB568}" name="Day_of_Week" dataDxfId="38"/>
    <tableColumn id="15" xr3:uid="{70FF92D1-ABD6-4AA8-A8A4-5338D9B7B65A}" name="Hour" dataDxfId="37"/>
    <tableColumn id="19" xr3:uid="{5C6CB1DD-68E2-4D30-B601-01EAEBFF3B1F}" name="Avg_Order_Size" dataDxfId="36">
      <calculatedColumnFormula xml:space="preserve"> Table1[[#This Row],[Total_Sales]] / Table1[[#This Row],[Quantity_Sold]]</calculatedColumnFormula>
    </tableColumn>
    <tableColumn id="23" xr3:uid="{396056B4-40D3-4D2C-9D03-91D73F477CA6}" name="Time_of_Day" dataDxfId="35">
      <calculatedColumnFormula>IF(L2&lt;TIME(12,0,0),"Morning", IF(L2&lt;TIME(15,0,0),"Afternoon", IF(L2&lt;TIME(21,0,0),"Evening","Night")))</calculatedColumnFormula>
    </tableColumn>
    <tableColumn id="24" xr3:uid="{142B67E9-2D9D-40EC-8A53-A3B6359BA269}" name="Profit_Margin" dataDxfId="34">
      <calculatedColumnFormula>(I2/H2)</calculatedColumnFormula>
    </tableColumn>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A8DF6E-11FA-4B40-9A35-7CBB6F9CD854}" name="Table2" displayName="Table2" ref="A1:C6" totalsRowShown="0" headerRowDxfId="33" dataDxfId="32">
  <autoFilter ref="A1:C6" xr:uid="{89A8DF6E-11FA-4B40-9A35-7CBB6F9CD854}"/>
  <tableColumns count="3">
    <tableColumn id="1" xr3:uid="{2E4672EB-C57F-4F5F-99D1-1F8E317A2E42}" name="Product_ID" dataDxfId="31"/>
    <tableColumn id="2" xr3:uid="{0074B0FE-9FC3-4687-AD51-61D2D3E5DABD}" name="Product_Name" dataDxfId="30"/>
    <tableColumn id="3" xr3:uid="{D828C32B-6E2F-447C-A62A-073A054DA6F0}" name="Product_Category" dataDxfId="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E7E20F-E642-47DE-A420-5D169C658032}" name="Table3" displayName="Table3" ref="A1:C6" totalsRowShown="0" headerRowDxfId="28" headerRowBorderDxfId="27" tableBorderDxfId="26">
  <autoFilter ref="A1:C6" xr:uid="{D4E7E20F-E642-47DE-A420-5D169C658032}"/>
  <tableColumns count="3">
    <tableColumn id="1" xr3:uid="{E279554E-E29F-45E8-9249-26B2287B6D9F}" name="Sales_Rep_ID" dataDxfId="25"/>
    <tableColumn id="2" xr3:uid="{DBA0D69B-26C0-4F6E-8F44-FE408E0CA4BF}" name="Sales_Rep_Name" dataDxfId="24"/>
    <tableColumn id="3" xr3:uid="{94481D3E-D190-429C-9E8C-B60FDBEBDD29}" name="Hire_Date" dataDxfId="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46A17E9-6571-427B-9E50-A291ADAAAAC0}" name="Table4" displayName="Table4" ref="A1:B6" totalsRowShown="0" headerRowDxfId="22" dataDxfId="20" headerRowBorderDxfId="21" tableBorderDxfId="19">
  <autoFilter ref="A1:B6" xr:uid="{546A17E9-6571-427B-9E50-A291ADAAAAC0}"/>
  <tableColumns count="2">
    <tableColumn id="1" xr3:uid="{C509592E-E0AA-4F92-A173-B3232CF25132}" name="Region_ID" dataDxfId="18"/>
    <tableColumn id="2" xr3:uid="{9A8ADC67-C0B2-4AC8-BD6B-5A7088290073}" name="Region_Name" dataDxfId="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5468CDD-1064-4D29-9055-D4050D904090}" name="Table5" displayName="Table5" ref="A1:C101" totalsRowShown="0" headerRowDxfId="16" dataDxfId="14" headerRowBorderDxfId="15" tableBorderDxfId="13">
  <autoFilter ref="A1:C101" xr:uid="{55468CDD-1064-4D29-9055-D4050D904090}"/>
  <tableColumns count="3">
    <tableColumn id="1" xr3:uid="{C484E415-9038-467F-BDA0-68B720937C5B}" name="Customer_ID" dataDxfId="12"/>
    <tableColumn id="2" xr3:uid="{60464605-09C1-47FD-90D1-300CE8F12757}" name="Customer_Name" dataDxfId="11"/>
    <tableColumn id="3" xr3:uid="{10794249-24ED-448E-817C-1B9B815108E0}" name="Region_ID" dataDxfId="1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E117633-F615-47F2-B829-E0A686CB3751}" name="Table9" displayName="Table9" ref="A1:D101" totalsRowShown="0" headerRowDxfId="6" headerRowBorderDxfId="5" tableBorderDxfId="4">
  <autoFilter ref="A1:D101" xr:uid="{6E117633-F615-47F2-B829-E0A686CB3751}"/>
  <sortState xmlns:xlrd2="http://schemas.microsoft.com/office/spreadsheetml/2017/richdata2" ref="A2:D101">
    <sortCondition ref="D1:D101"/>
  </sortState>
  <tableColumns count="4">
    <tableColumn id="1" xr3:uid="{006CFDD5-8006-4A6F-B7ED-1639E0893221}" name="Customer_ID" dataDxfId="3"/>
    <tableColumn id="2" xr3:uid="{379108C5-C993-4511-8053-DEA9540E98FD}" name="Customer_Name" dataDxfId="2"/>
    <tableColumn id="3" xr3:uid="{55A3AD19-526B-45F7-A5F9-1A3829EFF3B8}" name="Total Sales" dataDxfId="1">
      <calculatedColumnFormula>SUMIFS(Orders!$H$2:$H$2001, Orders!$E$2:$E$2001, Customers!$C2)</calculatedColumnFormula>
    </tableColumn>
    <tableColumn id="5" xr3:uid="{C38357A3-97E4-4C11-9556-FB2ED97CB62A}" name="Rank " dataDxfId="0">
      <calculatedColumnFormula>RANK(C2, $C$2:$C$101,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76B8F-80DC-438A-8F32-1591A5A7035C}">
  <dimension ref="J17"/>
  <sheetViews>
    <sheetView showGridLines="0" zoomScale="84" workbookViewId="0">
      <selection activeCell="AA6" sqref="AA6"/>
    </sheetView>
  </sheetViews>
  <sheetFormatPr defaultRowHeight="14.4" x14ac:dyDescent="0.3"/>
  <cols>
    <col min="1" max="16384" width="8.88671875" style="25"/>
  </cols>
  <sheetData>
    <row r="17" spans="10:10" x14ac:dyDescent="0.3">
      <c r="J17" s="2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C8037-80FB-486F-8B3C-70330CA0461D}">
  <dimension ref="J17"/>
  <sheetViews>
    <sheetView showGridLines="0" zoomScale="85" zoomScaleNormal="90" workbookViewId="0">
      <selection activeCell="G7" sqref="G7"/>
    </sheetView>
  </sheetViews>
  <sheetFormatPr defaultRowHeight="14.4" x14ac:dyDescent="0.3"/>
  <cols>
    <col min="1" max="16384" width="8.88671875" style="25"/>
  </cols>
  <sheetData>
    <row r="17" spans="10:10" x14ac:dyDescent="0.3">
      <c r="J17" s="2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C8F62-6C50-4350-8865-202F8FBAD554}">
  <dimension ref="J17"/>
  <sheetViews>
    <sheetView showGridLines="0" tabSelected="1" zoomScale="75" workbookViewId="0">
      <selection activeCell="AD23" sqref="AD23"/>
    </sheetView>
  </sheetViews>
  <sheetFormatPr defaultRowHeight="14.4" x14ac:dyDescent="0.3"/>
  <cols>
    <col min="1" max="16384" width="8.88671875" style="25"/>
  </cols>
  <sheetData>
    <row r="17" spans="10:10" x14ac:dyDescent="0.3">
      <c r="J17" s="2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12B2E-1687-4291-B9C1-262A9274231A}">
  <dimension ref="B3:L31"/>
  <sheetViews>
    <sheetView zoomScale="95" zoomScaleNormal="100" workbookViewId="0">
      <selection activeCell="N6" sqref="N6:N35"/>
    </sheetView>
  </sheetViews>
  <sheetFormatPr defaultRowHeight="14.4" x14ac:dyDescent="0.3"/>
  <cols>
    <col min="1" max="1" width="8" bestFit="1" customWidth="1"/>
    <col min="2" max="2" width="12.77734375" bestFit="1" customWidth="1"/>
    <col min="3" max="3" width="17" bestFit="1" customWidth="1"/>
    <col min="4" max="4" width="10.6640625" bestFit="1" customWidth="1"/>
    <col min="6" max="6" width="9.77734375" bestFit="1" customWidth="1"/>
    <col min="7" max="7" width="13.109375" bestFit="1" customWidth="1"/>
    <col min="8" max="8" width="12.33203125" bestFit="1" customWidth="1"/>
    <col min="10" max="10" width="8.109375" bestFit="1" customWidth="1"/>
    <col min="11" max="11" width="9.44140625" bestFit="1" customWidth="1"/>
    <col min="14" max="14" width="12.77734375" bestFit="1" customWidth="1"/>
    <col min="15" max="15" width="13.33203125" bestFit="1" customWidth="1"/>
  </cols>
  <sheetData>
    <row r="3" spans="2:12" x14ac:dyDescent="0.3">
      <c r="B3" s="10" t="s">
        <v>1260</v>
      </c>
      <c r="C3" t="s">
        <v>1267</v>
      </c>
      <c r="D3" s="15" t="s">
        <v>1248</v>
      </c>
      <c r="F3" s="10" t="s">
        <v>1252</v>
      </c>
      <c r="G3" s="27" t="s">
        <v>1253</v>
      </c>
      <c r="H3" s="15" t="s">
        <v>1247</v>
      </c>
    </row>
    <row r="4" spans="2:12" x14ac:dyDescent="0.3">
      <c r="B4" s="11">
        <v>2022</v>
      </c>
      <c r="C4" s="27">
        <v>231464.06399999993</v>
      </c>
      <c r="F4" s="11" t="s">
        <v>1232</v>
      </c>
      <c r="G4" s="27">
        <v>231464.06400000004</v>
      </c>
      <c r="J4" s="10" t="s">
        <v>1281</v>
      </c>
      <c r="K4" t="s">
        <v>1251</v>
      </c>
      <c r="L4" s="15"/>
    </row>
    <row r="5" spans="2:12" x14ac:dyDescent="0.3">
      <c r="B5" s="11">
        <v>2023</v>
      </c>
      <c r="C5" s="27">
        <v>1119196.4939999997</v>
      </c>
      <c r="D5" s="13">
        <f>(C5-C4)/C4</f>
        <v>3.8352926785213626</v>
      </c>
      <c r="F5" s="12" t="s">
        <v>1244</v>
      </c>
      <c r="G5" s="27">
        <v>17536.401999999998</v>
      </c>
      <c r="J5" s="11">
        <v>0</v>
      </c>
      <c r="K5" s="28">
        <v>80868.047000000006</v>
      </c>
    </row>
    <row r="6" spans="2:12" x14ac:dyDescent="0.3">
      <c r="B6" s="11">
        <v>2024</v>
      </c>
      <c r="C6" s="27">
        <v>897958.00900000066</v>
      </c>
      <c r="D6" s="13">
        <f>(C6-C5)/C5</f>
        <v>-0.19767617767394391</v>
      </c>
      <c r="F6" s="12" t="s">
        <v>1245</v>
      </c>
      <c r="G6" s="27">
        <v>93469.505999999994</v>
      </c>
      <c r="H6" s="13">
        <f>(G6 - G5) / G5</f>
        <v>4.3300275620962614</v>
      </c>
      <c r="J6" s="11">
        <v>1</v>
      </c>
      <c r="K6" s="28">
        <v>94896.841</v>
      </c>
      <c r="L6" s="13"/>
    </row>
    <row r="7" spans="2:12" x14ac:dyDescent="0.3">
      <c r="B7" s="11" t="s">
        <v>1263</v>
      </c>
      <c r="C7" s="27">
        <v>2248618.5670000003</v>
      </c>
      <c r="F7" s="12" t="s">
        <v>1246</v>
      </c>
      <c r="G7" s="27">
        <v>120458.15600000005</v>
      </c>
      <c r="H7" s="13">
        <f>(G7 - G6) / G6</f>
        <v>0.28874283341135937</v>
      </c>
      <c r="J7" s="11">
        <v>2</v>
      </c>
      <c r="K7" s="28">
        <v>72009.508999999991</v>
      </c>
      <c r="L7" s="13"/>
    </row>
    <row r="8" spans="2:12" x14ac:dyDescent="0.3">
      <c r="C8" s="27"/>
      <c r="F8" s="11" t="s">
        <v>1233</v>
      </c>
      <c r="G8" s="27">
        <v>1119196.4940000002</v>
      </c>
      <c r="H8" s="13">
        <f xml:space="preserve"> (G8 -G4) / G4</f>
        <v>3.8352926785213621</v>
      </c>
      <c r="J8" s="11">
        <v>3</v>
      </c>
      <c r="K8" s="28">
        <v>103638.353</v>
      </c>
    </row>
    <row r="9" spans="2:12" x14ac:dyDescent="0.3">
      <c r="F9" s="12" t="s">
        <v>1235</v>
      </c>
      <c r="G9" s="27">
        <v>90140.140999999989</v>
      </c>
      <c r="H9" s="13">
        <f xml:space="preserve"> (G9 - G7) / G7</f>
        <v>-0.25168918408480406</v>
      </c>
      <c r="J9" s="11">
        <v>4</v>
      </c>
      <c r="K9" s="28">
        <v>108381.35100000001</v>
      </c>
    </row>
    <row r="10" spans="2:12" x14ac:dyDescent="0.3">
      <c r="F10" s="12" t="s">
        <v>1236</v>
      </c>
      <c r="G10" s="27">
        <v>76116.534000000029</v>
      </c>
      <c r="H10" s="13">
        <f xml:space="preserve"> (G10 - G9) / G9</f>
        <v>-0.15557560532327058</v>
      </c>
      <c r="J10" s="11">
        <v>5</v>
      </c>
      <c r="K10" s="28">
        <v>96120.842999999979</v>
      </c>
    </row>
    <row r="11" spans="2:12" x14ac:dyDescent="0.3">
      <c r="F11" s="12" t="s">
        <v>1237</v>
      </c>
      <c r="G11" s="27">
        <v>98074.990000000049</v>
      </c>
      <c r="H11" s="13">
        <f t="shared" ref="H11:H20" si="0" xml:space="preserve"> (G11 - G10) / G10</f>
        <v>0.28848470688378969</v>
      </c>
      <c r="J11" s="11">
        <v>6</v>
      </c>
      <c r="K11" s="28">
        <v>95274.334999999963</v>
      </c>
    </row>
    <row r="12" spans="2:12" x14ac:dyDescent="0.3">
      <c r="F12" s="12" t="s">
        <v>1238</v>
      </c>
      <c r="G12" s="27">
        <v>85978.255999999994</v>
      </c>
      <c r="H12" s="13">
        <f t="shared" si="0"/>
        <v>-0.12334167966777308</v>
      </c>
      <c r="J12" s="11">
        <v>7</v>
      </c>
      <c r="K12" s="28">
        <v>103866.37300000002</v>
      </c>
    </row>
    <row r="13" spans="2:12" x14ac:dyDescent="0.3">
      <c r="F13" s="12" t="s">
        <v>1239</v>
      </c>
      <c r="G13" s="27">
        <v>98151.625000000029</v>
      </c>
      <c r="H13" s="13">
        <f t="shared" si="0"/>
        <v>0.141586600686574</v>
      </c>
      <c r="J13" s="11">
        <v>8</v>
      </c>
      <c r="K13" s="28">
        <v>104575.82199999999</v>
      </c>
    </row>
    <row r="14" spans="2:12" x14ac:dyDescent="0.3">
      <c r="F14" s="12" t="s">
        <v>1240</v>
      </c>
      <c r="G14" s="27">
        <v>96988.216000000044</v>
      </c>
      <c r="H14" s="13">
        <f t="shared" si="0"/>
        <v>-1.1853181238721058E-2</v>
      </c>
      <c r="J14" s="11">
        <v>9</v>
      </c>
      <c r="K14" s="28">
        <v>84747.779999999984</v>
      </c>
    </row>
    <row r="15" spans="2:12" x14ac:dyDescent="0.3">
      <c r="F15" s="12" t="s">
        <v>1241</v>
      </c>
      <c r="G15" s="27">
        <v>90879.490000000063</v>
      </c>
      <c r="H15" s="13">
        <f t="shared" si="0"/>
        <v>-6.2984208308357562E-2</v>
      </c>
      <c r="J15" s="11">
        <v>10</v>
      </c>
      <c r="K15" s="28">
        <v>88903.373000000007</v>
      </c>
    </row>
    <row r="16" spans="2:12" x14ac:dyDescent="0.3">
      <c r="F16" s="12" t="s">
        <v>1242</v>
      </c>
      <c r="G16" s="27">
        <v>90944.905999999974</v>
      </c>
      <c r="H16" s="13">
        <f t="shared" si="0"/>
        <v>7.1981037745601434E-4</v>
      </c>
      <c r="J16" s="11">
        <v>11</v>
      </c>
      <c r="K16" s="28">
        <v>92398.422999999995</v>
      </c>
    </row>
    <row r="17" spans="6:11" x14ac:dyDescent="0.3">
      <c r="F17" s="12" t="s">
        <v>1243</v>
      </c>
      <c r="G17" s="27">
        <v>108442.73699999999</v>
      </c>
      <c r="H17" s="13">
        <f t="shared" si="0"/>
        <v>0.19240034180693996</v>
      </c>
      <c r="J17" s="11">
        <v>12</v>
      </c>
      <c r="K17" s="28">
        <v>103265.51299999999</v>
      </c>
    </row>
    <row r="18" spans="6:11" x14ac:dyDescent="0.3">
      <c r="F18" s="12" t="s">
        <v>1244</v>
      </c>
      <c r="G18" s="27">
        <v>81883.672000000006</v>
      </c>
      <c r="H18" s="13">
        <f t="shared" si="0"/>
        <v>-0.2449132669899321</v>
      </c>
      <c r="J18" s="11">
        <v>13</v>
      </c>
      <c r="K18" s="28">
        <v>79248.221000000005</v>
      </c>
    </row>
    <row r="19" spans="6:11" x14ac:dyDescent="0.3">
      <c r="F19" s="12" t="s">
        <v>1245</v>
      </c>
      <c r="G19" s="27">
        <v>93051.439000000028</v>
      </c>
      <c r="H19" s="13">
        <f t="shared" si="0"/>
        <v>0.13638576198683444</v>
      </c>
      <c r="J19" s="11">
        <v>14</v>
      </c>
      <c r="K19" s="28">
        <v>102137.17800000004</v>
      </c>
    </row>
    <row r="20" spans="6:11" x14ac:dyDescent="0.3">
      <c r="F20" s="12" t="s">
        <v>1246</v>
      </c>
      <c r="G20" s="27">
        <v>108544.48799999998</v>
      </c>
      <c r="H20" s="13">
        <f t="shared" si="0"/>
        <v>0.16649983242064587</v>
      </c>
      <c r="J20" s="11">
        <v>15</v>
      </c>
      <c r="K20" s="28">
        <v>83720.753999999986</v>
      </c>
    </row>
    <row r="21" spans="6:11" x14ac:dyDescent="0.3">
      <c r="F21" s="11" t="s">
        <v>1234</v>
      </c>
      <c r="G21" s="27">
        <v>897958.00900000008</v>
      </c>
      <c r="H21" s="13">
        <f xml:space="preserve"> (G21 - G8)/ G8</f>
        <v>-0.19767617767394477</v>
      </c>
      <c r="J21" s="11">
        <v>16</v>
      </c>
      <c r="K21" s="28">
        <v>111965.81500000002</v>
      </c>
    </row>
    <row r="22" spans="6:11" x14ac:dyDescent="0.3">
      <c r="F22" s="12" t="s">
        <v>1235</v>
      </c>
      <c r="G22" s="27">
        <v>82377.78899999999</v>
      </c>
      <c r="H22" s="13">
        <f xml:space="preserve"> (G22 - G20) / G20</f>
        <v>-0.24106888780939292</v>
      </c>
      <c r="J22" s="11">
        <v>17</v>
      </c>
      <c r="K22" s="28">
        <v>94526.02900000001</v>
      </c>
    </row>
    <row r="23" spans="6:11" x14ac:dyDescent="0.3">
      <c r="F23" s="12" t="s">
        <v>1236</v>
      </c>
      <c r="G23" s="27">
        <v>94668.158000000039</v>
      </c>
      <c r="H23" s="13">
        <f xml:space="preserve"> (G23- G22) / G22</f>
        <v>0.14919517929766302</v>
      </c>
      <c r="J23" s="11">
        <v>18</v>
      </c>
      <c r="K23" s="28">
        <v>89293.191000000021</v>
      </c>
    </row>
    <row r="24" spans="6:11" x14ac:dyDescent="0.3">
      <c r="F24" s="12" t="s">
        <v>1237</v>
      </c>
      <c r="G24" s="27">
        <v>71468.020000000019</v>
      </c>
      <c r="H24" s="13">
        <f t="shared" ref="H24:H31" si="1" xml:space="preserve"> (G24- G23) / G23</f>
        <v>-0.24506801959746605</v>
      </c>
      <c r="J24" s="11">
        <v>19</v>
      </c>
      <c r="K24" s="28">
        <v>76983.556000000026</v>
      </c>
    </row>
    <row r="25" spans="6:11" x14ac:dyDescent="0.3">
      <c r="F25" s="12" t="s">
        <v>1238</v>
      </c>
      <c r="G25" s="27">
        <v>89430.912999999986</v>
      </c>
      <c r="H25" s="13">
        <f t="shared" si="1"/>
        <v>0.25134169101088799</v>
      </c>
      <c r="J25" s="11">
        <v>20</v>
      </c>
      <c r="K25" s="28">
        <v>94653.429000000018</v>
      </c>
    </row>
    <row r="26" spans="6:11" x14ac:dyDescent="0.3">
      <c r="F26" s="12" t="s">
        <v>1239</v>
      </c>
      <c r="G26" s="27">
        <v>100308.65000000002</v>
      </c>
      <c r="H26" s="13">
        <f t="shared" si="1"/>
        <v>0.12163285194237075</v>
      </c>
      <c r="J26" s="11">
        <v>21</v>
      </c>
      <c r="K26" s="28">
        <v>102044.17600000004</v>
      </c>
    </row>
    <row r="27" spans="6:11" x14ac:dyDescent="0.3">
      <c r="F27" s="12" t="s">
        <v>1240</v>
      </c>
      <c r="G27" s="27">
        <v>108720.91099999996</v>
      </c>
      <c r="H27" s="13">
        <f t="shared" si="1"/>
        <v>8.3863764490898232E-2</v>
      </c>
      <c r="J27" s="11">
        <v>22</v>
      </c>
      <c r="K27" s="28">
        <v>107522.66200000003</v>
      </c>
    </row>
    <row r="28" spans="6:11" x14ac:dyDescent="0.3">
      <c r="F28" s="12" t="s">
        <v>1241</v>
      </c>
      <c r="G28" s="27">
        <v>91237.262999999992</v>
      </c>
      <c r="H28" s="13">
        <f t="shared" si="1"/>
        <v>-0.16081219186987844</v>
      </c>
      <c r="J28" s="11">
        <v>23</v>
      </c>
      <c r="K28" s="28">
        <v>77576.992999999973</v>
      </c>
    </row>
    <row r="29" spans="6:11" x14ac:dyDescent="0.3">
      <c r="F29" s="12" t="s">
        <v>1242</v>
      </c>
      <c r="G29" s="27">
        <v>100435.37399999998</v>
      </c>
      <c r="H29" s="13">
        <f t="shared" si="1"/>
        <v>0.10081528859540637</v>
      </c>
    </row>
    <row r="30" spans="6:11" x14ac:dyDescent="0.3">
      <c r="F30" s="12" t="s">
        <v>1243</v>
      </c>
      <c r="G30" s="27">
        <v>78350.505999999994</v>
      </c>
      <c r="H30" s="13">
        <f t="shared" si="1"/>
        <v>-0.21989133031953453</v>
      </c>
    </row>
    <row r="31" spans="6:11" x14ac:dyDescent="0.3">
      <c r="F31" s="12" t="s">
        <v>1244</v>
      </c>
      <c r="G31" s="27">
        <v>80960.425000000003</v>
      </c>
      <c r="H31" s="13">
        <f t="shared" si="1"/>
        <v>3.3310812313069288E-2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0507E-4DD3-45FB-A235-92634505FFAA}">
  <dimension ref="A2:K32"/>
  <sheetViews>
    <sheetView topLeftCell="A5" zoomScale="90" workbookViewId="0">
      <selection activeCell="A11" sqref="A11:B12"/>
    </sheetView>
  </sheetViews>
  <sheetFormatPr defaultRowHeight="14.4" x14ac:dyDescent="0.3"/>
  <cols>
    <col min="1" max="1" width="15.33203125" bestFit="1" customWidth="1"/>
    <col min="2" max="2" width="12.21875" bestFit="1" customWidth="1"/>
    <col min="3" max="3" width="19.77734375" bestFit="1" customWidth="1"/>
    <col min="4" max="4" width="18.5546875" bestFit="1" customWidth="1"/>
    <col min="5" max="5" width="16" bestFit="1" customWidth="1"/>
    <col min="6" max="6" width="13.77734375" bestFit="1" customWidth="1"/>
    <col min="7" max="7" width="14.6640625" bestFit="1" customWidth="1"/>
    <col min="8" max="8" width="16" bestFit="1" customWidth="1"/>
    <col min="9" max="9" width="17.5546875" bestFit="1" customWidth="1"/>
    <col min="10" max="10" width="19.109375" bestFit="1" customWidth="1"/>
    <col min="11" max="11" width="17.5546875" bestFit="1" customWidth="1"/>
    <col min="12" max="12" width="12.109375" bestFit="1" customWidth="1"/>
    <col min="14" max="14" width="18.109375" bestFit="1" customWidth="1"/>
  </cols>
  <sheetData>
    <row r="2" spans="1:11" x14ac:dyDescent="0.3">
      <c r="A2" s="32" t="s">
        <v>1269</v>
      </c>
      <c r="B2" s="33"/>
    </row>
    <row r="3" spans="1:11" x14ac:dyDescent="0.3">
      <c r="A3" s="10" t="s">
        <v>1268</v>
      </c>
      <c r="B3" t="s">
        <v>7</v>
      </c>
      <c r="D3" t="s">
        <v>1256</v>
      </c>
      <c r="F3" t="s">
        <v>1257</v>
      </c>
      <c r="H3" t="s">
        <v>1258</v>
      </c>
      <c r="J3" t="s">
        <v>1259</v>
      </c>
    </row>
    <row r="4" spans="1:11" x14ac:dyDescent="0.3">
      <c r="A4" s="11" t="s">
        <v>1109</v>
      </c>
      <c r="B4" s="27">
        <v>479660.97400000028</v>
      </c>
      <c r="D4" s="27">
        <v>2248618.5669999951</v>
      </c>
      <c r="F4">
        <v>10822</v>
      </c>
      <c r="H4" s="27">
        <v>477851.10022000084</v>
      </c>
      <c r="J4" s="17">
        <v>208.24683749999986</v>
      </c>
    </row>
    <row r="5" spans="1:11" x14ac:dyDescent="0.3">
      <c r="A5" s="11" t="s">
        <v>1113</v>
      </c>
      <c r="B5" s="27">
        <v>452065.62700000009</v>
      </c>
    </row>
    <row r="6" spans="1:11" x14ac:dyDescent="0.3">
      <c r="A6" s="11" t="s">
        <v>1263</v>
      </c>
      <c r="B6" s="27">
        <v>931726.60100000037</v>
      </c>
      <c r="D6" s="10" t="s">
        <v>1265</v>
      </c>
      <c r="E6" t="s">
        <v>1264</v>
      </c>
      <c r="G6" s="10" t="s">
        <v>1271</v>
      </c>
      <c r="H6" t="s">
        <v>1267</v>
      </c>
      <c r="J6" s="10" t="s">
        <v>1276</v>
      </c>
      <c r="K6" t="s">
        <v>1267</v>
      </c>
    </row>
    <row r="7" spans="1:11" x14ac:dyDescent="0.3">
      <c r="D7" s="11" t="s">
        <v>1261</v>
      </c>
      <c r="E7">
        <v>1611</v>
      </c>
      <c r="G7" s="11" t="s">
        <v>16</v>
      </c>
      <c r="H7" s="28">
        <v>350460.44800000032</v>
      </c>
      <c r="J7" s="11" t="s">
        <v>1274</v>
      </c>
      <c r="K7" s="28">
        <v>1125681.0499999998</v>
      </c>
    </row>
    <row r="8" spans="1:11" x14ac:dyDescent="0.3">
      <c r="D8" s="11" t="s">
        <v>1262</v>
      </c>
      <c r="E8">
        <v>389</v>
      </c>
      <c r="G8" s="11" t="s">
        <v>18</v>
      </c>
      <c r="H8" s="28">
        <v>344296.95299999986</v>
      </c>
      <c r="J8" s="11" t="s">
        <v>1273</v>
      </c>
      <c r="K8" s="28">
        <v>551142.77400000033</v>
      </c>
    </row>
    <row r="9" spans="1:11" x14ac:dyDescent="0.3">
      <c r="D9" s="11" t="s">
        <v>1263</v>
      </c>
      <c r="E9">
        <v>2000</v>
      </c>
      <c r="G9" s="11" t="s">
        <v>22</v>
      </c>
      <c r="H9" s="28">
        <v>338098.38400000008</v>
      </c>
      <c r="J9" s="11" t="s">
        <v>1275</v>
      </c>
      <c r="K9" s="28">
        <v>287143.83099999995</v>
      </c>
    </row>
    <row r="10" spans="1:11" x14ac:dyDescent="0.3">
      <c r="A10" s="10" t="s">
        <v>1270</v>
      </c>
      <c r="B10" t="s">
        <v>7</v>
      </c>
      <c r="G10" s="11" t="s">
        <v>26</v>
      </c>
      <c r="H10" s="28">
        <v>331254.62500000006</v>
      </c>
      <c r="J10" s="11" t="s">
        <v>1272</v>
      </c>
      <c r="K10" s="28">
        <v>284650.91200000001</v>
      </c>
    </row>
    <row r="11" spans="1:11" x14ac:dyDescent="0.3">
      <c r="A11" s="11" t="s">
        <v>1129</v>
      </c>
      <c r="B11" s="27">
        <v>467050.29799999995</v>
      </c>
      <c r="D11" s="19" t="s">
        <v>1266</v>
      </c>
      <c r="E11" s="13">
        <f>E8/E9</f>
        <v>0.19450000000000001</v>
      </c>
      <c r="G11" s="11" t="s">
        <v>31</v>
      </c>
      <c r="H11" s="28">
        <v>322212.96899999987</v>
      </c>
      <c r="J11" s="11" t="s">
        <v>1263</v>
      </c>
      <c r="K11" s="28">
        <v>2248618.5669999951</v>
      </c>
    </row>
    <row r="12" spans="1:11" x14ac:dyDescent="0.3">
      <c r="A12" s="11" t="s">
        <v>1125</v>
      </c>
      <c r="B12" s="27">
        <v>458744.32500000024</v>
      </c>
      <c r="G12" s="11" t="s">
        <v>20</v>
      </c>
      <c r="H12" s="28">
        <v>294518.90000000008</v>
      </c>
    </row>
    <row r="13" spans="1:11" x14ac:dyDescent="0.3">
      <c r="A13" s="11" t="s">
        <v>1263</v>
      </c>
      <c r="B13" s="27">
        <v>925794.6230000006</v>
      </c>
      <c r="D13" s="20"/>
      <c r="G13" s="11" t="s">
        <v>28</v>
      </c>
      <c r="H13" s="28">
        <v>267776.288</v>
      </c>
    </row>
    <row r="14" spans="1:11" x14ac:dyDescent="0.3">
      <c r="G14" s="11" t="s">
        <v>1263</v>
      </c>
      <c r="H14" s="28">
        <v>2248618.5670000003</v>
      </c>
    </row>
    <row r="17" spans="1:10" x14ac:dyDescent="0.3">
      <c r="E17" s="10" t="s">
        <v>1268</v>
      </c>
      <c r="F17" t="s">
        <v>7</v>
      </c>
      <c r="H17" s="10" t="s">
        <v>1260</v>
      </c>
      <c r="I17" t="s">
        <v>1267</v>
      </c>
      <c r="J17" t="s">
        <v>1277</v>
      </c>
    </row>
    <row r="18" spans="1:10" x14ac:dyDescent="0.3">
      <c r="A18" s="11"/>
      <c r="B18" s="27"/>
      <c r="E18" s="11" t="s">
        <v>1109</v>
      </c>
      <c r="F18" s="27">
        <v>479660.97400000028</v>
      </c>
      <c r="G18" s="18"/>
      <c r="H18" s="11" t="s">
        <v>1119</v>
      </c>
      <c r="I18">
        <v>5</v>
      </c>
      <c r="J18">
        <v>5</v>
      </c>
    </row>
    <row r="19" spans="1:10" x14ac:dyDescent="0.3">
      <c r="A19" s="11"/>
      <c r="B19" s="27"/>
      <c r="E19" s="11" t="s">
        <v>1113</v>
      </c>
      <c r="F19" s="27">
        <v>452065.62700000009</v>
      </c>
      <c r="H19" s="11" t="s">
        <v>1122</v>
      </c>
      <c r="I19">
        <v>2</v>
      </c>
      <c r="J19">
        <v>4</v>
      </c>
    </row>
    <row r="20" spans="1:10" x14ac:dyDescent="0.3">
      <c r="A20" s="11"/>
      <c r="B20" s="27"/>
      <c r="E20" s="11" t="s">
        <v>1111</v>
      </c>
      <c r="F20" s="27">
        <v>446056.25999999995</v>
      </c>
      <c r="H20" s="11" t="s">
        <v>1121</v>
      </c>
      <c r="I20">
        <v>1</v>
      </c>
      <c r="J20">
        <v>2</v>
      </c>
    </row>
    <row r="21" spans="1:10" x14ac:dyDescent="0.3">
      <c r="A21" s="11"/>
      <c r="B21" s="27"/>
      <c r="E21" s="11" t="s">
        <v>1115</v>
      </c>
      <c r="F21" s="27">
        <v>437392.79999999981</v>
      </c>
      <c r="H21" s="11" t="s">
        <v>1120</v>
      </c>
      <c r="I21">
        <v>3</v>
      </c>
      <c r="J21">
        <v>1</v>
      </c>
    </row>
    <row r="22" spans="1:10" x14ac:dyDescent="0.3">
      <c r="A22" s="11"/>
      <c r="B22" s="27"/>
      <c r="E22" s="11" t="s">
        <v>1107</v>
      </c>
      <c r="F22" s="27">
        <v>433442.90599999996</v>
      </c>
      <c r="H22" s="11" t="s">
        <v>1123</v>
      </c>
      <c r="I22">
        <v>4</v>
      </c>
      <c r="J22">
        <v>3</v>
      </c>
    </row>
    <row r="23" spans="1:10" x14ac:dyDescent="0.3">
      <c r="A23" s="11"/>
      <c r="B23" s="27"/>
      <c r="E23" s="11" t="s">
        <v>1263</v>
      </c>
      <c r="F23" s="27">
        <v>2248618.5669999951</v>
      </c>
      <c r="H23" s="11" t="s">
        <v>1263</v>
      </c>
    </row>
    <row r="26" spans="1:10" x14ac:dyDescent="0.3">
      <c r="A26" s="10" t="s">
        <v>1270</v>
      </c>
      <c r="B26" t="s">
        <v>1267</v>
      </c>
      <c r="C26" t="s">
        <v>1282</v>
      </c>
    </row>
    <row r="27" spans="1:10" x14ac:dyDescent="0.3">
      <c r="A27" s="11" t="s">
        <v>1129</v>
      </c>
      <c r="B27" s="27">
        <v>467050.29799999995</v>
      </c>
      <c r="C27">
        <v>413</v>
      </c>
    </row>
    <row r="28" spans="1:10" x14ac:dyDescent="0.3">
      <c r="A28" s="11" t="s">
        <v>1125</v>
      </c>
      <c r="B28" s="27">
        <v>458744.32500000024</v>
      </c>
      <c r="C28">
        <v>408</v>
      </c>
    </row>
    <row r="29" spans="1:10" x14ac:dyDescent="0.3">
      <c r="A29" s="11" t="s">
        <v>1127</v>
      </c>
      <c r="B29" s="27">
        <v>445812.91299999983</v>
      </c>
      <c r="C29">
        <v>395</v>
      </c>
    </row>
    <row r="30" spans="1:10" x14ac:dyDescent="0.3">
      <c r="A30" s="11" t="s">
        <v>1128</v>
      </c>
      <c r="B30" s="27">
        <v>444078.50500000012</v>
      </c>
      <c r="C30">
        <v>408</v>
      </c>
    </row>
    <row r="31" spans="1:10" x14ac:dyDescent="0.3">
      <c r="A31" s="11" t="s">
        <v>1126</v>
      </c>
      <c r="B31" s="27">
        <v>432932.5259999999</v>
      </c>
      <c r="C31">
        <v>376</v>
      </c>
    </row>
    <row r="32" spans="1:10" x14ac:dyDescent="0.3">
      <c r="A32" s="11" t="s">
        <v>1263</v>
      </c>
      <c r="B32" s="27">
        <v>2248618.5669999951</v>
      </c>
      <c r="C32" s="27">
        <v>2000</v>
      </c>
    </row>
  </sheetData>
  <mergeCells count="1">
    <mergeCell ref="A2:B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68484-DEE1-4060-ADBB-26240A8F1959}">
  <dimension ref="A3:B32"/>
  <sheetViews>
    <sheetView workbookViewId="0">
      <selection activeCell="C5" sqref="C5"/>
    </sheetView>
  </sheetViews>
  <sheetFormatPr defaultRowHeight="14.4" x14ac:dyDescent="0.3"/>
  <cols>
    <col min="1" max="1" width="12.5546875" bestFit="1" customWidth="1"/>
    <col min="2" max="2" width="19.33203125" bestFit="1" customWidth="1"/>
    <col min="3" max="3" width="13.33203125" bestFit="1" customWidth="1"/>
  </cols>
  <sheetData>
    <row r="3" spans="1:2" x14ac:dyDescent="0.3">
      <c r="A3" s="10" t="s">
        <v>1260</v>
      </c>
      <c r="B3" t="s">
        <v>1283</v>
      </c>
    </row>
    <row r="4" spans="1:2" x14ac:dyDescent="0.3">
      <c r="A4" s="11">
        <v>2022</v>
      </c>
      <c r="B4" s="31">
        <v>43.710000000000022</v>
      </c>
    </row>
    <row r="5" spans="1:2" x14ac:dyDescent="0.3">
      <c r="A5" s="12">
        <v>10</v>
      </c>
      <c r="B5" s="31">
        <v>2.8999999999999995</v>
      </c>
    </row>
    <row r="6" spans="1:2" x14ac:dyDescent="0.3">
      <c r="A6" s="12">
        <v>11</v>
      </c>
      <c r="B6" s="31">
        <v>17.650000000000009</v>
      </c>
    </row>
    <row r="7" spans="1:2" x14ac:dyDescent="0.3">
      <c r="A7" s="12">
        <v>12</v>
      </c>
      <c r="B7" s="31">
        <v>23.160000000000011</v>
      </c>
    </row>
    <row r="8" spans="1:2" x14ac:dyDescent="0.3">
      <c r="A8" s="11">
        <v>2023</v>
      </c>
      <c r="B8" s="31">
        <v>207.53000000000011</v>
      </c>
    </row>
    <row r="9" spans="1:2" x14ac:dyDescent="0.3">
      <c r="A9" s="12">
        <v>1</v>
      </c>
      <c r="B9" s="31">
        <v>17.990000000000009</v>
      </c>
    </row>
    <row r="10" spans="1:2" x14ac:dyDescent="0.3">
      <c r="A10" s="12">
        <v>2</v>
      </c>
      <c r="B10" s="31">
        <v>16.140000000000008</v>
      </c>
    </row>
    <row r="11" spans="1:2" x14ac:dyDescent="0.3">
      <c r="A11" s="12">
        <v>3</v>
      </c>
      <c r="B11" s="31">
        <v>16.210000000000004</v>
      </c>
    </row>
    <row r="12" spans="1:2" x14ac:dyDescent="0.3">
      <c r="A12" s="12">
        <v>4</v>
      </c>
      <c r="B12" s="31">
        <v>14.730000000000008</v>
      </c>
    </row>
    <row r="13" spans="1:2" x14ac:dyDescent="0.3">
      <c r="A13" s="12">
        <v>5</v>
      </c>
      <c r="B13" s="31">
        <v>17.340000000000018</v>
      </c>
    </row>
    <row r="14" spans="1:2" x14ac:dyDescent="0.3">
      <c r="A14" s="12">
        <v>6</v>
      </c>
      <c r="B14" s="31">
        <v>18.050000000000008</v>
      </c>
    </row>
    <row r="15" spans="1:2" x14ac:dyDescent="0.3">
      <c r="A15" s="12">
        <v>7</v>
      </c>
      <c r="B15" s="31">
        <v>16.260000000000009</v>
      </c>
    </row>
    <row r="16" spans="1:2" x14ac:dyDescent="0.3">
      <c r="A16" s="12">
        <v>8</v>
      </c>
      <c r="B16" s="31">
        <v>16.760000000000012</v>
      </c>
    </row>
    <row r="17" spans="1:2" x14ac:dyDescent="0.3">
      <c r="A17" s="12">
        <v>9</v>
      </c>
      <c r="B17" s="31">
        <v>19.350000000000012</v>
      </c>
    </row>
    <row r="18" spans="1:2" x14ac:dyDescent="0.3">
      <c r="A18" s="12">
        <v>10</v>
      </c>
      <c r="B18" s="31">
        <v>15.340000000000005</v>
      </c>
    </row>
    <row r="19" spans="1:2" x14ac:dyDescent="0.3">
      <c r="A19" s="12">
        <v>11</v>
      </c>
      <c r="B19" s="31">
        <v>18.850000000000009</v>
      </c>
    </row>
    <row r="20" spans="1:2" x14ac:dyDescent="0.3">
      <c r="A20" s="12">
        <v>12</v>
      </c>
      <c r="B20" s="31">
        <v>20.510000000000026</v>
      </c>
    </row>
    <row r="21" spans="1:2" x14ac:dyDescent="0.3">
      <c r="A21" s="11">
        <v>2024</v>
      </c>
      <c r="B21" s="31">
        <v>172.07000000000011</v>
      </c>
    </row>
    <row r="22" spans="1:2" x14ac:dyDescent="0.3">
      <c r="A22" s="12">
        <v>1</v>
      </c>
      <c r="B22" s="31">
        <v>17.580000000000013</v>
      </c>
    </row>
    <row r="23" spans="1:2" x14ac:dyDescent="0.3">
      <c r="A23" s="12">
        <v>2</v>
      </c>
      <c r="B23" s="31">
        <v>18.270000000000014</v>
      </c>
    </row>
    <row r="24" spans="1:2" x14ac:dyDescent="0.3">
      <c r="A24" s="12">
        <v>3</v>
      </c>
      <c r="B24" s="31">
        <v>15.080000000000013</v>
      </c>
    </row>
    <row r="25" spans="1:2" x14ac:dyDescent="0.3">
      <c r="A25" s="12">
        <v>4</v>
      </c>
      <c r="B25" s="31">
        <v>16.420000000000016</v>
      </c>
    </row>
    <row r="26" spans="1:2" x14ac:dyDescent="0.3">
      <c r="A26" s="12">
        <v>5</v>
      </c>
      <c r="B26" s="31">
        <v>20.430000000000021</v>
      </c>
    </row>
    <row r="27" spans="1:2" x14ac:dyDescent="0.3">
      <c r="A27" s="12">
        <v>6</v>
      </c>
      <c r="B27" s="31">
        <v>19.490000000000013</v>
      </c>
    </row>
    <row r="28" spans="1:2" x14ac:dyDescent="0.3">
      <c r="A28" s="12">
        <v>7</v>
      </c>
      <c r="B28" s="31">
        <v>18.010000000000012</v>
      </c>
    </row>
    <row r="29" spans="1:2" x14ac:dyDescent="0.3">
      <c r="A29" s="12">
        <v>8</v>
      </c>
      <c r="B29" s="31">
        <v>17.040000000000006</v>
      </c>
    </row>
    <row r="30" spans="1:2" x14ac:dyDescent="0.3">
      <c r="A30" s="12">
        <v>9</v>
      </c>
      <c r="B30" s="31">
        <v>16.030000000000005</v>
      </c>
    </row>
    <row r="31" spans="1:2" x14ac:dyDescent="0.3">
      <c r="A31" s="12">
        <v>10</v>
      </c>
      <c r="B31" s="31">
        <v>13.72</v>
      </c>
    </row>
    <row r="32" spans="1:2" x14ac:dyDescent="0.3">
      <c r="A32" s="11" t="s">
        <v>1263</v>
      </c>
      <c r="B32" s="31">
        <v>423.31000000000029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E5686-5DDE-44CE-A53A-AF17D1BBA7C3}">
  <dimension ref="A1"/>
  <sheetViews>
    <sheetView workbookViewId="0">
      <selection activeCell="A3" sqref="A3"/>
    </sheetView>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001"/>
  <sheetViews>
    <sheetView topLeftCell="M1" zoomScaleNormal="100" workbookViewId="0">
      <selection activeCell="S1" sqref="S1:S1048576"/>
    </sheetView>
  </sheetViews>
  <sheetFormatPr defaultColWidth="14.44140625" defaultRowHeight="15" customHeight="1" x14ac:dyDescent="0.3"/>
  <cols>
    <col min="1" max="1" width="13" bestFit="1" customWidth="1"/>
    <col min="2" max="2" width="15.109375" bestFit="1" customWidth="1"/>
    <col min="3" max="3" width="14.88671875" bestFit="1" customWidth="1"/>
    <col min="4" max="4" width="16.6640625" bestFit="1" customWidth="1"/>
    <col min="5" max="5" width="14.33203125" customWidth="1"/>
    <col min="6" max="6" width="17.5546875" bestFit="1" customWidth="1"/>
    <col min="7" max="7" width="14.33203125" customWidth="1"/>
    <col min="8" max="8" width="14.88671875" bestFit="1" customWidth="1"/>
    <col min="9" max="9" width="14.33203125" customWidth="1"/>
    <col min="10" max="10" width="16.5546875" bestFit="1" customWidth="1"/>
    <col min="11" max="11" width="14.33203125" customWidth="1"/>
    <col min="12" max="12" width="16" bestFit="1" customWidth="1"/>
    <col min="13" max="14" width="14.33203125" customWidth="1"/>
    <col min="15" max="15" width="17.21875" bestFit="1" customWidth="1"/>
    <col min="16" max="16" width="14.33203125" customWidth="1"/>
    <col min="17" max="17" width="19.44140625" bestFit="1" customWidth="1"/>
    <col min="18" max="18" width="17.44140625" bestFit="1" customWidth="1"/>
    <col min="19" max="19" width="18" bestFit="1" customWidth="1"/>
    <col min="20" max="20" width="19.6640625" bestFit="1" customWidth="1"/>
    <col min="21" max="21" width="16.21875" bestFit="1" customWidth="1"/>
    <col min="22" max="23" width="8.6640625" customWidth="1"/>
  </cols>
  <sheetData>
    <row r="1" spans="1:22" ht="14.4" x14ac:dyDescent="0.3">
      <c r="A1" s="7" t="s">
        <v>0</v>
      </c>
      <c r="B1" s="7" t="s">
        <v>1</v>
      </c>
      <c r="C1" s="7" t="s">
        <v>2</v>
      </c>
      <c r="D1" s="7" t="s">
        <v>3</v>
      </c>
      <c r="E1" s="7" t="s">
        <v>4</v>
      </c>
      <c r="F1" s="7" t="s">
        <v>5</v>
      </c>
      <c r="G1" s="8" t="s">
        <v>6</v>
      </c>
      <c r="H1" s="8" t="s">
        <v>7</v>
      </c>
      <c r="I1" s="8" t="s">
        <v>8</v>
      </c>
      <c r="J1" s="7" t="s">
        <v>9</v>
      </c>
      <c r="K1" s="7" t="s">
        <v>10</v>
      </c>
      <c r="L1" s="7" t="s">
        <v>1255</v>
      </c>
      <c r="M1" s="7" t="s">
        <v>11</v>
      </c>
      <c r="N1" s="7" t="s">
        <v>12</v>
      </c>
      <c r="O1" s="7" t="s">
        <v>13</v>
      </c>
      <c r="P1" s="7" t="s">
        <v>14</v>
      </c>
      <c r="Q1" s="7" t="s">
        <v>1249</v>
      </c>
      <c r="R1" s="7" t="s">
        <v>1250</v>
      </c>
      <c r="S1" s="7" t="s">
        <v>1254</v>
      </c>
      <c r="U1" s="2"/>
      <c r="V1" s="2"/>
    </row>
    <row r="2" spans="1:22" ht="14.4" x14ac:dyDescent="0.3">
      <c r="A2" s="3">
        <v>1200</v>
      </c>
      <c r="B2" s="4">
        <v>44860</v>
      </c>
      <c r="C2" s="3">
        <v>202</v>
      </c>
      <c r="D2" s="3">
        <v>302</v>
      </c>
      <c r="E2" s="3">
        <v>103</v>
      </c>
      <c r="F2" s="3">
        <v>10</v>
      </c>
      <c r="G2" s="5">
        <v>236.821</v>
      </c>
      <c r="H2" s="5">
        <v>2368.21</v>
      </c>
      <c r="I2" s="5">
        <v>497.32409999999999</v>
      </c>
      <c r="J2" s="3" t="b">
        <v>0</v>
      </c>
      <c r="K2" s="3" t="s">
        <v>209</v>
      </c>
      <c r="L2" s="16">
        <f t="shared" ref="L2:L65" si="0">TIMEVALUE(K2)</f>
        <v>0.17986111111111111</v>
      </c>
      <c r="M2" s="3">
        <v>2022</v>
      </c>
      <c r="N2" s="3">
        <v>10</v>
      </c>
      <c r="O2" s="18" t="s">
        <v>18</v>
      </c>
      <c r="P2" s="3">
        <v>4</v>
      </c>
      <c r="Q2" s="9">
        <f xml:space="preserve"> Table1[[#This Row],[Total_Sales]] / Table1[[#This Row],[Quantity_Sold]]</f>
        <v>236.821</v>
      </c>
      <c r="R2" s="14" t="str">
        <f t="shared" ref="R2:R65" si="1">IF(L2&lt;TIME(12,0,0),"Morning", IF(L2&lt;TIME(15,0,0),"Afternoon", IF(L2&lt;TIME(21,0,0),"Evening","Night")))</f>
        <v>Morning</v>
      </c>
      <c r="S2" s="30">
        <f t="shared" ref="S2:S65" si="2">(I2/H2)</f>
        <v>0.21</v>
      </c>
    </row>
    <row r="3" spans="1:22" ht="14.4" x14ac:dyDescent="0.3">
      <c r="A3" s="3">
        <v>2799</v>
      </c>
      <c r="B3" s="4">
        <v>44860</v>
      </c>
      <c r="C3" s="3">
        <v>203</v>
      </c>
      <c r="D3" s="3">
        <v>303</v>
      </c>
      <c r="E3" s="3">
        <v>104</v>
      </c>
      <c r="F3" s="3">
        <v>3</v>
      </c>
      <c r="G3" s="5">
        <v>277.91399999999999</v>
      </c>
      <c r="H3" s="5">
        <v>833.74199999999996</v>
      </c>
      <c r="I3" s="5">
        <v>125.06129999999999</v>
      </c>
      <c r="J3" s="3" t="b">
        <v>0</v>
      </c>
      <c r="K3" s="3" t="s">
        <v>1042</v>
      </c>
      <c r="L3" s="16">
        <f t="shared" si="0"/>
        <v>0.20972222222222223</v>
      </c>
      <c r="M3" s="3">
        <v>2022</v>
      </c>
      <c r="N3" s="3">
        <v>10</v>
      </c>
      <c r="O3" s="3" t="s">
        <v>18</v>
      </c>
      <c r="P3" s="3">
        <v>5</v>
      </c>
      <c r="Q3" s="9">
        <f xml:space="preserve"> Table1[[#This Row],[Total_Sales]] / Table1[[#This Row],[Quantity_Sold]]</f>
        <v>277.91399999999999</v>
      </c>
      <c r="R3" s="14" t="str">
        <f t="shared" si="1"/>
        <v>Morning</v>
      </c>
      <c r="S3" s="30">
        <f t="shared" si="2"/>
        <v>0.15</v>
      </c>
    </row>
    <row r="4" spans="1:22" ht="14.4" x14ac:dyDescent="0.3">
      <c r="A4" s="3">
        <v>2885</v>
      </c>
      <c r="B4" s="4">
        <v>44860</v>
      </c>
      <c r="C4" s="3">
        <v>203</v>
      </c>
      <c r="D4" s="3">
        <v>304</v>
      </c>
      <c r="E4" s="3">
        <v>101</v>
      </c>
      <c r="F4" s="3">
        <v>5</v>
      </c>
      <c r="G4" s="5">
        <v>326.48199999999997</v>
      </c>
      <c r="H4" s="5">
        <v>1632.4099999999999</v>
      </c>
      <c r="I4" s="5">
        <v>310.15789999999998</v>
      </c>
      <c r="J4" s="3" t="b">
        <v>1</v>
      </c>
      <c r="K4" s="3" t="s">
        <v>743</v>
      </c>
      <c r="L4" s="16">
        <f t="shared" si="0"/>
        <v>0.79583333333333328</v>
      </c>
      <c r="M4" s="3">
        <v>2022</v>
      </c>
      <c r="N4" s="3">
        <v>10</v>
      </c>
      <c r="O4" s="3" t="s">
        <v>18</v>
      </c>
      <c r="P4" s="3">
        <v>19</v>
      </c>
      <c r="Q4" s="14">
        <f xml:space="preserve"> Table1[[#This Row],[Total_Sales]] / Table1[[#This Row],[Quantity_Sold]]</f>
        <v>326.48199999999997</v>
      </c>
      <c r="R4" s="14" t="str">
        <f t="shared" si="1"/>
        <v>Evening</v>
      </c>
      <c r="S4" s="30">
        <f t="shared" si="2"/>
        <v>0.19</v>
      </c>
    </row>
    <row r="5" spans="1:22" ht="14.4" x14ac:dyDescent="0.3">
      <c r="A5" s="3">
        <v>1439</v>
      </c>
      <c r="B5" s="4">
        <v>44861</v>
      </c>
      <c r="C5" s="3">
        <v>201</v>
      </c>
      <c r="D5" s="3">
        <v>303</v>
      </c>
      <c r="E5" s="3">
        <v>105</v>
      </c>
      <c r="F5" s="3">
        <v>2</v>
      </c>
      <c r="G5" s="5">
        <v>184.08</v>
      </c>
      <c r="H5" s="5">
        <v>368.16</v>
      </c>
      <c r="I5" s="5">
        <v>69.950400000000002</v>
      </c>
      <c r="J5" s="3" t="b">
        <v>0</v>
      </c>
      <c r="K5" s="3" t="s">
        <v>403</v>
      </c>
      <c r="L5" s="16">
        <f t="shared" si="0"/>
        <v>0.55972222222222223</v>
      </c>
      <c r="M5" s="3">
        <v>2022</v>
      </c>
      <c r="N5" s="3">
        <v>10</v>
      </c>
      <c r="O5" s="3" t="s">
        <v>16</v>
      </c>
      <c r="P5" s="3">
        <v>13</v>
      </c>
      <c r="Q5" s="9">
        <f xml:space="preserve"> Table1[[#This Row],[Total_Sales]] / Table1[[#This Row],[Quantity_Sold]]</f>
        <v>184.08</v>
      </c>
      <c r="R5" s="14" t="str">
        <f t="shared" si="1"/>
        <v>Afternoon</v>
      </c>
      <c r="S5" s="30">
        <f t="shared" si="2"/>
        <v>0.19</v>
      </c>
    </row>
    <row r="6" spans="1:22" ht="14.4" x14ac:dyDescent="0.3">
      <c r="A6" s="3">
        <v>1572</v>
      </c>
      <c r="B6" s="4">
        <v>44861</v>
      </c>
      <c r="C6" s="3">
        <v>201</v>
      </c>
      <c r="D6" s="3">
        <v>301</v>
      </c>
      <c r="E6" s="3">
        <v>101</v>
      </c>
      <c r="F6" s="3">
        <v>1</v>
      </c>
      <c r="G6" s="5">
        <v>101.41300000000001</v>
      </c>
      <c r="H6" s="5">
        <v>101.41300000000001</v>
      </c>
      <c r="I6" s="5">
        <v>21.29673</v>
      </c>
      <c r="J6" s="3" t="b">
        <v>0</v>
      </c>
      <c r="K6" s="3" t="s">
        <v>494</v>
      </c>
      <c r="L6" s="16">
        <f t="shared" si="0"/>
        <v>0.45833333333333331</v>
      </c>
      <c r="M6" s="3">
        <v>2022</v>
      </c>
      <c r="N6" s="3">
        <v>10</v>
      </c>
      <c r="O6" s="3" t="s">
        <v>16</v>
      </c>
      <c r="P6" s="3">
        <v>11</v>
      </c>
      <c r="Q6" s="14">
        <f xml:space="preserve"> Table1[[#This Row],[Total_Sales]] / Table1[[#This Row],[Quantity_Sold]]</f>
        <v>101.41300000000001</v>
      </c>
      <c r="R6" s="14" t="str">
        <f t="shared" si="1"/>
        <v>Morning</v>
      </c>
      <c r="S6" s="30">
        <f t="shared" si="2"/>
        <v>0.21</v>
      </c>
    </row>
    <row r="7" spans="1:22" ht="14.4" x14ac:dyDescent="0.3">
      <c r="A7" s="3">
        <v>1666</v>
      </c>
      <c r="B7" s="4">
        <v>44861</v>
      </c>
      <c r="C7" s="3">
        <v>202</v>
      </c>
      <c r="D7" s="3">
        <v>305</v>
      </c>
      <c r="E7" s="3">
        <v>102</v>
      </c>
      <c r="F7" s="3">
        <v>5</v>
      </c>
      <c r="G7" s="5">
        <v>216.68400000000003</v>
      </c>
      <c r="H7" s="5">
        <v>1083.42</v>
      </c>
      <c r="I7" s="5">
        <v>184.18140000000002</v>
      </c>
      <c r="J7" s="3" t="b">
        <v>0</v>
      </c>
      <c r="K7" s="3" t="s">
        <v>557</v>
      </c>
      <c r="L7" s="16">
        <f t="shared" si="0"/>
        <v>0.81527777777777777</v>
      </c>
      <c r="M7" s="3">
        <v>2022</v>
      </c>
      <c r="N7" s="3">
        <v>10</v>
      </c>
      <c r="O7" s="3" t="s">
        <v>16</v>
      </c>
      <c r="P7" s="3">
        <v>19</v>
      </c>
      <c r="Q7" s="9">
        <f xml:space="preserve"> Table1[[#This Row],[Total_Sales]] / Table1[[#This Row],[Quantity_Sold]]</f>
        <v>216.68400000000003</v>
      </c>
      <c r="R7" s="14" t="str">
        <f t="shared" si="1"/>
        <v>Evening</v>
      </c>
      <c r="S7" s="30">
        <f t="shared" si="2"/>
        <v>0.17</v>
      </c>
    </row>
    <row r="8" spans="1:22" ht="14.4" x14ac:dyDescent="0.3">
      <c r="A8" s="3">
        <v>2567</v>
      </c>
      <c r="B8" s="4">
        <v>44861</v>
      </c>
      <c r="C8" s="3">
        <v>205</v>
      </c>
      <c r="D8" s="3">
        <v>302</v>
      </c>
      <c r="E8" s="3">
        <v>103</v>
      </c>
      <c r="F8" s="3">
        <v>9</v>
      </c>
      <c r="G8" s="5">
        <v>304.70699999999999</v>
      </c>
      <c r="H8" s="5">
        <v>2742.3629999999998</v>
      </c>
      <c r="I8" s="5">
        <v>521.04896999999994</v>
      </c>
      <c r="J8" s="3" t="b">
        <v>0</v>
      </c>
      <c r="K8" s="3" t="s">
        <v>239</v>
      </c>
      <c r="L8" s="16">
        <f t="shared" si="0"/>
        <v>0.87708333333333333</v>
      </c>
      <c r="M8" s="3">
        <v>2022</v>
      </c>
      <c r="N8" s="3">
        <v>10</v>
      </c>
      <c r="O8" s="3" t="s">
        <v>16</v>
      </c>
      <c r="P8" s="3">
        <v>21</v>
      </c>
      <c r="Q8" s="9">
        <f xml:space="preserve"> Table1[[#This Row],[Total_Sales]] / Table1[[#This Row],[Quantity_Sold]]</f>
        <v>304.70699999999999</v>
      </c>
      <c r="R8" s="14" t="str">
        <f t="shared" si="1"/>
        <v>Night</v>
      </c>
      <c r="S8" s="30">
        <f t="shared" si="2"/>
        <v>0.19</v>
      </c>
    </row>
    <row r="9" spans="1:22" ht="14.4" x14ac:dyDescent="0.3">
      <c r="A9" s="3">
        <v>2827</v>
      </c>
      <c r="B9" s="4">
        <v>44861</v>
      </c>
      <c r="C9" s="3">
        <v>202</v>
      </c>
      <c r="D9" s="3">
        <v>301</v>
      </c>
      <c r="E9" s="3">
        <v>105</v>
      </c>
      <c r="F9" s="3">
        <v>10</v>
      </c>
      <c r="G9" s="5">
        <v>358.05900000000003</v>
      </c>
      <c r="H9" s="5">
        <v>3580.59</v>
      </c>
      <c r="I9" s="5">
        <v>895.14750000000004</v>
      </c>
      <c r="J9" s="3" t="b">
        <v>0</v>
      </c>
      <c r="K9" s="3" t="s">
        <v>140</v>
      </c>
      <c r="L9" s="16">
        <f t="shared" si="0"/>
        <v>0.94930555555555551</v>
      </c>
      <c r="M9" s="3">
        <v>2022</v>
      </c>
      <c r="N9" s="3">
        <v>10</v>
      </c>
      <c r="O9" s="3" t="s">
        <v>16</v>
      </c>
      <c r="P9" s="3">
        <v>22</v>
      </c>
      <c r="Q9" s="9">
        <f xml:space="preserve"> Table1[[#This Row],[Total_Sales]] / Table1[[#This Row],[Quantity_Sold]]</f>
        <v>358.05900000000003</v>
      </c>
      <c r="R9" s="14" t="str">
        <f t="shared" si="1"/>
        <v>Night</v>
      </c>
      <c r="S9" s="30">
        <f t="shared" si="2"/>
        <v>0.25</v>
      </c>
    </row>
    <row r="10" spans="1:22" ht="14.4" x14ac:dyDescent="0.3">
      <c r="A10" s="3">
        <v>1916</v>
      </c>
      <c r="B10" s="4">
        <v>44862</v>
      </c>
      <c r="C10" s="3">
        <v>204</v>
      </c>
      <c r="D10" s="3">
        <v>301</v>
      </c>
      <c r="E10" s="3">
        <v>101</v>
      </c>
      <c r="F10" s="3">
        <v>4</v>
      </c>
      <c r="G10" s="5">
        <v>387.33499999999998</v>
      </c>
      <c r="H10" s="5">
        <v>1549.34</v>
      </c>
      <c r="I10" s="5">
        <v>464.80199999999996</v>
      </c>
      <c r="J10" s="3" t="b">
        <v>0</v>
      </c>
      <c r="K10" s="3" t="s">
        <v>704</v>
      </c>
      <c r="L10" s="16">
        <f t="shared" si="0"/>
        <v>0.7631944444444444</v>
      </c>
      <c r="M10" s="3">
        <v>2022</v>
      </c>
      <c r="N10" s="3">
        <v>10</v>
      </c>
      <c r="O10" s="3" t="s">
        <v>26</v>
      </c>
      <c r="P10" s="3">
        <v>18</v>
      </c>
      <c r="Q10" s="14">
        <f xml:space="preserve"> Table1[[#This Row],[Total_Sales]] / Table1[[#This Row],[Quantity_Sold]]</f>
        <v>387.33499999999998</v>
      </c>
      <c r="R10" s="14" t="str">
        <f t="shared" si="1"/>
        <v>Evening</v>
      </c>
      <c r="S10" s="30">
        <f t="shared" si="2"/>
        <v>0.3</v>
      </c>
    </row>
    <row r="11" spans="1:22" ht="14.4" x14ac:dyDescent="0.3">
      <c r="A11" s="3">
        <v>1316</v>
      </c>
      <c r="B11" s="4">
        <v>44863</v>
      </c>
      <c r="C11" s="3">
        <v>203</v>
      </c>
      <c r="D11" s="3">
        <v>302</v>
      </c>
      <c r="E11" s="3">
        <v>105</v>
      </c>
      <c r="F11" s="3">
        <v>3</v>
      </c>
      <c r="G11" s="5">
        <v>232.68700000000001</v>
      </c>
      <c r="H11" s="5">
        <v>698.06100000000004</v>
      </c>
      <c r="I11" s="5">
        <v>209.41830000000002</v>
      </c>
      <c r="J11" s="3" t="b">
        <v>1</v>
      </c>
      <c r="K11" s="3" t="s">
        <v>304</v>
      </c>
      <c r="L11" s="16">
        <f t="shared" si="0"/>
        <v>0.25763888888888886</v>
      </c>
      <c r="M11" s="3">
        <v>2022</v>
      </c>
      <c r="N11" s="3">
        <v>10</v>
      </c>
      <c r="O11" s="3" t="s">
        <v>22</v>
      </c>
      <c r="P11" s="3">
        <v>6</v>
      </c>
      <c r="Q11" s="9">
        <f xml:space="preserve"> Table1[[#This Row],[Total_Sales]] / Table1[[#This Row],[Quantity_Sold]]</f>
        <v>232.68700000000001</v>
      </c>
      <c r="R11" s="14" t="str">
        <f t="shared" si="1"/>
        <v>Morning</v>
      </c>
      <c r="S11" s="30">
        <f t="shared" si="2"/>
        <v>0.3</v>
      </c>
    </row>
    <row r="12" spans="1:22" ht="14.4" x14ac:dyDescent="0.3">
      <c r="A12" s="3">
        <v>1550</v>
      </c>
      <c r="B12" s="4">
        <v>44864</v>
      </c>
      <c r="C12" s="3">
        <v>204</v>
      </c>
      <c r="D12" s="3">
        <v>305</v>
      </c>
      <c r="E12" s="3">
        <v>105</v>
      </c>
      <c r="F12" s="3">
        <v>8</v>
      </c>
      <c r="G12" s="5">
        <v>146.77000000000001</v>
      </c>
      <c r="H12" s="5">
        <v>1174.1600000000001</v>
      </c>
      <c r="I12" s="5">
        <v>352.24799999999999</v>
      </c>
      <c r="J12" s="3" t="b">
        <v>0</v>
      </c>
      <c r="K12" s="3" t="s">
        <v>478</v>
      </c>
      <c r="L12" s="16">
        <f t="shared" si="0"/>
        <v>0.16180555555555556</v>
      </c>
      <c r="M12" s="3">
        <v>2022</v>
      </c>
      <c r="N12" s="3">
        <v>10</v>
      </c>
      <c r="O12" s="3" t="s">
        <v>20</v>
      </c>
      <c r="P12" s="3">
        <v>3</v>
      </c>
      <c r="Q12" s="9">
        <f xml:space="preserve"> Table1[[#This Row],[Total_Sales]] / Table1[[#This Row],[Quantity_Sold]]</f>
        <v>146.77000000000001</v>
      </c>
      <c r="R12" s="14" t="str">
        <f t="shared" si="1"/>
        <v>Morning</v>
      </c>
      <c r="S12" s="30">
        <f t="shared" si="2"/>
        <v>0.3</v>
      </c>
    </row>
    <row r="13" spans="1:22" ht="14.4" x14ac:dyDescent="0.3">
      <c r="A13" s="3">
        <v>2647</v>
      </c>
      <c r="B13" s="4">
        <v>44864</v>
      </c>
      <c r="C13" s="3">
        <v>205</v>
      </c>
      <c r="D13" s="3">
        <v>301</v>
      </c>
      <c r="E13" s="3">
        <v>103</v>
      </c>
      <c r="F13" s="3">
        <v>4</v>
      </c>
      <c r="G13" s="5">
        <v>293.54000000000002</v>
      </c>
      <c r="H13" s="5">
        <v>1174.1600000000001</v>
      </c>
      <c r="I13" s="5">
        <v>293.54000000000002</v>
      </c>
      <c r="J13" s="3" t="b">
        <v>0</v>
      </c>
      <c r="K13" s="3" t="s">
        <v>341</v>
      </c>
      <c r="L13" s="16">
        <f t="shared" si="0"/>
        <v>0.89097222222222228</v>
      </c>
      <c r="M13" s="3">
        <v>2022</v>
      </c>
      <c r="N13" s="3">
        <v>10</v>
      </c>
      <c r="O13" s="3" t="s">
        <v>20</v>
      </c>
      <c r="P13" s="3">
        <v>21</v>
      </c>
      <c r="Q13" s="9">
        <f xml:space="preserve"> Table1[[#This Row],[Total_Sales]] / Table1[[#This Row],[Quantity_Sold]]</f>
        <v>293.54000000000002</v>
      </c>
      <c r="R13" s="14" t="str">
        <f t="shared" si="1"/>
        <v>Night</v>
      </c>
      <c r="S13" s="30">
        <f t="shared" si="2"/>
        <v>0.25</v>
      </c>
    </row>
    <row r="14" spans="1:22" ht="14.4" x14ac:dyDescent="0.3">
      <c r="A14" s="3">
        <v>2105</v>
      </c>
      <c r="B14" s="4">
        <v>44865</v>
      </c>
      <c r="C14" s="3">
        <v>204</v>
      </c>
      <c r="D14" s="3">
        <v>301</v>
      </c>
      <c r="E14" s="3">
        <v>104</v>
      </c>
      <c r="F14" s="3">
        <v>1</v>
      </c>
      <c r="G14" s="5">
        <v>230.37300000000002</v>
      </c>
      <c r="H14" s="5">
        <v>230.37300000000002</v>
      </c>
      <c r="I14" s="5">
        <v>43.770870000000002</v>
      </c>
      <c r="J14" s="3" t="b">
        <v>0</v>
      </c>
      <c r="K14" s="3" t="s">
        <v>666</v>
      </c>
      <c r="L14" s="16">
        <f t="shared" si="0"/>
        <v>0.82152777777777775</v>
      </c>
      <c r="M14" s="3">
        <v>2022</v>
      </c>
      <c r="N14" s="3">
        <v>10</v>
      </c>
      <c r="O14" s="3" t="s">
        <v>28</v>
      </c>
      <c r="P14" s="3">
        <v>19</v>
      </c>
      <c r="Q14" s="9">
        <f xml:space="preserve"> Table1[[#This Row],[Total_Sales]] / Table1[[#This Row],[Quantity_Sold]]</f>
        <v>230.37300000000002</v>
      </c>
      <c r="R14" s="14" t="str">
        <f t="shared" si="1"/>
        <v>Evening</v>
      </c>
      <c r="S14" s="30">
        <f t="shared" si="2"/>
        <v>0.19</v>
      </c>
    </row>
    <row r="15" spans="1:22" ht="14.4" x14ac:dyDescent="0.3">
      <c r="A15" s="3">
        <v>1818</v>
      </c>
      <c r="B15" s="4">
        <v>44866</v>
      </c>
      <c r="C15" s="3">
        <v>205</v>
      </c>
      <c r="D15" s="3">
        <v>302</v>
      </c>
      <c r="E15" s="3">
        <v>101</v>
      </c>
      <c r="F15" s="3">
        <v>5</v>
      </c>
      <c r="G15" s="5">
        <v>48.580999999999996</v>
      </c>
      <c r="H15" s="5">
        <v>242.90499999999997</v>
      </c>
      <c r="I15" s="5">
        <v>51.010049999999993</v>
      </c>
      <c r="J15" s="3" t="b">
        <v>0</v>
      </c>
      <c r="K15" s="3" t="s">
        <v>646</v>
      </c>
      <c r="L15" s="16">
        <f t="shared" si="0"/>
        <v>0.40555555555555556</v>
      </c>
      <c r="M15" s="3">
        <v>2022</v>
      </c>
      <c r="N15" s="3">
        <v>11</v>
      </c>
      <c r="O15" s="3" t="s">
        <v>31</v>
      </c>
      <c r="P15" s="3">
        <v>9</v>
      </c>
      <c r="Q15" s="14">
        <f xml:space="preserve"> Table1[[#This Row],[Total_Sales]] / Table1[[#This Row],[Quantity_Sold]]</f>
        <v>48.580999999999996</v>
      </c>
      <c r="R15" s="14" t="str">
        <f t="shared" si="1"/>
        <v>Morning</v>
      </c>
      <c r="S15" s="30">
        <f t="shared" si="2"/>
        <v>0.21</v>
      </c>
    </row>
    <row r="16" spans="1:22" ht="14.4" x14ac:dyDescent="0.3">
      <c r="A16" s="3">
        <v>2043</v>
      </c>
      <c r="B16" s="4">
        <v>44866</v>
      </c>
      <c r="C16" s="3">
        <v>202</v>
      </c>
      <c r="D16" s="3">
        <v>305</v>
      </c>
      <c r="E16" s="3">
        <v>103</v>
      </c>
      <c r="F16" s="3">
        <v>1</v>
      </c>
      <c r="G16" s="5">
        <v>46.722000000000001</v>
      </c>
      <c r="H16" s="5">
        <v>46.722000000000001</v>
      </c>
      <c r="I16" s="5">
        <v>7.0083000000000002</v>
      </c>
      <c r="J16" s="3" t="b">
        <v>1</v>
      </c>
      <c r="K16" s="3" t="s">
        <v>761</v>
      </c>
      <c r="L16" s="16">
        <f t="shared" si="0"/>
        <v>0.53888888888888886</v>
      </c>
      <c r="M16" s="3">
        <v>2022</v>
      </c>
      <c r="N16" s="3">
        <v>11</v>
      </c>
      <c r="O16" s="3" t="s">
        <v>31</v>
      </c>
      <c r="P16" s="3">
        <v>12</v>
      </c>
      <c r="Q16" s="9">
        <f xml:space="preserve"> Table1[[#This Row],[Total_Sales]] / Table1[[#This Row],[Quantity_Sold]]</f>
        <v>46.722000000000001</v>
      </c>
      <c r="R16" s="14" t="str">
        <f t="shared" si="1"/>
        <v>Afternoon</v>
      </c>
      <c r="S16" s="30">
        <f t="shared" si="2"/>
        <v>0.15</v>
      </c>
    </row>
    <row r="17" spans="1:19" ht="14.4" x14ac:dyDescent="0.3">
      <c r="A17" s="3">
        <v>2830</v>
      </c>
      <c r="B17" s="4">
        <v>44866</v>
      </c>
      <c r="C17" s="3">
        <v>203</v>
      </c>
      <c r="D17" s="3">
        <v>303</v>
      </c>
      <c r="E17" s="3">
        <v>103</v>
      </c>
      <c r="F17" s="3">
        <v>1</v>
      </c>
      <c r="G17" s="5">
        <v>238.524</v>
      </c>
      <c r="H17" s="5">
        <v>238.524</v>
      </c>
      <c r="I17" s="5">
        <v>40.549080000000004</v>
      </c>
      <c r="J17" s="3" t="b">
        <v>1</v>
      </c>
      <c r="K17" s="3" t="s">
        <v>1055</v>
      </c>
      <c r="L17" s="16">
        <f t="shared" si="0"/>
        <v>0.88541666666666663</v>
      </c>
      <c r="M17" s="3">
        <v>2022</v>
      </c>
      <c r="N17" s="3">
        <v>11</v>
      </c>
      <c r="O17" s="3" t="s">
        <v>31</v>
      </c>
      <c r="P17" s="3">
        <v>21</v>
      </c>
      <c r="Q17" s="9">
        <f xml:space="preserve"> Table1[[#This Row],[Total_Sales]] / Table1[[#This Row],[Quantity_Sold]]</f>
        <v>238.524</v>
      </c>
      <c r="R17" s="14" t="str">
        <f t="shared" si="1"/>
        <v>Night</v>
      </c>
      <c r="S17" s="30">
        <f t="shared" si="2"/>
        <v>0.17</v>
      </c>
    </row>
    <row r="18" spans="1:19" ht="14.4" x14ac:dyDescent="0.3">
      <c r="A18" s="3">
        <v>1706</v>
      </c>
      <c r="B18" s="4">
        <v>44867</v>
      </c>
      <c r="C18" s="3">
        <v>203</v>
      </c>
      <c r="D18" s="3">
        <v>302</v>
      </c>
      <c r="E18" s="3">
        <v>103</v>
      </c>
      <c r="F18" s="3">
        <v>2</v>
      </c>
      <c r="G18" s="5">
        <v>191.02199999999999</v>
      </c>
      <c r="H18" s="5">
        <v>382.04399999999998</v>
      </c>
      <c r="I18" s="5">
        <v>114.61319999999999</v>
      </c>
      <c r="J18" s="3" t="b">
        <v>0</v>
      </c>
      <c r="K18" s="3" t="s">
        <v>584</v>
      </c>
      <c r="L18" s="16">
        <f t="shared" si="0"/>
        <v>0.37708333333333333</v>
      </c>
      <c r="M18" s="3">
        <v>2022</v>
      </c>
      <c r="N18" s="3">
        <v>11</v>
      </c>
      <c r="O18" s="3" t="s">
        <v>18</v>
      </c>
      <c r="P18" s="3">
        <v>9</v>
      </c>
      <c r="Q18" s="9">
        <f xml:space="preserve"> Table1[[#This Row],[Total_Sales]] / Table1[[#This Row],[Quantity_Sold]]</f>
        <v>191.02199999999999</v>
      </c>
      <c r="R18" s="14" t="str">
        <f t="shared" si="1"/>
        <v>Morning</v>
      </c>
      <c r="S18" s="30">
        <f t="shared" si="2"/>
        <v>0.3</v>
      </c>
    </row>
    <row r="19" spans="1:19" ht="14.4" x14ac:dyDescent="0.3">
      <c r="A19" s="3">
        <v>2246</v>
      </c>
      <c r="B19" s="4">
        <v>44868</v>
      </c>
      <c r="C19" s="3">
        <v>201</v>
      </c>
      <c r="D19" s="3">
        <v>304</v>
      </c>
      <c r="E19" s="3">
        <v>102</v>
      </c>
      <c r="F19" s="3">
        <v>9</v>
      </c>
      <c r="G19" s="5">
        <v>192.4</v>
      </c>
      <c r="H19" s="5">
        <v>1731.6000000000001</v>
      </c>
      <c r="I19" s="5">
        <v>519.48</v>
      </c>
      <c r="J19" s="3" t="b">
        <v>0</v>
      </c>
      <c r="K19" s="3" t="s">
        <v>215</v>
      </c>
      <c r="L19" s="16">
        <f t="shared" si="0"/>
        <v>0.1076388888888889</v>
      </c>
      <c r="M19" s="3">
        <v>2022</v>
      </c>
      <c r="N19" s="3">
        <v>11</v>
      </c>
      <c r="O19" s="3" t="s">
        <v>16</v>
      </c>
      <c r="P19" s="3">
        <v>2</v>
      </c>
      <c r="Q19" s="9">
        <f xml:space="preserve"> Table1[[#This Row],[Total_Sales]] / Table1[[#This Row],[Quantity_Sold]]</f>
        <v>192.4</v>
      </c>
      <c r="R19" s="14" t="str">
        <f t="shared" si="1"/>
        <v>Morning</v>
      </c>
      <c r="S19" s="30">
        <f t="shared" si="2"/>
        <v>0.3</v>
      </c>
    </row>
    <row r="20" spans="1:19" ht="14.4" x14ac:dyDescent="0.3">
      <c r="A20" s="3">
        <v>2034</v>
      </c>
      <c r="B20" s="4">
        <v>44869</v>
      </c>
      <c r="C20" s="3">
        <v>203</v>
      </c>
      <c r="D20" s="3">
        <v>304</v>
      </c>
      <c r="E20" s="3">
        <v>105</v>
      </c>
      <c r="F20" s="3">
        <v>6</v>
      </c>
      <c r="G20" s="5">
        <v>122.86300000000001</v>
      </c>
      <c r="H20" s="5">
        <v>737.17800000000011</v>
      </c>
      <c r="I20" s="5">
        <v>154.80738000000002</v>
      </c>
      <c r="J20" s="3" t="b">
        <v>0</v>
      </c>
      <c r="K20" s="3" t="s">
        <v>416</v>
      </c>
      <c r="L20" s="16">
        <f t="shared" si="0"/>
        <v>0.8618055555555556</v>
      </c>
      <c r="M20" s="3">
        <v>2022</v>
      </c>
      <c r="N20" s="3">
        <v>11</v>
      </c>
      <c r="O20" s="3" t="s">
        <v>26</v>
      </c>
      <c r="P20" s="3">
        <v>20</v>
      </c>
      <c r="Q20" s="9">
        <f xml:space="preserve"> Table1[[#This Row],[Total_Sales]] / Table1[[#This Row],[Quantity_Sold]]</f>
        <v>122.86300000000001</v>
      </c>
      <c r="R20" s="14" t="str">
        <f t="shared" si="1"/>
        <v>Evening</v>
      </c>
      <c r="S20" s="30">
        <f t="shared" si="2"/>
        <v>0.21</v>
      </c>
    </row>
    <row r="21" spans="1:19" ht="15.75" customHeight="1" x14ac:dyDescent="0.3">
      <c r="A21" s="3">
        <v>2947</v>
      </c>
      <c r="B21" s="4">
        <v>44869</v>
      </c>
      <c r="C21" s="3">
        <v>201</v>
      </c>
      <c r="D21" s="3">
        <v>303</v>
      </c>
      <c r="E21" s="3">
        <v>103</v>
      </c>
      <c r="F21" s="3">
        <v>4</v>
      </c>
      <c r="G21" s="5">
        <v>261.50799999999998</v>
      </c>
      <c r="H21" s="5">
        <v>1046.0319999999999</v>
      </c>
      <c r="I21" s="5">
        <v>261.50799999999998</v>
      </c>
      <c r="J21" s="3" t="b">
        <v>0</v>
      </c>
      <c r="K21" s="3" t="s">
        <v>1048</v>
      </c>
      <c r="L21" s="16">
        <f t="shared" si="0"/>
        <v>0.38472222222222224</v>
      </c>
      <c r="M21" s="3">
        <v>2022</v>
      </c>
      <c r="N21" s="3">
        <v>11</v>
      </c>
      <c r="O21" s="3" t="s">
        <v>26</v>
      </c>
      <c r="P21" s="3">
        <v>9</v>
      </c>
      <c r="Q21" s="9">
        <f xml:space="preserve"> Table1[[#This Row],[Total_Sales]] / Table1[[#This Row],[Quantity_Sold]]</f>
        <v>261.50799999999998</v>
      </c>
      <c r="R21" s="14" t="str">
        <f t="shared" si="1"/>
        <v>Morning</v>
      </c>
      <c r="S21" s="30">
        <f t="shared" si="2"/>
        <v>0.25</v>
      </c>
    </row>
    <row r="22" spans="1:19" ht="15.75" customHeight="1" x14ac:dyDescent="0.3">
      <c r="A22" s="3">
        <v>1161</v>
      </c>
      <c r="B22" s="4">
        <v>44870</v>
      </c>
      <c r="C22" s="3">
        <v>204</v>
      </c>
      <c r="D22" s="3">
        <v>302</v>
      </c>
      <c r="E22" s="3">
        <v>102</v>
      </c>
      <c r="F22" s="3">
        <v>6</v>
      </c>
      <c r="G22" s="5">
        <v>27.975999999999999</v>
      </c>
      <c r="H22" s="5">
        <v>167.85599999999999</v>
      </c>
      <c r="I22" s="5">
        <v>25.1784</v>
      </c>
      <c r="J22" s="3" t="b">
        <v>1</v>
      </c>
      <c r="K22" s="3" t="s">
        <v>174</v>
      </c>
      <c r="L22" s="16">
        <f t="shared" si="0"/>
        <v>0.13333333333333333</v>
      </c>
      <c r="M22" s="3">
        <v>2022</v>
      </c>
      <c r="N22" s="3">
        <v>11</v>
      </c>
      <c r="O22" s="3" t="s">
        <v>22</v>
      </c>
      <c r="P22" s="3">
        <v>3</v>
      </c>
      <c r="Q22" s="9">
        <f xml:space="preserve"> Table1[[#This Row],[Total_Sales]] / Table1[[#This Row],[Quantity_Sold]]</f>
        <v>27.975999999999999</v>
      </c>
      <c r="R22" s="14" t="str">
        <f t="shared" si="1"/>
        <v>Morning</v>
      </c>
      <c r="S22" s="30">
        <f t="shared" si="2"/>
        <v>0.15</v>
      </c>
    </row>
    <row r="23" spans="1:19" ht="15.75" customHeight="1" x14ac:dyDescent="0.3">
      <c r="A23" s="3">
        <v>2125</v>
      </c>
      <c r="B23" s="4">
        <v>44870</v>
      </c>
      <c r="C23" s="3">
        <v>202</v>
      </c>
      <c r="D23" s="3">
        <v>301</v>
      </c>
      <c r="E23" s="3">
        <v>102</v>
      </c>
      <c r="F23" s="3">
        <v>3</v>
      </c>
      <c r="G23" s="5">
        <v>323.81700000000001</v>
      </c>
      <c r="H23" s="5">
        <v>971.45100000000002</v>
      </c>
      <c r="I23" s="5">
        <v>242.86275000000001</v>
      </c>
      <c r="J23" s="3" t="b">
        <v>0</v>
      </c>
      <c r="K23" s="3" t="s">
        <v>725</v>
      </c>
      <c r="L23" s="16">
        <f t="shared" si="0"/>
        <v>0.57708333333333328</v>
      </c>
      <c r="M23" s="3">
        <v>2022</v>
      </c>
      <c r="N23" s="3">
        <v>11</v>
      </c>
      <c r="O23" s="3" t="s">
        <v>22</v>
      </c>
      <c r="P23" s="3">
        <v>13</v>
      </c>
      <c r="Q23" s="9">
        <f xml:space="preserve"> Table1[[#This Row],[Total_Sales]] / Table1[[#This Row],[Quantity_Sold]]</f>
        <v>323.81700000000001</v>
      </c>
      <c r="R23" s="14" t="str">
        <f t="shared" si="1"/>
        <v>Afternoon</v>
      </c>
      <c r="S23" s="30">
        <f t="shared" si="2"/>
        <v>0.25</v>
      </c>
    </row>
    <row r="24" spans="1:19" ht="15.75" customHeight="1" x14ac:dyDescent="0.3">
      <c r="A24" s="3">
        <v>1252</v>
      </c>
      <c r="B24" s="4">
        <v>44871</v>
      </c>
      <c r="C24" s="3">
        <v>202</v>
      </c>
      <c r="D24" s="3">
        <v>301</v>
      </c>
      <c r="E24" s="3">
        <v>105</v>
      </c>
      <c r="F24" s="3">
        <v>1</v>
      </c>
      <c r="G24" s="5">
        <v>294.74900000000002</v>
      </c>
      <c r="H24" s="5">
        <v>294.74900000000002</v>
      </c>
      <c r="I24" s="5">
        <v>50.107330000000005</v>
      </c>
      <c r="J24" s="3" t="b">
        <v>0</v>
      </c>
      <c r="K24" s="3" t="s">
        <v>254</v>
      </c>
      <c r="L24" s="16">
        <f t="shared" si="0"/>
        <v>0.41805555555555557</v>
      </c>
      <c r="M24" s="3">
        <v>2022</v>
      </c>
      <c r="N24" s="3">
        <v>11</v>
      </c>
      <c r="O24" s="3" t="s">
        <v>20</v>
      </c>
      <c r="P24" s="3">
        <v>10</v>
      </c>
      <c r="Q24" s="9">
        <f xml:space="preserve"> Table1[[#This Row],[Total_Sales]] / Table1[[#This Row],[Quantity_Sold]]</f>
        <v>294.74900000000002</v>
      </c>
      <c r="R24" s="14" t="str">
        <f t="shared" si="1"/>
        <v>Morning</v>
      </c>
      <c r="S24" s="30">
        <f t="shared" si="2"/>
        <v>0.17</v>
      </c>
    </row>
    <row r="25" spans="1:19" ht="15.75" customHeight="1" x14ac:dyDescent="0.3">
      <c r="A25" s="3">
        <v>1807</v>
      </c>
      <c r="B25" s="4">
        <v>44871</v>
      </c>
      <c r="C25" s="3">
        <v>201</v>
      </c>
      <c r="D25" s="3">
        <v>303</v>
      </c>
      <c r="E25" s="3">
        <v>105</v>
      </c>
      <c r="F25" s="3">
        <v>6</v>
      </c>
      <c r="G25" s="5">
        <v>170.18299999999999</v>
      </c>
      <c r="H25" s="5">
        <v>1021.098</v>
      </c>
      <c r="I25" s="5">
        <v>255.27449999999999</v>
      </c>
      <c r="J25" s="3" t="b">
        <v>0</v>
      </c>
      <c r="K25" s="3" t="s">
        <v>187</v>
      </c>
      <c r="L25" s="16">
        <f t="shared" si="0"/>
        <v>0.75555555555555554</v>
      </c>
      <c r="M25" s="3">
        <v>2022</v>
      </c>
      <c r="N25" s="3">
        <v>11</v>
      </c>
      <c r="O25" s="3" t="s">
        <v>20</v>
      </c>
      <c r="P25" s="3">
        <v>18</v>
      </c>
      <c r="Q25" s="9">
        <f xml:space="preserve"> Table1[[#This Row],[Total_Sales]] / Table1[[#This Row],[Quantity_Sold]]</f>
        <v>170.18299999999999</v>
      </c>
      <c r="R25" s="14" t="str">
        <f t="shared" si="1"/>
        <v>Evening</v>
      </c>
      <c r="S25" s="30">
        <f t="shared" si="2"/>
        <v>0.25</v>
      </c>
    </row>
    <row r="26" spans="1:19" ht="15.75" customHeight="1" x14ac:dyDescent="0.3">
      <c r="A26" s="3">
        <v>1820</v>
      </c>
      <c r="B26" s="4">
        <v>44871</v>
      </c>
      <c r="C26" s="3">
        <v>202</v>
      </c>
      <c r="D26" s="3">
        <v>301</v>
      </c>
      <c r="E26" s="3">
        <v>101</v>
      </c>
      <c r="F26" s="3">
        <v>4</v>
      </c>
      <c r="G26" s="5">
        <v>305.084</v>
      </c>
      <c r="H26" s="5">
        <v>1220.336</v>
      </c>
      <c r="I26" s="5">
        <v>366.10079999999999</v>
      </c>
      <c r="J26" s="3" t="b">
        <v>0</v>
      </c>
      <c r="K26" s="3" t="s">
        <v>122</v>
      </c>
      <c r="L26" s="16">
        <f t="shared" si="0"/>
        <v>0.44791666666666669</v>
      </c>
      <c r="M26" s="3">
        <v>2022</v>
      </c>
      <c r="N26" s="3">
        <v>11</v>
      </c>
      <c r="O26" s="3" t="s">
        <v>20</v>
      </c>
      <c r="P26" s="3">
        <v>10</v>
      </c>
      <c r="Q26" s="14">
        <f xml:space="preserve"> Table1[[#This Row],[Total_Sales]] / Table1[[#This Row],[Quantity_Sold]]</f>
        <v>305.084</v>
      </c>
      <c r="R26" s="14" t="str">
        <f t="shared" si="1"/>
        <v>Morning</v>
      </c>
      <c r="S26" s="30">
        <f t="shared" si="2"/>
        <v>0.3</v>
      </c>
    </row>
    <row r="27" spans="1:19" ht="15.75" customHeight="1" x14ac:dyDescent="0.3">
      <c r="A27" s="3">
        <v>2037</v>
      </c>
      <c r="B27" s="4">
        <v>44871</v>
      </c>
      <c r="C27" s="3">
        <v>203</v>
      </c>
      <c r="D27" s="3">
        <v>302</v>
      </c>
      <c r="E27" s="3">
        <v>101</v>
      </c>
      <c r="F27" s="3">
        <v>1</v>
      </c>
      <c r="G27" s="5">
        <v>294.91800000000001</v>
      </c>
      <c r="H27" s="5">
        <v>294.91800000000001</v>
      </c>
      <c r="I27" s="5">
        <v>44.237699999999997</v>
      </c>
      <c r="J27" s="3" t="b">
        <v>0</v>
      </c>
      <c r="K27" s="3" t="s">
        <v>758</v>
      </c>
      <c r="L27" s="16">
        <f t="shared" si="0"/>
        <v>0.84791666666666665</v>
      </c>
      <c r="M27" s="3">
        <v>2022</v>
      </c>
      <c r="N27" s="3">
        <v>11</v>
      </c>
      <c r="O27" s="3" t="s">
        <v>20</v>
      </c>
      <c r="P27" s="3">
        <v>20</v>
      </c>
      <c r="Q27" s="14">
        <f xml:space="preserve"> Table1[[#This Row],[Total_Sales]] / Table1[[#This Row],[Quantity_Sold]]</f>
        <v>294.91800000000001</v>
      </c>
      <c r="R27" s="14" t="str">
        <f t="shared" si="1"/>
        <v>Evening</v>
      </c>
      <c r="S27" s="30">
        <f t="shared" si="2"/>
        <v>0.15</v>
      </c>
    </row>
    <row r="28" spans="1:19" ht="15.75" customHeight="1" x14ac:dyDescent="0.3">
      <c r="A28" s="3">
        <v>1189</v>
      </c>
      <c r="B28" s="4">
        <v>44872</v>
      </c>
      <c r="C28" s="3">
        <v>204</v>
      </c>
      <c r="D28" s="3">
        <v>304</v>
      </c>
      <c r="E28" s="3">
        <v>105</v>
      </c>
      <c r="F28" s="3">
        <v>1</v>
      </c>
      <c r="G28" s="5">
        <v>236.37900000000002</v>
      </c>
      <c r="H28" s="5">
        <v>236.37900000000002</v>
      </c>
      <c r="I28" s="5">
        <v>59.094750000000005</v>
      </c>
      <c r="J28" s="3" t="b">
        <v>0</v>
      </c>
      <c r="K28" s="3" t="s">
        <v>200</v>
      </c>
      <c r="L28" s="16">
        <f t="shared" si="0"/>
        <v>0.96458333333333335</v>
      </c>
      <c r="M28" s="3">
        <v>2022</v>
      </c>
      <c r="N28" s="3">
        <v>11</v>
      </c>
      <c r="O28" s="3" t="s">
        <v>28</v>
      </c>
      <c r="P28" s="3">
        <v>23</v>
      </c>
      <c r="Q28" s="9">
        <f xml:space="preserve"> Table1[[#This Row],[Total_Sales]] / Table1[[#This Row],[Quantity_Sold]]</f>
        <v>236.37900000000002</v>
      </c>
      <c r="R28" s="14" t="str">
        <f t="shared" si="1"/>
        <v>Night</v>
      </c>
      <c r="S28" s="30">
        <f t="shared" si="2"/>
        <v>0.25</v>
      </c>
    </row>
    <row r="29" spans="1:19" ht="15.75" customHeight="1" x14ac:dyDescent="0.3">
      <c r="A29" s="3">
        <v>2428</v>
      </c>
      <c r="B29" s="4">
        <v>44872</v>
      </c>
      <c r="C29" s="3">
        <v>205</v>
      </c>
      <c r="D29" s="3">
        <v>304</v>
      </c>
      <c r="E29" s="3">
        <v>105</v>
      </c>
      <c r="F29" s="3">
        <v>10</v>
      </c>
      <c r="G29" s="5">
        <v>363.40200000000004</v>
      </c>
      <c r="H29" s="5">
        <v>3634.0200000000004</v>
      </c>
      <c r="I29" s="5">
        <v>617.78340000000014</v>
      </c>
      <c r="J29" s="3" t="b">
        <v>0</v>
      </c>
      <c r="K29" s="3" t="s">
        <v>653</v>
      </c>
      <c r="L29" s="16">
        <f t="shared" si="0"/>
        <v>0.1423611111111111</v>
      </c>
      <c r="M29" s="3">
        <v>2022</v>
      </c>
      <c r="N29" s="3">
        <v>11</v>
      </c>
      <c r="O29" s="3" t="s">
        <v>28</v>
      </c>
      <c r="P29" s="3">
        <v>3</v>
      </c>
      <c r="Q29" s="9">
        <f xml:space="preserve"> Table1[[#This Row],[Total_Sales]] / Table1[[#This Row],[Quantity_Sold]]</f>
        <v>363.40200000000004</v>
      </c>
      <c r="R29" s="14" t="str">
        <f t="shared" si="1"/>
        <v>Morning</v>
      </c>
      <c r="S29" s="30">
        <f t="shared" si="2"/>
        <v>0.17</v>
      </c>
    </row>
    <row r="30" spans="1:19" ht="15.75" customHeight="1" x14ac:dyDescent="0.3">
      <c r="A30" s="3">
        <v>2700</v>
      </c>
      <c r="B30" s="4">
        <v>44872</v>
      </c>
      <c r="C30" s="3">
        <v>202</v>
      </c>
      <c r="D30" s="3">
        <v>305</v>
      </c>
      <c r="E30" s="3">
        <v>101</v>
      </c>
      <c r="F30" s="3">
        <v>5</v>
      </c>
      <c r="G30" s="5">
        <v>121.44600000000001</v>
      </c>
      <c r="H30" s="5">
        <v>607.23</v>
      </c>
      <c r="I30" s="5">
        <v>127.5183</v>
      </c>
      <c r="J30" s="3" t="b">
        <v>1</v>
      </c>
      <c r="K30" s="3" t="s">
        <v>133</v>
      </c>
      <c r="L30" s="16">
        <f t="shared" si="0"/>
        <v>0.46250000000000002</v>
      </c>
      <c r="M30" s="3">
        <v>2022</v>
      </c>
      <c r="N30" s="3">
        <v>11</v>
      </c>
      <c r="O30" s="3" t="s">
        <v>28</v>
      </c>
      <c r="P30" s="3">
        <v>11</v>
      </c>
      <c r="Q30" s="14">
        <f xml:space="preserve"> Table1[[#This Row],[Total_Sales]] / Table1[[#This Row],[Quantity_Sold]]</f>
        <v>121.446</v>
      </c>
      <c r="R30" s="14" t="str">
        <f t="shared" si="1"/>
        <v>Morning</v>
      </c>
      <c r="S30" s="30">
        <f t="shared" si="2"/>
        <v>0.21</v>
      </c>
    </row>
    <row r="31" spans="1:19" ht="15.75" customHeight="1" x14ac:dyDescent="0.3">
      <c r="A31" s="3">
        <v>2274</v>
      </c>
      <c r="B31" s="4">
        <v>44873</v>
      </c>
      <c r="C31" s="3">
        <v>202</v>
      </c>
      <c r="D31" s="3">
        <v>305</v>
      </c>
      <c r="E31" s="3">
        <v>104</v>
      </c>
      <c r="F31" s="3">
        <v>1</v>
      </c>
      <c r="G31" s="5">
        <v>353.32700000000006</v>
      </c>
      <c r="H31" s="5">
        <v>353.32700000000006</v>
      </c>
      <c r="I31" s="5">
        <v>74.198670000000007</v>
      </c>
      <c r="J31" s="3" t="b">
        <v>0</v>
      </c>
      <c r="K31" s="3" t="s">
        <v>724</v>
      </c>
      <c r="L31" s="16">
        <f t="shared" si="0"/>
        <v>0.13194444444444445</v>
      </c>
      <c r="M31" s="3">
        <v>2022</v>
      </c>
      <c r="N31" s="3">
        <v>11</v>
      </c>
      <c r="O31" s="3" t="s">
        <v>31</v>
      </c>
      <c r="P31" s="3">
        <v>3</v>
      </c>
      <c r="Q31" s="9">
        <f xml:space="preserve"> Table1[[#This Row],[Total_Sales]] / Table1[[#This Row],[Quantity_Sold]]</f>
        <v>353.32700000000006</v>
      </c>
      <c r="R31" s="14" t="str">
        <f t="shared" si="1"/>
        <v>Morning</v>
      </c>
      <c r="S31" s="30">
        <f t="shared" si="2"/>
        <v>0.21</v>
      </c>
    </row>
    <row r="32" spans="1:19" ht="15.75" customHeight="1" x14ac:dyDescent="0.3">
      <c r="A32" s="3">
        <v>1064</v>
      </c>
      <c r="B32" s="4">
        <v>44874</v>
      </c>
      <c r="C32" s="3">
        <v>202</v>
      </c>
      <c r="D32" s="3">
        <v>303</v>
      </c>
      <c r="E32" s="3">
        <v>101</v>
      </c>
      <c r="F32" s="3">
        <v>4</v>
      </c>
      <c r="G32" s="5">
        <v>104.83200000000001</v>
      </c>
      <c r="H32" s="5">
        <v>419.32800000000003</v>
      </c>
      <c r="I32" s="5">
        <v>125.7984</v>
      </c>
      <c r="J32" s="3" t="b">
        <v>0</v>
      </c>
      <c r="K32" s="3" t="s">
        <v>83</v>
      </c>
      <c r="L32" s="16">
        <f t="shared" si="0"/>
        <v>0.47361111111111109</v>
      </c>
      <c r="M32" s="3">
        <v>2022</v>
      </c>
      <c r="N32" s="3">
        <v>11</v>
      </c>
      <c r="O32" s="3" t="s">
        <v>18</v>
      </c>
      <c r="P32" s="3">
        <v>11</v>
      </c>
      <c r="Q32" s="14">
        <f xml:space="preserve"> Table1[[#This Row],[Total_Sales]] / Table1[[#This Row],[Quantity_Sold]]</f>
        <v>104.83200000000001</v>
      </c>
      <c r="R32" s="14" t="str">
        <f t="shared" si="1"/>
        <v>Morning</v>
      </c>
      <c r="S32" s="30">
        <f t="shared" si="2"/>
        <v>0.3</v>
      </c>
    </row>
    <row r="33" spans="1:19" ht="15.75" customHeight="1" x14ac:dyDescent="0.3">
      <c r="A33" s="3">
        <v>2594</v>
      </c>
      <c r="B33" s="4">
        <v>44874</v>
      </c>
      <c r="C33" s="3">
        <v>202</v>
      </c>
      <c r="D33" s="3">
        <v>304</v>
      </c>
      <c r="E33" s="3">
        <v>102</v>
      </c>
      <c r="F33" s="3">
        <v>10</v>
      </c>
      <c r="G33" s="5">
        <v>47.814</v>
      </c>
      <c r="H33" s="5">
        <v>478.14</v>
      </c>
      <c r="I33" s="5">
        <v>143.44199999999998</v>
      </c>
      <c r="J33" s="3" t="b">
        <v>0</v>
      </c>
      <c r="K33" s="3" t="s">
        <v>703</v>
      </c>
      <c r="L33" s="16">
        <f t="shared" si="0"/>
        <v>0.86111111111111116</v>
      </c>
      <c r="M33" s="3">
        <v>2022</v>
      </c>
      <c r="N33" s="3">
        <v>11</v>
      </c>
      <c r="O33" s="3" t="s">
        <v>18</v>
      </c>
      <c r="P33" s="3">
        <v>20</v>
      </c>
      <c r="Q33" s="9">
        <f xml:space="preserve"> Table1[[#This Row],[Total_Sales]] / Table1[[#This Row],[Quantity_Sold]]</f>
        <v>47.814</v>
      </c>
      <c r="R33" s="14" t="str">
        <f t="shared" si="1"/>
        <v>Evening</v>
      </c>
      <c r="S33" s="30">
        <f t="shared" si="2"/>
        <v>0.3</v>
      </c>
    </row>
    <row r="34" spans="1:19" ht="15.75" customHeight="1" x14ac:dyDescent="0.3">
      <c r="A34" s="3">
        <v>2782</v>
      </c>
      <c r="B34" s="4">
        <v>44874</v>
      </c>
      <c r="C34" s="3">
        <v>202</v>
      </c>
      <c r="D34" s="3">
        <v>301</v>
      </c>
      <c r="E34" s="3">
        <v>105</v>
      </c>
      <c r="F34" s="3">
        <v>9</v>
      </c>
      <c r="G34" s="5">
        <v>35.737000000000002</v>
      </c>
      <c r="H34" s="5">
        <v>321.63300000000004</v>
      </c>
      <c r="I34" s="5">
        <v>54.677610000000008</v>
      </c>
      <c r="J34" s="3" t="b">
        <v>1</v>
      </c>
      <c r="K34" s="3" t="s">
        <v>1035</v>
      </c>
      <c r="L34" s="16">
        <f t="shared" si="0"/>
        <v>0.79513888888888884</v>
      </c>
      <c r="M34" s="3">
        <v>2022</v>
      </c>
      <c r="N34" s="3">
        <v>11</v>
      </c>
      <c r="O34" s="3" t="s">
        <v>18</v>
      </c>
      <c r="P34" s="3">
        <v>19</v>
      </c>
      <c r="Q34" s="9">
        <f xml:space="preserve"> Table1[[#This Row],[Total_Sales]] / Table1[[#This Row],[Quantity_Sold]]</f>
        <v>35.737000000000002</v>
      </c>
      <c r="R34" s="14" t="str">
        <f t="shared" si="1"/>
        <v>Evening</v>
      </c>
      <c r="S34" s="30">
        <f t="shared" si="2"/>
        <v>0.17</v>
      </c>
    </row>
    <row r="35" spans="1:19" ht="15.75" customHeight="1" x14ac:dyDescent="0.3">
      <c r="A35" s="3">
        <v>1756</v>
      </c>
      <c r="B35" s="4">
        <v>44875</v>
      </c>
      <c r="C35" s="3">
        <v>201</v>
      </c>
      <c r="D35" s="3">
        <v>305</v>
      </c>
      <c r="E35" s="3">
        <v>102</v>
      </c>
      <c r="F35" s="3">
        <v>5</v>
      </c>
      <c r="G35" s="5">
        <v>315.84800000000001</v>
      </c>
      <c r="H35" s="5">
        <v>1579.24</v>
      </c>
      <c r="I35" s="5">
        <v>268.4708</v>
      </c>
      <c r="J35" s="3" t="b">
        <v>0</v>
      </c>
      <c r="K35" s="3" t="s">
        <v>224</v>
      </c>
      <c r="L35" s="16">
        <f t="shared" si="0"/>
        <v>0.62013888888888891</v>
      </c>
      <c r="M35" s="3">
        <v>2022</v>
      </c>
      <c r="N35" s="3">
        <v>11</v>
      </c>
      <c r="O35" s="3" t="s">
        <v>16</v>
      </c>
      <c r="P35" s="3">
        <v>14</v>
      </c>
      <c r="Q35" s="9">
        <f xml:space="preserve"> Table1[[#This Row],[Total_Sales]] / Table1[[#This Row],[Quantity_Sold]]</f>
        <v>315.84800000000001</v>
      </c>
      <c r="R35" s="14" t="str">
        <f t="shared" si="1"/>
        <v>Afternoon</v>
      </c>
      <c r="S35" s="30">
        <f t="shared" si="2"/>
        <v>0.16999999999999998</v>
      </c>
    </row>
    <row r="36" spans="1:19" ht="15.75" customHeight="1" x14ac:dyDescent="0.3">
      <c r="A36" s="3">
        <v>1802</v>
      </c>
      <c r="B36" s="4">
        <v>44875</v>
      </c>
      <c r="C36" s="3">
        <v>201</v>
      </c>
      <c r="D36" s="3">
        <v>302</v>
      </c>
      <c r="E36" s="3">
        <v>102</v>
      </c>
      <c r="F36" s="3">
        <v>8</v>
      </c>
      <c r="G36" s="5">
        <v>236.08</v>
      </c>
      <c r="H36" s="5">
        <v>1888.64</v>
      </c>
      <c r="I36" s="5">
        <v>566.59199999999998</v>
      </c>
      <c r="J36" s="3" t="b">
        <v>0</v>
      </c>
      <c r="K36" s="3" t="s">
        <v>188</v>
      </c>
      <c r="L36" s="16">
        <f t="shared" si="0"/>
        <v>0.30416666666666664</v>
      </c>
      <c r="M36" s="3">
        <v>2022</v>
      </c>
      <c r="N36" s="3">
        <v>11</v>
      </c>
      <c r="O36" s="3" t="s">
        <v>16</v>
      </c>
      <c r="P36" s="3">
        <v>7</v>
      </c>
      <c r="Q36" s="9">
        <f xml:space="preserve"> Table1[[#This Row],[Total_Sales]] / Table1[[#This Row],[Quantity_Sold]]</f>
        <v>236.08</v>
      </c>
      <c r="R36" s="14" t="str">
        <f t="shared" si="1"/>
        <v>Morning</v>
      </c>
      <c r="S36" s="30">
        <f t="shared" si="2"/>
        <v>0.3</v>
      </c>
    </row>
    <row r="37" spans="1:19" ht="15.75" customHeight="1" x14ac:dyDescent="0.3">
      <c r="A37" s="3">
        <v>2775</v>
      </c>
      <c r="B37" s="4">
        <v>44875</v>
      </c>
      <c r="C37" s="3">
        <v>201</v>
      </c>
      <c r="D37" s="3">
        <v>303</v>
      </c>
      <c r="E37" s="3">
        <v>102</v>
      </c>
      <c r="F37" s="3">
        <v>1</v>
      </c>
      <c r="G37" s="5">
        <v>203.29400000000001</v>
      </c>
      <c r="H37" s="5">
        <v>203.29400000000001</v>
      </c>
      <c r="I37" s="5">
        <v>30.4941</v>
      </c>
      <c r="J37" s="3" t="b">
        <v>0</v>
      </c>
      <c r="K37" s="3" t="s">
        <v>1033</v>
      </c>
      <c r="L37" s="16">
        <f t="shared" si="0"/>
        <v>0.66249999999999998</v>
      </c>
      <c r="M37" s="3">
        <v>2022</v>
      </c>
      <c r="N37" s="3">
        <v>11</v>
      </c>
      <c r="O37" s="3" t="s">
        <v>16</v>
      </c>
      <c r="P37" s="3">
        <v>15</v>
      </c>
      <c r="Q37" s="9">
        <f xml:space="preserve"> Table1[[#This Row],[Total_Sales]] / Table1[[#This Row],[Quantity_Sold]]</f>
        <v>203.29400000000001</v>
      </c>
      <c r="R37" s="14" t="str">
        <f t="shared" si="1"/>
        <v>Evening</v>
      </c>
      <c r="S37" s="30">
        <f t="shared" si="2"/>
        <v>0.15</v>
      </c>
    </row>
    <row r="38" spans="1:19" ht="15.75" customHeight="1" x14ac:dyDescent="0.3">
      <c r="A38" s="3">
        <v>1951</v>
      </c>
      <c r="B38" s="4">
        <v>44876</v>
      </c>
      <c r="C38" s="3">
        <v>203</v>
      </c>
      <c r="D38" s="3">
        <v>303</v>
      </c>
      <c r="E38" s="3">
        <v>103</v>
      </c>
      <c r="F38" s="3">
        <v>5</v>
      </c>
      <c r="G38" s="5">
        <v>58.747</v>
      </c>
      <c r="H38" s="5">
        <v>293.73500000000001</v>
      </c>
      <c r="I38" s="5">
        <v>73.433750000000003</v>
      </c>
      <c r="J38" s="3" t="b">
        <v>0</v>
      </c>
      <c r="K38" s="3" t="s">
        <v>723</v>
      </c>
      <c r="L38" s="16">
        <f t="shared" si="0"/>
        <v>0.66597222222222219</v>
      </c>
      <c r="M38" s="3">
        <v>2022</v>
      </c>
      <c r="N38" s="3">
        <v>11</v>
      </c>
      <c r="O38" s="3" t="s">
        <v>26</v>
      </c>
      <c r="P38" s="3">
        <v>15</v>
      </c>
      <c r="Q38" s="9">
        <f xml:space="preserve"> Table1[[#This Row],[Total_Sales]] / Table1[[#This Row],[Quantity_Sold]]</f>
        <v>58.747</v>
      </c>
      <c r="R38" s="14" t="str">
        <f t="shared" si="1"/>
        <v>Evening</v>
      </c>
      <c r="S38" s="30">
        <f t="shared" si="2"/>
        <v>0.25</v>
      </c>
    </row>
    <row r="39" spans="1:19" ht="15.75" customHeight="1" x14ac:dyDescent="0.3">
      <c r="A39" s="3">
        <v>2525</v>
      </c>
      <c r="B39" s="4">
        <v>44876</v>
      </c>
      <c r="C39" s="3">
        <v>201</v>
      </c>
      <c r="D39" s="3">
        <v>302</v>
      </c>
      <c r="E39" s="3">
        <v>103</v>
      </c>
      <c r="F39" s="3">
        <v>4</v>
      </c>
      <c r="G39" s="5">
        <v>334.19100000000003</v>
      </c>
      <c r="H39" s="5">
        <v>1336.7640000000001</v>
      </c>
      <c r="I39" s="5">
        <v>253.98516000000004</v>
      </c>
      <c r="J39" s="3" t="b">
        <v>0</v>
      </c>
      <c r="K39" s="3" t="s">
        <v>954</v>
      </c>
      <c r="L39" s="16">
        <f t="shared" si="0"/>
        <v>0.27986111111111112</v>
      </c>
      <c r="M39" s="3">
        <v>2022</v>
      </c>
      <c r="N39" s="3">
        <v>11</v>
      </c>
      <c r="O39" s="3" t="s">
        <v>26</v>
      </c>
      <c r="P39" s="3">
        <v>6</v>
      </c>
      <c r="Q39" s="9">
        <f xml:space="preserve"> Table1[[#This Row],[Total_Sales]] / Table1[[#This Row],[Quantity_Sold]]</f>
        <v>334.19100000000003</v>
      </c>
      <c r="R39" s="14" t="str">
        <f t="shared" si="1"/>
        <v>Morning</v>
      </c>
      <c r="S39" s="30">
        <f t="shared" si="2"/>
        <v>0.19</v>
      </c>
    </row>
    <row r="40" spans="1:19" ht="15.75" customHeight="1" x14ac:dyDescent="0.3">
      <c r="A40" s="3">
        <v>1279</v>
      </c>
      <c r="B40" s="4">
        <v>44877</v>
      </c>
      <c r="C40" s="3">
        <v>205</v>
      </c>
      <c r="D40" s="3">
        <v>304</v>
      </c>
      <c r="E40" s="3">
        <v>105</v>
      </c>
      <c r="F40" s="3">
        <v>3</v>
      </c>
      <c r="G40" s="5">
        <v>59.618000000000002</v>
      </c>
      <c r="H40" s="5">
        <v>178.85400000000001</v>
      </c>
      <c r="I40" s="5">
        <v>44.713500000000003</v>
      </c>
      <c r="J40" s="3" t="b">
        <v>0</v>
      </c>
      <c r="K40" s="3" t="s">
        <v>231</v>
      </c>
      <c r="L40" s="16">
        <f t="shared" si="0"/>
        <v>0.46666666666666667</v>
      </c>
      <c r="M40" s="3">
        <v>2022</v>
      </c>
      <c r="N40" s="3">
        <v>11</v>
      </c>
      <c r="O40" s="3" t="s">
        <v>22</v>
      </c>
      <c r="P40" s="3">
        <v>11</v>
      </c>
      <c r="Q40" s="9">
        <f xml:space="preserve"> Table1[[#This Row],[Total_Sales]] / Table1[[#This Row],[Quantity_Sold]]</f>
        <v>59.618000000000002</v>
      </c>
      <c r="R40" s="14" t="str">
        <f t="shared" si="1"/>
        <v>Morning</v>
      </c>
      <c r="S40" s="30">
        <f t="shared" si="2"/>
        <v>0.25</v>
      </c>
    </row>
    <row r="41" spans="1:19" ht="15.75" customHeight="1" x14ac:dyDescent="0.3">
      <c r="A41" s="3">
        <v>1824</v>
      </c>
      <c r="B41" s="4">
        <v>44877</v>
      </c>
      <c r="C41" s="3">
        <v>204</v>
      </c>
      <c r="D41" s="3">
        <v>301</v>
      </c>
      <c r="E41" s="3">
        <v>104</v>
      </c>
      <c r="F41" s="3">
        <v>6</v>
      </c>
      <c r="G41" s="5">
        <v>199.70600000000002</v>
      </c>
      <c r="H41" s="5">
        <v>1198.2360000000001</v>
      </c>
      <c r="I41" s="5">
        <v>251.62956000000003</v>
      </c>
      <c r="J41" s="3" t="b">
        <v>0</v>
      </c>
      <c r="K41" s="3" t="s">
        <v>650</v>
      </c>
      <c r="L41" s="16">
        <f t="shared" si="0"/>
        <v>0.86388888888888893</v>
      </c>
      <c r="M41" s="3">
        <v>2022</v>
      </c>
      <c r="N41" s="3">
        <v>11</v>
      </c>
      <c r="O41" s="3" t="s">
        <v>22</v>
      </c>
      <c r="P41" s="3">
        <v>20</v>
      </c>
      <c r="Q41" s="9">
        <f xml:space="preserve"> Table1[[#This Row],[Total_Sales]] / Table1[[#This Row],[Quantity_Sold]]</f>
        <v>199.70600000000002</v>
      </c>
      <c r="R41" s="14" t="str">
        <f t="shared" si="1"/>
        <v>Evening</v>
      </c>
      <c r="S41" s="30">
        <f t="shared" si="2"/>
        <v>0.21</v>
      </c>
    </row>
    <row r="42" spans="1:19" ht="15.75" customHeight="1" x14ac:dyDescent="0.3">
      <c r="A42" s="3">
        <v>2036</v>
      </c>
      <c r="B42" s="4">
        <v>44877</v>
      </c>
      <c r="C42" s="3">
        <v>202</v>
      </c>
      <c r="D42" s="3">
        <v>302</v>
      </c>
      <c r="E42" s="3">
        <v>101</v>
      </c>
      <c r="F42" s="3">
        <v>9</v>
      </c>
      <c r="G42" s="5">
        <v>373.60699999999997</v>
      </c>
      <c r="H42" s="5">
        <v>3362.4629999999997</v>
      </c>
      <c r="I42" s="5">
        <v>1008.7388999999998</v>
      </c>
      <c r="J42" s="3" t="b">
        <v>1</v>
      </c>
      <c r="K42" s="3" t="s">
        <v>757</v>
      </c>
      <c r="L42" s="16">
        <f t="shared" si="0"/>
        <v>0.20347222222222222</v>
      </c>
      <c r="M42" s="3">
        <v>2022</v>
      </c>
      <c r="N42" s="3">
        <v>11</v>
      </c>
      <c r="O42" s="3" t="s">
        <v>22</v>
      </c>
      <c r="P42" s="3">
        <v>4</v>
      </c>
      <c r="Q42" s="14">
        <f xml:space="preserve"> Table1[[#This Row],[Total_Sales]] / Table1[[#This Row],[Quantity_Sold]]</f>
        <v>373.60699999999997</v>
      </c>
      <c r="R42" s="14" t="str">
        <f t="shared" si="1"/>
        <v>Morning</v>
      </c>
      <c r="S42" s="30">
        <f t="shared" si="2"/>
        <v>0.3</v>
      </c>
    </row>
    <row r="43" spans="1:19" ht="15.75" customHeight="1" x14ac:dyDescent="0.3">
      <c r="A43" s="3">
        <v>2597</v>
      </c>
      <c r="B43" s="4">
        <v>44877</v>
      </c>
      <c r="C43" s="3">
        <v>205</v>
      </c>
      <c r="D43" s="3">
        <v>301</v>
      </c>
      <c r="E43" s="3">
        <v>103</v>
      </c>
      <c r="F43" s="3">
        <v>8</v>
      </c>
      <c r="G43" s="5">
        <v>341.53600000000006</v>
      </c>
      <c r="H43" s="5">
        <v>2732.2880000000005</v>
      </c>
      <c r="I43" s="5">
        <v>519.13472000000013</v>
      </c>
      <c r="J43" s="3" t="b">
        <v>0</v>
      </c>
      <c r="K43" s="3" t="s">
        <v>139</v>
      </c>
      <c r="L43" s="16">
        <f t="shared" si="0"/>
        <v>0.57638888888888884</v>
      </c>
      <c r="M43" s="3">
        <v>2022</v>
      </c>
      <c r="N43" s="3">
        <v>11</v>
      </c>
      <c r="O43" s="3" t="s">
        <v>22</v>
      </c>
      <c r="P43" s="3">
        <v>13</v>
      </c>
      <c r="Q43" s="9">
        <f xml:space="preserve"> Table1[[#This Row],[Total_Sales]] / Table1[[#This Row],[Quantity_Sold]]</f>
        <v>341.53600000000006</v>
      </c>
      <c r="R43" s="14" t="str">
        <f t="shared" si="1"/>
        <v>Afternoon</v>
      </c>
      <c r="S43" s="30">
        <f t="shared" si="2"/>
        <v>0.19</v>
      </c>
    </row>
    <row r="44" spans="1:19" ht="15.75" customHeight="1" x14ac:dyDescent="0.3">
      <c r="A44" s="3">
        <v>1132</v>
      </c>
      <c r="B44" s="4">
        <v>44878</v>
      </c>
      <c r="C44" s="3">
        <v>204</v>
      </c>
      <c r="D44" s="3">
        <v>302</v>
      </c>
      <c r="E44" s="3">
        <v>105</v>
      </c>
      <c r="F44" s="3">
        <v>5</v>
      </c>
      <c r="G44" s="5">
        <v>35.763000000000005</v>
      </c>
      <c r="H44" s="5">
        <v>178.81500000000003</v>
      </c>
      <c r="I44" s="5">
        <v>30.398550000000007</v>
      </c>
      <c r="J44" s="3" t="b">
        <v>0</v>
      </c>
      <c r="K44" s="3" t="s">
        <v>138</v>
      </c>
      <c r="L44" s="16">
        <f t="shared" si="0"/>
        <v>0.60069444444444442</v>
      </c>
      <c r="M44" s="3">
        <v>2022</v>
      </c>
      <c r="N44" s="3">
        <v>11</v>
      </c>
      <c r="O44" s="3" t="s">
        <v>20</v>
      </c>
      <c r="P44" s="3">
        <v>14</v>
      </c>
      <c r="Q44" s="9">
        <f xml:space="preserve"> Table1[[#This Row],[Total_Sales]] / Table1[[#This Row],[Quantity_Sold]]</f>
        <v>35.763000000000005</v>
      </c>
      <c r="R44" s="14" t="str">
        <f t="shared" si="1"/>
        <v>Afternoon</v>
      </c>
      <c r="S44" s="30">
        <f t="shared" si="2"/>
        <v>0.17</v>
      </c>
    </row>
    <row r="45" spans="1:19" ht="15.75" customHeight="1" x14ac:dyDescent="0.3">
      <c r="A45" s="3">
        <v>1336</v>
      </c>
      <c r="B45" s="4">
        <v>44878</v>
      </c>
      <c r="C45" s="3">
        <v>205</v>
      </c>
      <c r="D45" s="3">
        <v>303</v>
      </c>
      <c r="E45" s="3">
        <v>102</v>
      </c>
      <c r="F45" s="3">
        <v>5</v>
      </c>
      <c r="G45" s="5">
        <v>222.15699999999998</v>
      </c>
      <c r="H45" s="5">
        <v>1110.7849999999999</v>
      </c>
      <c r="I45" s="5">
        <v>188.83345</v>
      </c>
      <c r="J45" s="3" t="b">
        <v>0</v>
      </c>
      <c r="K45" s="3" t="s">
        <v>322</v>
      </c>
      <c r="L45" s="16">
        <f t="shared" si="0"/>
        <v>0.78819444444444442</v>
      </c>
      <c r="M45" s="3">
        <v>2022</v>
      </c>
      <c r="N45" s="3">
        <v>11</v>
      </c>
      <c r="O45" s="3" t="s">
        <v>20</v>
      </c>
      <c r="P45" s="3">
        <v>18</v>
      </c>
      <c r="Q45" s="9">
        <f xml:space="preserve"> Table1[[#This Row],[Total_Sales]] / Table1[[#This Row],[Quantity_Sold]]</f>
        <v>222.15699999999998</v>
      </c>
      <c r="R45" s="14" t="str">
        <f t="shared" si="1"/>
        <v>Evening</v>
      </c>
      <c r="S45" s="30">
        <f t="shared" si="2"/>
        <v>0.17</v>
      </c>
    </row>
    <row r="46" spans="1:19" ht="15.75" customHeight="1" x14ac:dyDescent="0.3">
      <c r="A46" s="3">
        <v>1788</v>
      </c>
      <c r="B46" s="4">
        <v>44878</v>
      </c>
      <c r="C46" s="3">
        <v>204</v>
      </c>
      <c r="D46" s="3">
        <v>302</v>
      </c>
      <c r="E46" s="3">
        <v>101</v>
      </c>
      <c r="F46" s="3">
        <v>3</v>
      </c>
      <c r="G46" s="5">
        <v>146.09399999999999</v>
      </c>
      <c r="H46" s="5">
        <v>438.28199999999998</v>
      </c>
      <c r="I46" s="5">
        <v>92.039219999999986</v>
      </c>
      <c r="J46" s="3" t="b">
        <v>1</v>
      </c>
      <c r="K46" s="3" t="s">
        <v>205</v>
      </c>
      <c r="L46" s="16">
        <f t="shared" si="0"/>
        <v>0.36736111111111114</v>
      </c>
      <c r="M46" s="3">
        <v>2022</v>
      </c>
      <c r="N46" s="3">
        <v>11</v>
      </c>
      <c r="O46" s="3" t="s">
        <v>20</v>
      </c>
      <c r="P46" s="3">
        <v>8</v>
      </c>
      <c r="Q46" s="14">
        <f xml:space="preserve"> Table1[[#This Row],[Total_Sales]] / Table1[[#This Row],[Quantity_Sold]]</f>
        <v>146.09399999999999</v>
      </c>
      <c r="R46" s="14" t="str">
        <f t="shared" si="1"/>
        <v>Morning</v>
      </c>
      <c r="S46" s="30">
        <f t="shared" si="2"/>
        <v>0.20999999999999996</v>
      </c>
    </row>
    <row r="47" spans="1:19" ht="15.75" customHeight="1" x14ac:dyDescent="0.3">
      <c r="A47" s="3">
        <v>1853</v>
      </c>
      <c r="B47" s="4">
        <v>44878</v>
      </c>
      <c r="C47" s="3">
        <v>202</v>
      </c>
      <c r="D47" s="3">
        <v>302</v>
      </c>
      <c r="E47" s="3">
        <v>104</v>
      </c>
      <c r="F47" s="3">
        <v>2</v>
      </c>
      <c r="G47" s="5">
        <v>141.82999999999998</v>
      </c>
      <c r="H47" s="5">
        <v>283.65999999999997</v>
      </c>
      <c r="I47" s="5">
        <v>53.895399999999995</v>
      </c>
      <c r="J47" s="3" t="b">
        <v>0</v>
      </c>
      <c r="K47" s="3" t="s">
        <v>639</v>
      </c>
      <c r="L47" s="16">
        <f t="shared" si="0"/>
        <v>0.62986111111111109</v>
      </c>
      <c r="M47" s="3">
        <v>2022</v>
      </c>
      <c r="N47" s="3">
        <v>11</v>
      </c>
      <c r="O47" s="3" t="s">
        <v>20</v>
      </c>
      <c r="P47" s="3">
        <v>15</v>
      </c>
      <c r="Q47" s="9">
        <f xml:space="preserve"> Table1[[#This Row],[Total_Sales]] / Table1[[#This Row],[Quantity_Sold]]</f>
        <v>141.82999999999998</v>
      </c>
      <c r="R47" s="14" t="str">
        <f t="shared" si="1"/>
        <v>Evening</v>
      </c>
      <c r="S47" s="30">
        <f t="shared" si="2"/>
        <v>0.19</v>
      </c>
    </row>
    <row r="48" spans="1:19" ht="15.75" customHeight="1" x14ac:dyDescent="0.3">
      <c r="A48" s="3">
        <v>2400</v>
      </c>
      <c r="B48" s="4">
        <v>44878</v>
      </c>
      <c r="C48" s="3">
        <v>205</v>
      </c>
      <c r="D48" s="3">
        <v>302</v>
      </c>
      <c r="E48" s="3">
        <v>105</v>
      </c>
      <c r="F48" s="3">
        <v>6</v>
      </c>
      <c r="G48" s="5">
        <v>46.566000000000003</v>
      </c>
      <c r="H48" s="5">
        <v>279.39600000000002</v>
      </c>
      <c r="I48" s="5">
        <v>58.673160000000003</v>
      </c>
      <c r="J48" s="3" t="b">
        <v>0</v>
      </c>
      <c r="K48" s="3" t="s">
        <v>903</v>
      </c>
      <c r="L48" s="16">
        <f t="shared" si="0"/>
        <v>0.89652777777777781</v>
      </c>
      <c r="M48" s="3">
        <v>2022</v>
      </c>
      <c r="N48" s="3">
        <v>11</v>
      </c>
      <c r="O48" s="3" t="s">
        <v>20</v>
      </c>
      <c r="P48" s="3">
        <v>21</v>
      </c>
      <c r="Q48" s="9">
        <f xml:space="preserve"> Table1[[#This Row],[Total_Sales]] / Table1[[#This Row],[Quantity_Sold]]</f>
        <v>46.566000000000003</v>
      </c>
      <c r="R48" s="14" t="str">
        <f t="shared" si="1"/>
        <v>Night</v>
      </c>
      <c r="S48" s="30">
        <f t="shared" si="2"/>
        <v>0.21</v>
      </c>
    </row>
    <row r="49" spans="1:19" ht="15.75" customHeight="1" x14ac:dyDescent="0.3">
      <c r="A49" s="3">
        <v>2598</v>
      </c>
      <c r="B49" s="4">
        <v>44878</v>
      </c>
      <c r="C49" s="3">
        <v>204</v>
      </c>
      <c r="D49" s="3">
        <v>304</v>
      </c>
      <c r="E49" s="3">
        <v>102</v>
      </c>
      <c r="F49" s="3">
        <v>2</v>
      </c>
      <c r="G49" s="5">
        <v>193.32300000000001</v>
      </c>
      <c r="H49" s="5">
        <v>386.64600000000002</v>
      </c>
      <c r="I49" s="5">
        <v>81.195660000000004</v>
      </c>
      <c r="J49" s="3" t="b">
        <v>0</v>
      </c>
      <c r="K49" s="3" t="s">
        <v>972</v>
      </c>
      <c r="L49" s="16">
        <f t="shared" si="0"/>
        <v>0.99722222222222223</v>
      </c>
      <c r="M49" s="3">
        <v>2022</v>
      </c>
      <c r="N49" s="3">
        <v>11</v>
      </c>
      <c r="O49" s="3" t="s">
        <v>20</v>
      </c>
      <c r="P49" s="3">
        <v>23</v>
      </c>
      <c r="Q49" s="9">
        <f xml:space="preserve"> Table1[[#This Row],[Total_Sales]] / Table1[[#This Row],[Quantity_Sold]]</f>
        <v>193.32300000000001</v>
      </c>
      <c r="R49" s="14" t="str">
        <f t="shared" si="1"/>
        <v>Night</v>
      </c>
      <c r="S49" s="30">
        <f t="shared" si="2"/>
        <v>0.21</v>
      </c>
    </row>
    <row r="50" spans="1:19" ht="15.75" customHeight="1" x14ac:dyDescent="0.3">
      <c r="A50" s="3">
        <v>2534</v>
      </c>
      <c r="B50" s="4">
        <v>44879</v>
      </c>
      <c r="C50" s="3">
        <v>205</v>
      </c>
      <c r="D50" s="3">
        <v>305</v>
      </c>
      <c r="E50" s="3">
        <v>104</v>
      </c>
      <c r="F50" s="3">
        <v>3</v>
      </c>
      <c r="G50" s="5">
        <v>174.53799999999998</v>
      </c>
      <c r="H50" s="5">
        <v>523.61399999999992</v>
      </c>
      <c r="I50" s="5">
        <v>157.08419999999998</v>
      </c>
      <c r="J50" s="3" t="b">
        <v>0</v>
      </c>
      <c r="K50" s="3" t="s">
        <v>957</v>
      </c>
      <c r="L50" s="16">
        <f t="shared" si="0"/>
        <v>0.18888888888888888</v>
      </c>
      <c r="M50" s="3">
        <v>2022</v>
      </c>
      <c r="N50" s="3">
        <v>11</v>
      </c>
      <c r="O50" s="3" t="s">
        <v>28</v>
      </c>
      <c r="P50" s="3">
        <v>4</v>
      </c>
      <c r="Q50" s="9">
        <f xml:space="preserve"> Table1[[#This Row],[Total_Sales]] / Table1[[#This Row],[Quantity_Sold]]</f>
        <v>174.53799999999998</v>
      </c>
      <c r="R50" s="14" t="str">
        <f t="shared" si="1"/>
        <v>Morning</v>
      </c>
      <c r="S50" s="30">
        <f t="shared" si="2"/>
        <v>0.3</v>
      </c>
    </row>
    <row r="51" spans="1:19" ht="15.75" customHeight="1" x14ac:dyDescent="0.3">
      <c r="A51" s="3">
        <v>1698</v>
      </c>
      <c r="B51" s="4">
        <v>44880</v>
      </c>
      <c r="C51" s="3">
        <v>205</v>
      </c>
      <c r="D51" s="3">
        <v>301</v>
      </c>
      <c r="E51" s="3">
        <v>104</v>
      </c>
      <c r="F51" s="3">
        <v>10</v>
      </c>
      <c r="G51" s="5">
        <v>348.15300000000002</v>
      </c>
      <c r="H51" s="5">
        <v>3481.53</v>
      </c>
      <c r="I51" s="5">
        <v>731.12130000000002</v>
      </c>
      <c r="J51" s="3" t="b">
        <v>0</v>
      </c>
      <c r="K51" s="3" t="s">
        <v>577</v>
      </c>
      <c r="L51" s="16">
        <f t="shared" si="0"/>
        <v>0.53263888888888888</v>
      </c>
      <c r="M51" s="3">
        <v>2022</v>
      </c>
      <c r="N51" s="3">
        <v>11</v>
      </c>
      <c r="O51" s="3" t="s">
        <v>31</v>
      </c>
      <c r="P51" s="3">
        <v>12</v>
      </c>
      <c r="Q51" s="9">
        <f xml:space="preserve"> Table1[[#This Row],[Total_Sales]] / Table1[[#This Row],[Quantity_Sold]]</f>
        <v>348.15300000000002</v>
      </c>
      <c r="R51" s="14" t="str">
        <f t="shared" si="1"/>
        <v>Afternoon</v>
      </c>
      <c r="S51" s="30">
        <f t="shared" si="2"/>
        <v>0.21</v>
      </c>
    </row>
    <row r="52" spans="1:19" ht="15.75" customHeight="1" x14ac:dyDescent="0.3">
      <c r="A52" s="3">
        <v>2013</v>
      </c>
      <c r="B52" s="4">
        <v>44880</v>
      </c>
      <c r="C52" s="3">
        <v>205</v>
      </c>
      <c r="D52" s="3">
        <v>305</v>
      </c>
      <c r="E52" s="3">
        <v>105</v>
      </c>
      <c r="F52" s="3">
        <v>5</v>
      </c>
      <c r="G52" s="5">
        <v>225.69300000000001</v>
      </c>
      <c r="H52" s="5">
        <v>1128.4650000000001</v>
      </c>
      <c r="I52" s="5">
        <v>169.26975000000002</v>
      </c>
      <c r="J52" s="3" t="b">
        <v>1</v>
      </c>
      <c r="K52" s="3" t="s">
        <v>55</v>
      </c>
      <c r="L52" s="16">
        <f t="shared" si="0"/>
        <v>0.68611111111111112</v>
      </c>
      <c r="M52" s="3">
        <v>2022</v>
      </c>
      <c r="N52" s="3">
        <v>11</v>
      </c>
      <c r="O52" s="3" t="s">
        <v>31</v>
      </c>
      <c r="P52" s="3">
        <v>16</v>
      </c>
      <c r="Q52" s="9">
        <f xml:space="preserve"> Table1[[#This Row],[Total_Sales]] / Table1[[#This Row],[Quantity_Sold]]</f>
        <v>225.69300000000004</v>
      </c>
      <c r="R52" s="14" t="str">
        <f t="shared" si="1"/>
        <v>Evening</v>
      </c>
      <c r="S52" s="30">
        <f t="shared" si="2"/>
        <v>0.15</v>
      </c>
    </row>
    <row r="53" spans="1:19" ht="15.75" customHeight="1" x14ac:dyDescent="0.3">
      <c r="A53" s="3">
        <v>1050</v>
      </c>
      <c r="B53" s="4">
        <v>44881</v>
      </c>
      <c r="C53" s="3">
        <v>204</v>
      </c>
      <c r="D53" s="3">
        <v>301</v>
      </c>
      <c r="E53" s="3">
        <v>102</v>
      </c>
      <c r="F53" s="3">
        <v>9</v>
      </c>
      <c r="G53" s="5">
        <v>313.43</v>
      </c>
      <c r="H53" s="5">
        <v>2820.87</v>
      </c>
      <c r="I53" s="5">
        <v>592.3827</v>
      </c>
      <c r="J53" s="3" t="b">
        <v>0</v>
      </c>
      <c r="K53" s="3" t="s">
        <v>70</v>
      </c>
      <c r="L53" s="16">
        <f t="shared" si="0"/>
        <v>0.33194444444444443</v>
      </c>
      <c r="M53" s="3">
        <v>2022</v>
      </c>
      <c r="N53" s="3">
        <v>11</v>
      </c>
      <c r="O53" s="3" t="s">
        <v>18</v>
      </c>
      <c r="P53" s="3">
        <v>7</v>
      </c>
      <c r="Q53" s="9">
        <f xml:space="preserve"> Table1[[#This Row],[Total_Sales]] / Table1[[#This Row],[Quantity_Sold]]</f>
        <v>313.43</v>
      </c>
      <c r="R53" s="14" t="str">
        <f t="shared" si="1"/>
        <v>Morning</v>
      </c>
      <c r="S53" s="30">
        <f t="shared" si="2"/>
        <v>0.21000000000000002</v>
      </c>
    </row>
    <row r="54" spans="1:19" ht="15.75" customHeight="1" x14ac:dyDescent="0.3">
      <c r="A54" s="3">
        <v>2433</v>
      </c>
      <c r="B54" s="4">
        <v>44881</v>
      </c>
      <c r="C54" s="3">
        <v>202</v>
      </c>
      <c r="D54" s="3">
        <v>303</v>
      </c>
      <c r="E54" s="3">
        <v>105</v>
      </c>
      <c r="F54" s="3">
        <v>10</v>
      </c>
      <c r="G54" s="5">
        <v>251.84899999999999</v>
      </c>
      <c r="H54" s="5">
        <v>2518.4899999999998</v>
      </c>
      <c r="I54" s="5">
        <v>377.77349999999996</v>
      </c>
      <c r="J54" s="3" t="b">
        <v>0</v>
      </c>
      <c r="K54" s="3" t="s">
        <v>920</v>
      </c>
      <c r="L54" s="16">
        <f t="shared" si="0"/>
        <v>0.26319444444444445</v>
      </c>
      <c r="M54" s="3">
        <v>2022</v>
      </c>
      <c r="N54" s="3">
        <v>11</v>
      </c>
      <c r="O54" s="3" t="s">
        <v>18</v>
      </c>
      <c r="P54" s="3">
        <v>6</v>
      </c>
      <c r="Q54" s="9">
        <f xml:space="preserve"> Table1[[#This Row],[Total_Sales]] / Table1[[#This Row],[Quantity_Sold]]</f>
        <v>251.84899999999999</v>
      </c>
      <c r="R54" s="14" t="str">
        <f t="shared" si="1"/>
        <v>Morning</v>
      </c>
      <c r="S54" s="30">
        <f t="shared" si="2"/>
        <v>0.15</v>
      </c>
    </row>
    <row r="55" spans="1:19" ht="15.75" customHeight="1" x14ac:dyDescent="0.3">
      <c r="A55" s="3">
        <v>2447</v>
      </c>
      <c r="B55" s="4">
        <v>44881</v>
      </c>
      <c r="C55" s="3">
        <v>205</v>
      </c>
      <c r="D55" s="3">
        <v>305</v>
      </c>
      <c r="E55" s="3">
        <v>104</v>
      </c>
      <c r="F55" s="3">
        <v>8</v>
      </c>
      <c r="G55" s="5">
        <v>78.884</v>
      </c>
      <c r="H55" s="5">
        <v>631.072</v>
      </c>
      <c r="I55" s="5">
        <v>119.90368000000001</v>
      </c>
      <c r="J55" s="3" t="b">
        <v>1</v>
      </c>
      <c r="K55" s="3" t="s">
        <v>925</v>
      </c>
      <c r="L55" s="16">
        <f t="shared" si="0"/>
        <v>0.88124999999999998</v>
      </c>
      <c r="M55" s="3">
        <v>2022</v>
      </c>
      <c r="N55" s="3">
        <v>11</v>
      </c>
      <c r="O55" s="3" t="s">
        <v>18</v>
      </c>
      <c r="P55" s="3">
        <v>21</v>
      </c>
      <c r="Q55" s="9">
        <f xml:space="preserve"> Table1[[#This Row],[Total_Sales]] / Table1[[#This Row],[Quantity_Sold]]</f>
        <v>78.884</v>
      </c>
      <c r="R55" s="14" t="str">
        <f t="shared" si="1"/>
        <v>Night</v>
      </c>
      <c r="S55" s="30">
        <f t="shared" si="2"/>
        <v>0.19</v>
      </c>
    </row>
    <row r="56" spans="1:19" ht="15.75" customHeight="1" x14ac:dyDescent="0.3">
      <c r="A56" s="3">
        <v>1036</v>
      </c>
      <c r="B56" s="4">
        <v>44882</v>
      </c>
      <c r="C56" s="3">
        <v>201</v>
      </c>
      <c r="D56" s="3">
        <v>304</v>
      </c>
      <c r="E56" s="3">
        <v>103</v>
      </c>
      <c r="F56" s="3">
        <v>5</v>
      </c>
      <c r="G56" s="5">
        <v>123.669</v>
      </c>
      <c r="H56" s="5">
        <v>618.34500000000003</v>
      </c>
      <c r="I56" s="5">
        <v>105.11865000000002</v>
      </c>
      <c r="J56" s="3" t="b">
        <v>1</v>
      </c>
      <c r="K56" s="3" t="s">
        <v>19</v>
      </c>
      <c r="L56" s="16">
        <f t="shared" si="0"/>
        <v>0.375</v>
      </c>
      <c r="M56" s="3">
        <v>2022</v>
      </c>
      <c r="N56" s="3">
        <v>11</v>
      </c>
      <c r="O56" s="3" t="s">
        <v>16</v>
      </c>
      <c r="P56" s="3">
        <v>9</v>
      </c>
      <c r="Q56" s="9">
        <f xml:space="preserve"> Table1[[#This Row],[Total_Sales]] / Table1[[#This Row],[Quantity_Sold]]</f>
        <v>123.66900000000001</v>
      </c>
      <c r="R56" s="14" t="str">
        <f t="shared" si="1"/>
        <v>Morning</v>
      </c>
      <c r="S56" s="30">
        <f t="shared" si="2"/>
        <v>0.17</v>
      </c>
    </row>
    <row r="57" spans="1:19" ht="15.75" customHeight="1" x14ac:dyDescent="0.3">
      <c r="A57" s="3">
        <v>1971</v>
      </c>
      <c r="B57" s="4">
        <v>44882</v>
      </c>
      <c r="C57" s="3">
        <v>201</v>
      </c>
      <c r="D57" s="3">
        <v>302</v>
      </c>
      <c r="E57" s="3">
        <v>101</v>
      </c>
      <c r="F57" s="3">
        <v>3</v>
      </c>
      <c r="G57" s="5">
        <v>176.50100000000003</v>
      </c>
      <c r="H57" s="5">
        <v>529.50300000000016</v>
      </c>
      <c r="I57" s="5">
        <v>79.425450000000026</v>
      </c>
      <c r="J57" s="3" t="b">
        <v>0</v>
      </c>
      <c r="K57" s="3" t="s">
        <v>63</v>
      </c>
      <c r="L57" s="16">
        <f t="shared" si="0"/>
        <v>0.90694444444444444</v>
      </c>
      <c r="M57" s="3">
        <v>2022</v>
      </c>
      <c r="N57" s="3">
        <v>11</v>
      </c>
      <c r="O57" s="3" t="s">
        <v>16</v>
      </c>
      <c r="P57" s="3">
        <v>21</v>
      </c>
      <c r="Q57" s="14">
        <f xml:space="preserve"> Table1[[#This Row],[Total_Sales]] / Table1[[#This Row],[Quantity_Sold]]</f>
        <v>176.50100000000006</v>
      </c>
      <c r="R57" s="14" t="str">
        <f t="shared" si="1"/>
        <v>Night</v>
      </c>
      <c r="S57" s="30">
        <f t="shared" si="2"/>
        <v>0.15</v>
      </c>
    </row>
    <row r="58" spans="1:19" ht="15.75" customHeight="1" x14ac:dyDescent="0.3">
      <c r="A58" s="3">
        <v>2027</v>
      </c>
      <c r="B58" s="4">
        <v>44882</v>
      </c>
      <c r="C58" s="3">
        <v>201</v>
      </c>
      <c r="D58" s="3">
        <v>304</v>
      </c>
      <c r="E58" s="3">
        <v>105</v>
      </c>
      <c r="F58" s="3">
        <v>8</v>
      </c>
      <c r="G58" s="5">
        <v>313.88499999999999</v>
      </c>
      <c r="H58" s="5">
        <v>2511.08</v>
      </c>
      <c r="I58" s="5">
        <v>477.10519999999997</v>
      </c>
      <c r="J58" s="3" t="b">
        <v>0</v>
      </c>
      <c r="K58" s="3" t="s">
        <v>751</v>
      </c>
      <c r="L58" s="16">
        <f t="shared" si="0"/>
        <v>0.82708333333333328</v>
      </c>
      <c r="M58" s="3">
        <v>2022</v>
      </c>
      <c r="N58" s="3">
        <v>11</v>
      </c>
      <c r="O58" s="3" t="s">
        <v>16</v>
      </c>
      <c r="P58" s="3">
        <v>19</v>
      </c>
      <c r="Q58" s="9">
        <f xml:space="preserve"> Table1[[#This Row],[Total_Sales]] / Table1[[#This Row],[Quantity_Sold]]</f>
        <v>313.88499999999999</v>
      </c>
      <c r="R58" s="14" t="str">
        <f t="shared" si="1"/>
        <v>Evening</v>
      </c>
      <c r="S58" s="30">
        <f t="shared" si="2"/>
        <v>0.19</v>
      </c>
    </row>
    <row r="59" spans="1:19" ht="15.75" customHeight="1" x14ac:dyDescent="0.3">
      <c r="A59" s="3">
        <v>2721</v>
      </c>
      <c r="B59" s="4">
        <v>44882</v>
      </c>
      <c r="C59" s="3">
        <v>203</v>
      </c>
      <c r="D59" s="3">
        <v>305</v>
      </c>
      <c r="E59" s="3">
        <v>102</v>
      </c>
      <c r="F59" s="3">
        <v>2</v>
      </c>
      <c r="G59" s="5">
        <v>366.32700000000006</v>
      </c>
      <c r="H59" s="5">
        <v>732.65400000000011</v>
      </c>
      <c r="I59" s="5">
        <v>109.89810000000001</v>
      </c>
      <c r="J59" s="3" t="b">
        <v>1</v>
      </c>
      <c r="K59" s="3" t="s">
        <v>325</v>
      </c>
      <c r="L59" s="16">
        <f t="shared" si="0"/>
        <v>0.25972222222222224</v>
      </c>
      <c r="M59" s="3">
        <v>2022</v>
      </c>
      <c r="N59" s="3">
        <v>11</v>
      </c>
      <c r="O59" s="3" t="s">
        <v>16</v>
      </c>
      <c r="P59" s="3">
        <v>6</v>
      </c>
      <c r="Q59" s="9">
        <f xml:space="preserve"> Table1[[#This Row],[Total_Sales]] / Table1[[#This Row],[Quantity_Sold]]</f>
        <v>366.32700000000006</v>
      </c>
      <c r="R59" s="14" t="str">
        <f t="shared" si="1"/>
        <v>Morning</v>
      </c>
      <c r="S59" s="30">
        <f t="shared" si="2"/>
        <v>0.15</v>
      </c>
    </row>
    <row r="60" spans="1:19" ht="15.75" customHeight="1" x14ac:dyDescent="0.3">
      <c r="A60" s="3">
        <v>1958</v>
      </c>
      <c r="B60" s="4">
        <v>44883</v>
      </c>
      <c r="C60" s="3">
        <v>202</v>
      </c>
      <c r="D60" s="3">
        <v>305</v>
      </c>
      <c r="E60" s="3">
        <v>104</v>
      </c>
      <c r="F60" s="3">
        <v>9</v>
      </c>
      <c r="G60" s="5">
        <v>112.78800000000001</v>
      </c>
      <c r="H60" s="5">
        <v>1015.0920000000001</v>
      </c>
      <c r="I60" s="5">
        <v>304.52760000000001</v>
      </c>
      <c r="J60" s="3" t="b">
        <v>0</v>
      </c>
      <c r="K60" s="3" t="s">
        <v>727</v>
      </c>
      <c r="L60" s="16">
        <f t="shared" si="0"/>
        <v>0.83958333333333335</v>
      </c>
      <c r="M60" s="3">
        <v>2022</v>
      </c>
      <c r="N60" s="3">
        <v>11</v>
      </c>
      <c r="O60" s="3" t="s">
        <v>26</v>
      </c>
      <c r="P60" s="3">
        <v>20</v>
      </c>
      <c r="Q60" s="9">
        <f xml:space="preserve"> Table1[[#This Row],[Total_Sales]] / Table1[[#This Row],[Quantity_Sold]]</f>
        <v>112.78800000000001</v>
      </c>
      <c r="R60" s="14" t="str">
        <f t="shared" si="1"/>
        <v>Evening</v>
      </c>
      <c r="S60" s="30">
        <f t="shared" si="2"/>
        <v>0.3</v>
      </c>
    </row>
    <row r="61" spans="1:19" ht="15.75" customHeight="1" x14ac:dyDescent="0.3">
      <c r="A61" s="3">
        <v>2765</v>
      </c>
      <c r="B61" s="4">
        <v>44883</v>
      </c>
      <c r="C61" s="3">
        <v>204</v>
      </c>
      <c r="D61" s="3">
        <v>301</v>
      </c>
      <c r="E61" s="3">
        <v>102</v>
      </c>
      <c r="F61" s="3">
        <v>4</v>
      </c>
      <c r="G61" s="5">
        <v>291.31700000000001</v>
      </c>
      <c r="H61" s="5">
        <v>1165.268</v>
      </c>
      <c r="I61" s="5">
        <v>221.40092000000001</v>
      </c>
      <c r="J61" s="3" t="b">
        <v>0</v>
      </c>
      <c r="K61" s="3" t="s">
        <v>194</v>
      </c>
      <c r="L61" s="16">
        <f t="shared" si="0"/>
        <v>0.31041666666666667</v>
      </c>
      <c r="M61" s="3">
        <v>2022</v>
      </c>
      <c r="N61" s="3">
        <v>11</v>
      </c>
      <c r="O61" s="3" t="s">
        <v>26</v>
      </c>
      <c r="P61" s="3">
        <v>7</v>
      </c>
      <c r="Q61" s="9">
        <f xml:space="preserve"> Table1[[#This Row],[Total_Sales]] / Table1[[#This Row],[Quantity_Sold]]</f>
        <v>291.31700000000001</v>
      </c>
      <c r="R61" s="14" t="str">
        <f t="shared" si="1"/>
        <v>Morning</v>
      </c>
      <c r="S61" s="30">
        <f t="shared" si="2"/>
        <v>0.19</v>
      </c>
    </row>
    <row r="62" spans="1:19" ht="15.75" customHeight="1" x14ac:dyDescent="0.3">
      <c r="A62" s="3">
        <v>1256</v>
      </c>
      <c r="B62" s="4">
        <v>44884</v>
      </c>
      <c r="C62" s="3">
        <v>205</v>
      </c>
      <c r="D62" s="3">
        <v>303</v>
      </c>
      <c r="E62" s="3">
        <v>101</v>
      </c>
      <c r="F62" s="3">
        <v>4</v>
      </c>
      <c r="G62" s="5">
        <v>157.261</v>
      </c>
      <c r="H62" s="5">
        <v>629.04399999999998</v>
      </c>
      <c r="I62" s="5">
        <v>188.7132</v>
      </c>
      <c r="J62" s="3" t="b">
        <v>0</v>
      </c>
      <c r="K62" s="3" t="s">
        <v>257</v>
      </c>
      <c r="L62" s="16">
        <f t="shared" si="0"/>
        <v>0.62708333333333333</v>
      </c>
      <c r="M62" s="3">
        <v>2022</v>
      </c>
      <c r="N62" s="3">
        <v>11</v>
      </c>
      <c r="O62" s="3" t="s">
        <v>22</v>
      </c>
      <c r="P62" s="3">
        <v>15</v>
      </c>
      <c r="Q62" s="14">
        <f xml:space="preserve"> Table1[[#This Row],[Total_Sales]] / Table1[[#This Row],[Quantity_Sold]]</f>
        <v>157.261</v>
      </c>
      <c r="R62" s="14" t="str">
        <f t="shared" si="1"/>
        <v>Evening</v>
      </c>
      <c r="S62" s="30">
        <f t="shared" si="2"/>
        <v>0.3</v>
      </c>
    </row>
    <row r="63" spans="1:19" ht="15.75" customHeight="1" x14ac:dyDescent="0.3">
      <c r="A63" s="3">
        <v>1394</v>
      </c>
      <c r="B63" s="4">
        <v>44884</v>
      </c>
      <c r="C63" s="3">
        <v>205</v>
      </c>
      <c r="D63" s="3">
        <v>305</v>
      </c>
      <c r="E63" s="3">
        <v>102</v>
      </c>
      <c r="F63" s="3">
        <v>1</v>
      </c>
      <c r="G63" s="5">
        <v>370.81200000000001</v>
      </c>
      <c r="H63" s="5">
        <v>370.81200000000001</v>
      </c>
      <c r="I63" s="5">
        <v>111.2436</v>
      </c>
      <c r="J63" s="3" t="b">
        <v>0</v>
      </c>
      <c r="K63" s="3" t="s">
        <v>369</v>
      </c>
      <c r="L63" s="16">
        <f t="shared" si="0"/>
        <v>0.85416666666666663</v>
      </c>
      <c r="M63" s="3">
        <v>2022</v>
      </c>
      <c r="N63" s="3">
        <v>11</v>
      </c>
      <c r="O63" s="3" t="s">
        <v>22</v>
      </c>
      <c r="P63" s="3">
        <v>20</v>
      </c>
      <c r="Q63" s="9">
        <f xml:space="preserve"> Table1[[#This Row],[Total_Sales]] / Table1[[#This Row],[Quantity_Sold]]</f>
        <v>370.81200000000001</v>
      </c>
      <c r="R63" s="14" t="str">
        <f t="shared" si="1"/>
        <v>Evening</v>
      </c>
      <c r="S63" s="30">
        <f t="shared" si="2"/>
        <v>0.3</v>
      </c>
    </row>
    <row r="64" spans="1:19" ht="15.75" customHeight="1" x14ac:dyDescent="0.3">
      <c r="A64" s="3">
        <v>2096</v>
      </c>
      <c r="B64" s="4">
        <v>44884</v>
      </c>
      <c r="C64" s="3">
        <v>203</v>
      </c>
      <c r="D64" s="3">
        <v>304</v>
      </c>
      <c r="E64" s="3">
        <v>104</v>
      </c>
      <c r="F64" s="3">
        <v>9</v>
      </c>
      <c r="G64" s="5">
        <v>167.57000000000002</v>
      </c>
      <c r="H64" s="5">
        <v>1508.13</v>
      </c>
      <c r="I64" s="5">
        <v>452.43900000000002</v>
      </c>
      <c r="J64" s="3" t="b">
        <v>0</v>
      </c>
      <c r="K64" s="3" t="s">
        <v>724</v>
      </c>
      <c r="L64" s="16">
        <f t="shared" si="0"/>
        <v>0.13194444444444445</v>
      </c>
      <c r="M64" s="3">
        <v>2022</v>
      </c>
      <c r="N64" s="3">
        <v>11</v>
      </c>
      <c r="O64" s="3" t="s">
        <v>22</v>
      </c>
      <c r="P64" s="3">
        <v>3</v>
      </c>
      <c r="Q64" s="9">
        <f xml:space="preserve"> Table1[[#This Row],[Total_Sales]] / Table1[[#This Row],[Quantity_Sold]]</f>
        <v>167.57000000000002</v>
      </c>
      <c r="R64" s="14" t="str">
        <f t="shared" si="1"/>
        <v>Morning</v>
      </c>
      <c r="S64" s="30">
        <f t="shared" si="2"/>
        <v>0.3</v>
      </c>
    </row>
    <row r="65" spans="1:19" ht="15.75" customHeight="1" x14ac:dyDescent="0.3">
      <c r="A65" s="3">
        <v>2537</v>
      </c>
      <c r="B65" s="4">
        <v>44884</v>
      </c>
      <c r="C65" s="3">
        <v>202</v>
      </c>
      <c r="D65" s="3">
        <v>301</v>
      </c>
      <c r="E65" s="3">
        <v>103</v>
      </c>
      <c r="F65" s="3">
        <v>5</v>
      </c>
      <c r="G65" s="5">
        <v>57.213000000000001</v>
      </c>
      <c r="H65" s="5">
        <v>286.065</v>
      </c>
      <c r="I65" s="5">
        <v>54.352350000000001</v>
      </c>
      <c r="J65" s="3" t="b">
        <v>0</v>
      </c>
      <c r="K65" s="3" t="s">
        <v>870</v>
      </c>
      <c r="L65" s="16">
        <f t="shared" si="0"/>
        <v>0.4284722222222222</v>
      </c>
      <c r="M65" s="3">
        <v>2022</v>
      </c>
      <c r="N65" s="3">
        <v>11</v>
      </c>
      <c r="O65" s="3" t="s">
        <v>22</v>
      </c>
      <c r="P65" s="3">
        <v>10</v>
      </c>
      <c r="Q65" s="9">
        <f xml:space="preserve"> Table1[[#This Row],[Total_Sales]] / Table1[[#This Row],[Quantity_Sold]]</f>
        <v>57.213000000000001</v>
      </c>
      <c r="R65" s="14" t="str">
        <f t="shared" si="1"/>
        <v>Morning</v>
      </c>
      <c r="S65" s="30">
        <f t="shared" si="2"/>
        <v>0.19</v>
      </c>
    </row>
    <row r="66" spans="1:19" ht="15.75" customHeight="1" x14ac:dyDescent="0.3">
      <c r="A66" s="3">
        <v>2670</v>
      </c>
      <c r="B66" s="4">
        <v>44884</v>
      </c>
      <c r="C66" s="3">
        <v>201</v>
      </c>
      <c r="D66" s="3">
        <v>303</v>
      </c>
      <c r="E66" s="3">
        <v>101</v>
      </c>
      <c r="F66" s="3">
        <v>5</v>
      </c>
      <c r="G66" s="5">
        <v>285.75299999999999</v>
      </c>
      <c r="H66" s="5">
        <v>1428.7649999999999</v>
      </c>
      <c r="I66" s="5">
        <v>300.04064999999997</v>
      </c>
      <c r="J66" s="3" t="b">
        <v>1</v>
      </c>
      <c r="K66" s="3" t="s">
        <v>996</v>
      </c>
      <c r="L66" s="16">
        <f t="shared" ref="L66:L129" si="3">TIMEVALUE(K66)</f>
        <v>0.3659722222222222</v>
      </c>
      <c r="M66" s="3">
        <v>2022</v>
      </c>
      <c r="N66" s="3">
        <v>11</v>
      </c>
      <c r="O66" s="3" t="s">
        <v>22</v>
      </c>
      <c r="P66" s="3">
        <v>8</v>
      </c>
      <c r="Q66" s="14">
        <f xml:space="preserve"> Table1[[#This Row],[Total_Sales]] / Table1[[#This Row],[Quantity_Sold]]</f>
        <v>285.75299999999999</v>
      </c>
      <c r="R66" s="14" t="str">
        <f t="shared" ref="R66:R129" si="4">IF(L66&lt;TIME(12,0,0),"Morning", IF(L66&lt;TIME(15,0,0),"Afternoon", IF(L66&lt;TIME(21,0,0),"Evening","Night")))</f>
        <v>Morning</v>
      </c>
      <c r="S66" s="30">
        <f t="shared" ref="S66:S129" si="5">(I66/H66)</f>
        <v>0.21</v>
      </c>
    </row>
    <row r="67" spans="1:19" ht="15.75" customHeight="1" x14ac:dyDescent="0.3">
      <c r="A67" s="3">
        <v>1165</v>
      </c>
      <c r="B67" s="4">
        <v>44885</v>
      </c>
      <c r="C67" s="3">
        <v>204</v>
      </c>
      <c r="D67" s="3">
        <v>301</v>
      </c>
      <c r="E67" s="3">
        <v>103</v>
      </c>
      <c r="F67" s="3">
        <v>2</v>
      </c>
      <c r="G67" s="5">
        <v>334.86699999999996</v>
      </c>
      <c r="H67" s="5">
        <v>669.73399999999992</v>
      </c>
      <c r="I67" s="5">
        <v>167.43349999999998</v>
      </c>
      <c r="J67" s="3" t="b">
        <v>0</v>
      </c>
      <c r="K67" s="3" t="s">
        <v>52</v>
      </c>
      <c r="L67" s="16">
        <f t="shared" si="3"/>
        <v>0.92361111111111116</v>
      </c>
      <c r="M67" s="3">
        <v>2022</v>
      </c>
      <c r="N67" s="3">
        <v>11</v>
      </c>
      <c r="O67" s="3" t="s">
        <v>20</v>
      </c>
      <c r="P67" s="3">
        <v>22</v>
      </c>
      <c r="Q67" s="9">
        <f xml:space="preserve"> Table1[[#This Row],[Total_Sales]] / Table1[[#This Row],[Quantity_Sold]]</f>
        <v>334.86699999999996</v>
      </c>
      <c r="R67" s="14" t="str">
        <f t="shared" si="4"/>
        <v>Night</v>
      </c>
      <c r="S67" s="30">
        <f t="shared" si="5"/>
        <v>0.25</v>
      </c>
    </row>
    <row r="68" spans="1:19" ht="15.75" customHeight="1" x14ac:dyDescent="0.3">
      <c r="A68" s="3">
        <v>1303</v>
      </c>
      <c r="B68" s="4">
        <v>44885</v>
      </c>
      <c r="C68" s="3">
        <v>205</v>
      </c>
      <c r="D68" s="3">
        <v>301</v>
      </c>
      <c r="E68" s="3">
        <v>104</v>
      </c>
      <c r="F68" s="3">
        <v>6</v>
      </c>
      <c r="G68" s="5">
        <v>199.06899999999999</v>
      </c>
      <c r="H68" s="5">
        <v>1194.414</v>
      </c>
      <c r="I68" s="5">
        <v>298.6035</v>
      </c>
      <c r="J68" s="3" t="b">
        <v>0</v>
      </c>
      <c r="K68" s="3" t="s">
        <v>296</v>
      </c>
      <c r="L68" s="16">
        <f t="shared" si="3"/>
        <v>0.69861111111111107</v>
      </c>
      <c r="M68" s="3">
        <v>2022</v>
      </c>
      <c r="N68" s="3">
        <v>11</v>
      </c>
      <c r="O68" s="3" t="s">
        <v>20</v>
      </c>
      <c r="P68" s="3">
        <v>16</v>
      </c>
      <c r="Q68" s="9">
        <f xml:space="preserve"> Table1[[#This Row],[Total_Sales]] / Table1[[#This Row],[Quantity_Sold]]</f>
        <v>199.06899999999999</v>
      </c>
      <c r="R68" s="14" t="str">
        <f t="shared" si="4"/>
        <v>Evening</v>
      </c>
      <c r="S68" s="30">
        <f t="shared" si="5"/>
        <v>0.25</v>
      </c>
    </row>
    <row r="69" spans="1:19" ht="15.75" customHeight="1" x14ac:dyDescent="0.3">
      <c r="A69" s="3">
        <v>1965</v>
      </c>
      <c r="B69" s="4">
        <v>44885</v>
      </c>
      <c r="C69" s="3">
        <v>205</v>
      </c>
      <c r="D69" s="3">
        <v>303</v>
      </c>
      <c r="E69" s="3">
        <v>102</v>
      </c>
      <c r="F69" s="3">
        <v>10</v>
      </c>
      <c r="G69" s="5">
        <v>244.20500000000001</v>
      </c>
      <c r="H69" s="5">
        <v>2442.0500000000002</v>
      </c>
      <c r="I69" s="5">
        <v>366.3075</v>
      </c>
      <c r="J69" s="3" t="b">
        <v>0</v>
      </c>
      <c r="K69" s="3" t="s">
        <v>732</v>
      </c>
      <c r="L69" s="16">
        <f t="shared" si="3"/>
        <v>0.34166666666666667</v>
      </c>
      <c r="M69" s="3">
        <v>2022</v>
      </c>
      <c r="N69" s="3">
        <v>11</v>
      </c>
      <c r="O69" s="3" t="s">
        <v>20</v>
      </c>
      <c r="P69" s="3">
        <v>8</v>
      </c>
      <c r="Q69" s="9">
        <f xml:space="preserve"> Table1[[#This Row],[Total_Sales]] / Table1[[#This Row],[Quantity_Sold]]</f>
        <v>244.20500000000001</v>
      </c>
      <c r="R69" s="14" t="str">
        <f t="shared" si="4"/>
        <v>Morning</v>
      </c>
      <c r="S69" s="30">
        <f t="shared" si="5"/>
        <v>0.15</v>
      </c>
    </row>
    <row r="70" spans="1:19" ht="15.75" customHeight="1" x14ac:dyDescent="0.3">
      <c r="A70" s="3">
        <v>2056</v>
      </c>
      <c r="B70" s="4">
        <v>44885</v>
      </c>
      <c r="C70" s="3">
        <v>203</v>
      </c>
      <c r="D70" s="3">
        <v>302</v>
      </c>
      <c r="E70" s="3">
        <v>104</v>
      </c>
      <c r="F70" s="3">
        <v>4</v>
      </c>
      <c r="G70" s="5">
        <v>160.94</v>
      </c>
      <c r="H70" s="5">
        <v>643.76</v>
      </c>
      <c r="I70" s="5">
        <v>109.4392</v>
      </c>
      <c r="J70" s="3" t="b">
        <v>0</v>
      </c>
      <c r="K70" s="3" t="s">
        <v>765</v>
      </c>
      <c r="L70" s="16">
        <f t="shared" si="3"/>
        <v>0.75763888888888886</v>
      </c>
      <c r="M70" s="3">
        <v>2022</v>
      </c>
      <c r="N70" s="3">
        <v>11</v>
      </c>
      <c r="O70" s="3" t="s">
        <v>20</v>
      </c>
      <c r="P70" s="3">
        <v>18</v>
      </c>
      <c r="Q70" s="9">
        <f xml:space="preserve"> Table1[[#This Row],[Total_Sales]] / Table1[[#This Row],[Quantity_Sold]]</f>
        <v>160.94</v>
      </c>
      <c r="R70" s="14" t="str">
        <f t="shared" si="4"/>
        <v>Evening</v>
      </c>
      <c r="S70" s="30">
        <f t="shared" si="5"/>
        <v>0.17</v>
      </c>
    </row>
    <row r="71" spans="1:19" ht="15.75" customHeight="1" x14ac:dyDescent="0.3">
      <c r="A71" s="3">
        <v>2374</v>
      </c>
      <c r="B71" s="4">
        <v>44885</v>
      </c>
      <c r="C71" s="3">
        <v>201</v>
      </c>
      <c r="D71" s="3">
        <v>302</v>
      </c>
      <c r="E71" s="3">
        <v>104</v>
      </c>
      <c r="F71" s="3">
        <v>2</v>
      </c>
      <c r="G71" s="5">
        <v>388.03700000000003</v>
      </c>
      <c r="H71" s="5">
        <v>776.07400000000007</v>
      </c>
      <c r="I71" s="5">
        <v>131.93258000000003</v>
      </c>
      <c r="J71" s="3" t="b">
        <v>0</v>
      </c>
      <c r="K71" s="3" t="s">
        <v>894</v>
      </c>
      <c r="L71" s="16">
        <f t="shared" si="3"/>
        <v>9.930555555555555E-2</v>
      </c>
      <c r="M71" s="3">
        <v>2022</v>
      </c>
      <c r="N71" s="3">
        <v>11</v>
      </c>
      <c r="O71" s="3" t="s">
        <v>20</v>
      </c>
      <c r="P71" s="3">
        <v>2</v>
      </c>
      <c r="Q71" s="9">
        <f xml:space="preserve"> Table1[[#This Row],[Total_Sales]] / Table1[[#This Row],[Quantity_Sold]]</f>
        <v>388.03700000000003</v>
      </c>
      <c r="R71" s="14" t="str">
        <f t="shared" si="4"/>
        <v>Morning</v>
      </c>
      <c r="S71" s="30">
        <f t="shared" si="5"/>
        <v>0.17</v>
      </c>
    </row>
    <row r="72" spans="1:19" ht="15.75" customHeight="1" x14ac:dyDescent="0.3">
      <c r="A72" s="3">
        <v>2874</v>
      </c>
      <c r="B72" s="4">
        <v>44885</v>
      </c>
      <c r="C72" s="3">
        <v>204</v>
      </c>
      <c r="D72" s="3">
        <v>301</v>
      </c>
      <c r="E72" s="3">
        <v>103</v>
      </c>
      <c r="F72" s="3">
        <v>5</v>
      </c>
      <c r="G72" s="5">
        <v>334.00900000000001</v>
      </c>
      <c r="H72" s="5">
        <v>1670.0450000000001</v>
      </c>
      <c r="I72" s="5">
        <v>350.70945</v>
      </c>
      <c r="J72" s="3" t="b">
        <v>0</v>
      </c>
      <c r="K72" s="3" t="s">
        <v>686</v>
      </c>
      <c r="L72" s="16">
        <f t="shared" si="3"/>
        <v>0.5180555555555556</v>
      </c>
      <c r="M72" s="3">
        <v>2022</v>
      </c>
      <c r="N72" s="3">
        <v>11</v>
      </c>
      <c r="O72" s="3" t="s">
        <v>20</v>
      </c>
      <c r="P72" s="3">
        <v>12</v>
      </c>
      <c r="Q72" s="9">
        <f xml:space="preserve"> Table1[[#This Row],[Total_Sales]] / Table1[[#This Row],[Quantity_Sold]]</f>
        <v>334.00900000000001</v>
      </c>
      <c r="R72" s="14" t="str">
        <f t="shared" si="4"/>
        <v>Afternoon</v>
      </c>
      <c r="S72" s="30">
        <f t="shared" si="5"/>
        <v>0.21</v>
      </c>
    </row>
    <row r="73" spans="1:19" ht="15.75" customHeight="1" x14ac:dyDescent="0.3">
      <c r="A73" s="3">
        <v>1183</v>
      </c>
      <c r="B73" s="4">
        <v>44887</v>
      </c>
      <c r="C73" s="3">
        <v>201</v>
      </c>
      <c r="D73" s="3">
        <v>303</v>
      </c>
      <c r="E73" s="3">
        <v>101</v>
      </c>
      <c r="F73" s="3">
        <v>7</v>
      </c>
      <c r="G73" s="5">
        <v>290.25100000000003</v>
      </c>
      <c r="H73" s="5">
        <v>2031.7570000000003</v>
      </c>
      <c r="I73" s="5">
        <v>507.93925000000007</v>
      </c>
      <c r="J73" s="3" t="b">
        <v>0</v>
      </c>
      <c r="K73" s="3" t="s">
        <v>194</v>
      </c>
      <c r="L73" s="16">
        <f t="shared" si="3"/>
        <v>0.31041666666666667</v>
      </c>
      <c r="M73" s="3">
        <v>2022</v>
      </c>
      <c r="N73" s="3">
        <v>11</v>
      </c>
      <c r="O73" s="3" t="s">
        <v>31</v>
      </c>
      <c r="P73" s="3">
        <v>7</v>
      </c>
      <c r="Q73" s="14">
        <f xml:space="preserve"> Table1[[#This Row],[Total_Sales]] / Table1[[#This Row],[Quantity_Sold]]</f>
        <v>290.25100000000003</v>
      </c>
      <c r="R73" s="14" t="str">
        <f t="shared" si="4"/>
        <v>Morning</v>
      </c>
      <c r="S73" s="30">
        <f t="shared" si="5"/>
        <v>0.25</v>
      </c>
    </row>
    <row r="74" spans="1:19" ht="15.75" customHeight="1" x14ac:dyDescent="0.3">
      <c r="A74" s="3">
        <v>2381</v>
      </c>
      <c r="B74" s="4">
        <v>44887</v>
      </c>
      <c r="C74" s="3">
        <v>203</v>
      </c>
      <c r="D74" s="3">
        <v>304</v>
      </c>
      <c r="E74" s="3">
        <v>105</v>
      </c>
      <c r="F74" s="3">
        <v>10</v>
      </c>
      <c r="G74" s="5">
        <v>156.61099999999999</v>
      </c>
      <c r="H74" s="5">
        <v>1566.11</v>
      </c>
      <c r="I74" s="5">
        <v>297.5609</v>
      </c>
      <c r="J74" s="3" t="b">
        <v>0</v>
      </c>
      <c r="K74" s="3" t="s">
        <v>897</v>
      </c>
      <c r="L74" s="16">
        <f t="shared" si="3"/>
        <v>0.47152777777777777</v>
      </c>
      <c r="M74" s="3">
        <v>2022</v>
      </c>
      <c r="N74" s="3">
        <v>11</v>
      </c>
      <c r="O74" s="3" t="s">
        <v>31</v>
      </c>
      <c r="P74" s="3">
        <v>11</v>
      </c>
      <c r="Q74" s="9">
        <f xml:space="preserve"> Table1[[#This Row],[Total_Sales]] / Table1[[#This Row],[Quantity_Sold]]</f>
        <v>156.61099999999999</v>
      </c>
      <c r="R74" s="14" t="str">
        <f t="shared" si="4"/>
        <v>Morning</v>
      </c>
      <c r="S74" s="30">
        <f t="shared" si="5"/>
        <v>0.19</v>
      </c>
    </row>
    <row r="75" spans="1:19" ht="15.75" customHeight="1" x14ac:dyDescent="0.3">
      <c r="A75" s="3">
        <v>1900</v>
      </c>
      <c r="B75" s="4">
        <v>44888</v>
      </c>
      <c r="C75" s="3">
        <v>204</v>
      </c>
      <c r="D75" s="3">
        <v>302</v>
      </c>
      <c r="E75" s="3">
        <v>104</v>
      </c>
      <c r="F75" s="3">
        <v>7</v>
      </c>
      <c r="G75" s="5">
        <v>158.197</v>
      </c>
      <c r="H75" s="5">
        <v>1107.3789999999999</v>
      </c>
      <c r="I75" s="5">
        <v>188.25442999999999</v>
      </c>
      <c r="J75" s="3" t="b">
        <v>0</v>
      </c>
      <c r="K75" s="3" t="s">
        <v>194</v>
      </c>
      <c r="L75" s="16">
        <f t="shared" si="3"/>
        <v>0.31041666666666667</v>
      </c>
      <c r="M75" s="3">
        <v>2022</v>
      </c>
      <c r="N75" s="3">
        <v>11</v>
      </c>
      <c r="O75" s="3" t="s">
        <v>18</v>
      </c>
      <c r="P75" s="3">
        <v>7</v>
      </c>
      <c r="Q75" s="9">
        <f xml:space="preserve"> Table1[[#This Row],[Total_Sales]] / Table1[[#This Row],[Quantity_Sold]]</f>
        <v>158.19699999999997</v>
      </c>
      <c r="R75" s="14" t="str">
        <f t="shared" si="4"/>
        <v>Morning</v>
      </c>
      <c r="S75" s="30">
        <f t="shared" si="5"/>
        <v>0.17</v>
      </c>
    </row>
    <row r="76" spans="1:19" ht="15.75" customHeight="1" x14ac:dyDescent="0.3">
      <c r="A76" s="3">
        <v>2302</v>
      </c>
      <c r="B76" s="4">
        <v>44888</v>
      </c>
      <c r="C76" s="3">
        <v>201</v>
      </c>
      <c r="D76" s="3">
        <v>301</v>
      </c>
      <c r="E76" s="3">
        <v>105</v>
      </c>
      <c r="F76" s="3">
        <v>4</v>
      </c>
      <c r="G76" s="5">
        <v>292.25299999999999</v>
      </c>
      <c r="H76" s="5">
        <v>1169.0119999999999</v>
      </c>
      <c r="I76" s="5">
        <v>198.73204000000001</v>
      </c>
      <c r="J76" s="3" t="b">
        <v>0</v>
      </c>
      <c r="K76" s="3" t="s">
        <v>298</v>
      </c>
      <c r="L76" s="16">
        <f t="shared" si="3"/>
        <v>0.72222222222222221</v>
      </c>
      <c r="M76" s="3">
        <v>2022</v>
      </c>
      <c r="N76" s="3">
        <v>11</v>
      </c>
      <c r="O76" s="3" t="s">
        <v>18</v>
      </c>
      <c r="P76" s="3">
        <v>17</v>
      </c>
      <c r="Q76" s="9">
        <f xml:space="preserve"> Table1[[#This Row],[Total_Sales]] / Table1[[#This Row],[Quantity_Sold]]</f>
        <v>292.25299999999999</v>
      </c>
      <c r="R76" s="14" t="str">
        <f t="shared" si="4"/>
        <v>Evening</v>
      </c>
      <c r="S76" s="30">
        <f t="shared" si="5"/>
        <v>0.17</v>
      </c>
    </row>
    <row r="77" spans="1:19" ht="15.75" customHeight="1" x14ac:dyDescent="0.3">
      <c r="A77" s="3">
        <v>2089</v>
      </c>
      <c r="B77" s="4">
        <v>44889</v>
      </c>
      <c r="C77" s="3">
        <v>201</v>
      </c>
      <c r="D77" s="3">
        <v>302</v>
      </c>
      <c r="E77" s="3">
        <v>104</v>
      </c>
      <c r="F77" s="3">
        <v>8</v>
      </c>
      <c r="G77" s="5">
        <v>265.53800000000001</v>
      </c>
      <c r="H77" s="5">
        <v>2124.3040000000001</v>
      </c>
      <c r="I77" s="5">
        <v>531.07600000000002</v>
      </c>
      <c r="J77" s="3" t="b">
        <v>0</v>
      </c>
      <c r="K77" s="3" t="s">
        <v>52</v>
      </c>
      <c r="L77" s="16">
        <f t="shared" si="3"/>
        <v>0.92361111111111116</v>
      </c>
      <c r="M77" s="3">
        <v>2022</v>
      </c>
      <c r="N77" s="3">
        <v>11</v>
      </c>
      <c r="O77" s="3" t="s">
        <v>16</v>
      </c>
      <c r="P77" s="3">
        <v>22</v>
      </c>
      <c r="Q77" s="9">
        <f xml:space="preserve"> Table1[[#This Row],[Total_Sales]] / Table1[[#This Row],[Quantity_Sold]]</f>
        <v>265.53800000000001</v>
      </c>
      <c r="R77" s="14" t="str">
        <f t="shared" si="4"/>
        <v>Night</v>
      </c>
      <c r="S77" s="30">
        <f t="shared" si="5"/>
        <v>0.25</v>
      </c>
    </row>
    <row r="78" spans="1:19" ht="15.75" customHeight="1" x14ac:dyDescent="0.3">
      <c r="A78" s="3">
        <v>2155</v>
      </c>
      <c r="B78" s="4">
        <v>44889</v>
      </c>
      <c r="C78" s="3">
        <v>203</v>
      </c>
      <c r="D78" s="3">
        <v>303</v>
      </c>
      <c r="E78" s="3">
        <v>103</v>
      </c>
      <c r="F78" s="3">
        <v>1</v>
      </c>
      <c r="G78" s="5">
        <v>289.64000000000004</v>
      </c>
      <c r="H78" s="5">
        <v>289.64000000000004</v>
      </c>
      <c r="I78" s="5">
        <v>72.410000000000011</v>
      </c>
      <c r="J78" s="3" t="b">
        <v>1</v>
      </c>
      <c r="K78" s="3" t="s">
        <v>370</v>
      </c>
      <c r="L78" s="16">
        <f t="shared" si="3"/>
        <v>0.99930555555555556</v>
      </c>
      <c r="M78" s="3">
        <v>2022</v>
      </c>
      <c r="N78" s="3">
        <v>11</v>
      </c>
      <c r="O78" s="3" t="s">
        <v>16</v>
      </c>
      <c r="P78" s="3">
        <v>23</v>
      </c>
      <c r="Q78" s="9">
        <f xml:space="preserve"> Table1[[#This Row],[Total_Sales]] / Table1[[#This Row],[Quantity_Sold]]</f>
        <v>289.64000000000004</v>
      </c>
      <c r="R78" s="14" t="str">
        <f t="shared" si="4"/>
        <v>Night</v>
      </c>
      <c r="S78" s="30">
        <f t="shared" si="5"/>
        <v>0.25</v>
      </c>
    </row>
    <row r="79" spans="1:19" ht="15.75" customHeight="1" x14ac:dyDescent="0.3">
      <c r="A79" s="3">
        <v>2275</v>
      </c>
      <c r="B79" s="4">
        <v>44889</v>
      </c>
      <c r="C79" s="3">
        <v>205</v>
      </c>
      <c r="D79" s="3">
        <v>302</v>
      </c>
      <c r="E79" s="3">
        <v>105</v>
      </c>
      <c r="F79" s="3">
        <v>9</v>
      </c>
      <c r="G79" s="5">
        <v>263.10699999999997</v>
      </c>
      <c r="H79" s="5">
        <v>2367.9629999999997</v>
      </c>
      <c r="I79" s="5">
        <v>591.99074999999993</v>
      </c>
      <c r="J79" s="3" t="b">
        <v>0</v>
      </c>
      <c r="K79" s="3" t="s">
        <v>571</v>
      </c>
      <c r="L79" s="16">
        <f t="shared" si="3"/>
        <v>0.89444444444444449</v>
      </c>
      <c r="M79" s="3">
        <v>2022</v>
      </c>
      <c r="N79" s="3">
        <v>11</v>
      </c>
      <c r="O79" s="3" t="s">
        <v>16</v>
      </c>
      <c r="P79" s="3">
        <v>21</v>
      </c>
      <c r="Q79" s="9">
        <f xml:space="preserve"> Table1[[#This Row],[Total_Sales]] / Table1[[#This Row],[Quantity_Sold]]</f>
        <v>263.10699999999997</v>
      </c>
      <c r="R79" s="14" t="str">
        <f t="shared" si="4"/>
        <v>Night</v>
      </c>
      <c r="S79" s="30">
        <f t="shared" si="5"/>
        <v>0.25</v>
      </c>
    </row>
    <row r="80" spans="1:19" ht="15.75" customHeight="1" x14ac:dyDescent="0.3">
      <c r="A80" s="3">
        <v>2603</v>
      </c>
      <c r="B80" s="4">
        <v>44889</v>
      </c>
      <c r="C80" s="3">
        <v>204</v>
      </c>
      <c r="D80" s="3">
        <v>304</v>
      </c>
      <c r="E80" s="3">
        <v>102</v>
      </c>
      <c r="F80" s="3">
        <v>5</v>
      </c>
      <c r="G80" s="5">
        <v>276.48400000000004</v>
      </c>
      <c r="H80" s="5">
        <v>1382.42</v>
      </c>
      <c r="I80" s="5">
        <v>262.65980000000002</v>
      </c>
      <c r="J80" s="3" t="b">
        <v>0</v>
      </c>
      <c r="K80" s="3" t="s">
        <v>974</v>
      </c>
      <c r="L80" s="16">
        <f t="shared" si="3"/>
        <v>0.23402777777777778</v>
      </c>
      <c r="M80" s="3">
        <v>2022</v>
      </c>
      <c r="N80" s="3">
        <v>11</v>
      </c>
      <c r="O80" s="3" t="s">
        <v>16</v>
      </c>
      <c r="P80" s="3">
        <v>5</v>
      </c>
      <c r="Q80" s="9">
        <f xml:space="preserve"> Table1[[#This Row],[Total_Sales]] / Table1[[#This Row],[Quantity_Sold]]</f>
        <v>276.48400000000004</v>
      </c>
      <c r="R80" s="14" t="str">
        <f t="shared" si="4"/>
        <v>Morning</v>
      </c>
      <c r="S80" s="30">
        <f t="shared" si="5"/>
        <v>0.19</v>
      </c>
    </row>
    <row r="81" spans="1:19" ht="15.75" customHeight="1" x14ac:dyDescent="0.3">
      <c r="A81" s="3">
        <v>1348</v>
      </c>
      <c r="B81" s="4">
        <v>44891</v>
      </c>
      <c r="C81" s="3">
        <v>201</v>
      </c>
      <c r="D81" s="3">
        <v>303</v>
      </c>
      <c r="E81" s="3">
        <v>102</v>
      </c>
      <c r="F81" s="3">
        <v>4</v>
      </c>
      <c r="G81" s="5">
        <v>227.27900000000002</v>
      </c>
      <c r="H81" s="5">
        <v>909.1160000000001</v>
      </c>
      <c r="I81" s="5">
        <v>154.54972000000004</v>
      </c>
      <c r="J81" s="3" t="b">
        <v>0</v>
      </c>
      <c r="K81" s="3" t="s">
        <v>332</v>
      </c>
      <c r="L81" s="16">
        <f t="shared" si="3"/>
        <v>0.3263888888888889</v>
      </c>
      <c r="M81" s="3">
        <v>2022</v>
      </c>
      <c r="N81" s="3">
        <v>11</v>
      </c>
      <c r="O81" s="3" t="s">
        <v>22</v>
      </c>
      <c r="P81" s="3">
        <v>7</v>
      </c>
      <c r="Q81" s="9">
        <f xml:space="preserve"> Table1[[#This Row],[Total_Sales]] / Table1[[#This Row],[Quantity_Sold]]</f>
        <v>227.27900000000002</v>
      </c>
      <c r="R81" s="14" t="str">
        <f t="shared" si="4"/>
        <v>Morning</v>
      </c>
      <c r="S81" s="30">
        <f t="shared" si="5"/>
        <v>0.17</v>
      </c>
    </row>
    <row r="82" spans="1:19" ht="15.75" customHeight="1" x14ac:dyDescent="0.3">
      <c r="A82" s="3">
        <v>1875</v>
      </c>
      <c r="B82" s="4">
        <v>44891</v>
      </c>
      <c r="C82" s="3">
        <v>205</v>
      </c>
      <c r="D82" s="3">
        <v>302</v>
      </c>
      <c r="E82" s="3">
        <v>101</v>
      </c>
      <c r="F82" s="3">
        <v>7</v>
      </c>
      <c r="G82" s="5">
        <v>137.995</v>
      </c>
      <c r="H82" s="5">
        <v>965.96500000000003</v>
      </c>
      <c r="I82" s="5">
        <v>144.89474999999999</v>
      </c>
      <c r="J82" s="3" t="b">
        <v>0</v>
      </c>
      <c r="K82" s="3" t="s">
        <v>677</v>
      </c>
      <c r="L82" s="16">
        <f t="shared" si="3"/>
        <v>0.21736111111111112</v>
      </c>
      <c r="M82" s="3">
        <v>2022</v>
      </c>
      <c r="N82" s="3">
        <v>11</v>
      </c>
      <c r="O82" s="3" t="s">
        <v>22</v>
      </c>
      <c r="P82" s="3">
        <v>5</v>
      </c>
      <c r="Q82" s="14">
        <f xml:space="preserve"> Table1[[#This Row],[Total_Sales]] / Table1[[#This Row],[Quantity_Sold]]</f>
        <v>137.995</v>
      </c>
      <c r="R82" s="14" t="str">
        <f t="shared" si="4"/>
        <v>Morning</v>
      </c>
      <c r="S82" s="30">
        <f t="shared" si="5"/>
        <v>0.15</v>
      </c>
    </row>
    <row r="83" spans="1:19" ht="15.75" customHeight="1" x14ac:dyDescent="0.3">
      <c r="A83" s="3">
        <v>2255</v>
      </c>
      <c r="B83" s="4">
        <v>44891</v>
      </c>
      <c r="C83" s="3">
        <v>201</v>
      </c>
      <c r="D83" s="3">
        <v>302</v>
      </c>
      <c r="E83" s="3">
        <v>103</v>
      </c>
      <c r="F83" s="3">
        <v>8</v>
      </c>
      <c r="G83" s="5">
        <v>232.46600000000001</v>
      </c>
      <c r="H83" s="5">
        <v>1859.7280000000001</v>
      </c>
      <c r="I83" s="5">
        <v>353.34832</v>
      </c>
      <c r="J83" s="3" t="b">
        <v>0</v>
      </c>
      <c r="K83" s="3" t="s">
        <v>844</v>
      </c>
      <c r="L83" s="16">
        <f t="shared" si="3"/>
        <v>7.5694444444444439E-2</v>
      </c>
      <c r="M83" s="3">
        <v>2022</v>
      </c>
      <c r="N83" s="3">
        <v>11</v>
      </c>
      <c r="O83" s="3" t="s">
        <v>22</v>
      </c>
      <c r="P83" s="3">
        <v>1</v>
      </c>
      <c r="Q83" s="9">
        <f xml:space="preserve"> Table1[[#This Row],[Total_Sales]] / Table1[[#This Row],[Quantity_Sold]]</f>
        <v>232.46600000000001</v>
      </c>
      <c r="R83" s="14" t="str">
        <f t="shared" si="4"/>
        <v>Morning</v>
      </c>
      <c r="S83" s="30">
        <f t="shared" si="5"/>
        <v>0.19</v>
      </c>
    </row>
    <row r="84" spans="1:19" ht="15.75" customHeight="1" x14ac:dyDescent="0.3">
      <c r="A84" s="3">
        <v>2975</v>
      </c>
      <c r="B84" s="4">
        <v>44891</v>
      </c>
      <c r="C84" s="3">
        <v>204</v>
      </c>
      <c r="D84" s="3">
        <v>305</v>
      </c>
      <c r="E84" s="3">
        <v>102</v>
      </c>
      <c r="F84" s="3">
        <v>10</v>
      </c>
      <c r="G84" s="5">
        <v>243.34700000000001</v>
      </c>
      <c r="H84" s="5">
        <v>2433.4700000000003</v>
      </c>
      <c r="I84" s="5">
        <v>462.35930000000008</v>
      </c>
      <c r="J84" s="3" t="b">
        <v>1</v>
      </c>
      <c r="K84" s="3" t="s">
        <v>487</v>
      </c>
      <c r="L84" s="16">
        <f t="shared" si="3"/>
        <v>0.54652777777777772</v>
      </c>
      <c r="M84" s="3">
        <v>2022</v>
      </c>
      <c r="N84" s="3">
        <v>11</v>
      </c>
      <c r="O84" s="3" t="s">
        <v>22</v>
      </c>
      <c r="P84" s="3">
        <v>13</v>
      </c>
      <c r="Q84" s="9">
        <f xml:space="preserve"> Table1[[#This Row],[Total_Sales]] / Table1[[#This Row],[Quantity_Sold]]</f>
        <v>243.34700000000004</v>
      </c>
      <c r="R84" s="14" t="str">
        <f t="shared" si="4"/>
        <v>Afternoon</v>
      </c>
      <c r="S84" s="30">
        <f t="shared" si="5"/>
        <v>0.19</v>
      </c>
    </row>
    <row r="85" spans="1:19" ht="15.75" customHeight="1" x14ac:dyDescent="0.3">
      <c r="A85" s="3">
        <v>1430</v>
      </c>
      <c r="B85" s="4">
        <v>44892</v>
      </c>
      <c r="C85" s="3">
        <v>204</v>
      </c>
      <c r="D85" s="3">
        <v>305</v>
      </c>
      <c r="E85" s="3">
        <v>101</v>
      </c>
      <c r="F85" s="3">
        <v>9</v>
      </c>
      <c r="G85" s="5">
        <v>367.22400000000005</v>
      </c>
      <c r="H85" s="5">
        <v>3305.0160000000005</v>
      </c>
      <c r="I85" s="5">
        <v>991.50480000000016</v>
      </c>
      <c r="J85" s="3" t="b">
        <v>0</v>
      </c>
      <c r="K85" s="3" t="s">
        <v>398</v>
      </c>
      <c r="L85" s="16">
        <f t="shared" si="3"/>
        <v>0.68333333333333335</v>
      </c>
      <c r="M85" s="3">
        <v>2022</v>
      </c>
      <c r="N85" s="3">
        <v>11</v>
      </c>
      <c r="O85" s="3" t="s">
        <v>20</v>
      </c>
      <c r="P85" s="3">
        <v>16</v>
      </c>
      <c r="Q85" s="14">
        <f xml:space="preserve"> Table1[[#This Row],[Total_Sales]] / Table1[[#This Row],[Quantity_Sold]]</f>
        <v>367.22400000000005</v>
      </c>
      <c r="R85" s="14" t="str">
        <f t="shared" si="4"/>
        <v>Evening</v>
      </c>
      <c r="S85" s="30">
        <f t="shared" si="5"/>
        <v>0.3</v>
      </c>
    </row>
    <row r="86" spans="1:19" ht="15.75" customHeight="1" x14ac:dyDescent="0.3">
      <c r="A86" s="3">
        <v>2391</v>
      </c>
      <c r="B86" s="4">
        <v>44892</v>
      </c>
      <c r="C86" s="3">
        <v>201</v>
      </c>
      <c r="D86" s="3">
        <v>304</v>
      </c>
      <c r="E86" s="3">
        <v>102</v>
      </c>
      <c r="F86" s="3">
        <v>5</v>
      </c>
      <c r="G86" s="5">
        <v>187.785</v>
      </c>
      <c r="H86" s="5">
        <v>938.92499999999995</v>
      </c>
      <c r="I86" s="5">
        <v>140.83874999999998</v>
      </c>
      <c r="J86" s="3" t="b">
        <v>0</v>
      </c>
      <c r="K86" s="3" t="s">
        <v>901</v>
      </c>
      <c r="L86" s="16">
        <f t="shared" si="3"/>
        <v>0.10347222222222222</v>
      </c>
      <c r="M86" s="3">
        <v>2022</v>
      </c>
      <c r="N86" s="3">
        <v>11</v>
      </c>
      <c r="O86" s="3" t="s">
        <v>20</v>
      </c>
      <c r="P86" s="3">
        <v>2</v>
      </c>
      <c r="Q86" s="9">
        <f xml:space="preserve"> Table1[[#This Row],[Total_Sales]] / Table1[[#This Row],[Quantity_Sold]]</f>
        <v>187.785</v>
      </c>
      <c r="R86" s="14" t="str">
        <f t="shared" si="4"/>
        <v>Morning</v>
      </c>
      <c r="S86" s="30">
        <f t="shared" si="5"/>
        <v>0.15</v>
      </c>
    </row>
    <row r="87" spans="1:19" ht="15.75" customHeight="1" x14ac:dyDescent="0.3">
      <c r="A87" s="3">
        <v>1030</v>
      </c>
      <c r="B87" s="4">
        <v>44893</v>
      </c>
      <c r="C87" s="3">
        <v>201</v>
      </c>
      <c r="D87" s="3">
        <v>302</v>
      </c>
      <c r="E87" s="3">
        <v>101</v>
      </c>
      <c r="F87" s="3">
        <v>7</v>
      </c>
      <c r="G87" s="5">
        <v>301.06700000000001</v>
      </c>
      <c r="H87" s="5">
        <v>2107.4690000000001</v>
      </c>
      <c r="I87" s="5">
        <v>358.26973000000004</v>
      </c>
      <c r="J87" s="3" t="b">
        <v>0</v>
      </c>
      <c r="K87" s="3" t="s">
        <v>51</v>
      </c>
      <c r="L87" s="16">
        <f t="shared" si="3"/>
        <v>0.7055555555555556</v>
      </c>
      <c r="M87" s="3">
        <v>2022</v>
      </c>
      <c r="N87" s="3">
        <v>11</v>
      </c>
      <c r="O87" s="3" t="s">
        <v>28</v>
      </c>
      <c r="P87" s="3">
        <v>16</v>
      </c>
      <c r="Q87" s="14">
        <f xml:space="preserve"> Table1[[#This Row],[Total_Sales]] / Table1[[#This Row],[Quantity_Sold]]</f>
        <v>301.06700000000001</v>
      </c>
      <c r="R87" s="14" t="str">
        <f t="shared" si="4"/>
        <v>Evening</v>
      </c>
      <c r="S87" s="30">
        <f t="shared" si="5"/>
        <v>0.17</v>
      </c>
    </row>
    <row r="88" spans="1:19" ht="15.75" customHeight="1" x14ac:dyDescent="0.3">
      <c r="A88" s="3">
        <v>2296</v>
      </c>
      <c r="B88" s="4">
        <v>44893</v>
      </c>
      <c r="C88" s="3">
        <v>204</v>
      </c>
      <c r="D88" s="3">
        <v>305</v>
      </c>
      <c r="E88" s="3">
        <v>102</v>
      </c>
      <c r="F88" s="3">
        <v>1</v>
      </c>
      <c r="G88" s="5">
        <v>299.61099999999999</v>
      </c>
      <c r="H88" s="5">
        <v>299.61099999999999</v>
      </c>
      <c r="I88" s="5">
        <v>50.933869999999999</v>
      </c>
      <c r="J88" s="3" t="b">
        <v>0</v>
      </c>
      <c r="K88" s="3" t="s">
        <v>867</v>
      </c>
      <c r="L88" s="16">
        <f t="shared" si="3"/>
        <v>0.5229166666666667</v>
      </c>
      <c r="M88" s="3">
        <v>2022</v>
      </c>
      <c r="N88" s="3">
        <v>11</v>
      </c>
      <c r="O88" s="3" t="s">
        <v>28</v>
      </c>
      <c r="P88" s="3">
        <v>12</v>
      </c>
      <c r="Q88" s="9">
        <f xml:space="preserve"> Table1[[#This Row],[Total_Sales]] / Table1[[#This Row],[Quantity_Sold]]</f>
        <v>299.61099999999999</v>
      </c>
      <c r="R88" s="14" t="str">
        <f t="shared" si="4"/>
        <v>Afternoon</v>
      </c>
      <c r="S88" s="30">
        <f t="shared" si="5"/>
        <v>0.17</v>
      </c>
    </row>
    <row r="89" spans="1:19" ht="15.75" customHeight="1" x14ac:dyDescent="0.3">
      <c r="A89" s="3">
        <v>1014</v>
      </c>
      <c r="B89" s="4">
        <v>44894</v>
      </c>
      <c r="C89" s="3">
        <v>204</v>
      </c>
      <c r="D89" s="3">
        <v>303</v>
      </c>
      <c r="E89" s="3">
        <v>103</v>
      </c>
      <c r="F89" s="3">
        <v>8</v>
      </c>
      <c r="G89" s="5">
        <v>101.218</v>
      </c>
      <c r="H89" s="5">
        <v>809.74400000000003</v>
      </c>
      <c r="I89" s="5">
        <v>170.04624000000001</v>
      </c>
      <c r="J89" s="3" t="b">
        <v>1</v>
      </c>
      <c r="K89" s="3" t="s">
        <v>35</v>
      </c>
      <c r="L89" s="16">
        <f t="shared" si="3"/>
        <v>0.1</v>
      </c>
      <c r="M89" s="3">
        <v>2022</v>
      </c>
      <c r="N89" s="3">
        <v>11</v>
      </c>
      <c r="O89" s="3" t="s">
        <v>31</v>
      </c>
      <c r="P89" s="3">
        <v>2</v>
      </c>
      <c r="Q89" s="9">
        <f xml:space="preserve"> Table1[[#This Row],[Total_Sales]] / Table1[[#This Row],[Quantity_Sold]]</f>
        <v>101.218</v>
      </c>
      <c r="R89" s="14" t="str">
        <f t="shared" si="4"/>
        <v>Morning</v>
      </c>
      <c r="S89" s="30">
        <f t="shared" si="5"/>
        <v>0.21000000000000002</v>
      </c>
    </row>
    <row r="90" spans="1:19" ht="15.75" customHeight="1" x14ac:dyDescent="0.3">
      <c r="A90" s="3">
        <v>1103</v>
      </c>
      <c r="B90" s="4">
        <v>44894</v>
      </c>
      <c r="C90" s="3">
        <v>204</v>
      </c>
      <c r="D90" s="3">
        <v>303</v>
      </c>
      <c r="E90" s="3">
        <v>102</v>
      </c>
      <c r="F90" s="3">
        <v>7</v>
      </c>
      <c r="G90" s="5">
        <v>66.221999999999994</v>
      </c>
      <c r="H90" s="5">
        <v>463.55399999999997</v>
      </c>
      <c r="I90" s="5">
        <v>88.07526</v>
      </c>
      <c r="J90" s="3" t="b">
        <v>0</v>
      </c>
      <c r="K90" s="3" t="s">
        <v>120</v>
      </c>
      <c r="L90" s="16">
        <f t="shared" si="3"/>
        <v>0.24583333333333332</v>
      </c>
      <c r="M90" s="3">
        <v>2022</v>
      </c>
      <c r="N90" s="3">
        <v>11</v>
      </c>
      <c r="O90" s="3" t="s">
        <v>31</v>
      </c>
      <c r="P90" s="3">
        <v>5</v>
      </c>
      <c r="Q90" s="9">
        <f xml:space="preserve"> Table1[[#This Row],[Total_Sales]] / Table1[[#This Row],[Quantity_Sold]]</f>
        <v>66.221999999999994</v>
      </c>
      <c r="R90" s="14" t="str">
        <f t="shared" si="4"/>
        <v>Morning</v>
      </c>
      <c r="S90" s="30">
        <f t="shared" si="5"/>
        <v>0.19</v>
      </c>
    </row>
    <row r="91" spans="1:19" ht="15.75" customHeight="1" x14ac:dyDescent="0.3">
      <c r="A91" s="3">
        <v>2000</v>
      </c>
      <c r="B91" s="4">
        <v>44894</v>
      </c>
      <c r="C91" s="3">
        <v>204</v>
      </c>
      <c r="D91" s="3">
        <v>303</v>
      </c>
      <c r="E91" s="3">
        <v>105</v>
      </c>
      <c r="F91" s="3">
        <v>5</v>
      </c>
      <c r="G91" s="5">
        <v>214.60400000000001</v>
      </c>
      <c r="H91" s="5">
        <v>1073.02</v>
      </c>
      <c r="I91" s="5">
        <v>321.90600000000001</v>
      </c>
      <c r="J91" s="3" t="b">
        <v>0</v>
      </c>
      <c r="K91" s="3" t="s">
        <v>683</v>
      </c>
      <c r="L91" s="16">
        <f t="shared" si="3"/>
        <v>0.71319444444444446</v>
      </c>
      <c r="M91" s="3">
        <v>2022</v>
      </c>
      <c r="N91" s="3">
        <v>11</v>
      </c>
      <c r="O91" s="3" t="s">
        <v>31</v>
      </c>
      <c r="P91" s="3">
        <v>17</v>
      </c>
      <c r="Q91" s="9">
        <f xml:space="preserve"> Table1[[#This Row],[Total_Sales]] / Table1[[#This Row],[Quantity_Sold]]</f>
        <v>214.60399999999998</v>
      </c>
      <c r="R91" s="14" t="str">
        <f t="shared" si="4"/>
        <v>Evening</v>
      </c>
      <c r="S91" s="30">
        <f t="shared" si="5"/>
        <v>0.3</v>
      </c>
    </row>
    <row r="92" spans="1:19" ht="15.75" customHeight="1" x14ac:dyDescent="0.3">
      <c r="A92" s="3">
        <v>2122</v>
      </c>
      <c r="B92" s="4">
        <v>44894</v>
      </c>
      <c r="C92" s="3">
        <v>201</v>
      </c>
      <c r="D92" s="3">
        <v>303</v>
      </c>
      <c r="E92" s="3">
        <v>101</v>
      </c>
      <c r="F92" s="3">
        <v>4</v>
      </c>
      <c r="G92" s="5">
        <v>248.495</v>
      </c>
      <c r="H92" s="5">
        <v>993.98</v>
      </c>
      <c r="I92" s="5">
        <v>168.97660000000002</v>
      </c>
      <c r="J92" s="3" t="b">
        <v>0</v>
      </c>
      <c r="K92" s="3" t="s">
        <v>141</v>
      </c>
      <c r="L92" s="16">
        <f t="shared" si="3"/>
        <v>5.9722222222222225E-2</v>
      </c>
      <c r="M92" s="3">
        <v>2022</v>
      </c>
      <c r="N92" s="3">
        <v>11</v>
      </c>
      <c r="O92" s="3" t="s">
        <v>31</v>
      </c>
      <c r="P92" s="3">
        <v>1</v>
      </c>
      <c r="Q92" s="14">
        <f xml:space="preserve"> Table1[[#This Row],[Total_Sales]] / Table1[[#This Row],[Quantity_Sold]]</f>
        <v>248.495</v>
      </c>
      <c r="R92" s="14" t="str">
        <f t="shared" si="4"/>
        <v>Morning</v>
      </c>
      <c r="S92" s="30">
        <f t="shared" si="5"/>
        <v>0.17</v>
      </c>
    </row>
    <row r="93" spans="1:19" ht="15.75" customHeight="1" x14ac:dyDescent="0.3">
      <c r="A93" s="3">
        <v>1269</v>
      </c>
      <c r="B93" s="4">
        <v>44895</v>
      </c>
      <c r="C93" s="3">
        <v>202</v>
      </c>
      <c r="D93" s="3">
        <v>305</v>
      </c>
      <c r="E93" s="3">
        <v>104</v>
      </c>
      <c r="F93" s="3">
        <v>5</v>
      </c>
      <c r="G93" s="5">
        <v>247.71500000000003</v>
      </c>
      <c r="H93" s="5">
        <v>1238.5750000000003</v>
      </c>
      <c r="I93" s="5">
        <v>185.78625000000002</v>
      </c>
      <c r="J93" s="3" t="b">
        <v>0</v>
      </c>
      <c r="K93" s="3" t="s">
        <v>184</v>
      </c>
      <c r="L93" s="16">
        <f t="shared" si="3"/>
        <v>0.38333333333333336</v>
      </c>
      <c r="M93" s="3">
        <v>2022</v>
      </c>
      <c r="N93" s="3">
        <v>11</v>
      </c>
      <c r="O93" s="3" t="s">
        <v>18</v>
      </c>
      <c r="P93" s="3">
        <v>9</v>
      </c>
      <c r="Q93" s="9">
        <f xml:space="preserve"> Table1[[#This Row],[Total_Sales]] / Table1[[#This Row],[Quantity_Sold]]</f>
        <v>247.71500000000006</v>
      </c>
      <c r="R93" s="14" t="str">
        <f t="shared" si="4"/>
        <v>Morning</v>
      </c>
      <c r="S93" s="30">
        <f t="shared" si="5"/>
        <v>0.15</v>
      </c>
    </row>
    <row r="94" spans="1:19" ht="15.75" customHeight="1" x14ac:dyDescent="0.3">
      <c r="A94" s="3">
        <v>1298</v>
      </c>
      <c r="B94" s="4">
        <v>44895</v>
      </c>
      <c r="C94" s="3">
        <v>203</v>
      </c>
      <c r="D94" s="3">
        <v>303</v>
      </c>
      <c r="E94" s="3">
        <v>101</v>
      </c>
      <c r="F94" s="3">
        <v>6</v>
      </c>
      <c r="G94" s="5">
        <v>78.715000000000003</v>
      </c>
      <c r="H94" s="5">
        <v>472.29</v>
      </c>
      <c r="I94" s="5">
        <v>141.68700000000001</v>
      </c>
      <c r="J94" s="3" t="b">
        <v>0</v>
      </c>
      <c r="K94" s="3" t="s">
        <v>291</v>
      </c>
      <c r="L94" s="16">
        <f t="shared" si="3"/>
        <v>0.14583333333333334</v>
      </c>
      <c r="M94" s="3">
        <v>2022</v>
      </c>
      <c r="N94" s="3">
        <v>11</v>
      </c>
      <c r="O94" s="3" t="s">
        <v>18</v>
      </c>
      <c r="P94" s="3">
        <v>3</v>
      </c>
      <c r="Q94" s="14">
        <f xml:space="preserve"> Table1[[#This Row],[Total_Sales]] / Table1[[#This Row],[Quantity_Sold]]</f>
        <v>78.715000000000003</v>
      </c>
      <c r="R94" s="14" t="str">
        <f t="shared" si="4"/>
        <v>Morning</v>
      </c>
      <c r="S94" s="30">
        <f t="shared" si="5"/>
        <v>0.3</v>
      </c>
    </row>
    <row r="95" spans="1:19" ht="15.75" customHeight="1" x14ac:dyDescent="0.3">
      <c r="A95" s="3">
        <v>1299</v>
      </c>
      <c r="B95" s="4">
        <v>44895</v>
      </c>
      <c r="C95" s="3">
        <v>203</v>
      </c>
      <c r="D95" s="3">
        <v>301</v>
      </c>
      <c r="E95" s="3">
        <v>103</v>
      </c>
      <c r="F95" s="3">
        <v>7</v>
      </c>
      <c r="G95" s="5">
        <v>382.94100000000003</v>
      </c>
      <c r="H95" s="5">
        <v>2680.5870000000004</v>
      </c>
      <c r="I95" s="5">
        <v>402.08805000000007</v>
      </c>
      <c r="J95" s="3" t="b">
        <v>1</v>
      </c>
      <c r="K95" s="3" t="s">
        <v>292</v>
      </c>
      <c r="L95" s="16">
        <f t="shared" si="3"/>
        <v>1.3888888888888888E-2</v>
      </c>
      <c r="M95" s="3">
        <v>2022</v>
      </c>
      <c r="N95" s="3">
        <v>11</v>
      </c>
      <c r="O95" s="3" t="s">
        <v>18</v>
      </c>
      <c r="P95" s="3">
        <v>0</v>
      </c>
      <c r="Q95" s="9">
        <f xml:space="preserve"> Table1[[#This Row],[Total_Sales]] / Table1[[#This Row],[Quantity_Sold]]</f>
        <v>382.94100000000009</v>
      </c>
      <c r="R95" s="14" t="str">
        <f t="shared" si="4"/>
        <v>Morning</v>
      </c>
      <c r="S95" s="30">
        <f t="shared" si="5"/>
        <v>0.15</v>
      </c>
    </row>
    <row r="96" spans="1:19" ht="15.75" customHeight="1" x14ac:dyDescent="0.3">
      <c r="A96" s="3">
        <v>2210</v>
      </c>
      <c r="B96" s="4">
        <v>44895</v>
      </c>
      <c r="C96" s="3">
        <v>202</v>
      </c>
      <c r="D96" s="3">
        <v>302</v>
      </c>
      <c r="E96" s="3">
        <v>101</v>
      </c>
      <c r="F96" s="3">
        <v>5</v>
      </c>
      <c r="G96" s="5">
        <v>261.3</v>
      </c>
      <c r="H96" s="5">
        <v>1306.5</v>
      </c>
      <c r="I96" s="5">
        <v>391.95</v>
      </c>
      <c r="J96" s="3" t="b">
        <v>0</v>
      </c>
      <c r="K96" s="3" t="s">
        <v>668</v>
      </c>
      <c r="L96" s="16">
        <f t="shared" si="3"/>
        <v>0.24513888888888888</v>
      </c>
      <c r="M96" s="3">
        <v>2022</v>
      </c>
      <c r="N96" s="3">
        <v>11</v>
      </c>
      <c r="O96" s="3" t="s">
        <v>18</v>
      </c>
      <c r="P96" s="3">
        <v>5</v>
      </c>
      <c r="Q96" s="14">
        <f xml:space="preserve"> Table1[[#This Row],[Total_Sales]] / Table1[[#This Row],[Quantity_Sold]]</f>
        <v>261.3</v>
      </c>
      <c r="R96" s="14" t="str">
        <f t="shared" si="4"/>
        <v>Morning</v>
      </c>
      <c r="S96" s="30">
        <f t="shared" si="5"/>
        <v>0.3</v>
      </c>
    </row>
    <row r="97" spans="1:19" ht="15.75" customHeight="1" x14ac:dyDescent="0.3">
      <c r="A97" s="3">
        <v>2938</v>
      </c>
      <c r="B97" s="4">
        <v>44895</v>
      </c>
      <c r="C97" s="3">
        <v>204</v>
      </c>
      <c r="D97" s="3">
        <v>305</v>
      </c>
      <c r="E97" s="3">
        <v>101</v>
      </c>
      <c r="F97" s="3">
        <v>7</v>
      </c>
      <c r="G97" s="5">
        <v>54.561</v>
      </c>
      <c r="H97" s="5">
        <v>381.92700000000002</v>
      </c>
      <c r="I97" s="5">
        <v>64.927590000000009</v>
      </c>
      <c r="J97" s="3" t="b">
        <v>0</v>
      </c>
      <c r="K97" s="3" t="s">
        <v>701</v>
      </c>
      <c r="L97" s="16">
        <f t="shared" si="3"/>
        <v>0.21249999999999999</v>
      </c>
      <c r="M97" s="3">
        <v>2022</v>
      </c>
      <c r="N97" s="3">
        <v>11</v>
      </c>
      <c r="O97" s="3" t="s">
        <v>18</v>
      </c>
      <c r="P97" s="3">
        <v>5</v>
      </c>
      <c r="Q97" s="14">
        <f xml:space="preserve"> Table1[[#This Row],[Total_Sales]] / Table1[[#This Row],[Quantity_Sold]]</f>
        <v>54.561</v>
      </c>
      <c r="R97" s="14" t="str">
        <f t="shared" si="4"/>
        <v>Morning</v>
      </c>
      <c r="S97" s="30">
        <f t="shared" si="5"/>
        <v>0.17</v>
      </c>
    </row>
    <row r="98" spans="1:19" ht="15.75" customHeight="1" x14ac:dyDescent="0.3">
      <c r="A98" s="3">
        <v>1027</v>
      </c>
      <c r="B98" s="4">
        <v>44896</v>
      </c>
      <c r="C98" s="3">
        <v>204</v>
      </c>
      <c r="D98" s="3">
        <v>303</v>
      </c>
      <c r="E98" s="3">
        <v>103</v>
      </c>
      <c r="F98" s="3">
        <v>5</v>
      </c>
      <c r="G98" s="5">
        <v>97.864000000000004</v>
      </c>
      <c r="H98" s="5">
        <v>489.32000000000005</v>
      </c>
      <c r="I98" s="5">
        <v>122.33000000000001</v>
      </c>
      <c r="J98" s="3" t="b">
        <v>1</v>
      </c>
      <c r="K98" s="3" t="s">
        <v>48</v>
      </c>
      <c r="L98" s="16">
        <f t="shared" si="3"/>
        <v>0.89861111111111114</v>
      </c>
      <c r="M98" s="3">
        <v>2022</v>
      </c>
      <c r="N98" s="3">
        <v>12</v>
      </c>
      <c r="O98" s="3" t="s">
        <v>16</v>
      </c>
      <c r="P98" s="3">
        <v>21</v>
      </c>
      <c r="Q98" s="9">
        <f xml:space="preserve"> Table1[[#This Row],[Total_Sales]] / Table1[[#This Row],[Quantity_Sold]]</f>
        <v>97.864000000000004</v>
      </c>
      <c r="R98" s="14" t="str">
        <f t="shared" si="4"/>
        <v>Night</v>
      </c>
      <c r="S98" s="30">
        <f t="shared" si="5"/>
        <v>0.25</v>
      </c>
    </row>
    <row r="99" spans="1:19" ht="15.75" customHeight="1" x14ac:dyDescent="0.3">
      <c r="A99" s="3">
        <v>1614</v>
      </c>
      <c r="B99" s="4">
        <v>44896</v>
      </c>
      <c r="C99" s="3">
        <v>201</v>
      </c>
      <c r="D99" s="3">
        <v>304</v>
      </c>
      <c r="E99" s="3">
        <v>101</v>
      </c>
      <c r="F99" s="3">
        <v>7</v>
      </c>
      <c r="G99" s="5">
        <v>203.13800000000001</v>
      </c>
      <c r="H99" s="5">
        <v>1421.9660000000001</v>
      </c>
      <c r="I99" s="5">
        <v>298.61286000000001</v>
      </c>
      <c r="J99" s="3" t="b">
        <v>1</v>
      </c>
      <c r="K99" s="3" t="s">
        <v>215</v>
      </c>
      <c r="L99" s="16">
        <f t="shared" si="3"/>
        <v>0.1076388888888889</v>
      </c>
      <c r="M99" s="3">
        <v>2022</v>
      </c>
      <c r="N99" s="3">
        <v>12</v>
      </c>
      <c r="O99" s="3" t="s">
        <v>16</v>
      </c>
      <c r="P99" s="3">
        <v>2</v>
      </c>
      <c r="Q99" s="14">
        <f xml:space="preserve"> Table1[[#This Row],[Total_Sales]] / Table1[[#This Row],[Quantity_Sold]]</f>
        <v>203.13800000000001</v>
      </c>
      <c r="R99" s="14" t="str">
        <f t="shared" si="4"/>
        <v>Morning</v>
      </c>
      <c r="S99" s="30">
        <f t="shared" si="5"/>
        <v>0.21</v>
      </c>
    </row>
    <row r="100" spans="1:19" ht="15.75" customHeight="1" x14ac:dyDescent="0.3">
      <c r="A100" s="3">
        <v>1983</v>
      </c>
      <c r="B100" s="4">
        <v>44896</v>
      </c>
      <c r="C100" s="3">
        <v>202</v>
      </c>
      <c r="D100" s="3">
        <v>301</v>
      </c>
      <c r="E100" s="3">
        <v>103</v>
      </c>
      <c r="F100" s="3">
        <v>2</v>
      </c>
      <c r="G100" s="5">
        <v>246.428</v>
      </c>
      <c r="H100" s="5">
        <v>492.85599999999999</v>
      </c>
      <c r="I100" s="5">
        <v>73.928399999999996</v>
      </c>
      <c r="J100" s="3" t="b">
        <v>0</v>
      </c>
      <c r="K100" s="3" t="s">
        <v>613</v>
      </c>
      <c r="L100" s="16">
        <f t="shared" si="3"/>
        <v>0.92569444444444449</v>
      </c>
      <c r="M100" s="3">
        <v>2022</v>
      </c>
      <c r="N100" s="3">
        <v>12</v>
      </c>
      <c r="O100" s="3" t="s">
        <v>16</v>
      </c>
      <c r="P100" s="3">
        <v>22</v>
      </c>
      <c r="Q100" s="9">
        <f xml:space="preserve"> Table1[[#This Row],[Total_Sales]] / Table1[[#This Row],[Quantity_Sold]]</f>
        <v>246.428</v>
      </c>
      <c r="R100" s="14" t="str">
        <f t="shared" si="4"/>
        <v>Night</v>
      </c>
      <c r="S100" s="30">
        <f t="shared" si="5"/>
        <v>0.15</v>
      </c>
    </row>
    <row r="101" spans="1:19" ht="15.75" customHeight="1" x14ac:dyDescent="0.3">
      <c r="A101" s="3">
        <v>2904</v>
      </c>
      <c r="B101" s="4">
        <v>44896</v>
      </c>
      <c r="C101" s="3">
        <v>204</v>
      </c>
      <c r="D101" s="3">
        <v>301</v>
      </c>
      <c r="E101" s="3">
        <v>103</v>
      </c>
      <c r="F101" s="3">
        <v>5</v>
      </c>
      <c r="G101" s="5">
        <v>100.76300000000001</v>
      </c>
      <c r="H101" s="5">
        <v>503.81500000000005</v>
      </c>
      <c r="I101" s="5">
        <v>105.80115000000001</v>
      </c>
      <c r="J101" s="3" t="b">
        <v>0</v>
      </c>
      <c r="K101" s="3" t="s">
        <v>849</v>
      </c>
      <c r="L101" s="16">
        <f t="shared" si="3"/>
        <v>5.6250000000000001E-2</v>
      </c>
      <c r="M101" s="3">
        <v>2022</v>
      </c>
      <c r="N101" s="3">
        <v>12</v>
      </c>
      <c r="O101" s="3" t="s">
        <v>16</v>
      </c>
      <c r="P101" s="3">
        <v>1</v>
      </c>
      <c r="Q101" s="9">
        <f xml:space="preserve"> Table1[[#This Row],[Total_Sales]] / Table1[[#This Row],[Quantity_Sold]]</f>
        <v>100.76300000000001</v>
      </c>
      <c r="R101" s="14" t="str">
        <f t="shared" si="4"/>
        <v>Morning</v>
      </c>
      <c r="S101" s="30">
        <f t="shared" si="5"/>
        <v>0.21</v>
      </c>
    </row>
    <row r="102" spans="1:19" ht="15.75" customHeight="1" x14ac:dyDescent="0.3">
      <c r="A102" s="3">
        <v>1822</v>
      </c>
      <c r="B102" s="4">
        <v>44897</v>
      </c>
      <c r="C102" s="3">
        <v>201</v>
      </c>
      <c r="D102" s="3">
        <v>302</v>
      </c>
      <c r="E102" s="3">
        <v>105</v>
      </c>
      <c r="F102" s="3">
        <v>5</v>
      </c>
      <c r="G102" s="5">
        <v>318.22699999999998</v>
      </c>
      <c r="H102" s="5">
        <v>1591.1349999999998</v>
      </c>
      <c r="I102" s="5">
        <v>270.49295000000001</v>
      </c>
      <c r="J102" s="3" t="b">
        <v>0</v>
      </c>
      <c r="K102" s="3" t="s">
        <v>648</v>
      </c>
      <c r="L102" s="16">
        <f t="shared" si="3"/>
        <v>0.35208333333333336</v>
      </c>
      <c r="M102" s="3">
        <v>2022</v>
      </c>
      <c r="N102" s="3">
        <v>12</v>
      </c>
      <c r="O102" s="3" t="s">
        <v>26</v>
      </c>
      <c r="P102" s="3">
        <v>8</v>
      </c>
      <c r="Q102" s="9">
        <f xml:space="preserve"> Table1[[#This Row],[Total_Sales]] / Table1[[#This Row],[Quantity_Sold]]</f>
        <v>318.22699999999998</v>
      </c>
      <c r="R102" s="14" t="str">
        <f t="shared" si="4"/>
        <v>Morning</v>
      </c>
      <c r="S102" s="30">
        <f t="shared" si="5"/>
        <v>0.17000000000000004</v>
      </c>
    </row>
    <row r="103" spans="1:19" ht="15.75" customHeight="1" x14ac:dyDescent="0.3">
      <c r="A103" s="3">
        <v>2741</v>
      </c>
      <c r="B103" s="4">
        <v>44897</v>
      </c>
      <c r="C103" s="3">
        <v>203</v>
      </c>
      <c r="D103" s="3">
        <v>303</v>
      </c>
      <c r="E103" s="3">
        <v>105</v>
      </c>
      <c r="F103" s="3">
        <v>7</v>
      </c>
      <c r="G103" s="5">
        <v>389.779</v>
      </c>
      <c r="H103" s="5">
        <v>2728.453</v>
      </c>
      <c r="I103" s="5">
        <v>518.40607</v>
      </c>
      <c r="J103" s="3" t="b">
        <v>0</v>
      </c>
      <c r="K103" s="3" t="s">
        <v>247</v>
      </c>
      <c r="L103" s="16">
        <f t="shared" si="3"/>
        <v>0.86597222222222225</v>
      </c>
      <c r="M103" s="3">
        <v>2022</v>
      </c>
      <c r="N103" s="3">
        <v>12</v>
      </c>
      <c r="O103" s="3" t="s">
        <v>26</v>
      </c>
      <c r="P103" s="3">
        <v>20</v>
      </c>
      <c r="Q103" s="9">
        <f xml:space="preserve"> Table1[[#This Row],[Total_Sales]] / Table1[[#This Row],[Quantity_Sold]]</f>
        <v>389.779</v>
      </c>
      <c r="R103" s="14" t="str">
        <f t="shared" si="4"/>
        <v>Evening</v>
      </c>
      <c r="S103" s="30">
        <f t="shared" si="5"/>
        <v>0.19</v>
      </c>
    </row>
    <row r="104" spans="1:19" ht="15.75" customHeight="1" x14ac:dyDescent="0.3">
      <c r="A104" s="3">
        <v>1516</v>
      </c>
      <c r="B104" s="4">
        <v>44898</v>
      </c>
      <c r="C104" s="3">
        <v>202</v>
      </c>
      <c r="D104" s="3">
        <v>304</v>
      </c>
      <c r="E104" s="3">
        <v>105</v>
      </c>
      <c r="F104" s="3">
        <v>2</v>
      </c>
      <c r="G104" s="5">
        <v>349.375</v>
      </c>
      <c r="H104" s="5">
        <v>698.75</v>
      </c>
      <c r="I104" s="5">
        <v>118.78750000000001</v>
      </c>
      <c r="J104" s="3" t="b">
        <v>0</v>
      </c>
      <c r="K104" s="3" t="s">
        <v>167</v>
      </c>
      <c r="L104" s="16">
        <f t="shared" si="3"/>
        <v>0.67083333333333328</v>
      </c>
      <c r="M104" s="3">
        <v>2022</v>
      </c>
      <c r="N104" s="3">
        <v>12</v>
      </c>
      <c r="O104" s="3" t="s">
        <v>22</v>
      </c>
      <c r="P104" s="3">
        <v>16</v>
      </c>
      <c r="Q104" s="9">
        <f xml:space="preserve"> Table1[[#This Row],[Total_Sales]] / Table1[[#This Row],[Quantity_Sold]]</f>
        <v>349.375</v>
      </c>
      <c r="R104" s="14" t="str">
        <f t="shared" si="4"/>
        <v>Evening</v>
      </c>
      <c r="S104" s="30">
        <f t="shared" si="5"/>
        <v>0.17</v>
      </c>
    </row>
    <row r="105" spans="1:19" ht="15.75" customHeight="1" x14ac:dyDescent="0.3">
      <c r="A105" s="3">
        <v>2467</v>
      </c>
      <c r="B105" s="4">
        <v>44898</v>
      </c>
      <c r="C105" s="3">
        <v>205</v>
      </c>
      <c r="D105" s="3">
        <v>304</v>
      </c>
      <c r="E105" s="3">
        <v>101</v>
      </c>
      <c r="F105" s="3">
        <v>4</v>
      </c>
      <c r="G105" s="5">
        <v>320.58</v>
      </c>
      <c r="H105" s="5">
        <v>1282.32</v>
      </c>
      <c r="I105" s="5">
        <v>320.58</v>
      </c>
      <c r="J105" s="3" t="b">
        <v>0</v>
      </c>
      <c r="K105" s="3" t="s">
        <v>42</v>
      </c>
      <c r="L105" s="16">
        <f t="shared" si="3"/>
        <v>0.24791666666666667</v>
      </c>
      <c r="M105" s="3">
        <v>2022</v>
      </c>
      <c r="N105" s="3">
        <v>12</v>
      </c>
      <c r="O105" s="3" t="s">
        <v>22</v>
      </c>
      <c r="P105" s="3">
        <v>5</v>
      </c>
      <c r="Q105" s="14">
        <f xml:space="preserve"> Table1[[#This Row],[Total_Sales]] / Table1[[#This Row],[Quantity_Sold]]</f>
        <v>320.58</v>
      </c>
      <c r="R105" s="14" t="str">
        <f t="shared" si="4"/>
        <v>Morning</v>
      </c>
      <c r="S105" s="30">
        <f t="shared" si="5"/>
        <v>0.25</v>
      </c>
    </row>
    <row r="106" spans="1:19" ht="15.75" customHeight="1" x14ac:dyDescent="0.3">
      <c r="A106" s="3">
        <v>2766</v>
      </c>
      <c r="B106" s="4">
        <v>44898</v>
      </c>
      <c r="C106" s="3">
        <v>205</v>
      </c>
      <c r="D106" s="3">
        <v>302</v>
      </c>
      <c r="E106" s="3">
        <v>102</v>
      </c>
      <c r="F106" s="3">
        <v>8</v>
      </c>
      <c r="G106" s="5">
        <v>142.012</v>
      </c>
      <c r="H106" s="5">
        <v>1136.096</v>
      </c>
      <c r="I106" s="5">
        <v>238.58015999999998</v>
      </c>
      <c r="J106" s="3" t="b">
        <v>0</v>
      </c>
      <c r="K106" s="3" t="s">
        <v>525</v>
      </c>
      <c r="L106" s="16">
        <f t="shared" si="3"/>
        <v>0.70277777777777772</v>
      </c>
      <c r="M106" s="3">
        <v>2022</v>
      </c>
      <c r="N106" s="3">
        <v>12</v>
      </c>
      <c r="O106" s="3" t="s">
        <v>22</v>
      </c>
      <c r="P106" s="3">
        <v>16</v>
      </c>
      <c r="Q106" s="9">
        <f xml:space="preserve"> Table1[[#This Row],[Total_Sales]] / Table1[[#This Row],[Quantity_Sold]]</f>
        <v>142.012</v>
      </c>
      <c r="R106" s="14" t="str">
        <f t="shared" si="4"/>
        <v>Evening</v>
      </c>
      <c r="S106" s="30">
        <f t="shared" si="5"/>
        <v>0.21</v>
      </c>
    </row>
    <row r="107" spans="1:19" ht="15.75" customHeight="1" x14ac:dyDescent="0.3">
      <c r="A107" s="3">
        <v>2247</v>
      </c>
      <c r="B107" s="4">
        <v>44899</v>
      </c>
      <c r="C107" s="3">
        <v>203</v>
      </c>
      <c r="D107" s="3">
        <v>303</v>
      </c>
      <c r="E107" s="3">
        <v>102</v>
      </c>
      <c r="F107" s="3">
        <v>1</v>
      </c>
      <c r="G107" s="5">
        <v>126.33400000000002</v>
      </c>
      <c r="H107" s="5">
        <v>126.33400000000002</v>
      </c>
      <c r="I107" s="5">
        <v>18.950100000000003</v>
      </c>
      <c r="J107" s="3" t="b">
        <v>0</v>
      </c>
      <c r="K107" s="3" t="s">
        <v>664</v>
      </c>
      <c r="L107" s="16">
        <f t="shared" si="3"/>
        <v>0.76388888888888884</v>
      </c>
      <c r="M107" s="3">
        <v>2022</v>
      </c>
      <c r="N107" s="3">
        <v>12</v>
      </c>
      <c r="O107" s="3" t="s">
        <v>20</v>
      </c>
      <c r="P107" s="3">
        <v>18</v>
      </c>
      <c r="Q107" s="9">
        <f xml:space="preserve"> Table1[[#This Row],[Total_Sales]] / Table1[[#This Row],[Quantity_Sold]]</f>
        <v>126.33400000000002</v>
      </c>
      <c r="R107" s="14" t="str">
        <f t="shared" si="4"/>
        <v>Evening</v>
      </c>
      <c r="S107" s="30">
        <f t="shared" si="5"/>
        <v>0.15</v>
      </c>
    </row>
    <row r="108" spans="1:19" ht="15.75" customHeight="1" x14ac:dyDescent="0.3">
      <c r="A108" s="3">
        <v>1437</v>
      </c>
      <c r="B108" s="4">
        <v>44900</v>
      </c>
      <c r="C108" s="3">
        <v>202</v>
      </c>
      <c r="D108" s="3">
        <v>305</v>
      </c>
      <c r="E108" s="3">
        <v>103</v>
      </c>
      <c r="F108" s="3">
        <v>3</v>
      </c>
      <c r="G108" s="5">
        <v>57.771999999999998</v>
      </c>
      <c r="H108" s="5">
        <v>173.316</v>
      </c>
      <c r="I108" s="5">
        <v>25.997399999999999</v>
      </c>
      <c r="J108" s="3" t="b">
        <v>0</v>
      </c>
      <c r="K108" s="3" t="s">
        <v>401</v>
      </c>
      <c r="L108" s="16">
        <f t="shared" si="3"/>
        <v>4.2361111111111113E-2</v>
      </c>
      <c r="M108" s="3">
        <v>2022</v>
      </c>
      <c r="N108" s="3">
        <v>12</v>
      </c>
      <c r="O108" s="3" t="s">
        <v>28</v>
      </c>
      <c r="P108" s="3">
        <v>1</v>
      </c>
      <c r="Q108" s="9">
        <f xml:space="preserve"> Table1[[#This Row],[Total_Sales]] / Table1[[#This Row],[Quantity_Sold]]</f>
        <v>57.771999999999998</v>
      </c>
      <c r="R108" s="14" t="str">
        <f t="shared" si="4"/>
        <v>Morning</v>
      </c>
      <c r="S108" s="30">
        <f t="shared" si="5"/>
        <v>0.15</v>
      </c>
    </row>
    <row r="109" spans="1:19" ht="15.75" customHeight="1" x14ac:dyDescent="0.3">
      <c r="A109" s="3">
        <v>1714</v>
      </c>
      <c r="B109" s="4">
        <v>44900</v>
      </c>
      <c r="C109" s="3">
        <v>203</v>
      </c>
      <c r="D109" s="3">
        <v>303</v>
      </c>
      <c r="E109" s="3">
        <v>105</v>
      </c>
      <c r="F109" s="3">
        <v>2</v>
      </c>
      <c r="G109" s="5">
        <v>317.14800000000002</v>
      </c>
      <c r="H109" s="5">
        <v>634.29600000000005</v>
      </c>
      <c r="I109" s="5">
        <v>107.83032000000001</v>
      </c>
      <c r="J109" s="3" t="b">
        <v>0</v>
      </c>
      <c r="K109" s="3" t="s">
        <v>46</v>
      </c>
      <c r="L109" s="16">
        <f t="shared" si="3"/>
        <v>0.36458333333333331</v>
      </c>
      <c r="M109" s="3">
        <v>2022</v>
      </c>
      <c r="N109" s="3">
        <v>12</v>
      </c>
      <c r="O109" s="3" t="s">
        <v>28</v>
      </c>
      <c r="P109" s="3">
        <v>8</v>
      </c>
      <c r="Q109" s="9">
        <f xml:space="preserve"> Table1[[#This Row],[Total_Sales]] / Table1[[#This Row],[Quantity_Sold]]</f>
        <v>317.14800000000002</v>
      </c>
      <c r="R109" s="14" t="str">
        <f t="shared" si="4"/>
        <v>Morning</v>
      </c>
      <c r="S109" s="30">
        <f t="shared" si="5"/>
        <v>0.17</v>
      </c>
    </row>
    <row r="110" spans="1:19" ht="15.75" customHeight="1" x14ac:dyDescent="0.3">
      <c r="A110" s="3">
        <v>1751</v>
      </c>
      <c r="B110" s="4">
        <v>44900</v>
      </c>
      <c r="C110" s="3">
        <v>204</v>
      </c>
      <c r="D110" s="3">
        <v>305</v>
      </c>
      <c r="E110" s="3">
        <v>102</v>
      </c>
      <c r="F110" s="3">
        <v>5</v>
      </c>
      <c r="G110" s="5">
        <v>37.817</v>
      </c>
      <c r="H110" s="5">
        <v>189.08500000000001</v>
      </c>
      <c r="I110" s="5">
        <v>35.92615</v>
      </c>
      <c r="J110" s="3" t="b">
        <v>0</v>
      </c>
      <c r="K110" s="3" t="s">
        <v>610</v>
      </c>
      <c r="L110" s="16">
        <f t="shared" si="3"/>
        <v>0.85763888888888884</v>
      </c>
      <c r="M110" s="3">
        <v>2022</v>
      </c>
      <c r="N110" s="3">
        <v>12</v>
      </c>
      <c r="O110" s="3" t="s">
        <v>28</v>
      </c>
      <c r="P110" s="3">
        <v>20</v>
      </c>
      <c r="Q110" s="9">
        <f xml:space="preserve"> Table1[[#This Row],[Total_Sales]] / Table1[[#This Row],[Quantity_Sold]]</f>
        <v>37.817</v>
      </c>
      <c r="R110" s="14" t="str">
        <f t="shared" si="4"/>
        <v>Evening</v>
      </c>
      <c r="S110" s="30">
        <f t="shared" si="5"/>
        <v>0.19</v>
      </c>
    </row>
    <row r="111" spans="1:19" ht="15.75" customHeight="1" x14ac:dyDescent="0.3">
      <c r="A111" s="3">
        <v>1795</v>
      </c>
      <c r="B111" s="4">
        <v>44900</v>
      </c>
      <c r="C111" s="3">
        <v>204</v>
      </c>
      <c r="D111" s="3">
        <v>304</v>
      </c>
      <c r="E111" s="3">
        <v>102</v>
      </c>
      <c r="F111" s="3">
        <v>10</v>
      </c>
      <c r="G111" s="5">
        <v>295.20400000000001</v>
      </c>
      <c r="H111" s="5">
        <v>2952.04</v>
      </c>
      <c r="I111" s="5">
        <v>738.01</v>
      </c>
      <c r="J111" s="3" t="b">
        <v>0</v>
      </c>
      <c r="K111" s="3" t="s">
        <v>634</v>
      </c>
      <c r="L111" s="16">
        <f t="shared" si="3"/>
        <v>0.94444444444444442</v>
      </c>
      <c r="M111" s="3">
        <v>2022</v>
      </c>
      <c r="N111" s="3">
        <v>12</v>
      </c>
      <c r="O111" s="3" t="s">
        <v>28</v>
      </c>
      <c r="P111" s="3">
        <v>22</v>
      </c>
      <c r="Q111" s="9">
        <f xml:space="preserve"> Table1[[#This Row],[Total_Sales]] / Table1[[#This Row],[Quantity_Sold]]</f>
        <v>295.20400000000001</v>
      </c>
      <c r="R111" s="14" t="str">
        <f t="shared" si="4"/>
        <v>Night</v>
      </c>
      <c r="S111" s="30">
        <f t="shared" si="5"/>
        <v>0.25</v>
      </c>
    </row>
    <row r="112" spans="1:19" ht="15.75" customHeight="1" x14ac:dyDescent="0.3">
      <c r="A112" s="3">
        <v>2981</v>
      </c>
      <c r="B112" s="4">
        <v>44900</v>
      </c>
      <c r="C112" s="3">
        <v>203</v>
      </c>
      <c r="D112" s="3">
        <v>305</v>
      </c>
      <c r="E112" s="3">
        <v>105</v>
      </c>
      <c r="F112" s="3">
        <v>9</v>
      </c>
      <c r="G112" s="5">
        <v>374.69900000000001</v>
      </c>
      <c r="H112" s="5">
        <v>3372.2910000000002</v>
      </c>
      <c r="I112" s="5">
        <v>640.73529000000008</v>
      </c>
      <c r="J112" s="3" t="b">
        <v>1</v>
      </c>
      <c r="K112" s="3" t="s">
        <v>777</v>
      </c>
      <c r="L112" s="16">
        <f t="shared" si="3"/>
        <v>0.26666666666666666</v>
      </c>
      <c r="M112" s="3">
        <v>2022</v>
      </c>
      <c r="N112" s="3">
        <v>12</v>
      </c>
      <c r="O112" s="3" t="s">
        <v>28</v>
      </c>
      <c r="P112" s="3">
        <v>6</v>
      </c>
      <c r="Q112" s="9">
        <f xml:space="preserve"> Table1[[#This Row],[Total_Sales]] / Table1[[#This Row],[Quantity_Sold]]</f>
        <v>374.69900000000001</v>
      </c>
      <c r="R112" s="14" t="str">
        <f t="shared" si="4"/>
        <v>Morning</v>
      </c>
      <c r="S112" s="30">
        <f t="shared" si="5"/>
        <v>0.19</v>
      </c>
    </row>
    <row r="113" spans="1:19" ht="15.75" customHeight="1" x14ac:dyDescent="0.3">
      <c r="A113" s="3">
        <v>1262</v>
      </c>
      <c r="B113" s="4">
        <v>44901</v>
      </c>
      <c r="C113" s="3">
        <v>201</v>
      </c>
      <c r="D113" s="3">
        <v>302</v>
      </c>
      <c r="E113" s="3">
        <v>103</v>
      </c>
      <c r="F113" s="3">
        <v>7</v>
      </c>
      <c r="G113" s="5">
        <v>61.282000000000004</v>
      </c>
      <c r="H113" s="5">
        <v>428.97400000000005</v>
      </c>
      <c r="I113" s="5">
        <v>128.69220000000001</v>
      </c>
      <c r="J113" s="3" t="b">
        <v>0</v>
      </c>
      <c r="K113" s="3" t="s">
        <v>263</v>
      </c>
      <c r="L113" s="16">
        <f t="shared" si="3"/>
        <v>0.73541666666666672</v>
      </c>
      <c r="M113" s="3">
        <v>2022</v>
      </c>
      <c r="N113" s="3">
        <v>12</v>
      </c>
      <c r="O113" s="3" t="s">
        <v>31</v>
      </c>
      <c r="P113" s="3">
        <v>17</v>
      </c>
      <c r="Q113" s="9">
        <f xml:space="preserve"> Table1[[#This Row],[Total_Sales]] / Table1[[#This Row],[Quantity_Sold]]</f>
        <v>61.282000000000004</v>
      </c>
      <c r="R113" s="14" t="str">
        <f t="shared" si="4"/>
        <v>Evening</v>
      </c>
      <c r="S113" s="30">
        <f t="shared" si="5"/>
        <v>0.3</v>
      </c>
    </row>
    <row r="114" spans="1:19" ht="15.75" customHeight="1" x14ac:dyDescent="0.3">
      <c r="A114" s="3">
        <v>1412</v>
      </c>
      <c r="B114" s="4">
        <v>44901</v>
      </c>
      <c r="C114" s="3">
        <v>203</v>
      </c>
      <c r="D114" s="3">
        <v>304</v>
      </c>
      <c r="E114" s="3">
        <v>103</v>
      </c>
      <c r="F114" s="3">
        <v>7</v>
      </c>
      <c r="G114" s="5">
        <v>132.262</v>
      </c>
      <c r="H114" s="5">
        <v>925.83400000000006</v>
      </c>
      <c r="I114" s="5">
        <v>277.75020000000001</v>
      </c>
      <c r="J114" s="3" t="b">
        <v>0</v>
      </c>
      <c r="K114" s="3" t="s">
        <v>385</v>
      </c>
      <c r="L114" s="16">
        <f t="shared" si="3"/>
        <v>0.53749999999999998</v>
      </c>
      <c r="M114" s="3">
        <v>2022</v>
      </c>
      <c r="N114" s="3">
        <v>12</v>
      </c>
      <c r="O114" s="3" t="s">
        <v>31</v>
      </c>
      <c r="P114" s="3">
        <v>12</v>
      </c>
      <c r="Q114" s="9">
        <f xml:space="preserve"> Table1[[#This Row],[Total_Sales]] / Table1[[#This Row],[Quantity_Sold]]</f>
        <v>132.262</v>
      </c>
      <c r="R114" s="14" t="str">
        <f t="shared" si="4"/>
        <v>Afternoon</v>
      </c>
      <c r="S114" s="30">
        <f t="shared" si="5"/>
        <v>0.3</v>
      </c>
    </row>
    <row r="115" spans="1:19" ht="15.75" customHeight="1" x14ac:dyDescent="0.3">
      <c r="A115" s="3">
        <v>1833</v>
      </c>
      <c r="B115" s="4">
        <v>44901</v>
      </c>
      <c r="C115" s="3">
        <v>203</v>
      </c>
      <c r="D115" s="3">
        <v>303</v>
      </c>
      <c r="E115" s="3">
        <v>103</v>
      </c>
      <c r="F115" s="3">
        <v>7</v>
      </c>
      <c r="G115" s="5">
        <v>256.334</v>
      </c>
      <c r="H115" s="5">
        <v>1794.338</v>
      </c>
      <c r="I115" s="5">
        <v>269.15069999999997</v>
      </c>
      <c r="J115" s="3" t="b">
        <v>0</v>
      </c>
      <c r="K115" s="3" t="s">
        <v>416</v>
      </c>
      <c r="L115" s="16">
        <f t="shared" si="3"/>
        <v>0.8618055555555556</v>
      </c>
      <c r="M115" s="3">
        <v>2022</v>
      </c>
      <c r="N115" s="3">
        <v>12</v>
      </c>
      <c r="O115" s="3" t="s">
        <v>31</v>
      </c>
      <c r="P115" s="3">
        <v>20</v>
      </c>
      <c r="Q115" s="9">
        <f xml:space="preserve"> Table1[[#This Row],[Total_Sales]] / Table1[[#This Row],[Quantity_Sold]]</f>
        <v>256.334</v>
      </c>
      <c r="R115" s="14" t="str">
        <f t="shared" si="4"/>
        <v>Evening</v>
      </c>
      <c r="S115" s="30">
        <f t="shared" si="5"/>
        <v>0.15</v>
      </c>
    </row>
    <row r="116" spans="1:19" ht="15.75" customHeight="1" x14ac:dyDescent="0.3">
      <c r="A116" s="3">
        <v>2496</v>
      </c>
      <c r="B116" s="4">
        <v>44901</v>
      </c>
      <c r="C116" s="3">
        <v>203</v>
      </c>
      <c r="D116" s="3">
        <v>305</v>
      </c>
      <c r="E116" s="3">
        <v>101</v>
      </c>
      <c r="F116" s="3">
        <v>6</v>
      </c>
      <c r="G116" s="5">
        <v>320.411</v>
      </c>
      <c r="H116" s="5">
        <v>1922.4659999999999</v>
      </c>
      <c r="I116" s="5">
        <v>403.71785999999997</v>
      </c>
      <c r="J116" s="3" t="b">
        <v>0</v>
      </c>
      <c r="K116" s="3" t="s">
        <v>678</v>
      </c>
      <c r="L116" s="16">
        <f t="shared" si="3"/>
        <v>0.22708333333333333</v>
      </c>
      <c r="M116" s="3">
        <v>2022</v>
      </c>
      <c r="N116" s="3">
        <v>12</v>
      </c>
      <c r="O116" s="3" t="s">
        <v>31</v>
      </c>
      <c r="P116" s="3">
        <v>5</v>
      </c>
      <c r="Q116" s="14">
        <f xml:space="preserve"> Table1[[#This Row],[Total_Sales]] / Table1[[#This Row],[Quantity_Sold]]</f>
        <v>320.411</v>
      </c>
      <c r="R116" s="14" t="str">
        <f t="shared" si="4"/>
        <v>Morning</v>
      </c>
      <c r="S116" s="30">
        <f t="shared" si="5"/>
        <v>0.21</v>
      </c>
    </row>
    <row r="117" spans="1:19" ht="15.75" customHeight="1" x14ac:dyDescent="0.3">
      <c r="A117" s="3">
        <v>2753</v>
      </c>
      <c r="B117" s="4">
        <v>44901</v>
      </c>
      <c r="C117" s="3">
        <v>204</v>
      </c>
      <c r="D117" s="3">
        <v>301</v>
      </c>
      <c r="E117" s="3">
        <v>101</v>
      </c>
      <c r="F117" s="3">
        <v>5</v>
      </c>
      <c r="G117" s="5">
        <v>90.674999999999997</v>
      </c>
      <c r="H117" s="5">
        <v>453.375</v>
      </c>
      <c r="I117" s="5">
        <v>86.141249999999999</v>
      </c>
      <c r="J117" s="3" t="b">
        <v>0</v>
      </c>
      <c r="K117" s="3" t="s">
        <v>1022</v>
      </c>
      <c r="L117" s="16">
        <f t="shared" si="3"/>
        <v>5.5555555555555552E-2</v>
      </c>
      <c r="M117" s="3">
        <v>2022</v>
      </c>
      <c r="N117" s="3">
        <v>12</v>
      </c>
      <c r="O117" s="3" t="s">
        <v>31</v>
      </c>
      <c r="P117" s="3">
        <v>1</v>
      </c>
      <c r="Q117" s="14">
        <f xml:space="preserve"> Table1[[#This Row],[Total_Sales]] / Table1[[#This Row],[Quantity_Sold]]</f>
        <v>90.674999999999997</v>
      </c>
      <c r="R117" s="14" t="str">
        <f t="shared" si="4"/>
        <v>Morning</v>
      </c>
      <c r="S117" s="30">
        <f t="shared" si="5"/>
        <v>0.19</v>
      </c>
    </row>
    <row r="118" spans="1:19" ht="15.75" customHeight="1" x14ac:dyDescent="0.3">
      <c r="A118" s="3">
        <v>2846</v>
      </c>
      <c r="B118" s="4">
        <v>44901</v>
      </c>
      <c r="C118" s="3">
        <v>204</v>
      </c>
      <c r="D118" s="3">
        <v>303</v>
      </c>
      <c r="E118" s="3">
        <v>104</v>
      </c>
      <c r="F118" s="3">
        <v>9</v>
      </c>
      <c r="G118" s="5">
        <v>315.12</v>
      </c>
      <c r="H118" s="5">
        <v>2836.08</v>
      </c>
      <c r="I118" s="5">
        <v>850.82399999999996</v>
      </c>
      <c r="J118" s="3" t="b">
        <v>0</v>
      </c>
      <c r="K118" s="3" t="s">
        <v>1061</v>
      </c>
      <c r="L118" s="16">
        <f t="shared" si="3"/>
        <v>0.7104166666666667</v>
      </c>
      <c r="M118" s="3">
        <v>2022</v>
      </c>
      <c r="N118" s="3">
        <v>12</v>
      </c>
      <c r="O118" s="3" t="s">
        <v>31</v>
      </c>
      <c r="P118" s="3">
        <v>17</v>
      </c>
      <c r="Q118" s="9">
        <f xml:space="preserve"> Table1[[#This Row],[Total_Sales]] / Table1[[#This Row],[Quantity_Sold]]</f>
        <v>315.12</v>
      </c>
      <c r="R118" s="14" t="str">
        <f t="shared" si="4"/>
        <v>Evening</v>
      </c>
      <c r="S118" s="30">
        <f t="shared" si="5"/>
        <v>0.3</v>
      </c>
    </row>
    <row r="119" spans="1:19" ht="15.75" customHeight="1" x14ac:dyDescent="0.3">
      <c r="A119" s="3">
        <v>1194</v>
      </c>
      <c r="B119" s="4">
        <v>44903</v>
      </c>
      <c r="C119" s="3">
        <v>201</v>
      </c>
      <c r="D119" s="3">
        <v>302</v>
      </c>
      <c r="E119" s="3">
        <v>104</v>
      </c>
      <c r="F119" s="3">
        <v>6</v>
      </c>
      <c r="G119" s="5">
        <v>110.87700000000001</v>
      </c>
      <c r="H119" s="5">
        <v>665.26200000000006</v>
      </c>
      <c r="I119" s="5">
        <v>139.70502000000002</v>
      </c>
      <c r="J119" s="3" t="b">
        <v>0</v>
      </c>
      <c r="K119" s="3" t="s">
        <v>205</v>
      </c>
      <c r="L119" s="16">
        <f t="shared" si="3"/>
        <v>0.36736111111111114</v>
      </c>
      <c r="M119" s="3">
        <v>2022</v>
      </c>
      <c r="N119" s="3">
        <v>12</v>
      </c>
      <c r="O119" s="3" t="s">
        <v>16</v>
      </c>
      <c r="P119" s="3">
        <v>8</v>
      </c>
      <c r="Q119" s="9">
        <f xml:space="preserve"> Table1[[#This Row],[Total_Sales]] / Table1[[#This Row],[Quantity_Sold]]</f>
        <v>110.87700000000001</v>
      </c>
      <c r="R119" s="14" t="str">
        <f t="shared" si="4"/>
        <v>Morning</v>
      </c>
      <c r="S119" s="30">
        <f t="shared" si="5"/>
        <v>0.21000000000000002</v>
      </c>
    </row>
    <row r="120" spans="1:19" ht="15.75" customHeight="1" x14ac:dyDescent="0.3">
      <c r="A120" s="3">
        <v>1770</v>
      </c>
      <c r="B120" s="4">
        <v>44903</v>
      </c>
      <c r="C120" s="3">
        <v>203</v>
      </c>
      <c r="D120" s="3">
        <v>303</v>
      </c>
      <c r="E120" s="3">
        <v>104</v>
      </c>
      <c r="F120" s="3">
        <v>2</v>
      </c>
      <c r="G120" s="5">
        <v>364.11699999999996</v>
      </c>
      <c r="H120" s="5">
        <v>728.23399999999992</v>
      </c>
      <c r="I120" s="5">
        <v>152.92913999999999</v>
      </c>
      <c r="J120" s="3" t="b">
        <v>0</v>
      </c>
      <c r="K120" s="3" t="s">
        <v>71</v>
      </c>
      <c r="L120" s="16">
        <f t="shared" si="3"/>
        <v>0.97222222222222221</v>
      </c>
      <c r="M120" s="3">
        <v>2022</v>
      </c>
      <c r="N120" s="3">
        <v>12</v>
      </c>
      <c r="O120" s="3" t="s">
        <v>16</v>
      </c>
      <c r="P120" s="3">
        <v>23</v>
      </c>
      <c r="Q120" s="9">
        <f xml:space="preserve"> Table1[[#This Row],[Total_Sales]] / Table1[[#This Row],[Quantity_Sold]]</f>
        <v>364.11699999999996</v>
      </c>
      <c r="R120" s="14" t="str">
        <f t="shared" si="4"/>
        <v>Night</v>
      </c>
      <c r="S120" s="30">
        <f t="shared" si="5"/>
        <v>0.21000000000000002</v>
      </c>
    </row>
    <row r="121" spans="1:19" ht="15.75" customHeight="1" x14ac:dyDescent="0.3">
      <c r="A121" s="3">
        <v>2220</v>
      </c>
      <c r="B121" s="4">
        <v>44903</v>
      </c>
      <c r="C121" s="3">
        <v>201</v>
      </c>
      <c r="D121" s="3">
        <v>301</v>
      </c>
      <c r="E121" s="3">
        <v>105</v>
      </c>
      <c r="F121" s="3">
        <v>5</v>
      </c>
      <c r="G121" s="5">
        <v>378.63799999999998</v>
      </c>
      <c r="H121" s="5">
        <v>1893.1899999999998</v>
      </c>
      <c r="I121" s="5">
        <v>397.56989999999996</v>
      </c>
      <c r="J121" s="3" t="b">
        <v>0</v>
      </c>
      <c r="K121" s="3" t="s">
        <v>221</v>
      </c>
      <c r="L121" s="16">
        <f t="shared" si="3"/>
        <v>0.37430555555555556</v>
      </c>
      <c r="M121" s="3">
        <v>2022</v>
      </c>
      <c r="N121" s="3">
        <v>12</v>
      </c>
      <c r="O121" s="3" t="s">
        <v>16</v>
      </c>
      <c r="P121" s="3">
        <v>8</v>
      </c>
      <c r="Q121" s="9">
        <f xml:space="preserve"> Table1[[#This Row],[Total_Sales]] / Table1[[#This Row],[Quantity_Sold]]</f>
        <v>378.63799999999998</v>
      </c>
      <c r="R121" s="14" t="str">
        <f t="shared" si="4"/>
        <v>Morning</v>
      </c>
      <c r="S121" s="30">
        <f t="shared" si="5"/>
        <v>0.21</v>
      </c>
    </row>
    <row r="122" spans="1:19" ht="15.75" customHeight="1" x14ac:dyDescent="0.3">
      <c r="A122" s="3">
        <v>2249</v>
      </c>
      <c r="B122" s="4">
        <v>44903</v>
      </c>
      <c r="C122" s="3">
        <v>204</v>
      </c>
      <c r="D122" s="3">
        <v>302</v>
      </c>
      <c r="E122" s="3">
        <v>104</v>
      </c>
      <c r="F122" s="3">
        <v>3</v>
      </c>
      <c r="G122" s="5">
        <v>32.942</v>
      </c>
      <c r="H122" s="5">
        <v>98.825999999999993</v>
      </c>
      <c r="I122" s="5">
        <v>18.77694</v>
      </c>
      <c r="J122" s="3" t="b">
        <v>0</v>
      </c>
      <c r="K122" s="3" t="s">
        <v>584</v>
      </c>
      <c r="L122" s="16">
        <f t="shared" si="3"/>
        <v>0.37708333333333333</v>
      </c>
      <c r="M122" s="3">
        <v>2022</v>
      </c>
      <c r="N122" s="3">
        <v>12</v>
      </c>
      <c r="O122" s="3" t="s">
        <v>16</v>
      </c>
      <c r="P122" s="3">
        <v>9</v>
      </c>
      <c r="Q122" s="9">
        <f xml:space="preserve"> Table1[[#This Row],[Total_Sales]] / Table1[[#This Row],[Quantity_Sold]]</f>
        <v>32.942</v>
      </c>
      <c r="R122" s="14" t="str">
        <f t="shared" si="4"/>
        <v>Morning</v>
      </c>
      <c r="S122" s="30">
        <f t="shared" si="5"/>
        <v>0.19</v>
      </c>
    </row>
    <row r="123" spans="1:19" ht="15.75" customHeight="1" x14ac:dyDescent="0.3">
      <c r="A123" s="3">
        <v>2710</v>
      </c>
      <c r="B123" s="4">
        <v>44903</v>
      </c>
      <c r="C123" s="3">
        <v>201</v>
      </c>
      <c r="D123" s="3">
        <v>305</v>
      </c>
      <c r="E123" s="3">
        <v>104</v>
      </c>
      <c r="F123" s="3">
        <v>9</v>
      </c>
      <c r="G123" s="5">
        <v>284.375</v>
      </c>
      <c r="H123" s="5">
        <v>2559.375</v>
      </c>
      <c r="I123" s="5">
        <v>435.09375000000006</v>
      </c>
      <c r="J123" s="3" t="b">
        <v>0</v>
      </c>
      <c r="K123" s="3" t="s">
        <v>1006</v>
      </c>
      <c r="L123" s="16">
        <f t="shared" si="3"/>
        <v>0.11180555555555556</v>
      </c>
      <c r="M123" s="3">
        <v>2022</v>
      </c>
      <c r="N123" s="3">
        <v>12</v>
      </c>
      <c r="O123" s="3" t="s">
        <v>16</v>
      </c>
      <c r="P123" s="3">
        <v>2</v>
      </c>
      <c r="Q123" s="9">
        <f xml:space="preserve"> Table1[[#This Row],[Total_Sales]] / Table1[[#This Row],[Quantity_Sold]]</f>
        <v>284.375</v>
      </c>
      <c r="R123" s="14" t="str">
        <f t="shared" si="4"/>
        <v>Morning</v>
      </c>
      <c r="S123" s="30">
        <f t="shared" si="5"/>
        <v>0.17</v>
      </c>
    </row>
    <row r="124" spans="1:19" ht="15.75" customHeight="1" x14ac:dyDescent="0.3">
      <c r="A124" s="3">
        <v>2915</v>
      </c>
      <c r="B124" s="4">
        <v>44903</v>
      </c>
      <c r="C124" s="3">
        <v>205</v>
      </c>
      <c r="D124" s="3">
        <v>303</v>
      </c>
      <c r="E124" s="3">
        <v>105</v>
      </c>
      <c r="F124" s="3">
        <v>4</v>
      </c>
      <c r="G124" s="5">
        <v>116.337</v>
      </c>
      <c r="H124" s="5">
        <v>465.34800000000001</v>
      </c>
      <c r="I124" s="5">
        <v>88.416120000000006</v>
      </c>
      <c r="J124" s="3" t="b">
        <v>0</v>
      </c>
      <c r="K124" s="3" t="s">
        <v>409</v>
      </c>
      <c r="L124" s="16">
        <f t="shared" si="3"/>
        <v>0.72847222222222219</v>
      </c>
      <c r="M124" s="3">
        <v>2022</v>
      </c>
      <c r="N124" s="3">
        <v>12</v>
      </c>
      <c r="O124" s="3" t="s">
        <v>16</v>
      </c>
      <c r="P124" s="3">
        <v>17</v>
      </c>
      <c r="Q124" s="9">
        <f xml:space="preserve"> Table1[[#This Row],[Total_Sales]] / Table1[[#This Row],[Quantity_Sold]]</f>
        <v>116.337</v>
      </c>
      <c r="R124" s="14" t="str">
        <f t="shared" si="4"/>
        <v>Evening</v>
      </c>
      <c r="S124" s="30">
        <f t="shared" si="5"/>
        <v>0.19</v>
      </c>
    </row>
    <row r="125" spans="1:19" ht="15.75" customHeight="1" x14ac:dyDescent="0.3">
      <c r="A125" s="3">
        <v>2944</v>
      </c>
      <c r="B125" s="4">
        <v>44903</v>
      </c>
      <c r="C125" s="3">
        <v>201</v>
      </c>
      <c r="D125" s="3">
        <v>302</v>
      </c>
      <c r="E125" s="3">
        <v>104</v>
      </c>
      <c r="F125" s="3">
        <v>9</v>
      </c>
      <c r="G125" s="5">
        <v>36.503999999999998</v>
      </c>
      <c r="H125" s="5">
        <v>328.536</v>
      </c>
      <c r="I125" s="5">
        <v>55.851120000000002</v>
      </c>
      <c r="J125" s="3" t="b">
        <v>0</v>
      </c>
      <c r="K125" s="3" t="s">
        <v>1064</v>
      </c>
      <c r="L125" s="16">
        <f t="shared" si="3"/>
        <v>0.36527777777777776</v>
      </c>
      <c r="M125" s="3">
        <v>2022</v>
      </c>
      <c r="N125" s="3">
        <v>12</v>
      </c>
      <c r="O125" s="3" t="s">
        <v>16</v>
      </c>
      <c r="P125" s="3">
        <v>8</v>
      </c>
      <c r="Q125" s="9">
        <f xml:space="preserve"> Table1[[#This Row],[Total_Sales]] / Table1[[#This Row],[Quantity_Sold]]</f>
        <v>36.503999999999998</v>
      </c>
      <c r="R125" s="14" t="str">
        <f t="shared" si="4"/>
        <v>Morning</v>
      </c>
      <c r="S125" s="30">
        <f t="shared" si="5"/>
        <v>0.17</v>
      </c>
    </row>
    <row r="126" spans="1:19" ht="15.75" customHeight="1" x14ac:dyDescent="0.3">
      <c r="A126" s="3">
        <v>1872</v>
      </c>
      <c r="B126" s="4">
        <v>44904</v>
      </c>
      <c r="C126" s="3">
        <v>204</v>
      </c>
      <c r="D126" s="3">
        <v>301</v>
      </c>
      <c r="E126" s="3">
        <v>104</v>
      </c>
      <c r="F126" s="3">
        <v>9</v>
      </c>
      <c r="G126" s="5">
        <v>173.75800000000001</v>
      </c>
      <c r="H126" s="5">
        <v>1563.8220000000001</v>
      </c>
      <c r="I126" s="5">
        <v>328.40262000000001</v>
      </c>
      <c r="J126" s="3" t="b">
        <v>0</v>
      </c>
      <c r="K126" s="3" t="s">
        <v>175</v>
      </c>
      <c r="L126" s="16">
        <f t="shared" si="3"/>
        <v>0.32083333333333336</v>
      </c>
      <c r="M126" s="3">
        <v>2022</v>
      </c>
      <c r="N126" s="3">
        <v>12</v>
      </c>
      <c r="O126" s="3" t="s">
        <v>26</v>
      </c>
      <c r="P126" s="3">
        <v>7</v>
      </c>
      <c r="Q126" s="9">
        <f xml:space="preserve"> Table1[[#This Row],[Total_Sales]] / Table1[[#This Row],[Quantity_Sold]]</f>
        <v>173.75800000000001</v>
      </c>
      <c r="R126" s="14" t="str">
        <f t="shared" si="4"/>
        <v>Morning</v>
      </c>
      <c r="S126" s="30">
        <f t="shared" si="5"/>
        <v>0.21</v>
      </c>
    </row>
    <row r="127" spans="1:19" ht="15.75" customHeight="1" x14ac:dyDescent="0.3">
      <c r="A127" s="3">
        <v>2160</v>
      </c>
      <c r="B127" s="4">
        <v>44904</v>
      </c>
      <c r="C127" s="3">
        <v>205</v>
      </c>
      <c r="D127" s="3">
        <v>301</v>
      </c>
      <c r="E127" s="3">
        <v>105</v>
      </c>
      <c r="F127" s="3">
        <v>7</v>
      </c>
      <c r="G127" s="5">
        <v>237.042</v>
      </c>
      <c r="H127" s="5">
        <v>1659.2940000000001</v>
      </c>
      <c r="I127" s="5">
        <v>348.45174000000003</v>
      </c>
      <c r="J127" s="3" t="b">
        <v>0</v>
      </c>
      <c r="K127" s="3" t="s">
        <v>334</v>
      </c>
      <c r="L127" s="16">
        <f t="shared" si="3"/>
        <v>0.85347222222222219</v>
      </c>
      <c r="M127" s="3">
        <v>2022</v>
      </c>
      <c r="N127" s="3">
        <v>12</v>
      </c>
      <c r="O127" s="3" t="s">
        <v>26</v>
      </c>
      <c r="P127" s="3">
        <v>20</v>
      </c>
      <c r="Q127" s="9">
        <f xml:space="preserve"> Table1[[#This Row],[Total_Sales]] / Table1[[#This Row],[Quantity_Sold]]</f>
        <v>237.042</v>
      </c>
      <c r="R127" s="14" t="str">
        <f t="shared" si="4"/>
        <v>Evening</v>
      </c>
      <c r="S127" s="30">
        <f t="shared" si="5"/>
        <v>0.21</v>
      </c>
    </row>
    <row r="128" spans="1:19" ht="15.75" customHeight="1" x14ac:dyDescent="0.3">
      <c r="A128" s="3">
        <v>2462</v>
      </c>
      <c r="B128" s="4">
        <v>44904</v>
      </c>
      <c r="C128" s="3">
        <v>203</v>
      </c>
      <c r="D128" s="3">
        <v>305</v>
      </c>
      <c r="E128" s="3">
        <v>102</v>
      </c>
      <c r="F128" s="3">
        <v>5</v>
      </c>
      <c r="G128" s="5">
        <v>357.09700000000004</v>
      </c>
      <c r="H128" s="5">
        <v>1785.4850000000001</v>
      </c>
      <c r="I128" s="5">
        <v>535.64549999999997</v>
      </c>
      <c r="J128" s="3" t="b">
        <v>0</v>
      </c>
      <c r="K128" s="3" t="s">
        <v>771</v>
      </c>
      <c r="L128" s="16">
        <f t="shared" si="3"/>
        <v>0.16319444444444445</v>
      </c>
      <c r="M128" s="3">
        <v>2022</v>
      </c>
      <c r="N128" s="3">
        <v>12</v>
      </c>
      <c r="O128" s="3" t="s">
        <v>26</v>
      </c>
      <c r="P128" s="3">
        <v>3</v>
      </c>
      <c r="Q128" s="9">
        <f xml:space="preserve"> Table1[[#This Row],[Total_Sales]] / Table1[[#This Row],[Quantity_Sold]]</f>
        <v>357.09700000000004</v>
      </c>
      <c r="R128" s="14" t="str">
        <f t="shared" si="4"/>
        <v>Morning</v>
      </c>
      <c r="S128" s="30">
        <f t="shared" si="5"/>
        <v>0.3</v>
      </c>
    </row>
    <row r="129" spans="1:19" ht="15.75" customHeight="1" x14ac:dyDescent="0.3">
      <c r="A129" s="3">
        <v>2977</v>
      </c>
      <c r="B129" s="4">
        <v>44904</v>
      </c>
      <c r="C129" s="3">
        <v>203</v>
      </c>
      <c r="D129" s="3">
        <v>305</v>
      </c>
      <c r="E129" s="3">
        <v>102</v>
      </c>
      <c r="F129" s="3">
        <v>8</v>
      </c>
      <c r="G129" s="5">
        <v>380.91300000000001</v>
      </c>
      <c r="H129" s="5">
        <v>3047.3040000000001</v>
      </c>
      <c r="I129" s="5">
        <v>761.82600000000002</v>
      </c>
      <c r="J129" s="3" t="b">
        <v>1</v>
      </c>
      <c r="K129" s="3" t="s">
        <v>1101</v>
      </c>
      <c r="L129" s="16">
        <f t="shared" si="3"/>
        <v>0.92777777777777781</v>
      </c>
      <c r="M129" s="3">
        <v>2022</v>
      </c>
      <c r="N129" s="3">
        <v>12</v>
      </c>
      <c r="O129" s="3" t="s">
        <v>26</v>
      </c>
      <c r="P129" s="3">
        <v>22</v>
      </c>
      <c r="Q129" s="9">
        <f xml:space="preserve"> Table1[[#This Row],[Total_Sales]] / Table1[[#This Row],[Quantity_Sold]]</f>
        <v>380.91300000000001</v>
      </c>
      <c r="R129" s="14" t="str">
        <f t="shared" si="4"/>
        <v>Night</v>
      </c>
      <c r="S129" s="30">
        <f t="shared" si="5"/>
        <v>0.25</v>
      </c>
    </row>
    <row r="130" spans="1:19" ht="15.75" customHeight="1" x14ac:dyDescent="0.3">
      <c r="A130" s="3">
        <v>2725</v>
      </c>
      <c r="B130" s="4">
        <v>44905</v>
      </c>
      <c r="C130" s="3">
        <v>205</v>
      </c>
      <c r="D130" s="3">
        <v>305</v>
      </c>
      <c r="E130" s="3">
        <v>104</v>
      </c>
      <c r="F130" s="3">
        <v>9</v>
      </c>
      <c r="G130" s="5">
        <v>335.50400000000002</v>
      </c>
      <c r="H130" s="5">
        <v>3019.5360000000001</v>
      </c>
      <c r="I130" s="5">
        <v>754.88400000000001</v>
      </c>
      <c r="J130" s="3" t="b">
        <v>0</v>
      </c>
      <c r="K130" s="3" t="s">
        <v>821</v>
      </c>
      <c r="L130" s="16">
        <f t="shared" ref="L130:L193" si="6">TIMEVALUE(K130)</f>
        <v>0.35069444444444442</v>
      </c>
      <c r="M130" s="3">
        <v>2022</v>
      </c>
      <c r="N130" s="3">
        <v>12</v>
      </c>
      <c r="O130" s="3" t="s">
        <v>22</v>
      </c>
      <c r="P130" s="3">
        <v>8</v>
      </c>
      <c r="Q130" s="9">
        <f xml:space="preserve"> Table1[[#This Row],[Total_Sales]] / Table1[[#This Row],[Quantity_Sold]]</f>
        <v>335.50400000000002</v>
      </c>
      <c r="R130" s="14" t="str">
        <f t="shared" ref="R130:R193" si="7">IF(L130&lt;TIME(12,0,0),"Morning", IF(L130&lt;TIME(15,0,0),"Afternoon", IF(L130&lt;TIME(21,0,0),"Evening","Night")))</f>
        <v>Morning</v>
      </c>
      <c r="S130" s="30">
        <f t="shared" ref="S130:S193" si="8">(I130/H130)</f>
        <v>0.25</v>
      </c>
    </row>
    <row r="131" spans="1:19" ht="15.75" customHeight="1" x14ac:dyDescent="0.3">
      <c r="A131" s="3">
        <v>1638</v>
      </c>
      <c r="B131" s="4">
        <v>44906</v>
      </c>
      <c r="C131" s="3">
        <v>202</v>
      </c>
      <c r="D131" s="3">
        <v>301</v>
      </c>
      <c r="E131" s="3">
        <v>102</v>
      </c>
      <c r="F131" s="3">
        <v>3</v>
      </c>
      <c r="G131" s="5">
        <v>260.416</v>
      </c>
      <c r="H131" s="5">
        <v>781.24800000000005</v>
      </c>
      <c r="I131" s="5">
        <v>164.06208000000001</v>
      </c>
      <c r="J131" s="3" t="b">
        <v>0</v>
      </c>
      <c r="K131" s="3" t="s">
        <v>536</v>
      </c>
      <c r="L131" s="16">
        <f t="shared" si="6"/>
        <v>0.94722222222222219</v>
      </c>
      <c r="M131" s="3">
        <v>2022</v>
      </c>
      <c r="N131" s="3">
        <v>12</v>
      </c>
      <c r="O131" s="3" t="s">
        <v>20</v>
      </c>
      <c r="P131" s="3">
        <v>22</v>
      </c>
      <c r="Q131" s="9">
        <f xml:space="preserve"> Table1[[#This Row],[Total_Sales]] / Table1[[#This Row],[Quantity_Sold]]</f>
        <v>260.416</v>
      </c>
      <c r="R131" s="14" t="str">
        <f t="shared" si="7"/>
        <v>Night</v>
      </c>
      <c r="S131" s="30">
        <f t="shared" si="8"/>
        <v>0.21</v>
      </c>
    </row>
    <row r="132" spans="1:19" ht="15.75" customHeight="1" x14ac:dyDescent="0.3">
      <c r="A132" s="3">
        <v>2046</v>
      </c>
      <c r="B132" s="4">
        <v>44906</v>
      </c>
      <c r="C132" s="3">
        <v>201</v>
      </c>
      <c r="D132" s="3">
        <v>301</v>
      </c>
      <c r="E132" s="3">
        <v>105</v>
      </c>
      <c r="F132" s="3">
        <v>3</v>
      </c>
      <c r="G132" s="5">
        <v>385.51500000000004</v>
      </c>
      <c r="H132" s="5">
        <v>1156.5450000000001</v>
      </c>
      <c r="I132" s="5">
        <v>242.87445</v>
      </c>
      <c r="J132" s="3" t="b">
        <v>0</v>
      </c>
      <c r="K132" s="3" t="s">
        <v>142</v>
      </c>
      <c r="L132" s="16">
        <f t="shared" si="6"/>
        <v>0.21944444444444444</v>
      </c>
      <c r="M132" s="3">
        <v>2022</v>
      </c>
      <c r="N132" s="3">
        <v>12</v>
      </c>
      <c r="O132" s="3" t="s">
        <v>20</v>
      </c>
      <c r="P132" s="3">
        <v>5</v>
      </c>
      <c r="Q132" s="9">
        <f xml:space="preserve"> Table1[[#This Row],[Total_Sales]] / Table1[[#This Row],[Quantity_Sold]]</f>
        <v>385.51500000000004</v>
      </c>
      <c r="R132" s="14" t="str">
        <f t="shared" si="7"/>
        <v>Morning</v>
      </c>
      <c r="S132" s="30">
        <f t="shared" si="8"/>
        <v>0.21</v>
      </c>
    </row>
    <row r="133" spans="1:19" ht="15.75" customHeight="1" x14ac:dyDescent="0.3">
      <c r="A133" s="3">
        <v>2134</v>
      </c>
      <c r="B133" s="4">
        <v>44906</v>
      </c>
      <c r="C133" s="3">
        <v>205</v>
      </c>
      <c r="D133" s="3">
        <v>305</v>
      </c>
      <c r="E133" s="3">
        <v>103</v>
      </c>
      <c r="F133" s="3">
        <v>2</v>
      </c>
      <c r="G133" s="5">
        <v>231.59500000000003</v>
      </c>
      <c r="H133" s="5">
        <v>463.19000000000005</v>
      </c>
      <c r="I133" s="5">
        <v>78.742300000000014</v>
      </c>
      <c r="J133" s="3" t="b">
        <v>0</v>
      </c>
      <c r="K133" s="3" t="s">
        <v>213</v>
      </c>
      <c r="L133" s="16">
        <f t="shared" si="6"/>
        <v>0.16805555555555557</v>
      </c>
      <c r="M133" s="3">
        <v>2022</v>
      </c>
      <c r="N133" s="3">
        <v>12</v>
      </c>
      <c r="O133" s="3" t="s">
        <v>20</v>
      </c>
      <c r="P133" s="3">
        <v>4</v>
      </c>
      <c r="Q133" s="9">
        <f xml:space="preserve"> Table1[[#This Row],[Total_Sales]] / Table1[[#This Row],[Quantity_Sold]]</f>
        <v>231.59500000000003</v>
      </c>
      <c r="R133" s="14" t="str">
        <f t="shared" si="7"/>
        <v>Morning</v>
      </c>
      <c r="S133" s="30">
        <f t="shared" si="8"/>
        <v>0.17</v>
      </c>
    </row>
    <row r="134" spans="1:19" ht="15.75" customHeight="1" x14ac:dyDescent="0.3">
      <c r="A134" s="3">
        <v>2948</v>
      </c>
      <c r="B134" s="4">
        <v>44906</v>
      </c>
      <c r="C134" s="3">
        <v>202</v>
      </c>
      <c r="D134" s="3">
        <v>301</v>
      </c>
      <c r="E134" s="3">
        <v>105</v>
      </c>
      <c r="F134" s="3">
        <v>9</v>
      </c>
      <c r="G134" s="5">
        <v>360.08700000000005</v>
      </c>
      <c r="H134" s="5">
        <v>3240.7830000000004</v>
      </c>
      <c r="I134" s="5">
        <v>972.23490000000004</v>
      </c>
      <c r="J134" s="3" t="b">
        <v>0</v>
      </c>
      <c r="K134" s="3" t="s">
        <v>1094</v>
      </c>
      <c r="L134" s="16">
        <f t="shared" si="6"/>
        <v>0.77152777777777781</v>
      </c>
      <c r="M134" s="3">
        <v>2022</v>
      </c>
      <c r="N134" s="3">
        <v>12</v>
      </c>
      <c r="O134" s="3" t="s">
        <v>20</v>
      </c>
      <c r="P134" s="3">
        <v>18</v>
      </c>
      <c r="Q134" s="9">
        <f xml:space="preserve"> Table1[[#This Row],[Total_Sales]] / Table1[[#This Row],[Quantity_Sold]]</f>
        <v>360.08700000000005</v>
      </c>
      <c r="R134" s="14" t="str">
        <f t="shared" si="7"/>
        <v>Evening</v>
      </c>
      <c r="S134" s="30">
        <f t="shared" si="8"/>
        <v>0.3</v>
      </c>
    </row>
    <row r="135" spans="1:19" ht="15.75" customHeight="1" x14ac:dyDescent="0.3">
      <c r="A135" s="3">
        <v>1286</v>
      </c>
      <c r="B135" s="4">
        <v>44908</v>
      </c>
      <c r="C135" s="3">
        <v>201</v>
      </c>
      <c r="D135" s="3">
        <v>305</v>
      </c>
      <c r="E135" s="3">
        <v>105</v>
      </c>
      <c r="F135" s="3">
        <v>3</v>
      </c>
      <c r="G135" s="5">
        <v>161.018</v>
      </c>
      <c r="H135" s="5">
        <v>483.05399999999997</v>
      </c>
      <c r="I135" s="5">
        <v>144.91619999999998</v>
      </c>
      <c r="J135" s="3" t="b">
        <v>0</v>
      </c>
      <c r="K135" s="3" t="s">
        <v>282</v>
      </c>
      <c r="L135" s="16">
        <f t="shared" si="6"/>
        <v>0.75277777777777777</v>
      </c>
      <c r="M135" s="3">
        <v>2022</v>
      </c>
      <c r="N135" s="3">
        <v>12</v>
      </c>
      <c r="O135" s="3" t="s">
        <v>31</v>
      </c>
      <c r="P135" s="3">
        <v>18</v>
      </c>
      <c r="Q135" s="9">
        <f xml:space="preserve"> Table1[[#This Row],[Total_Sales]] / Table1[[#This Row],[Quantity_Sold]]</f>
        <v>161.018</v>
      </c>
      <c r="R135" s="14" t="str">
        <f t="shared" si="7"/>
        <v>Evening</v>
      </c>
      <c r="S135" s="30">
        <f t="shared" si="8"/>
        <v>0.3</v>
      </c>
    </row>
    <row r="136" spans="1:19" ht="15.75" customHeight="1" x14ac:dyDescent="0.3">
      <c r="A136" s="3">
        <v>1721</v>
      </c>
      <c r="B136" s="4">
        <v>44908</v>
      </c>
      <c r="C136" s="3">
        <v>204</v>
      </c>
      <c r="D136" s="3">
        <v>303</v>
      </c>
      <c r="E136" s="3">
        <v>102</v>
      </c>
      <c r="F136" s="3">
        <v>9</v>
      </c>
      <c r="G136" s="5">
        <v>315.601</v>
      </c>
      <c r="H136" s="5">
        <v>2840.4090000000001</v>
      </c>
      <c r="I136" s="5">
        <v>539.67771000000005</v>
      </c>
      <c r="J136" s="3" t="b">
        <v>1</v>
      </c>
      <c r="K136" s="3" t="s">
        <v>592</v>
      </c>
      <c r="L136" s="16">
        <f t="shared" si="6"/>
        <v>0.3923611111111111</v>
      </c>
      <c r="M136" s="3">
        <v>2022</v>
      </c>
      <c r="N136" s="3">
        <v>12</v>
      </c>
      <c r="O136" s="3" t="s">
        <v>31</v>
      </c>
      <c r="P136" s="3">
        <v>9</v>
      </c>
      <c r="Q136" s="9">
        <f xml:space="preserve"> Table1[[#This Row],[Total_Sales]] / Table1[[#This Row],[Quantity_Sold]]</f>
        <v>315.601</v>
      </c>
      <c r="R136" s="14" t="str">
        <f t="shared" si="7"/>
        <v>Morning</v>
      </c>
      <c r="S136" s="30">
        <f t="shared" si="8"/>
        <v>0.19</v>
      </c>
    </row>
    <row r="137" spans="1:19" ht="15.75" customHeight="1" x14ac:dyDescent="0.3">
      <c r="A137" s="3">
        <v>1702</v>
      </c>
      <c r="B137" s="4">
        <v>44909</v>
      </c>
      <c r="C137" s="3">
        <v>204</v>
      </c>
      <c r="D137" s="3">
        <v>301</v>
      </c>
      <c r="E137" s="3">
        <v>101</v>
      </c>
      <c r="F137" s="3">
        <v>1</v>
      </c>
      <c r="G137" s="5">
        <v>296.959</v>
      </c>
      <c r="H137" s="5">
        <v>296.959</v>
      </c>
      <c r="I137" s="5">
        <v>50.483030000000007</v>
      </c>
      <c r="J137" s="3" t="b">
        <v>0</v>
      </c>
      <c r="K137" s="3" t="s">
        <v>581</v>
      </c>
      <c r="L137" s="16">
        <f t="shared" si="6"/>
        <v>0.33124999999999999</v>
      </c>
      <c r="M137" s="3">
        <v>2022</v>
      </c>
      <c r="N137" s="3">
        <v>12</v>
      </c>
      <c r="O137" s="3" t="s">
        <v>18</v>
      </c>
      <c r="P137" s="3">
        <v>7</v>
      </c>
      <c r="Q137" s="14">
        <f xml:space="preserve"> Table1[[#This Row],[Total_Sales]] / Table1[[#This Row],[Quantity_Sold]]</f>
        <v>296.959</v>
      </c>
      <c r="R137" s="14" t="str">
        <f t="shared" si="7"/>
        <v>Morning</v>
      </c>
      <c r="S137" s="30">
        <f t="shared" si="8"/>
        <v>0.17</v>
      </c>
    </row>
    <row r="138" spans="1:19" ht="15.75" customHeight="1" x14ac:dyDescent="0.3">
      <c r="A138" s="3">
        <v>2239</v>
      </c>
      <c r="B138" s="4">
        <v>44909</v>
      </c>
      <c r="C138" s="3">
        <v>202</v>
      </c>
      <c r="D138" s="3">
        <v>302</v>
      </c>
      <c r="E138" s="3">
        <v>105</v>
      </c>
      <c r="F138" s="3">
        <v>3</v>
      </c>
      <c r="G138" s="5">
        <v>165.98400000000001</v>
      </c>
      <c r="H138" s="5">
        <v>497.952</v>
      </c>
      <c r="I138" s="5">
        <v>124.488</v>
      </c>
      <c r="J138" s="3" t="b">
        <v>1</v>
      </c>
      <c r="K138" s="3" t="s">
        <v>837</v>
      </c>
      <c r="L138" s="16">
        <f t="shared" si="6"/>
        <v>0.43055555555555558</v>
      </c>
      <c r="M138" s="3">
        <v>2022</v>
      </c>
      <c r="N138" s="3">
        <v>12</v>
      </c>
      <c r="O138" s="3" t="s">
        <v>18</v>
      </c>
      <c r="P138" s="3">
        <v>10</v>
      </c>
      <c r="Q138" s="9">
        <f xml:space="preserve"> Table1[[#This Row],[Total_Sales]] / Table1[[#This Row],[Quantity_Sold]]</f>
        <v>165.98400000000001</v>
      </c>
      <c r="R138" s="14" t="str">
        <f t="shared" si="7"/>
        <v>Morning</v>
      </c>
      <c r="S138" s="30">
        <f t="shared" si="8"/>
        <v>0.25</v>
      </c>
    </row>
    <row r="139" spans="1:19" ht="15.75" customHeight="1" x14ac:dyDescent="0.3">
      <c r="A139" s="3">
        <v>2584</v>
      </c>
      <c r="B139" s="4">
        <v>44909</v>
      </c>
      <c r="C139" s="3">
        <v>202</v>
      </c>
      <c r="D139" s="3">
        <v>303</v>
      </c>
      <c r="E139" s="3">
        <v>105</v>
      </c>
      <c r="F139" s="3">
        <v>2</v>
      </c>
      <c r="G139" s="5">
        <v>112.879</v>
      </c>
      <c r="H139" s="5">
        <v>225.75800000000001</v>
      </c>
      <c r="I139" s="5">
        <v>38.378860000000003</v>
      </c>
      <c r="J139" s="3" t="b">
        <v>0</v>
      </c>
      <c r="K139" s="3" t="s">
        <v>968</v>
      </c>
      <c r="L139" s="16">
        <f t="shared" si="6"/>
        <v>0.60624999999999996</v>
      </c>
      <c r="M139" s="3">
        <v>2022</v>
      </c>
      <c r="N139" s="3">
        <v>12</v>
      </c>
      <c r="O139" s="3" t="s">
        <v>18</v>
      </c>
      <c r="P139" s="3">
        <v>14</v>
      </c>
      <c r="Q139" s="9">
        <f xml:space="preserve"> Table1[[#This Row],[Total_Sales]] / Table1[[#This Row],[Quantity_Sold]]</f>
        <v>112.879</v>
      </c>
      <c r="R139" s="14" t="str">
        <f t="shared" si="7"/>
        <v>Afternoon</v>
      </c>
      <c r="S139" s="30">
        <f t="shared" si="8"/>
        <v>0.17</v>
      </c>
    </row>
    <row r="140" spans="1:19" ht="15.75" customHeight="1" x14ac:dyDescent="0.3">
      <c r="A140" s="3">
        <v>2908</v>
      </c>
      <c r="B140" s="4">
        <v>44909</v>
      </c>
      <c r="C140" s="3">
        <v>204</v>
      </c>
      <c r="D140" s="3">
        <v>301</v>
      </c>
      <c r="E140" s="3">
        <v>102</v>
      </c>
      <c r="F140" s="3">
        <v>3</v>
      </c>
      <c r="G140" s="5">
        <v>171.834</v>
      </c>
      <c r="H140" s="5">
        <v>515.50199999999995</v>
      </c>
      <c r="I140" s="5">
        <v>87.635339999999999</v>
      </c>
      <c r="J140" s="3" t="b">
        <v>1</v>
      </c>
      <c r="K140" s="3" t="s">
        <v>1081</v>
      </c>
      <c r="L140" s="16">
        <f t="shared" si="6"/>
        <v>4.8611111111111112E-3</v>
      </c>
      <c r="M140" s="3">
        <v>2022</v>
      </c>
      <c r="N140" s="3">
        <v>12</v>
      </c>
      <c r="O140" s="3" t="s">
        <v>18</v>
      </c>
      <c r="P140" s="3">
        <v>0</v>
      </c>
      <c r="Q140" s="9">
        <f xml:space="preserve"> Table1[[#This Row],[Total_Sales]] / Table1[[#This Row],[Quantity_Sold]]</f>
        <v>171.83399999999997</v>
      </c>
      <c r="R140" s="14" t="str">
        <f t="shared" si="7"/>
        <v>Morning</v>
      </c>
      <c r="S140" s="30">
        <f t="shared" si="8"/>
        <v>0.17</v>
      </c>
    </row>
    <row r="141" spans="1:19" ht="15.75" customHeight="1" x14ac:dyDescent="0.3">
      <c r="A141" s="3">
        <v>1634</v>
      </c>
      <c r="B141" s="4">
        <v>44911</v>
      </c>
      <c r="C141" s="3">
        <v>201</v>
      </c>
      <c r="D141" s="3">
        <v>302</v>
      </c>
      <c r="E141" s="3">
        <v>104</v>
      </c>
      <c r="F141" s="3">
        <v>1</v>
      </c>
      <c r="G141" s="5">
        <v>329.36800000000005</v>
      </c>
      <c r="H141" s="5">
        <v>329.36800000000005</v>
      </c>
      <c r="I141" s="5">
        <v>98.810400000000016</v>
      </c>
      <c r="J141" s="3" t="b">
        <v>0</v>
      </c>
      <c r="K141" s="3" t="s">
        <v>533</v>
      </c>
      <c r="L141" s="16">
        <f t="shared" si="6"/>
        <v>0.68402777777777779</v>
      </c>
      <c r="M141" s="3">
        <v>2022</v>
      </c>
      <c r="N141" s="3">
        <v>12</v>
      </c>
      <c r="O141" s="3" t="s">
        <v>26</v>
      </c>
      <c r="P141" s="3">
        <v>16</v>
      </c>
      <c r="Q141" s="9">
        <f xml:space="preserve"> Table1[[#This Row],[Total_Sales]] / Table1[[#This Row],[Quantity_Sold]]</f>
        <v>329.36800000000005</v>
      </c>
      <c r="R141" s="14" t="str">
        <f t="shared" si="7"/>
        <v>Evening</v>
      </c>
      <c r="S141" s="30">
        <f t="shared" si="8"/>
        <v>0.3</v>
      </c>
    </row>
    <row r="142" spans="1:19" ht="15.75" customHeight="1" x14ac:dyDescent="0.3">
      <c r="A142" s="3">
        <v>1996</v>
      </c>
      <c r="B142" s="4">
        <v>44911</v>
      </c>
      <c r="C142" s="3">
        <v>204</v>
      </c>
      <c r="D142" s="3">
        <v>302</v>
      </c>
      <c r="E142" s="3">
        <v>102</v>
      </c>
      <c r="F142" s="3">
        <v>2</v>
      </c>
      <c r="G142" s="5">
        <v>348.40000000000003</v>
      </c>
      <c r="H142" s="5">
        <v>696.80000000000007</v>
      </c>
      <c r="I142" s="5">
        <v>118.45600000000002</v>
      </c>
      <c r="J142" s="3" t="b">
        <v>0</v>
      </c>
      <c r="K142" s="3" t="s">
        <v>534</v>
      </c>
      <c r="L142" s="16">
        <f t="shared" si="6"/>
        <v>0.76249999999999996</v>
      </c>
      <c r="M142" s="3">
        <v>2022</v>
      </c>
      <c r="N142" s="3">
        <v>12</v>
      </c>
      <c r="O142" s="3" t="s">
        <v>26</v>
      </c>
      <c r="P142" s="3">
        <v>18</v>
      </c>
      <c r="Q142" s="9">
        <f xml:space="preserve"> Table1[[#This Row],[Total_Sales]] / Table1[[#This Row],[Quantity_Sold]]</f>
        <v>348.40000000000003</v>
      </c>
      <c r="R142" s="14" t="str">
        <f t="shared" si="7"/>
        <v>Evening</v>
      </c>
      <c r="S142" s="30">
        <f t="shared" si="8"/>
        <v>0.17</v>
      </c>
    </row>
    <row r="143" spans="1:19" ht="15.75" customHeight="1" x14ac:dyDescent="0.3">
      <c r="A143" s="3">
        <v>2102</v>
      </c>
      <c r="B143" s="4">
        <v>44911</v>
      </c>
      <c r="C143" s="3">
        <v>201</v>
      </c>
      <c r="D143" s="3">
        <v>303</v>
      </c>
      <c r="E143" s="3">
        <v>105</v>
      </c>
      <c r="F143" s="3">
        <v>5</v>
      </c>
      <c r="G143" s="5">
        <v>243.672</v>
      </c>
      <c r="H143" s="5">
        <v>1218.3599999999999</v>
      </c>
      <c r="I143" s="5">
        <v>365.50799999999998</v>
      </c>
      <c r="J143" s="3" t="b">
        <v>0</v>
      </c>
      <c r="K143" s="3" t="s">
        <v>785</v>
      </c>
      <c r="L143" s="16">
        <f t="shared" si="6"/>
        <v>0.40972222222222221</v>
      </c>
      <c r="M143" s="3">
        <v>2022</v>
      </c>
      <c r="N143" s="3">
        <v>12</v>
      </c>
      <c r="O143" s="3" t="s">
        <v>26</v>
      </c>
      <c r="P143" s="3">
        <v>9</v>
      </c>
      <c r="Q143" s="9">
        <f xml:space="preserve"> Table1[[#This Row],[Total_Sales]] / Table1[[#This Row],[Quantity_Sold]]</f>
        <v>243.67199999999997</v>
      </c>
      <c r="R143" s="14" t="str">
        <f t="shared" si="7"/>
        <v>Morning</v>
      </c>
      <c r="S143" s="30">
        <f t="shared" si="8"/>
        <v>0.3</v>
      </c>
    </row>
    <row r="144" spans="1:19" ht="15.75" customHeight="1" x14ac:dyDescent="0.3">
      <c r="A144" s="3">
        <v>2514</v>
      </c>
      <c r="B144" s="4">
        <v>44911</v>
      </c>
      <c r="C144" s="3">
        <v>201</v>
      </c>
      <c r="D144" s="3">
        <v>302</v>
      </c>
      <c r="E144" s="3">
        <v>104</v>
      </c>
      <c r="F144" s="3">
        <v>5</v>
      </c>
      <c r="G144" s="5">
        <v>88.79</v>
      </c>
      <c r="H144" s="5">
        <v>443.95000000000005</v>
      </c>
      <c r="I144" s="5">
        <v>93.229500000000002</v>
      </c>
      <c r="J144" s="3" t="b">
        <v>0</v>
      </c>
      <c r="K144" s="3" t="s">
        <v>947</v>
      </c>
      <c r="L144" s="16">
        <f t="shared" si="6"/>
        <v>0.93194444444444446</v>
      </c>
      <c r="M144" s="3">
        <v>2022</v>
      </c>
      <c r="N144" s="3">
        <v>12</v>
      </c>
      <c r="O144" s="3" t="s">
        <v>26</v>
      </c>
      <c r="P144" s="3">
        <v>22</v>
      </c>
      <c r="Q144" s="9">
        <f xml:space="preserve"> Table1[[#This Row],[Total_Sales]] / Table1[[#This Row],[Quantity_Sold]]</f>
        <v>88.79</v>
      </c>
      <c r="R144" s="14" t="str">
        <f t="shared" si="7"/>
        <v>Night</v>
      </c>
      <c r="S144" s="30">
        <f t="shared" si="8"/>
        <v>0.21</v>
      </c>
    </row>
    <row r="145" spans="1:19" ht="15.75" customHeight="1" x14ac:dyDescent="0.3">
      <c r="A145" s="3">
        <v>2665</v>
      </c>
      <c r="B145" s="4">
        <v>44911</v>
      </c>
      <c r="C145" s="3">
        <v>204</v>
      </c>
      <c r="D145" s="3">
        <v>301</v>
      </c>
      <c r="E145" s="3">
        <v>101</v>
      </c>
      <c r="F145" s="3">
        <v>10</v>
      </c>
      <c r="G145" s="5">
        <v>88.088000000000008</v>
      </c>
      <c r="H145" s="5">
        <v>880.88000000000011</v>
      </c>
      <c r="I145" s="5">
        <v>220.22000000000003</v>
      </c>
      <c r="J145" s="3" t="b">
        <v>0</v>
      </c>
      <c r="K145" s="3" t="s">
        <v>102</v>
      </c>
      <c r="L145" s="16">
        <f t="shared" si="6"/>
        <v>0.96527777777777779</v>
      </c>
      <c r="M145" s="3">
        <v>2022</v>
      </c>
      <c r="N145" s="3">
        <v>12</v>
      </c>
      <c r="O145" s="3" t="s">
        <v>26</v>
      </c>
      <c r="P145" s="3">
        <v>23</v>
      </c>
      <c r="Q145" s="14">
        <f xml:space="preserve"> Table1[[#This Row],[Total_Sales]] / Table1[[#This Row],[Quantity_Sold]]</f>
        <v>88.088000000000008</v>
      </c>
      <c r="R145" s="14" t="str">
        <f t="shared" si="7"/>
        <v>Night</v>
      </c>
      <c r="S145" s="30">
        <f t="shared" si="8"/>
        <v>0.25</v>
      </c>
    </row>
    <row r="146" spans="1:19" ht="15.75" customHeight="1" x14ac:dyDescent="0.3">
      <c r="A146" s="3">
        <v>1501</v>
      </c>
      <c r="B146" s="4">
        <v>44912</v>
      </c>
      <c r="C146" s="3">
        <v>202</v>
      </c>
      <c r="D146" s="3">
        <v>305</v>
      </c>
      <c r="E146" s="3">
        <v>101</v>
      </c>
      <c r="F146" s="3">
        <v>3</v>
      </c>
      <c r="G146" s="5">
        <v>89.89500000000001</v>
      </c>
      <c r="H146" s="5">
        <v>269.68500000000006</v>
      </c>
      <c r="I146" s="5">
        <v>67.421250000000015</v>
      </c>
      <c r="J146" s="3" t="b">
        <v>1</v>
      </c>
      <c r="K146" s="3" t="s">
        <v>444</v>
      </c>
      <c r="L146" s="16">
        <f t="shared" si="6"/>
        <v>0.19097222222222221</v>
      </c>
      <c r="M146" s="3">
        <v>2022</v>
      </c>
      <c r="N146" s="3">
        <v>12</v>
      </c>
      <c r="O146" s="3" t="s">
        <v>22</v>
      </c>
      <c r="P146" s="3">
        <v>4</v>
      </c>
      <c r="Q146" s="14">
        <f xml:space="preserve"> Table1[[#This Row],[Total_Sales]] / Table1[[#This Row],[Quantity_Sold]]</f>
        <v>89.895000000000024</v>
      </c>
      <c r="R146" s="14" t="str">
        <f t="shared" si="7"/>
        <v>Morning</v>
      </c>
      <c r="S146" s="30">
        <f t="shared" si="8"/>
        <v>0.25</v>
      </c>
    </row>
    <row r="147" spans="1:19" ht="15.75" customHeight="1" x14ac:dyDescent="0.3">
      <c r="A147" s="3">
        <v>1719</v>
      </c>
      <c r="B147" s="4">
        <v>44912</v>
      </c>
      <c r="C147" s="3">
        <v>205</v>
      </c>
      <c r="D147" s="3">
        <v>303</v>
      </c>
      <c r="E147" s="3">
        <v>104</v>
      </c>
      <c r="F147" s="3">
        <v>9</v>
      </c>
      <c r="G147" s="5">
        <v>95.835999999999999</v>
      </c>
      <c r="H147" s="5">
        <v>862.524</v>
      </c>
      <c r="I147" s="5">
        <v>129.37860000000001</v>
      </c>
      <c r="J147" s="3" t="b">
        <v>0</v>
      </c>
      <c r="K147" s="3" t="s">
        <v>200</v>
      </c>
      <c r="L147" s="16">
        <f t="shared" si="6"/>
        <v>0.96458333333333335</v>
      </c>
      <c r="M147" s="3">
        <v>2022</v>
      </c>
      <c r="N147" s="3">
        <v>12</v>
      </c>
      <c r="O147" s="3" t="s">
        <v>22</v>
      </c>
      <c r="P147" s="3">
        <v>23</v>
      </c>
      <c r="Q147" s="9">
        <f xml:space="preserve"> Table1[[#This Row],[Total_Sales]] / Table1[[#This Row],[Quantity_Sold]]</f>
        <v>95.835999999999999</v>
      </c>
      <c r="R147" s="14" t="str">
        <f t="shared" si="7"/>
        <v>Night</v>
      </c>
      <c r="S147" s="30">
        <f t="shared" si="8"/>
        <v>0.15</v>
      </c>
    </row>
    <row r="148" spans="1:19" ht="15.75" customHeight="1" x14ac:dyDescent="0.3">
      <c r="A148" s="3">
        <v>2260</v>
      </c>
      <c r="B148" s="4">
        <v>44912</v>
      </c>
      <c r="C148" s="3">
        <v>204</v>
      </c>
      <c r="D148" s="3">
        <v>305</v>
      </c>
      <c r="E148" s="3">
        <v>102</v>
      </c>
      <c r="F148" s="3">
        <v>7</v>
      </c>
      <c r="G148" s="5">
        <v>88.426000000000002</v>
      </c>
      <c r="H148" s="5">
        <v>618.98199999999997</v>
      </c>
      <c r="I148" s="5">
        <v>105.22694</v>
      </c>
      <c r="J148" s="3" t="b">
        <v>1</v>
      </c>
      <c r="K148" s="3" t="s">
        <v>847</v>
      </c>
      <c r="L148" s="16">
        <f t="shared" si="6"/>
        <v>0.36388888888888887</v>
      </c>
      <c r="M148" s="3">
        <v>2022</v>
      </c>
      <c r="N148" s="3">
        <v>12</v>
      </c>
      <c r="O148" s="3" t="s">
        <v>22</v>
      </c>
      <c r="P148" s="3">
        <v>8</v>
      </c>
      <c r="Q148" s="9">
        <f xml:space="preserve"> Table1[[#This Row],[Total_Sales]] / Table1[[#This Row],[Quantity_Sold]]</f>
        <v>88.426000000000002</v>
      </c>
      <c r="R148" s="14" t="str">
        <f t="shared" si="7"/>
        <v>Morning</v>
      </c>
      <c r="S148" s="30">
        <f t="shared" si="8"/>
        <v>0.17</v>
      </c>
    </row>
    <row r="149" spans="1:19" ht="15.75" customHeight="1" x14ac:dyDescent="0.3">
      <c r="A149" s="3">
        <v>1251</v>
      </c>
      <c r="B149" s="4">
        <v>44913</v>
      </c>
      <c r="C149" s="3">
        <v>202</v>
      </c>
      <c r="D149" s="3">
        <v>302</v>
      </c>
      <c r="E149" s="3">
        <v>102</v>
      </c>
      <c r="F149" s="3">
        <v>1</v>
      </c>
      <c r="G149" s="5">
        <v>46.618000000000002</v>
      </c>
      <c r="H149" s="5">
        <v>46.618000000000002</v>
      </c>
      <c r="I149" s="5">
        <v>6.9927000000000001</v>
      </c>
      <c r="J149" s="3" t="b">
        <v>0</v>
      </c>
      <c r="K149" s="3" t="s">
        <v>253</v>
      </c>
      <c r="L149" s="16">
        <f t="shared" si="6"/>
        <v>0.11805555555555555</v>
      </c>
      <c r="M149" s="3">
        <v>2022</v>
      </c>
      <c r="N149" s="3">
        <v>12</v>
      </c>
      <c r="O149" s="3" t="s">
        <v>20</v>
      </c>
      <c r="P149" s="3">
        <v>2</v>
      </c>
      <c r="Q149" s="9">
        <f xml:space="preserve"> Table1[[#This Row],[Total_Sales]] / Table1[[#This Row],[Quantity_Sold]]</f>
        <v>46.618000000000002</v>
      </c>
      <c r="R149" s="14" t="str">
        <f t="shared" si="7"/>
        <v>Morning</v>
      </c>
      <c r="S149" s="30">
        <f t="shared" si="8"/>
        <v>0.15</v>
      </c>
    </row>
    <row r="150" spans="1:19" ht="15.75" customHeight="1" x14ac:dyDescent="0.3">
      <c r="A150" s="3">
        <v>1277</v>
      </c>
      <c r="B150" s="4">
        <v>44913</v>
      </c>
      <c r="C150" s="3">
        <v>205</v>
      </c>
      <c r="D150" s="3">
        <v>304</v>
      </c>
      <c r="E150" s="3">
        <v>102</v>
      </c>
      <c r="F150" s="3">
        <v>8</v>
      </c>
      <c r="G150" s="5">
        <v>235.74200000000002</v>
      </c>
      <c r="H150" s="5">
        <v>1885.9360000000001</v>
      </c>
      <c r="I150" s="5">
        <v>358.32784000000004</v>
      </c>
      <c r="J150" s="3" t="b">
        <v>0</v>
      </c>
      <c r="K150" s="3" t="s">
        <v>277</v>
      </c>
      <c r="L150" s="16">
        <f t="shared" si="6"/>
        <v>0.80694444444444446</v>
      </c>
      <c r="M150" s="3">
        <v>2022</v>
      </c>
      <c r="N150" s="3">
        <v>12</v>
      </c>
      <c r="O150" s="3" t="s">
        <v>20</v>
      </c>
      <c r="P150" s="3">
        <v>19</v>
      </c>
      <c r="Q150" s="9">
        <f xml:space="preserve"> Table1[[#This Row],[Total_Sales]] / Table1[[#This Row],[Quantity_Sold]]</f>
        <v>235.74200000000002</v>
      </c>
      <c r="R150" s="14" t="str">
        <f t="shared" si="7"/>
        <v>Evening</v>
      </c>
      <c r="S150" s="30">
        <f t="shared" si="8"/>
        <v>0.19</v>
      </c>
    </row>
    <row r="151" spans="1:19" ht="15.75" customHeight="1" x14ac:dyDescent="0.3">
      <c r="A151" s="3">
        <v>1354</v>
      </c>
      <c r="B151" s="4">
        <v>44913</v>
      </c>
      <c r="C151" s="3">
        <v>205</v>
      </c>
      <c r="D151" s="3">
        <v>301</v>
      </c>
      <c r="E151" s="3">
        <v>102</v>
      </c>
      <c r="F151" s="3">
        <v>4</v>
      </c>
      <c r="G151" s="5">
        <v>126.13900000000001</v>
      </c>
      <c r="H151" s="5">
        <v>504.55600000000004</v>
      </c>
      <c r="I151" s="5">
        <v>85.77452000000001</v>
      </c>
      <c r="J151" s="3" t="b">
        <v>0</v>
      </c>
      <c r="K151" s="3" t="s">
        <v>337</v>
      </c>
      <c r="L151" s="16">
        <f t="shared" si="6"/>
        <v>6.458333333333334E-2</v>
      </c>
      <c r="M151" s="3">
        <v>2022</v>
      </c>
      <c r="N151" s="3">
        <v>12</v>
      </c>
      <c r="O151" s="3" t="s">
        <v>20</v>
      </c>
      <c r="P151" s="3">
        <v>1</v>
      </c>
      <c r="Q151" s="9">
        <f xml:space="preserve"> Table1[[#This Row],[Total_Sales]] / Table1[[#This Row],[Quantity_Sold]]</f>
        <v>126.13900000000001</v>
      </c>
      <c r="R151" s="14" t="str">
        <f t="shared" si="7"/>
        <v>Morning</v>
      </c>
      <c r="S151" s="30">
        <f t="shared" si="8"/>
        <v>0.17</v>
      </c>
    </row>
    <row r="152" spans="1:19" ht="15.75" customHeight="1" x14ac:dyDescent="0.3">
      <c r="A152" s="3">
        <v>1735</v>
      </c>
      <c r="B152" s="4">
        <v>44913</v>
      </c>
      <c r="C152" s="3">
        <v>205</v>
      </c>
      <c r="D152" s="3">
        <v>302</v>
      </c>
      <c r="E152" s="3">
        <v>101</v>
      </c>
      <c r="F152" s="3">
        <v>4</v>
      </c>
      <c r="G152" s="5">
        <v>122.68100000000001</v>
      </c>
      <c r="H152" s="5">
        <v>490.72400000000005</v>
      </c>
      <c r="I152" s="5">
        <v>122.68100000000001</v>
      </c>
      <c r="J152" s="3" t="b">
        <v>0</v>
      </c>
      <c r="K152" s="3" t="s">
        <v>598</v>
      </c>
      <c r="L152" s="16">
        <f t="shared" si="6"/>
        <v>0.94652777777777775</v>
      </c>
      <c r="M152" s="3">
        <v>2022</v>
      </c>
      <c r="N152" s="3">
        <v>12</v>
      </c>
      <c r="O152" s="3" t="s">
        <v>20</v>
      </c>
      <c r="P152" s="3">
        <v>22</v>
      </c>
      <c r="Q152" s="14">
        <f xml:space="preserve"> Table1[[#This Row],[Total_Sales]] / Table1[[#This Row],[Quantity_Sold]]</f>
        <v>122.68100000000001</v>
      </c>
      <c r="R152" s="14" t="str">
        <f t="shared" si="7"/>
        <v>Night</v>
      </c>
      <c r="S152" s="30">
        <f t="shared" si="8"/>
        <v>0.25</v>
      </c>
    </row>
    <row r="153" spans="1:19" ht="15.75" customHeight="1" x14ac:dyDescent="0.3">
      <c r="A153" s="3">
        <v>2230</v>
      </c>
      <c r="B153" s="4">
        <v>44913</v>
      </c>
      <c r="C153" s="3">
        <v>201</v>
      </c>
      <c r="D153" s="3">
        <v>304</v>
      </c>
      <c r="E153" s="3">
        <v>102</v>
      </c>
      <c r="F153" s="3">
        <v>6</v>
      </c>
      <c r="G153" s="5">
        <v>70.212999999999994</v>
      </c>
      <c r="H153" s="5">
        <v>421.27799999999996</v>
      </c>
      <c r="I153" s="5">
        <v>71.617260000000002</v>
      </c>
      <c r="J153" s="3" t="b">
        <v>0</v>
      </c>
      <c r="K153" s="3" t="s">
        <v>832</v>
      </c>
      <c r="L153" s="16">
        <f t="shared" si="6"/>
        <v>0.56736111111111109</v>
      </c>
      <c r="M153" s="3">
        <v>2022</v>
      </c>
      <c r="N153" s="3">
        <v>12</v>
      </c>
      <c r="O153" s="3" t="s">
        <v>20</v>
      </c>
      <c r="P153" s="3">
        <v>13</v>
      </c>
      <c r="Q153" s="9">
        <f xml:space="preserve"> Table1[[#This Row],[Total_Sales]] / Table1[[#This Row],[Quantity_Sold]]</f>
        <v>70.212999999999994</v>
      </c>
      <c r="R153" s="14" t="str">
        <f t="shared" si="7"/>
        <v>Afternoon</v>
      </c>
      <c r="S153" s="30">
        <f t="shared" si="8"/>
        <v>0.17</v>
      </c>
    </row>
    <row r="154" spans="1:19" ht="15.75" customHeight="1" x14ac:dyDescent="0.3">
      <c r="A154" s="3">
        <v>2613</v>
      </c>
      <c r="B154" s="4">
        <v>44913</v>
      </c>
      <c r="C154" s="3">
        <v>202</v>
      </c>
      <c r="D154" s="3">
        <v>303</v>
      </c>
      <c r="E154" s="3">
        <v>104</v>
      </c>
      <c r="F154" s="3">
        <v>2</v>
      </c>
      <c r="G154" s="5">
        <v>148.512</v>
      </c>
      <c r="H154" s="5">
        <v>297.024</v>
      </c>
      <c r="I154" s="5">
        <v>44.553599999999996</v>
      </c>
      <c r="J154" s="3" t="b">
        <v>0</v>
      </c>
      <c r="K154" s="3" t="s">
        <v>676</v>
      </c>
      <c r="L154" s="16">
        <f t="shared" si="6"/>
        <v>0.19166666666666668</v>
      </c>
      <c r="M154" s="3">
        <v>2022</v>
      </c>
      <c r="N154" s="3">
        <v>12</v>
      </c>
      <c r="O154" s="3" t="s">
        <v>20</v>
      </c>
      <c r="P154" s="3">
        <v>4</v>
      </c>
      <c r="Q154" s="9">
        <f xml:space="preserve"> Table1[[#This Row],[Total_Sales]] / Table1[[#This Row],[Quantity_Sold]]</f>
        <v>148.512</v>
      </c>
      <c r="R154" s="14" t="str">
        <f t="shared" si="7"/>
        <v>Morning</v>
      </c>
      <c r="S154" s="30">
        <f t="shared" si="8"/>
        <v>0.15</v>
      </c>
    </row>
    <row r="155" spans="1:19" ht="15.75" customHeight="1" x14ac:dyDescent="0.3">
      <c r="A155" s="3">
        <v>2988</v>
      </c>
      <c r="B155" s="4">
        <v>44913</v>
      </c>
      <c r="C155" s="3">
        <v>201</v>
      </c>
      <c r="D155" s="3">
        <v>304</v>
      </c>
      <c r="E155" s="3">
        <v>104</v>
      </c>
      <c r="F155" s="3">
        <v>5</v>
      </c>
      <c r="G155" s="5">
        <v>243.15199999999999</v>
      </c>
      <c r="H155" s="5">
        <v>1215.76</v>
      </c>
      <c r="I155" s="5">
        <v>255.30959999999999</v>
      </c>
      <c r="J155" s="3" t="b">
        <v>0</v>
      </c>
      <c r="K155" s="3" t="s">
        <v>810</v>
      </c>
      <c r="L155" s="16">
        <f t="shared" si="6"/>
        <v>0.16250000000000001</v>
      </c>
      <c r="M155" s="3">
        <v>2022</v>
      </c>
      <c r="N155" s="3">
        <v>12</v>
      </c>
      <c r="O155" s="3" t="s">
        <v>20</v>
      </c>
      <c r="P155" s="3">
        <v>3</v>
      </c>
      <c r="Q155" s="9">
        <f xml:space="preserve"> Table1[[#This Row],[Total_Sales]] / Table1[[#This Row],[Quantity_Sold]]</f>
        <v>243.15199999999999</v>
      </c>
      <c r="R155" s="14" t="str">
        <f t="shared" si="7"/>
        <v>Morning</v>
      </c>
      <c r="S155" s="30">
        <f t="shared" si="8"/>
        <v>0.21</v>
      </c>
    </row>
    <row r="156" spans="1:19" ht="15.75" customHeight="1" x14ac:dyDescent="0.3">
      <c r="A156" s="3">
        <v>1077</v>
      </c>
      <c r="B156" s="4">
        <v>44914</v>
      </c>
      <c r="C156" s="3">
        <v>202</v>
      </c>
      <c r="D156" s="3">
        <v>302</v>
      </c>
      <c r="E156" s="3">
        <v>101</v>
      </c>
      <c r="F156" s="3">
        <v>4</v>
      </c>
      <c r="G156" s="5">
        <v>287.80700000000002</v>
      </c>
      <c r="H156" s="5">
        <v>1151.2280000000001</v>
      </c>
      <c r="I156" s="5">
        <v>172.6842</v>
      </c>
      <c r="J156" s="3" t="b">
        <v>0</v>
      </c>
      <c r="K156" s="3" t="s">
        <v>96</v>
      </c>
      <c r="L156" s="16">
        <f t="shared" si="6"/>
        <v>2.7083333333333334E-2</v>
      </c>
      <c r="M156" s="3">
        <v>2022</v>
      </c>
      <c r="N156" s="3">
        <v>12</v>
      </c>
      <c r="O156" s="3" t="s">
        <v>28</v>
      </c>
      <c r="P156" s="3">
        <v>0</v>
      </c>
      <c r="Q156" s="14">
        <f xml:space="preserve"> Table1[[#This Row],[Total_Sales]] / Table1[[#This Row],[Quantity_Sold]]</f>
        <v>287.80700000000002</v>
      </c>
      <c r="R156" s="14" t="str">
        <f t="shared" si="7"/>
        <v>Morning</v>
      </c>
      <c r="S156" s="30">
        <f t="shared" si="8"/>
        <v>0.15</v>
      </c>
    </row>
    <row r="157" spans="1:19" ht="15.75" customHeight="1" x14ac:dyDescent="0.3">
      <c r="A157" s="3">
        <v>1369</v>
      </c>
      <c r="B157" s="4">
        <v>44914</v>
      </c>
      <c r="C157" s="3">
        <v>201</v>
      </c>
      <c r="D157" s="3">
        <v>302</v>
      </c>
      <c r="E157" s="3">
        <v>104</v>
      </c>
      <c r="F157" s="3">
        <v>7</v>
      </c>
      <c r="G157" s="5">
        <v>27.222000000000001</v>
      </c>
      <c r="H157" s="5">
        <v>190.554</v>
      </c>
      <c r="I157" s="5">
        <v>47.638500000000001</v>
      </c>
      <c r="J157" s="3" t="b">
        <v>1</v>
      </c>
      <c r="K157" s="3" t="s">
        <v>350</v>
      </c>
      <c r="L157" s="16">
        <f t="shared" si="6"/>
        <v>0.81180555555555556</v>
      </c>
      <c r="M157" s="3">
        <v>2022</v>
      </c>
      <c r="N157" s="3">
        <v>12</v>
      </c>
      <c r="O157" s="3" t="s">
        <v>28</v>
      </c>
      <c r="P157" s="3">
        <v>19</v>
      </c>
      <c r="Q157" s="9">
        <f xml:space="preserve"> Table1[[#This Row],[Total_Sales]] / Table1[[#This Row],[Quantity_Sold]]</f>
        <v>27.222000000000001</v>
      </c>
      <c r="R157" s="14" t="str">
        <f t="shared" si="7"/>
        <v>Evening</v>
      </c>
      <c r="S157" s="30">
        <f t="shared" si="8"/>
        <v>0.25</v>
      </c>
    </row>
    <row r="158" spans="1:19" ht="15.75" customHeight="1" x14ac:dyDescent="0.3">
      <c r="A158" s="3">
        <v>1473</v>
      </c>
      <c r="B158" s="4">
        <v>44914</v>
      </c>
      <c r="C158" s="3">
        <v>205</v>
      </c>
      <c r="D158" s="3">
        <v>304</v>
      </c>
      <c r="E158" s="3">
        <v>101</v>
      </c>
      <c r="F158" s="3">
        <v>4</v>
      </c>
      <c r="G158" s="5">
        <v>251.61500000000004</v>
      </c>
      <c r="H158" s="5">
        <v>1006.4600000000002</v>
      </c>
      <c r="I158" s="5">
        <v>150.96900000000002</v>
      </c>
      <c r="J158" s="3" t="b">
        <v>0</v>
      </c>
      <c r="K158" s="3" t="s">
        <v>343</v>
      </c>
      <c r="L158" s="16">
        <f t="shared" si="6"/>
        <v>0.11527777777777778</v>
      </c>
      <c r="M158" s="3">
        <v>2022</v>
      </c>
      <c r="N158" s="3">
        <v>12</v>
      </c>
      <c r="O158" s="3" t="s">
        <v>28</v>
      </c>
      <c r="P158" s="3">
        <v>2</v>
      </c>
      <c r="Q158" s="14">
        <f xml:space="preserve"> Table1[[#This Row],[Total_Sales]] / Table1[[#This Row],[Quantity_Sold]]</f>
        <v>251.61500000000004</v>
      </c>
      <c r="R158" s="14" t="str">
        <f t="shared" si="7"/>
        <v>Morning</v>
      </c>
      <c r="S158" s="30">
        <f t="shared" si="8"/>
        <v>0.15</v>
      </c>
    </row>
    <row r="159" spans="1:19" ht="15.75" customHeight="1" x14ac:dyDescent="0.3">
      <c r="A159" s="3">
        <v>2272</v>
      </c>
      <c r="B159" s="4">
        <v>44914</v>
      </c>
      <c r="C159" s="3">
        <v>205</v>
      </c>
      <c r="D159" s="3">
        <v>302</v>
      </c>
      <c r="E159" s="3">
        <v>102</v>
      </c>
      <c r="F159" s="3">
        <v>2</v>
      </c>
      <c r="G159" s="5">
        <v>44.798000000000002</v>
      </c>
      <c r="H159" s="5">
        <v>89.596000000000004</v>
      </c>
      <c r="I159" s="5">
        <v>15.231320000000002</v>
      </c>
      <c r="J159" s="3" t="b">
        <v>1</v>
      </c>
      <c r="K159" s="3" t="s">
        <v>854</v>
      </c>
      <c r="L159" s="16">
        <f t="shared" si="6"/>
        <v>0.61250000000000004</v>
      </c>
      <c r="M159" s="3">
        <v>2022</v>
      </c>
      <c r="N159" s="3">
        <v>12</v>
      </c>
      <c r="O159" s="3" t="s">
        <v>28</v>
      </c>
      <c r="P159" s="3">
        <v>14</v>
      </c>
      <c r="Q159" s="9">
        <f xml:space="preserve"> Table1[[#This Row],[Total_Sales]] / Table1[[#This Row],[Quantity_Sold]]</f>
        <v>44.798000000000002</v>
      </c>
      <c r="R159" s="14" t="str">
        <f t="shared" si="7"/>
        <v>Afternoon</v>
      </c>
      <c r="S159" s="30">
        <f t="shared" si="8"/>
        <v>0.17</v>
      </c>
    </row>
    <row r="160" spans="1:19" ht="15.75" customHeight="1" x14ac:dyDescent="0.3">
      <c r="A160" s="3">
        <v>2020</v>
      </c>
      <c r="B160" s="4">
        <v>44915</v>
      </c>
      <c r="C160" s="3">
        <v>202</v>
      </c>
      <c r="D160" s="3">
        <v>305</v>
      </c>
      <c r="E160" s="3">
        <v>105</v>
      </c>
      <c r="F160" s="3">
        <v>2</v>
      </c>
      <c r="G160" s="5">
        <v>357.63000000000005</v>
      </c>
      <c r="H160" s="5">
        <v>715.2600000000001</v>
      </c>
      <c r="I160" s="5">
        <v>121.59420000000003</v>
      </c>
      <c r="J160" s="3" t="b">
        <v>0</v>
      </c>
      <c r="K160" s="3" t="s">
        <v>748</v>
      </c>
      <c r="L160" s="16">
        <f t="shared" si="6"/>
        <v>0.93958333333333333</v>
      </c>
      <c r="M160" s="3">
        <v>2022</v>
      </c>
      <c r="N160" s="3">
        <v>12</v>
      </c>
      <c r="O160" s="3" t="s">
        <v>31</v>
      </c>
      <c r="P160" s="3">
        <v>22</v>
      </c>
      <c r="Q160" s="9">
        <f xml:space="preserve"> Table1[[#This Row],[Total_Sales]] / Table1[[#This Row],[Quantity_Sold]]</f>
        <v>357.63000000000005</v>
      </c>
      <c r="R160" s="14" t="str">
        <f t="shared" si="7"/>
        <v>Night</v>
      </c>
      <c r="S160" s="30">
        <f t="shared" si="8"/>
        <v>0.17</v>
      </c>
    </row>
    <row r="161" spans="1:19" ht="15.75" customHeight="1" x14ac:dyDescent="0.3">
      <c r="A161" s="3">
        <v>2612</v>
      </c>
      <c r="B161" s="4">
        <v>44915</v>
      </c>
      <c r="C161" s="3">
        <v>203</v>
      </c>
      <c r="D161" s="3">
        <v>302</v>
      </c>
      <c r="E161" s="3">
        <v>102</v>
      </c>
      <c r="F161" s="3">
        <v>3</v>
      </c>
      <c r="G161" s="5">
        <v>365.31299999999999</v>
      </c>
      <c r="H161" s="5">
        <v>1095.9389999999999</v>
      </c>
      <c r="I161" s="5">
        <v>328.78169999999994</v>
      </c>
      <c r="J161" s="3" t="b">
        <v>1</v>
      </c>
      <c r="K161" s="3" t="s">
        <v>979</v>
      </c>
      <c r="L161" s="16">
        <f t="shared" si="6"/>
        <v>0.88958333333333328</v>
      </c>
      <c r="M161" s="3">
        <v>2022</v>
      </c>
      <c r="N161" s="3">
        <v>12</v>
      </c>
      <c r="O161" s="3" t="s">
        <v>31</v>
      </c>
      <c r="P161" s="3">
        <v>21</v>
      </c>
      <c r="Q161" s="9">
        <f xml:space="preserve"> Table1[[#This Row],[Total_Sales]] / Table1[[#This Row],[Quantity_Sold]]</f>
        <v>365.31299999999993</v>
      </c>
      <c r="R161" s="14" t="str">
        <f t="shared" si="7"/>
        <v>Night</v>
      </c>
      <c r="S161" s="30">
        <f t="shared" si="8"/>
        <v>0.3</v>
      </c>
    </row>
    <row r="162" spans="1:19" ht="15.75" customHeight="1" x14ac:dyDescent="0.3">
      <c r="A162" s="3">
        <v>2854</v>
      </c>
      <c r="B162" s="4">
        <v>44915</v>
      </c>
      <c r="C162" s="3">
        <v>204</v>
      </c>
      <c r="D162" s="3">
        <v>305</v>
      </c>
      <c r="E162" s="3">
        <v>104</v>
      </c>
      <c r="F162" s="3">
        <v>3</v>
      </c>
      <c r="G162" s="5">
        <v>168.60999999999999</v>
      </c>
      <c r="H162" s="5">
        <v>505.82999999999993</v>
      </c>
      <c r="I162" s="5">
        <v>85.991099999999989</v>
      </c>
      <c r="J162" s="3" t="b">
        <v>0</v>
      </c>
      <c r="K162" s="3" t="s">
        <v>394</v>
      </c>
      <c r="L162" s="16">
        <f t="shared" si="6"/>
        <v>0.52013888888888893</v>
      </c>
      <c r="M162" s="3">
        <v>2022</v>
      </c>
      <c r="N162" s="3">
        <v>12</v>
      </c>
      <c r="O162" s="3" t="s">
        <v>31</v>
      </c>
      <c r="P162" s="3">
        <v>12</v>
      </c>
      <c r="Q162" s="9">
        <f xml:space="preserve"> Table1[[#This Row],[Total_Sales]] / Table1[[#This Row],[Quantity_Sold]]</f>
        <v>168.60999999999999</v>
      </c>
      <c r="R162" s="14" t="str">
        <f t="shared" si="7"/>
        <v>Afternoon</v>
      </c>
      <c r="S162" s="30">
        <f t="shared" si="8"/>
        <v>0.17</v>
      </c>
    </row>
    <row r="163" spans="1:19" ht="15.75" customHeight="1" x14ac:dyDescent="0.3">
      <c r="A163" s="3">
        <v>1630</v>
      </c>
      <c r="B163" s="4">
        <v>44916</v>
      </c>
      <c r="C163" s="3">
        <v>203</v>
      </c>
      <c r="D163" s="3">
        <v>302</v>
      </c>
      <c r="E163" s="3">
        <v>101</v>
      </c>
      <c r="F163" s="3">
        <v>9</v>
      </c>
      <c r="G163" s="5">
        <v>102.11499999999999</v>
      </c>
      <c r="H163" s="5">
        <v>919.03499999999997</v>
      </c>
      <c r="I163" s="5">
        <v>156.23595</v>
      </c>
      <c r="J163" s="3" t="b">
        <v>1</v>
      </c>
      <c r="K163" s="3" t="s">
        <v>76</v>
      </c>
      <c r="L163" s="16">
        <f t="shared" si="6"/>
        <v>0.58402777777777781</v>
      </c>
      <c r="M163" s="3">
        <v>2022</v>
      </c>
      <c r="N163" s="3">
        <v>12</v>
      </c>
      <c r="O163" s="3" t="s">
        <v>18</v>
      </c>
      <c r="P163" s="3">
        <v>14</v>
      </c>
      <c r="Q163" s="14">
        <f xml:space="preserve"> Table1[[#This Row],[Total_Sales]] / Table1[[#This Row],[Quantity_Sold]]</f>
        <v>102.11499999999999</v>
      </c>
      <c r="R163" s="14" t="str">
        <f t="shared" si="7"/>
        <v>Afternoon</v>
      </c>
      <c r="S163" s="30">
        <f t="shared" si="8"/>
        <v>0.17</v>
      </c>
    </row>
    <row r="164" spans="1:19" ht="15.75" customHeight="1" x14ac:dyDescent="0.3">
      <c r="A164" s="3">
        <v>2267</v>
      </c>
      <c r="B164" s="4">
        <v>44916</v>
      </c>
      <c r="C164" s="3">
        <v>202</v>
      </c>
      <c r="D164" s="3">
        <v>303</v>
      </c>
      <c r="E164" s="3">
        <v>102</v>
      </c>
      <c r="F164" s="3">
        <v>1</v>
      </c>
      <c r="G164" s="5">
        <v>177.93100000000001</v>
      </c>
      <c r="H164" s="5">
        <v>177.93100000000001</v>
      </c>
      <c r="I164" s="5">
        <v>33.806890000000003</v>
      </c>
      <c r="J164" s="3" t="b">
        <v>0</v>
      </c>
      <c r="K164" s="3" t="s">
        <v>142</v>
      </c>
      <c r="L164" s="16">
        <f t="shared" si="6"/>
        <v>0.21944444444444444</v>
      </c>
      <c r="M164" s="3">
        <v>2022</v>
      </c>
      <c r="N164" s="3">
        <v>12</v>
      </c>
      <c r="O164" s="3" t="s">
        <v>18</v>
      </c>
      <c r="P164" s="3">
        <v>5</v>
      </c>
      <c r="Q164" s="9">
        <f xml:space="preserve"> Table1[[#This Row],[Total_Sales]] / Table1[[#This Row],[Quantity_Sold]]</f>
        <v>177.93100000000001</v>
      </c>
      <c r="R164" s="14" t="str">
        <f t="shared" si="7"/>
        <v>Morning</v>
      </c>
      <c r="S164" s="30">
        <f t="shared" si="8"/>
        <v>0.19</v>
      </c>
    </row>
    <row r="165" spans="1:19" ht="15.75" customHeight="1" x14ac:dyDescent="0.3">
      <c r="A165" s="3">
        <v>2738</v>
      </c>
      <c r="B165" s="4">
        <v>44916</v>
      </c>
      <c r="C165" s="3">
        <v>201</v>
      </c>
      <c r="D165" s="3">
        <v>305</v>
      </c>
      <c r="E165" s="3">
        <v>103</v>
      </c>
      <c r="F165" s="3">
        <v>2</v>
      </c>
      <c r="G165" s="5">
        <v>373.64600000000002</v>
      </c>
      <c r="H165" s="5">
        <v>747.29200000000003</v>
      </c>
      <c r="I165" s="5">
        <v>224.1876</v>
      </c>
      <c r="J165" s="3" t="b">
        <v>0</v>
      </c>
      <c r="K165" s="3" t="s">
        <v>1018</v>
      </c>
      <c r="L165" s="16">
        <f t="shared" si="6"/>
        <v>5.4166666666666669E-2</v>
      </c>
      <c r="M165" s="3">
        <v>2022</v>
      </c>
      <c r="N165" s="3">
        <v>12</v>
      </c>
      <c r="O165" s="3" t="s">
        <v>18</v>
      </c>
      <c r="P165" s="3">
        <v>1</v>
      </c>
      <c r="Q165" s="9">
        <f xml:space="preserve"> Table1[[#This Row],[Total_Sales]] / Table1[[#This Row],[Quantity_Sold]]</f>
        <v>373.64600000000002</v>
      </c>
      <c r="R165" s="14" t="str">
        <f t="shared" si="7"/>
        <v>Morning</v>
      </c>
      <c r="S165" s="30">
        <f t="shared" si="8"/>
        <v>0.3</v>
      </c>
    </row>
    <row r="166" spans="1:19" ht="15.75" customHeight="1" x14ac:dyDescent="0.3">
      <c r="A166" s="3">
        <v>2666</v>
      </c>
      <c r="B166" s="4">
        <v>44917</v>
      </c>
      <c r="C166" s="3">
        <v>205</v>
      </c>
      <c r="D166" s="3">
        <v>304</v>
      </c>
      <c r="E166" s="3">
        <v>105</v>
      </c>
      <c r="F166" s="3">
        <v>5</v>
      </c>
      <c r="G166" s="5">
        <v>319.50100000000003</v>
      </c>
      <c r="H166" s="5">
        <v>1597.5050000000001</v>
      </c>
      <c r="I166" s="5">
        <v>479.25150000000002</v>
      </c>
      <c r="J166" s="3" t="b">
        <v>1</v>
      </c>
      <c r="K166" s="3" t="s">
        <v>994</v>
      </c>
      <c r="L166" s="16">
        <f t="shared" si="6"/>
        <v>0.13958333333333334</v>
      </c>
      <c r="M166" s="3">
        <v>2022</v>
      </c>
      <c r="N166" s="3">
        <v>12</v>
      </c>
      <c r="O166" s="3" t="s">
        <v>16</v>
      </c>
      <c r="P166" s="3">
        <v>3</v>
      </c>
      <c r="Q166" s="9">
        <f xml:space="preserve"> Table1[[#This Row],[Total_Sales]] / Table1[[#This Row],[Quantity_Sold]]</f>
        <v>319.50100000000003</v>
      </c>
      <c r="R166" s="14" t="str">
        <f t="shared" si="7"/>
        <v>Morning</v>
      </c>
      <c r="S166" s="30">
        <f t="shared" si="8"/>
        <v>0.3</v>
      </c>
    </row>
    <row r="167" spans="1:19" ht="15.75" customHeight="1" x14ac:dyDescent="0.3">
      <c r="A167" s="3">
        <v>1214</v>
      </c>
      <c r="B167" s="4">
        <v>44918</v>
      </c>
      <c r="C167" s="3">
        <v>204</v>
      </c>
      <c r="D167" s="3">
        <v>302</v>
      </c>
      <c r="E167" s="3">
        <v>104</v>
      </c>
      <c r="F167" s="3">
        <v>5</v>
      </c>
      <c r="G167" s="5">
        <v>207.83100000000002</v>
      </c>
      <c r="H167" s="5">
        <v>1039.1550000000002</v>
      </c>
      <c r="I167" s="5">
        <v>311.74650000000003</v>
      </c>
      <c r="J167" s="3" t="b">
        <v>0</v>
      </c>
      <c r="K167" s="3" t="s">
        <v>220</v>
      </c>
      <c r="L167" s="16">
        <f t="shared" si="6"/>
        <v>8.1944444444444445E-2</v>
      </c>
      <c r="M167" s="3">
        <v>2022</v>
      </c>
      <c r="N167" s="3">
        <v>12</v>
      </c>
      <c r="O167" s="3" t="s">
        <v>26</v>
      </c>
      <c r="P167" s="3">
        <v>1</v>
      </c>
      <c r="Q167" s="9">
        <f xml:space="preserve"> Table1[[#This Row],[Total_Sales]] / Table1[[#This Row],[Quantity_Sold]]</f>
        <v>207.83100000000005</v>
      </c>
      <c r="R167" s="14" t="str">
        <f t="shared" si="7"/>
        <v>Morning</v>
      </c>
      <c r="S167" s="30">
        <f t="shared" si="8"/>
        <v>0.3</v>
      </c>
    </row>
    <row r="168" spans="1:19" ht="15.75" customHeight="1" x14ac:dyDescent="0.3">
      <c r="A168" s="3">
        <v>1387</v>
      </c>
      <c r="B168" s="4">
        <v>44918</v>
      </c>
      <c r="C168" s="3">
        <v>202</v>
      </c>
      <c r="D168" s="3">
        <v>305</v>
      </c>
      <c r="E168" s="3">
        <v>102</v>
      </c>
      <c r="F168" s="3">
        <v>9</v>
      </c>
      <c r="G168" s="5">
        <v>354.70500000000004</v>
      </c>
      <c r="H168" s="5">
        <v>3192.3450000000003</v>
      </c>
      <c r="I168" s="5">
        <v>798.08625000000006</v>
      </c>
      <c r="J168" s="3" t="b">
        <v>1</v>
      </c>
      <c r="K168" s="3" t="s">
        <v>354</v>
      </c>
      <c r="L168" s="16">
        <f t="shared" si="6"/>
        <v>4.4444444444444446E-2</v>
      </c>
      <c r="M168" s="3">
        <v>2022</v>
      </c>
      <c r="N168" s="3">
        <v>12</v>
      </c>
      <c r="O168" s="3" t="s">
        <v>26</v>
      </c>
      <c r="P168" s="3">
        <v>1</v>
      </c>
      <c r="Q168" s="9">
        <f xml:space="preserve"> Table1[[#This Row],[Total_Sales]] / Table1[[#This Row],[Quantity_Sold]]</f>
        <v>354.70500000000004</v>
      </c>
      <c r="R168" s="14" t="str">
        <f t="shared" si="7"/>
        <v>Morning</v>
      </c>
      <c r="S168" s="30">
        <f t="shared" si="8"/>
        <v>0.25</v>
      </c>
    </row>
    <row r="169" spans="1:19" ht="15.75" customHeight="1" x14ac:dyDescent="0.3">
      <c r="A169" s="3">
        <v>1692</v>
      </c>
      <c r="B169" s="4">
        <v>44918</v>
      </c>
      <c r="C169" s="3">
        <v>202</v>
      </c>
      <c r="D169" s="3">
        <v>302</v>
      </c>
      <c r="E169" s="3">
        <v>102</v>
      </c>
      <c r="F169" s="3">
        <v>8</v>
      </c>
      <c r="G169" s="5">
        <v>47.632000000000005</v>
      </c>
      <c r="H169" s="5">
        <v>381.05600000000004</v>
      </c>
      <c r="I169" s="5">
        <v>80.02176</v>
      </c>
      <c r="J169" s="3" t="b">
        <v>0</v>
      </c>
      <c r="K169" s="3" t="s">
        <v>513</v>
      </c>
      <c r="L169" s="16">
        <f t="shared" si="6"/>
        <v>0.14722222222222223</v>
      </c>
      <c r="M169" s="3">
        <v>2022</v>
      </c>
      <c r="N169" s="3">
        <v>12</v>
      </c>
      <c r="O169" s="3" t="s">
        <v>26</v>
      </c>
      <c r="P169" s="3">
        <v>3</v>
      </c>
      <c r="Q169" s="9">
        <f xml:space="preserve"> Table1[[#This Row],[Total_Sales]] / Table1[[#This Row],[Quantity_Sold]]</f>
        <v>47.632000000000005</v>
      </c>
      <c r="R169" s="14" t="str">
        <f t="shared" si="7"/>
        <v>Morning</v>
      </c>
      <c r="S169" s="30">
        <f t="shared" si="8"/>
        <v>0.21</v>
      </c>
    </row>
    <row r="170" spans="1:19" ht="15.75" customHeight="1" x14ac:dyDescent="0.3">
      <c r="A170" s="3">
        <v>2132</v>
      </c>
      <c r="B170" s="4">
        <v>44918</v>
      </c>
      <c r="C170" s="3">
        <v>203</v>
      </c>
      <c r="D170" s="3">
        <v>305</v>
      </c>
      <c r="E170" s="3">
        <v>103</v>
      </c>
      <c r="F170" s="3">
        <v>8</v>
      </c>
      <c r="G170" s="5">
        <v>114.491</v>
      </c>
      <c r="H170" s="5">
        <v>915.928</v>
      </c>
      <c r="I170" s="5">
        <v>274.77839999999998</v>
      </c>
      <c r="J170" s="3" t="b">
        <v>1</v>
      </c>
      <c r="K170" s="3" t="s">
        <v>412</v>
      </c>
      <c r="L170" s="16">
        <f t="shared" si="6"/>
        <v>0.42083333333333334</v>
      </c>
      <c r="M170" s="3">
        <v>2022</v>
      </c>
      <c r="N170" s="3">
        <v>12</v>
      </c>
      <c r="O170" s="3" t="s">
        <v>26</v>
      </c>
      <c r="P170" s="3">
        <v>10</v>
      </c>
      <c r="Q170" s="9">
        <f xml:space="preserve"> Table1[[#This Row],[Total_Sales]] / Table1[[#This Row],[Quantity_Sold]]</f>
        <v>114.491</v>
      </c>
      <c r="R170" s="14" t="str">
        <f t="shared" si="7"/>
        <v>Morning</v>
      </c>
      <c r="S170" s="30">
        <f t="shared" si="8"/>
        <v>0.3</v>
      </c>
    </row>
    <row r="171" spans="1:19" ht="15.75" customHeight="1" x14ac:dyDescent="0.3">
      <c r="A171" s="3">
        <v>1004</v>
      </c>
      <c r="B171" s="4">
        <v>44919</v>
      </c>
      <c r="C171" s="3">
        <v>204</v>
      </c>
      <c r="D171" s="3">
        <v>301</v>
      </c>
      <c r="E171" s="3">
        <v>105</v>
      </c>
      <c r="F171" s="3">
        <v>2</v>
      </c>
      <c r="G171" s="5">
        <v>224.91299999999998</v>
      </c>
      <c r="H171" s="5">
        <v>449.82599999999996</v>
      </c>
      <c r="I171" s="5">
        <v>134.94779999999997</v>
      </c>
      <c r="J171" s="3" t="b">
        <v>0</v>
      </c>
      <c r="K171" s="3" t="s">
        <v>21</v>
      </c>
      <c r="L171" s="16">
        <f t="shared" si="6"/>
        <v>0.28472222222222221</v>
      </c>
      <c r="M171" s="3">
        <v>2022</v>
      </c>
      <c r="N171" s="3">
        <v>12</v>
      </c>
      <c r="O171" s="3" t="s">
        <v>22</v>
      </c>
      <c r="P171" s="3">
        <v>6</v>
      </c>
      <c r="Q171" s="9">
        <f xml:space="preserve"> Table1[[#This Row],[Total_Sales]] / Table1[[#This Row],[Quantity_Sold]]</f>
        <v>224.91299999999998</v>
      </c>
      <c r="R171" s="14" t="str">
        <f t="shared" si="7"/>
        <v>Morning</v>
      </c>
      <c r="S171" s="30">
        <f t="shared" si="8"/>
        <v>0.3</v>
      </c>
    </row>
    <row r="172" spans="1:19" ht="15.75" customHeight="1" x14ac:dyDescent="0.3">
      <c r="A172" s="3">
        <v>1814</v>
      </c>
      <c r="B172" s="4">
        <v>44920</v>
      </c>
      <c r="C172" s="3">
        <v>203</v>
      </c>
      <c r="D172" s="3">
        <v>305</v>
      </c>
      <c r="E172" s="3">
        <v>104</v>
      </c>
      <c r="F172" s="3">
        <v>5</v>
      </c>
      <c r="G172" s="5">
        <v>313.46899999999999</v>
      </c>
      <c r="H172" s="5">
        <v>1567.345</v>
      </c>
      <c r="I172" s="5">
        <v>470.20349999999996</v>
      </c>
      <c r="J172" s="3" t="b">
        <v>0</v>
      </c>
      <c r="K172" s="3" t="s">
        <v>644</v>
      </c>
      <c r="L172" s="16">
        <f t="shared" si="6"/>
        <v>0.70416666666666672</v>
      </c>
      <c r="M172" s="3">
        <v>2022</v>
      </c>
      <c r="N172" s="3">
        <v>12</v>
      </c>
      <c r="O172" s="3" t="s">
        <v>20</v>
      </c>
      <c r="P172" s="3">
        <v>16</v>
      </c>
      <c r="Q172" s="9">
        <f xml:space="preserve"> Table1[[#This Row],[Total_Sales]] / Table1[[#This Row],[Quantity_Sold]]</f>
        <v>313.46899999999999</v>
      </c>
      <c r="R172" s="14" t="str">
        <f t="shared" si="7"/>
        <v>Evening</v>
      </c>
      <c r="S172" s="30">
        <f t="shared" si="8"/>
        <v>0.3</v>
      </c>
    </row>
    <row r="173" spans="1:19" ht="15.75" customHeight="1" x14ac:dyDescent="0.3">
      <c r="A173" s="3">
        <v>1869</v>
      </c>
      <c r="B173" s="4">
        <v>44920</v>
      </c>
      <c r="C173" s="3">
        <v>202</v>
      </c>
      <c r="D173" s="3">
        <v>302</v>
      </c>
      <c r="E173" s="3">
        <v>104</v>
      </c>
      <c r="F173" s="3">
        <v>2</v>
      </c>
      <c r="G173" s="5">
        <v>206.102</v>
      </c>
      <c r="H173" s="5">
        <v>412.20400000000001</v>
      </c>
      <c r="I173" s="5">
        <v>61.830599999999997</v>
      </c>
      <c r="J173" s="3" t="b">
        <v>0</v>
      </c>
      <c r="K173" s="3" t="s">
        <v>228</v>
      </c>
      <c r="L173" s="16">
        <f t="shared" si="6"/>
        <v>0.97986111111111107</v>
      </c>
      <c r="M173" s="3">
        <v>2022</v>
      </c>
      <c r="N173" s="3">
        <v>12</v>
      </c>
      <c r="O173" s="3" t="s">
        <v>20</v>
      </c>
      <c r="P173" s="3">
        <v>23</v>
      </c>
      <c r="Q173" s="9">
        <f xml:space="preserve"> Table1[[#This Row],[Total_Sales]] / Table1[[#This Row],[Quantity_Sold]]</f>
        <v>206.102</v>
      </c>
      <c r="R173" s="14" t="str">
        <f t="shared" si="7"/>
        <v>Night</v>
      </c>
      <c r="S173" s="30">
        <f t="shared" si="8"/>
        <v>0.15</v>
      </c>
    </row>
    <row r="174" spans="1:19" ht="15.75" customHeight="1" x14ac:dyDescent="0.3">
      <c r="A174" s="3">
        <v>2217</v>
      </c>
      <c r="B174" s="4">
        <v>44920</v>
      </c>
      <c r="C174" s="3">
        <v>201</v>
      </c>
      <c r="D174" s="3">
        <v>303</v>
      </c>
      <c r="E174" s="3">
        <v>101</v>
      </c>
      <c r="F174" s="3">
        <v>8</v>
      </c>
      <c r="G174" s="5">
        <v>368.92700000000002</v>
      </c>
      <c r="H174" s="5">
        <v>2951.4160000000002</v>
      </c>
      <c r="I174" s="5">
        <v>442.7124</v>
      </c>
      <c r="J174" s="3" t="b">
        <v>0</v>
      </c>
      <c r="K174" s="3" t="s">
        <v>430</v>
      </c>
      <c r="L174" s="16">
        <f t="shared" si="6"/>
        <v>0.7270833333333333</v>
      </c>
      <c r="M174" s="3">
        <v>2022</v>
      </c>
      <c r="N174" s="3">
        <v>12</v>
      </c>
      <c r="O174" s="3" t="s">
        <v>20</v>
      </c>
      <c r="P174" s="3">
        <v>17</v>
      </c>
      <c r="Q174" s="14">
        <f xml:space="preserve"> Table1[[#This Row],[Total_Sales]] / Table1[[#This Row],[Quantity_Sold]]</f>
        <v>368.92700000000002</v>
      </c>
      <c r="R174" s="14" t="str">
        <f t="shared" si="7"/>
        <v>Evening</v>
      </c>
      <c r="S174" s="30">
        <f t="shared" si="8"/>
        <v>0.15</v>
      </c>
    </row>
    <row r="175" spans="1:19" ht="15.75" customHeight="1" x14ac:dyDescent="0.3">
      <c r="A175" s="3">
        <v>1467</v>
      </c>
      <c r="B175" s="4">
        <v>44921</v>
      </c>
      <c r="C175" s="3">
        <v>205</v>
      </c>
      <c r="D175" s="3">
        <v>301</v>
      </c>
      <c r="E175" s="3">
        <v>103</v>
      </c>
      <c r="F175" s="3">
        <v>2</v>
      </c>
      <c r="G175" s="5">
        <v>84.096999999999994</v>
      </c>
      <c r="H175" s="5">
        <v>168.19399999999999</v>
      </c>
      <c r="I175" s="5">
        <v>25.229099999999999</v>
      </c>
      <c r="J175" s="3" t="b">
        <v>0</v>
      </c>
      <c r="K175" s="3" t="s">
        <v>420</v>
      </c>
      <c r="L175" s="16">
        <f t="shared" si="6"/>
        <v>0.15555555555555556</v>
      </c>
      <c r="M175" s="3">
        <v>2022</v>
      </c>
      <c r="N175" s="3">
        <v>12</v>
      </c>
      <c r="O175" s="3" t="s">
        <v>28</v>
      </c>
      <c r="P175" s="3">
        <v>3</v>
      </c>
      <c r="Q175" s="9">
        <f xml:space="preserve"> Table1[[#This Row],[Total_Sales]] / Table1[[#This Row],[Quantity_Sold]]</f>
        <v>84.096999999999994</v>
      </c>
      <c r="R175" s="14" t="str">
        <f t="shared" si="7"/>
        <v>Morning</v>
      </c>
      <c r="S175" s="30">
        <f t="shared" si="8"/>
        <v>0.15</v>
      </c>
    </row>
    <row r="176" spans="1:19" ht="15.75" customHeight="1" x14ac:dyDescent="0.3">
      <c r="A176" s="3">
        <v>2474</v>
      </c>
      <c r="B176" s="4">
        <v>44921</v>
      </c>
      <c r="C176" s="3">
        <v>202</v>
      </c>
      <c r="D176" s="3">
        <v>301</v>
      </c>
      <c r="E176" s="3">
        <v>101</v>
      </c>
      <c r="F176" s="3">
        <v>2</v>
      </c>
      <c r="G176" s="5">
        <v>223.70400000000004</v>
      </c>
      <c r="H176" s="5">
        <v>447.40800000000007</v>
      </c>
      <c r="I176" s="5">
        <v>134.22240000000002</v>
      </c>
      <c r="J176" s="3" t="b">
        <v>0</v>
      </c>
      <c r="K176" s="3" t="s">
        <v>591</v>
      </c>
      <c r="L176" s="16">
        <f t="shared" si="6"/>
        <v>0.3298611111111111</v>
      </c>
      <c r="M176" s="3">
        <v>2022</v>
      </c>
      <c r="N176" s="3">
        <v>12</v>
      </c>
      <c r="O176" s="3" t="s">
        <v>28</v>
      </c>
      <c r="P176" s="3">
        <v>7</v>
      </c>
      <c r="Q176" s="14">
        <f xml:space="preserve"> Table1[[#This Row],[Total_Sales]] / Table1[[#This Row],[Quantity_Sold]]</f>
        <v>223.70400000000004</v>
      </c>
      <c r="R176" s="14" t="str">
        <f t="shared" si="7"/>
        <v>Morning</v>
      </c>
      <c r="S176" s="30">
        <f t="shared" si="8"/>
        <v>0.3</v>
      </c>
    </row>
    <row r="177" spans="1:19" ht="15.75" customHeight="1" x14ac:dyDescent="0.3">
      <c r="A177" s="3">
        <v>1098</v>
      </c>
      <c r="B177" s="4">
        <v>44922</v>
      </c>
      <c r="C177" s="3">
        <v>203</v>
      </c>
      <c r="D177" s="3">
        <v>305</v>
      </c>
      <c r="E177" s="3">
        <v>103</v>
      </c>
      <c r="F177" s="3">
        <v>4</v>
      </c>
      <c r="G177" s="5">
        <v>57.135000000000005</v>
      </c>
      <c r="H177" s="5">
        <v>228.54000000000002</v>
      </c>
      <c r="I177" s="5">
        <v>47.993400000000001</v>
      </c>
      <c r="J177" s="3" t="b">
        <v>0</v>
      </c>
      <c r="K177" s="3" t="s">
        <v>56</v>
      </c>
      <c r="L177" s="16">
        <f t="shared" si="6"/>
        <v>0.90625</v>
      </c>
      <c r="M177" s="3">
        <v>2022</v>
      </c>
      <c r="N177" s="3">
        <v>12</v>
      </c>
      <c r="O177" s="3" t="s">
        <v>31</v>
      </c>
      <c r="P177" s="3">
        <v>21</v>
      </c>
      <c r="Q177" s="9">
        <f xml:space="preserve"> Table1[[#This Row],[Total_Sales]] / Table1[[#This Row],[Quantity_Sold]]</f>
        <v>57.135000000000005</v>
      </c>
      <c r="R177" s="14" t="str">
        <f t="shared" si="7"/>
        <v>Night</v>
      </c>
      <c r="S177" s="30">
        <f t="shared" si="8"/>
        <v>0.21</v>
      </c>
    </row>
    <row r="178" spans="1:19" ht="15.75" customHeight="1" x14ac:dyDescent="0.3">
      <c r="A178" s="3">
        <v>1125</v>
      </c>
      <c r="B178" s="4">
        <v>44922</v>
      </c>
      <c r="C178" s="3">
        <v>202</v>
      </c>
      <c r="D178" s="3">
        <v>302</v>
      </c>
      <c r="E178" s="3">
        <v>104</v>
      </c>
      <c r="F178" s="3">
        <v>3</v>
      </c>
      <c r="G178" s="5">
        <v>222.846</v>
      </c>
      <c r="H178" s="5">
        <v>668.53800000000001</v>
      </c>
      <c r="I178" s="5">
        <v>100.2807</v>
      </c>
      <c r="J178" s="3" t="b">
        <v>0</v>
      </c>
      <c r="K178" s="3" t="s">
        <v>139</v>
      </c>
      <c r="L178" s="16">
        <f t="shared" si="6"/>
        <v>0.57638888888888884</v>
      </c>
      <c r="M178" s="3">
        <v>2022</v>
      </c>
      <c r="N178" s="3">
        <v>12</v>
      </c>
      <c r="O178" s="3" t="s">
        <v>31</v>
      </c>
      <c r="P178" s="3">
        <v>13</v>
      </c>
      <c r="Q178" s="9">
        <f xml:space="preserve"> Table1[[#This Row],[Total_Sales]] / Table1[[#This Row],[Quantity_Sold]]</f>
        <v>222.846</v>
      </c>
      <c r="R178" s="14" t="str">
        <f t="shared" si="7"/>
        <v>Afternoon</v>
      </c>
      <c r="S178" s="30">
        <f t="shared" si="8"/>
        <v>0.15</v>
      </c>
    </row>
    <row r="179" spans="1:19" ht="15.75" customHeight="1" x14ac:dyDescent="0.3">
      <c r="A179" s="3">
        <v>1221</v>
      </c>
      <c r="B179" s="4">
        <v>44922</v>
      </c>
      <c r="C179" s="3">
        <v>204</v>
      </c>
      <c r="D179" s="3">
        <v>301</v>
      </c>
      <c r="E179" s="3">
        <v>104</v>
      </c>
      <c r="F179" s="3">
        <v>2</v>
      </c>
      <c r="G179" s="5">
        <v>123.136</v>
      </c>
      <c r="H179" s="5">
        <v>246.27199999999999</v>
      </c>
      <c r="I179" s="5">
        <v>36.940799999999996</v>
      </c>
      <c r="J179" s="3" t="b">
        <v>0</v>
      </c>
      <c r="K179" s="3" t="s">
        <v>226</v>
      </c>
      <c r="L179" s="16">
        <f t="shared" si="6"/>
        <v>0.57152777777777775</v>
      </c>
      <c r="M179" s="3">
        <v>2022</v>
      </c>
      <c r="N179" s="3">
        <v>12</v>
      </c>
      <c r="O179" s="3" t="s">
        <v>31</v>
      </c>
      <c r="P179" s="3">
        <v>13</v>
      </c>
      <c r="Q179" s="9">
        <f xml:space="preserve"> Table1[[#This Row],[Total_Sales]] / Table1[[#This Row],[Quantity_Sold]]</f>
        <v>123.136</v>
      </c>
      <c r="R179" s="14" t="str">
        <f t="shared" si="7"/>
        <v>Afternoon</v>
      </c>
      <c r="S179" s="30">
        <f t="shared" si="8"/>
        <v>0.15</v>
      </c>
    </row>
    <row r="180" spans="1:19" ht="15.75" customHeight="1" x14ac:dyDescent="0.3">
      <c r="A180" s="3">
        <v>1498</v>
      </c>
      <c r="B180" s="4">
        <v>44922</v>
      </c>
      <c r="C180" s="3">
        <v>204</v>
      </c>
      <c r="D180" s="3">
        <v>303</v>
      </c>
      <c r="E180" s="3">
        <v>101</v>
      </c>
      <c r="F180" s="3">
        <v>4</v>
      </c>
      <c r="G180" s="5">
        <v>332.11099999999999</v>
      </c>
      <c r="H180" s="5">
        <v>1328.444</v>
      </c>
      <c r="I180" s="5">
        <v>225.83548000000002</v>
      </c>
      <c r="J180" s="3" t="b">
        <v>0</v>
      </c>
      <c r="K180" s="3" t="s">
        <v>442</v>
      </c>
      <c r="L180" s="16">
        <f t="shared" si="6"/>
        <v>0.70486111111111116</v>
      </c>
      <c r="M180" s="3">
        <v>2022</v>
      </c>
      <c r="N180" s="3">
        <v>12</v>
      </c>
      <c r="O180" s="3" t="s">
        <v>31</v>
      </c>
      <c r="P180" s="3">
        <v>16</v>
      </c>
      <c r="Q180" s="14">
        <f xml:space="preserve"> Table1[[#This Row],[Total_Sales]] / Table1[[#This Row],[Quantity_Sold]]</f>
        <v>332.11099999999999</v>
      </c>
      <c r="R180" s="14" t="str">
        <f t="shared" si="7"/>
        <v>Evening</v>
      </c>
      <c r="S180" s="30">
        <f t="shared" si="8"/>
        <v>0.17</v>
      </c>
    </row>
    <row r="181" spans="1:19" ht="15.75" customHeight="1" x14ac:dyDescent="0.3">
      <c r="A181" s="3">
        <v>1987</v>
      </c>
      <c r="B181" s="4">
        <v>44922</v>
      </c>
      <c r="C181" s="3">
        <v>201</v>
      </c>
      <c r="D181" s="3">
        <v>305</v>
      </c>
      <c r="E181" s="3">
        <v>105</v>
      </c>
      <c r="F181" s="3">
        <v>10</v>
      </c>
      <c r="G181" s="5">
        <v>229.58</v>
      </c>
      <c r="H181" s="5">
        <v>2295.8000000000002</v>
      </c>
      <c r="I181" s="5">
        <v>573.95000000000005</v>
      </c>
      <c r="J181" s="3" t="b">
        <v>0</v>
      </c>
      <c r="K181" s="3" t="s">
        <v>529</v>
      </c>
      <c r="L181" s="16">
        <f t="shared" si="6"/>
        <v>0.34513888888888888</v>
      </c>
      <c r="M181" s="3">
        <v>2022</v>
      </c>
      <c r="N181" s="3">
        <v>12</v>
      </c>
      <c r="O181" s="3" t="s">
        <v>31</v>
      </c>
      <c r="P181" s="3">
        <v>8</v>
      </c>
      <c r="Q181" s="9">
        <f xml:space="preserve"> Table1[[#This Row],[Total_Sales]] / Table1[[#This Row],[Quantity_Sold]]</f>
        <v>229.58</v>
      </c>
      <c r="R181" s="14" t="str">
        <f t="shared" si="7"/>
        <v>Morning</v>
      </c>
      <c r="S181" s="30">
        <f t="shared" si="8"/>
        <v>0.25</v>
      </c>
    </row>
    <row r="182" spans="1:19" ht="15.75" customHeight="1" x14ac:dyDescent="0.3">
      <c r="A182" s="3">
        <v>2139</v>
      </c>
      <c r="B182" s="4">
        <v>44922</v>
      </c>
      <c r="C182" s="3">
        <v>202</v>
      </c>
      <c r="D182" s="3">
        <v>304</v>
      </c>
      <c r="E182" s="3">
        <v>101</v>
      </c>
      <c r="F182" s="3">
        <v>7</v>
      </c>
      <c r="G182" s="5">
        <v>315.315</v>
      </c>
      <c r="H182" s="5">
        <v>2207.2049999999999</v>
      </c>
      <c r="I182" s="5">
        <v>331.08074999999997</v>
      </c>
      <c r="J182" s="3" t="b">
        <v>0</v>
      </c>
      <c r="K182" s="3" t="s">
        <v>531</v>
      </c>
      <c r="L182" s="16">
        <f t="shared" si="6"/>
        <v>0.59444444444444444</v>
      </c>
      <c r="M182" s="3">
        <v>2022</v>
      </c>
      <c r="N182" s="3">
        <v>12</v>
      </c>
      <c r="O182" s="3" t="s">
        <v>31</v>
      </c>
      <c r="P182" s="3">
        <v>14</v>
      </c>
      <c r="Q182" s="14">
        <f xml:space="preserve"> Table1[[#This Row],[Total_Sales]] / Table1[[#This Row],[Quantity_Sold]]</f>
        <v>315.315</v>
      </c>
      <c r="R182" s="14" t="str">
        <f t="shared" si="7"/>
        <v>Afternoon</v>
      </c>
      <c r="S182" s="30">
        <f t="shared" si="8"/>
        <v>0.15</v>
      </c>
    </row>
    <row r="183" spans="1:19" ht="15.75" customHeight="1" x14ac:dyDescent="0.3">
      <c r="A183" s="3">
        <v>2301</v>
      </c>
      <c r="B183" s="4">
        <v>44922</v>
      </c>
      <c r="C183" s="3">
        <v>205</v>
      </c>
      <c r="D183" s="3">
        <v>302</v>
      </c>
      <c r="E183" s="3">
        <v>105</v>
      </c>
      <c r="F183" s="3">
        <v>2</v>
      </c>
      <c r="G183" s="5">
        <v>116.792</v>
      </c>
      <c r="H183" s="5">
        <v>233.584</v>
      </c>
      <c r="I183" s="5">
        <v>35.037599999999998</v>
      </c>
      <c r="J183" s="3" t="b">
        <v>0</v>
      </c>
      <c r="K183" s="3" t="s">
        <v>366</v>
      </c>
      <c r="L183" s="16">
        <f t="shared" si="6"/>
        <v>0.92708333333333337</v>
      </c>
      <c r="M183" s="3">
        <v>2022</v>
      </c>
      <c r="N183" s="3">
        <v>12</v>
      </c>
      <c r="O183" s="3" t="s">
        <v>31</v>
      </c>
      <c r="P183" s="3">
        <v>22</v>
      </c>
      <c r="Q183" s="9">
        <f xml:space="preserve"> Table1[[#This Row],[Total_Sales]] / Table1[[#This Row],[Quantity_Sold]]</f>
        <v>116.792</v>
      </c>
      <c r="R183" s="14" t="str">
        <f t="shared" si="7"/>
        <v>Night</v>
      </c>
      <c r="S183" s="30">
        <f t="shared" si="8"/>
        <v>0.15</v>
      </c>
    </row>
    <row r="184" spans="1:19" ht="15.75" customHeight="1" x14ac:dyDescent="0.3">
      <c r="A184" s="3">
        <v>2711</v>
      </c>
      <c r="B184" s="4">
        <v>44922</v>
      </c>
      <c r="C184" s="3">
        <v>204</v>
      </c>
      <c r="D184" s="3">
        <v>302</v>
      </c>
      <c r="E184" s="3">
        <v>101</v>
      </c>
      <c r="F184" s="3">
        <v>5</v>
      </c>
      <c r="G184" s="5">
        <v>379.43100000000004</v>
      </c>
      <c r="H184" s="5">
        <v>1897.1550000000002</v>
      </c>
      <c r="I184" s="5">
        <v>360.45945000000006</v>
      </c>
      <c r="J184" s="3" t="b">
        <v>0</v>
      </c>
      <c r="K184" s="3" t="s">
        <v>1007</v>
      </c>
      <c r="L184" s="16">
        <f t="shared" si="6"/>
        <v>0.40902777777777777</v>
      </c>
      <c r="M184" s="3">
        <v>2022</v>
      </c>
      <c r="N184" s="3">
        <v>12</v>
      </c>
      <c r="O184" s="3" t="s">
        <v>31</v>
      </c>
      <c r="P184" s="3">
        <v>9</v>
      </c>
      <c r="Q184" s="14">
        <f xml:space="preserve"> Table1[[#This Row],[Total_Sales]] / Table1[[#This Row],[Quantity_Sold]]</f>
        <v>379.43100000000004</v>
      </c>
      <c r="R184" s="14" t="str">
        <f t="shared" si="7"/>
        <v>Morning</v>
      </c>
      <c r="S184" s="30">
        <f t="shared" si="8"/>
        <v>0.19</v>
      </c>
    </row>
    <row r="185" spans="1:19" ht="15.75" customHeight="1" x14ac:dyDescent="0.3">
      <c r="A185" s="3">
        <v>2755</v>
      </c>
      <c r="B185" s="4">
        <v>44922</v>
      </c>
      <c r="C185" s="3">
        <v>203</v>
      </c>
      <c r="D185" s="3">
        <v>303</v>
      </c>
      <c r="E185" s="3">
        <v>102</v>
      </c>
      <c r="F185" s="3">
        <v>1</v>
      </c>
      <c r="G185" s="5">
        <v>295.64600000000002</v>
      </c>
      <c r="H185" s="5">
        <v>295.64600000000002</v>
      </c>
      <c r="I185" s="5">
        <v>73.911500000000004</v>
      </c>
      <c r="J185" s="3" t="b">
        <v>0</v>
      </c>
      <c r="K185" s="3" t="s">
        <v>568</v>
      </c>
      <c r="L185" s="16">
        <f t="shared" si="6"/>
        <v>0.61458333333333337</v>
      </c>
      <c r="M185" s="3">
        <v>2022</v>
      </c>
      <c r="N185" s="3">
        <v>12</v>
      </c>
      <c r="O185" s="3" t="s">
        <v>31</v>
      </c>
      <c r="P185" s="3">
        <v>14</v>
      </c>
      <c r="Q185" s="9">
        <f xml:space="preserve"> Table1[[#This Row],[Total_Sales]] / Table1[[#This Row],[Quantity_Sold]]</f>
        <v>295.64600000000002</v>
      </c>
      <c r="R185" s="14" t="str">
        <f t="shared" si="7"/>
        <v>Afternoon</v>
      </c>
      <c r="S185" s="30">
        <f t="shared" si="8"/>
        <v>0.25</v>
      </c>
    </row>
    <row r="186" spans="1:19" ht="15.75" customHeight="1" x14ac:dyDescent="0.3">
      <c r="A186" s="3">
        <v>2449</v>
      </c>
      <c r="B186" s="4">
        <v>44923</v>
      </c>
      <c r="C186" s="3">
        <v>205</v>
      </c>
      <c r="D186" s="3">
        <v>301</v>
      </c>
      <c r="E186" s="3">
        <v>104</v>
      </c>
      <c r="F186" s="3">
        <v>5</v>
      </c>
      <c r="G186" s="5">
        <v>29.874000000000002</v>
      </c>
      <c r="H186" s="5">
        <v>149.37</v>
      </c>
      <c r="I186" s="5">
        <v>37.342500000000001</v>
      </c>
      <c r="J186" s="3" t="b">
        <v>0</v>
      </c>
      <c r="K186" s="3" t="s">
        <v>591</v>
      </c>
      <c r="L186" s="16">
        <f t="shared" si="6"/>
        <v>0.3298611111111111</v>
      </c>
      <c r="M186" s="3">
        <v>2022</v>
      </c>
      <c r="N186" s="3">
        <v>12</v>
      </c>
      <c r="O186" s="3" t="s">
        <v>18</v>
      </c>
      <c r="P186" s="3">
        <v>7</v>
      </c>
      <c r="Q186" s="9">
        <f xml:space="preserve"> Table1[[#This Row],[Total_Sales]] / Table1[[#This Row],[Quantity_Sold]]</f>
        <v>29.874000000000002</v>
      </c>
      <c r="R186" s="14" t="str">
        <f t="shared" si="7"/>
        <v>Morning</v>
      </c>
      <c r="S186" s="30">
        <f t="shared" si="8"/>
        <v>0.25</v>
      </c>
    </row>
    <row r="187" spans="1:19" ht="15.75" customHeight="1" x14ac:dyDescent="0.3">
      <c r="A187" s="3">
        <v>1097</v>
      </c>
      <c r="B187" s="4">
        <v>44924</v>
      </c>
      <c r="C187" s="3">
        <v>205</v>
      </c>
      <c r="D187" s="3">
        <v>305</v>
      </c>
      <c r="E187" s="3">
        <v>102</v>
      </c>
      <c r="F187" s="3">
        <v>1</v>
      </c>
      <c r="G187" s="5">
        <v>120.679</v>
      </c>
      <c r="H187" s="5">
        <v>120.679</v>
      </c>
      <c r="I187" s="5">
        <v>22.929010000000002</v>
      </c>
      <c r="J187" s="3" t="b">
        <v>0</v>
      </c>
      <c r="K187" s="3" t="s">
        <v>115</v>
      </c>
      <c r="L187" s="16">
        <f t="shared" si="6"/>
        <v>0.84236111111111112</v>
      </c>
      <c r="M187" s="3">
        <v>2022</v>
      </c>
      <c r="N187" s="3">
        <v>12</v>
      </c>
      <c r="O187" s="3" t="s">
        <v>16</v>
      </c>
      <c r="P187" s="3">
        <v>20</v>
      </c>
      <c r="Q187" s="9">
        <f xml:space="preserve"> Table1[[#This Row],[Total_Sales]] / Table1[[#This Row],[Quantity_Sold]]</f>
        <v>120.679</v>
      </c>
      <c r="R187" s="14" t="str">
        <f t="shared" si="7"/>
        <v>Evening</v>
      </c>
      <c r="S187" s="30">
        <f t="shared" si="8"/>
        <v>0.19</v>
      </c>
    </row>
    <row r="188" spans="1:19" ht="15.75" customHeight="1" x14ac:dyDescent="0.3">
      <c r="A188" s="3">
        <v>1242</v>
      </c>
      <c r="B188" s="4">
        <v>44924</v>
      </c>
      <c r="C188" s="3">
        <v>203</v>
      </c>
      <c r="D188" s="3">
        <v>301</v>
      </c>
      <c r="E188" s="3">
        <v>103</v>
      </c>
      <c r="F188" s="3">
        <v>9</v>
      </c>
      <c r="G188" s="5">
        <v>356.68100000000004</v>
      </c>
      <c r="H188" s="5">
        <v>3210.1290000000004</v>
      </c>
      <c r="I188" s="5">
        <v>674.12709000000007</v>
      </c>
      <c r="J188" s="3" t="b">
        <v>1</v>
      </c>
      <c r="K188" s="3" t="s">
        <v>246</v>
      </c>
      <c r="L188" s="16">
        <f t="shared" si="6"/>
        <v>0.10555555555555556</v>
      </c>
      <c r="M188" s="3">
        <v>2022</v>
      </c>
      <c r="N188" s="3">
        <v>12</v>
      </c>
      <c r="O188" s="3" t="s">
        <v>16</v>
      </c>
      <c r="P188" s="3">
        <v>2</v>
      </c>
      <c r="Q188" s="9">
        <f xml:space="preserve"> Table1[[#This Row],[Total_Sales]] / Table1[[#This Row],[Quantity_Sold]]</f>
        <v>356.68100000000004</v>
      </c>
      <c r="R188" s="14" t="str">
        <f t="shared" si="7"/>
        <v>Morning</v>
      </c>
      <c r="S188" s="30">
        <f t="shared" si="8"/>
        <v>0.21</v>
      </c>
    </row>
    <row r="189" spans="1:19" ht="15.75" customHeight="1" x14ac:dyDescent="0.3">
      <c r="A189" s="3">
        <v>1253</v>
      </c>
      <c r="B189" s="4">
        <v>44924</v>
      </c>
      <c r="C189" s="3">
        <v>201</v>
      </c>
      <c r="D189" s="3">
        <v>304</v>
      </c>
      <c r="E189" s="3">
        <v>105</v>
      </c>
      <c r="F189" s="3">
        <v>6</v>
      </c>
      <c r="G189" s="5">
        <v>375.97300000000001</v>
      </c>
      <c r="H189" s="5">
        <v>2255.8380000000002</v>
      </c>
      <c r="I189" s="5">
        <v>428.60922000000005</v>
      </c>
      <c r="J189" s="3" t="b">
        <v>1</v>
      </c>
      <c r="K189" s="3" t="s">
        <v>255</v>
      </c>
      <c r="L189" s="16">
        <f t="shared" si="6"/>
        <v>0.4465277777777778</v>
      </c>
      <c r="M189" s="3">
        <v>2022</v>
      </c>
      <c r="N189" s="3">
        <v>12</v>
      </c>
      <c r="O189" s="3" t="s">
        <v>16</v>
      </c>
      <c r="P189" s="3">
        <v>10</v>
      </c>
      <c r="Q189" s="9">
        <f xml:space="preserve"> Table1[[#This Row],[Total_Sales]] / Table1[[#This Row],[Quantity_Sold]]</f>
        <v>375.97300000000001</v>
      </c>
      <c r="R189" s="14" t="str">
        <f t="shared" si="7"/>
        <v>Morning</v>
      </c>
      <c r="S189" s="30">
        <f t="shared" si="8"/>
        <v>0.19</v>
      </c>
    </row>
    <row r="190" spans="1:19" ht="15.75" customHeight="1" x14ac:dyDescent="0.3">
      <c r="A190" s="3">
        <v>1392</v>
      </c>
      <c r="B190" s="4">
        <v>44924</v>
      </c>
      <c r="C190" s="3">
        <v>204</v>
      </c>
      <c r="D190" s="3">
        <v>303</v>
      </c>
      <c r="E190" s="3">
        <v>101</v>
      </c>
      <c r="F190" s="3">
        <v>4</v>
      </c>
      <c r="G190" s="5">
        <v>326.36500000000001</v>
      </c>
      <c r="H190" s="5">
        <v>1305.46</v>
      </c>
      <c r="I190" s="5">
        <v>274.14659999999998</v>
      </c>
      <c r="J190" s="3" t="b">
        <v>0</v>
      </c>
      <c r="K190" s="3" t="s">
        <v>367</v>
      </c>
      <c r="L190" s="16">
        <f t="shared" si="6"/>
        <v>0.93541666666666667</v>
      </c>
      <c r="M190" s="3">
        <v>2022</v>
      </c>
      <c r="N190" s="3">
        <v>12</v>
      </c>
      <c r="O190" s="3" t="s">
        <v>16</v>
      </c>
      <c r="P190" s="3">
        <v>22</v>
      </c>
      <c r="Q190" s="14">
        <f xml:space="preserve"> Table1[[#This Row],[Total_Sales]] / Table1[[#This Row],[Quantity_Sold]]</f>
        <v>326.36500000000001</v>
      </c>
      <c r="R190" s="14" t="str">
        <f t="shared" si="7"/>
        <v>Night</v>
      </c>
      <c r="S190" s="30">
        <f t="shared" si="8"/>
        <v>0.20999999999999996</v>
      </c>
    </row>
    <row r="191" spans="1:19" ht="15.75" customHeight="1" x14ac:dyDescent="0.3">
      <c r="A191" s="3">
        <v>1633</v>
      </c>
      <c r="B191" s="4">
        <v>44924</v>
      </c>
      <c r="C191" s="3">
        <v>205</v>
      </c>
      <c r="D191" s="3">
        <v>303</v>
      </c>
      <c r="E191" s="3">
        <v>104</v>
      </c>
      <c r="F191" s="3">
        <v>10</v>
      </c>
      <c r="G191" s="5">
        <v>190.07300000000001</v>
      </c>
      <c r="H191" s="5">
        <v>1900.73</v>
      </c>
      <c r="I191" s="5">
        <v>475.1825</v>
      </c>
      <c r="J191" s="3" t="b">
        <v>1</v>
      </c>
      <c r="K191" s="3" t="s">
        <v>124</v>
      </c>
      <c r="L191" s="16">
        <f t="shared" si="6"/>
        <v>0.41180555555555554</v>
      </c>
      <c r="M191" s="3">
        <v>2022</v>
      </c>
      <c r="N191" s="3">
        <v>12</v>
      </c>
      <c r="O191" s="3" t="s">
        <v>16</v>
      </c>
      <c r="P191" s="3">
        <v>9</v>
      </c>
      <c r="Q191" s="9">
        <f xml:space="preserve"> Table1[[#This Row],[Total_Sales]] / Table1[[#This Row],[Quantity_Sold]]</f>
        <v>190.07300000000001</v>
      </c>
      <c r="R191" s="14" t="str">
        <f t="shared" si="7"/>
        <v>Morning</v>
      </c>
      <c r="S191" s="30">
        <f t="shared" si="8"/>
        <v>0.25</v>
      </c>
    </row>
    <row r="192" spans="1:19" ht="15.75" customHeight="1" x14ac:dyDescent="0.3">
      <c r="A192" s="3">
        <v>1731</v>
      </c>
      <c r="B192" s="4">
        <v>44924</v>
      </c>
      <c r="C192" s="3">
        <v>203</v>
      </c>
      <c r="D192" s="3">
        <v>302</v>
      </c>
      <c r="E192" s="3">
        <v>101</v>
      </c>
      <c r="F192" s="3">
        <v>3</v>
      </c>
      <c r="G192" s="5">
        <v>339.87200000000001</v>
      </c>
      <c r="H192" s="5">
        <v>1019.616</v>
      </c>
      <c r="I192" s="5">
        <v>152.94239999999999</v>
      </c>
      <c r="J192" s="3" t="b">
        <v>0</v>
      </c>
      <c r="K192" s="3" t="s">
        <v>596</v>
      </c>
      <c r="L192" s="16">
        <f t="shared" si="6"/>
        <v>0.65833333333333333</v>
      </c>
      <c r="M192" s="3">
        <v>2022</v>
      </c>
      <c r="N192" s="3">
        <v>12</v>
      </c>
      <c r="O192" s="3" t="s">
        <v>16</v>
      </c>
      <c r="P192" s="3">
        <v>15</v>
      </c>
      <c r="Q192" s="14">
        <f xml:space="preserve"> Table1[[#This Row],[Total_Sales]] / Table1[[#This Row],[Quantity_Sold]]</f>
        <v>339.87200000000001</v>
      </c>
      <c r="R192" s="14" t="str">
        <f t="shared" si="7"/>
        <v>Evening</v>
      </c>
      <c r="S192" s="30">
        <f t="shared" si="8"/>
        <v>0.15</v>
      </c>
    </row>
    <row r="193" spans="1:19" ht="15.75" customHeight="1" x14ac:dyDescent="0.3">
      <c r="A193" s="3">
        <v>2928</v>
      </c>
      <c r="B193" s="4">
        <v>44924</v>
      </c>
      <c r="C193" s="3">
        <v>203</v>
      </c>
      <c r="D193" s="3">
        <v>304</v>
      </c>
      <c r="E193" s="3">
        <v>105</v>
      </c>
      <c r="F193" s="3">
        <v>7</v>
      </c>
      <c r="G193" s="5">
        <v>372.24199999999996</v>
      </c>
      <c r="H193" s="5">
        <v>2605.6939999999995</v>
      </c>
      <c r="I193" s="5">
        <v>547.19573999999989</v>
      </c>
      <c r="J193" s="3" t="b">
        <v>0</v>
      </c>
      <c r="K193" s="3" t="s">
        <v>1087</v>
      </c>
      <c r="L193" s="16">
        <f t="shared" si="6"/>
        <v>0.21666666666666667</v>
      </c>
      <c r="M193" s="3">
        <v>2022</v>
      </c>
      <c r="N193" s="3">
        <v>12</v>
      </c>
      <c r="O193" s="3" t="s">
        <v>16</v>
      </c>
      <c r="P193" s="3">
        <v>5</v>
      </c>
      <c r="Q193" s="9">
        <f xml:space="preserve"> Table1[[#This Row],[Total_Sales]] / Table1[[#This Row],[Quantity_Sold]]</f>
        <v>372.2419999999999</v>
      </c>
      <c r="R193" s="14" t="str">
        <f t="shared" si="7"/>
        <v>Morning</v>
      </c>
      <c r="S193" s="30">
        <f t="shared" si="8"/>
        <v>0.21</v>
      </c>
    </row>
    <row r="194" spans="1:19" ht="15.75" customHeight="1" x14ac:dyDescent="0.3">
      <c r="A194" s="3">
        <v>1217</v>
      </c>
      <c r="B194" s="4">
        <v>44925</v>
      </c>
      <c r="C194" s="3">
        <v>202</v>
      </c>
      <c r="D194" s="3">
        <v>303</v>
      </c>
      <c r="E194" s="3">
        <v>101</v>
      </c>
      <c r="F194" s="3">
        <v>10</v>
      </c>
      <c r="G194" s="5">
        <v>196.43</v>
      </c>
      <c r="H194" s="5">
        <v>1964.3000000000002</v>
      </c>
      <c r="I194" s="5">
        <v>373.21700000000004</v>
      </c>
      <c r="J194" s="3" t="b">
        <v>0</v>
      </c>
      <c r="K194" s="3" t="s">
        <v>106</v>
      </c>
      <c r="L194" s="16">
        <f t="shared" ref="L194:L257" si="9">TIMEVALUE(K194)</f>
        <v>0.15486111111111112</v>
      </c>
      <c r="M194" s="3">
        <v>2022</v>
      </c>
      <c r="N194" s="3">
        <v>12</v>
      </c>
      <c r="O194" s="3" t="s">
        <v>26</v>
      </c>
      <c r="P194" s="3">
        <v>3</v>
      </c>
      <c r="Q194" s="14">
        <f xml:space="preserve"> Table1[[#This Row],[Total_Sales]] / Table1[[#This Row],[Quantity_Sold]]</f>
        <v>196.43</v>
      </c>
      <c r="R194" s="14" t="str">
        <f t="shared" ref="R194:R257" si="10">IF(L194&lt;TIME(12,0,0),"Morning", IF(L194&lt;TIME(15,0,0),"Afternoon", IF(L194&lt;TIME(21,0,0),"Evening","Night")))</f>
        <v>Morning</v>
      </c>
      <c r="S194" s="30">
        <f t="shared" ref="S194:S257" si="11">(I194/H194)</f>
        <v>0.19</v>
      </c>
    </row>
    <row r="195" spans="1:19" ht="15.75" customHeight="1" x14ac:dyDescent="0.3">
      <c r="A195" s="3">
        <v>1584</v>
      </c>
      <c r="B195" s="4">
        <v>44925</v>
      </c>
      <c r="C195" s="3">
        <v>204</v>
      </c>
      <c r="D195" s="3">
        <v>302</v>
      </c>
      <c r="E195" s="3">
        <v>104</v>
      </c>
      <c r="F195" s="3">
        <v>2</v>
      </c>
      <c r="G195" s="5">
        <v>219.47900000000001</v>
      </c>
      <c r="H195" s="5">
        <v>438.95800000000003</v>
      </c>
      <c r="I195" s="5">
        <v>92.181179999999998</v>
      </c>
      <c r="J195" s="3" t="b">
        <v>0</v>
      </c>
      <c r="K195" s="3" t="s">
        <v>503</v>
      </c>
      <c r="L195" s="16">
        <f t="shared" si="9"/>
        <v>0.49861111111111112</v>
      </c>
      <c r="M195" s="3">
        <v>2022</v>
      </c>
      <c r="N195" s="3">
        <v>12</v>
      </c>
      <c r="O195" s="3" t="s">
        <v>26</v>
      </c>
      <c r="P195" s="3">
        <v>11</v>
      </c>
      <c r="Q195" s="9">
        <f xml:space="preserve"> Table1[[#This Row],[Total_Sales]] / Table1[[#This Row],[Quantity_Sold]]</f>
        <v>219.47900000000001</v>
      </c>
      <c r="R195" s="14" t="str">
        <f t="shared" si="10"/>
        <v>Morning</v>
      </c>
      <c r="S195" s="30">
        <f t="shared" si="11"/>
        <v>0.21</v>
      </c>
    </row>
    <row r="196" spans="1:19" ht="15.75" customHeight="1" x14ac:dyDescent="0.3">
      <c r="A196" s="3">
        <v>1615</v>
      </c>
      <c r="B196" s="4">
        <v>44925</v>
      </c>
      <c r="C196" s="3">
        <v>205</v>
      </c>
      <c r="D196" s="3">
        <v>305</v>
      </c>
      <c r="E196" s="3">
        <v>105</v>
      </c>
      <c r="F196" s="3">
        <v>2</v>
      </c>
      <c r="G196" s="5">
        <v>123.69500000000001</v>
      </c>
      <c r="H196" s="5">
        <v>247.39000000000001</v>
      </c>
      <c r="I196" s="5">
        <v>61.847500000000004</v>
      </c>
      <c r="J196" s="3" t="b">
        <v>0</v>
      </c>
      <c r="K196" s="3" t="s">
        <v>521</v>
      </c>
      <c r="L196" s="16">
        <f t="shared" si="9"/>
        <v>0.33333333333333331</v>
      </c>
      <c r="M196" s="3">
        <v>2022</v>
      </c>
      <c r="N196" s="3">
        <v>12</v>
      </c>
      <c r="O196" s="3" t="s">
        <v>26</v>
      </c>
      <c r="P196" s="3">
        <v>8</v>
      </c>
      <c r="Q196" s="9">
        <f xml:space="preserve"> Table1[[#This Row],[Total_Sales]] / Table1[[#This Row],[Quantity_Sold]]</f>
        <v>123.69500000000001</v>
      </c>
      <c r="R196" s="14" t="str">
        <f t="shared" si="10"/>
        <v>Morning</v>
      </c>
      <c r="S196" s="30">
        <f t="shared" si="11"/>
        <v>0.25</v>
      </c>
    </row>
    <row r="197" spans="1:19" ht="15.75" customHeight="1" x14ac:dyDescent="0.3">
      <c r="A197" s="3">
        <v>1785</v>
      </c>
      <c r="B197" s="4">
        <v>44925</v>
      </c>
      <c r="C197" s="3">
        <v>203</v>
      </c>
      <c r="D197" s="3">
        <v>302</v>
      </c>
      <c r="E197" s="3">
        <v>103</v>
      </c>
      <c r="F197" s="3">
        <v>4</v>
      </c>
      <c r="G197" s="5">
        <v>134.19900000000001</v>
      </c>
      <c r="H197" s="5">
        <v>536.79600000000005</v>
      </c>
      <c r="I197" s="5">
        <v>80.519400000000005</v>
      </c>
      <c r="J197" s="3" t="b">
        <v>1</v>
      </c>
      <c r="K197" s="3" t="s">
        <v>630</v>
      </c>
      <c r="L197" s="16">
        <f t="shared" si="9"/>
        <v>0.64375000000000004</v>
      </c>
      <c r="M197" s="3">
        <v>2022</v>
      </c>
      <c r="N197" s="3">
        <v>12</v>
      </c>
      <c r="O197" s="3" t="s">
        <v>26</v>
      </c>
      <c r="P197" s="3">
        <v>15</v>
      </c>
      <c r="Q197" s="9">
        <f xml:space="preserve"> Table1[[#This Row],[Total_Sales]] / Table1[[#This Row],[Quantity_Sold]]</f>
        <v>134.19900000000001</v>
      </c>
      <c r="R197" s="14" t="str">
        <f t="shared" si="10"/>
        <v>Evening</v>
      </c>
      <c r="S197" s="30">
        <f t="shared" si="11"/>
        <v>0.15</v>
      </c>
    </row>
    <row r="198" spans="1:19" ht="15.75" customHeight="1" x14ac:dyDescent="0.3">
      <c r="A198" s="3">
        <v>2009</v>
      </c>
      <c r="B198" s="4">
        <v>44925</v>
      </c>
      <c r="C198" s="3">
        <v>202</v>
      </c>
      <c r="D198" s="3">
        <v>301</v>
      </c>
      <c r="E198" s="3">
        <v>105</v>
      </c>
      <c r="F198" s="3">
        <v>3</v>
      </c>
      <c r="G198" s="5">
        <v>67.561000000000007</v>
      </c>
      <c r="H198" s="5">
        <v>202.68300000000002</v>
      </c>
      <c r="I198" s="5">
        <v>38.509770000000003</v>
      </c>
      <c r="J198" s="3" t="b">
        <v>0</v>
      </c>
      <c r="K198" s="3" t="s">
        <v>732</v>
      </c>
      <c r="L198" s="16">
        <f t="shared" si="9"/>
        <v>0.34166666666666667</v>
      </c>
      <c r="M198" s="3">
        <v>2022</v>
      </c>
      <c r="N198" s="3">
        <v>12</v>
      </c>
      <c r="O198" s="3" t="s">
        <v>26</v>
      </c>
      <c r="P198" s="3">
        <v>8</v>
      </c>
      <c r="Q198" s="9">
        <f xml:space="preserve"> Table1[[#This Row],[Total_Sales]] / Table1[[#This Row],[Quantity_Sold]]</f>
        <v>67.561000000000007</v>
      </c>
      <c r="R198" s="14" t="str">
        <f t="shared" si="10"/>
        <v>Morning</v>
      </c>
      <c r="S198" s="30">
        <f t="shared" si="11"/>
        <v>0.19</v>
      </c>
    </row>
    <row r="199" spans="1:19" ht="15.75" customHeight="1" x14ac:dyDescent="0.3">
      <c r="A199" s="3">
        <v>2231</v>
      </c>
      <c r="B199" s="4">
        <v>44925</v>
      </c>
      <c r="C199" s="3">
        <v>201</v>
      </c>
      <c r="D199" s="3">
        <v>303</v>
      </c>
      <c r="E199" s="3">
        <v>105</v>
      </c>
      <c r="F199" s="3">
        <v>7</v>
      </c>
      <c r="G199" s="5">
        <v>243.99700000000001</v>
      </c>
      <c r="H199" s="5">
        <v>1707.979</v>
      </c>
      <c r="I199" s="5">
        <v>324.51600999999999</v>
      </c>
      <c r="J199" s="3" t="b">
        <v>0</v>
      </c>
      <c r="K199" s="3" t="s">
        <v>833</v>
      </c>
      <c r="L199" s="16">
        <f t="shared" si="9"/>
        <v>0.69027777777777777</v>
      </c>
      <c r="M199" s="3">
        <v>2022</v>
      </c>
      <c r="N199" s="3">
        <v>12</v>
      </c>
      <c r="O199" s="3" t="s">
        <v>26</v>
      </c>
      <c r="P199" s="3">
        <v>16</v>
      </c>
      <c r="Q199" s="9">
        <f xml:space="preserve"> Table1[[#This Row],[Total_Sales]] / Table1[[#This Row],[Quantity_Sold]]</f>
        <v>243.99700000000001</v>
      </c>
      <c r="R199" s="14" t="str">
        <f t="shared" si="10"/>
        <v>Evening</v>
      </c>
      <c r="S199" s="30">
        <f t="shared" si="11"/>
        <v>0.19</v>
      </c>
    </row>
    <row r="200" spans="1:19" ht="15.75" customHeight="1" x14ac:dyDescent="0.3">
      <c r="A200" s="3">
        <v>2426</v>
      </c>
      <c r="B200" s="4">
        <v>44925</v>
      </c>
      <c r="C200" s="3">
        <v>202</v>
      </c>
      <c r="D200" s="3">
        <v>303</v>
      </c>
      <c r="E200" s="3">
        <v>102</v>
      </c>
      <c r="F200" s="3">
        <v>5</v>
      </c>
      <c r="G200" s="5">
        <v>96.382000000000005</v>
      </c>
      <c r="H200" s="5">
        <v>481.91</v>
      </c>
      <c r="I200" s="5">
        <v>144.57300000000001</v>
      </c>
      <c r="J200" s="3" t="b">
        <v>1</v>
      </c>
      <c r="K200" s="3" t="s">
        <v>561</v>
      </c>
      <c r="L200" s="16">
        <f t="shared" si="9"/>
        <v>0.45208333333333334</v>
      </c>
      <c r="M200" s="3">
        <v>2022</v>
      </c>
      <c r="N200" s="3">
        <v>12</v>
      </c>
      <c r="O200" s="3" t="s">
        <v>26</v>
      </c>
      <c r="P200" s="3">
        <v>10</v>
      </c>
      <c r="Q200" s="9">
        <f xml:space="preserve"> Table1[[#This Row],[Total_Sales]] / Table1[[#This Row],[Quantity_Sold]]</f>
        <v>96.382000000000005</v>
      </c>
      <c r="R200" s="14" t="str">
        <f t="shared" si="10"/>
        <v>Morning</v>
      </c>
      <c r="S200" s="30">
        <f t="shared" si="11"/>
        <v>0.3</v>
      </c>
    </row>
    <row r="201" spans="1:19" ht="15.75" customHeight="1" x14ac:dyDescent="0.3">
      <c r="A201" s="3">
        <v>2493</v>
      </c>
      <c r="B201" s="4">
        <v>44925</v>
      </c>
      <c r="C201" s="3">
        <v>205</v>
      </c>
      <c r="D201" s="3">
        <v>302</v>
      </c>
      <c r="E201" s="3">
        <v>102</v>
      </c>
      <c r="F201" s="3">
        <v>1</v>
      </c>
      <c r="G201" s="5">
        <v>196.274</v>
      </c>
      <c r="H201" s="5">
        <v>196.274</v>
      </c>
      <c r="I201" s="5">
        <v>29.441099999999999</v>
      </c>
      <c r="J201" s="3" t="b">
        <v>1</v>
      </c>
      <c r="K201" s="3" t="s">
        <v>71</v>
      </c>
      <c r="L201" s="16">
        <f t="shared" si="9"/>
        <v>0.97222222222222221</v>
      </c>
      <c r="M201" s="3">
        <v>2022</v>
      </c>
      <c r="N201" s="3">
        <v>12</v>
      </c>
      <c r="O201" s="3" t="s">
        <v>26</v>
      </c>
      <c r="P201" s="3">
        <v>23</v>
      </c>
      <c r="Q201" s="9">
        <f xml:space="preserve"> Table1[[#This Row],[Total_Sales]] / Table1[[#This Row],[Quantity_Sold]]</f>
        <v>196.274</v>
      </c>
      <c r="R201" s="14" t="str">
        <f t="shared" si="10"/>
        <v>Night</v>
      </c>
      <c r="S201" s="30">
        <f t="shared" si="11"/>
        <v>0.15</v>
      </c>
    </row>
    <row r="202" spans="1:19" ht="15.75" customHeight="1" x14ac:dyDescent="0.3">
      <c r="A202" s="3">
        <v>1424</v>
      </c>
      <c r="B202" s="4">
        <v>44926</v>
      </c>
      <c r="C202" s="3">
        <v>201</v>
      </c>
      <c r="D202" s="3">
        <v>302</v>
      </c>
      <c r="E202" s="3">
        <v>101</v>
      </c>
      <c r="F202" s="3">
        <v>4</v>
      </c>
      <c r="G202" s="5">
        <v>387.40000000000003</v>
      </c>
      <c r="H202" s="5">
        <v>1549.6000000000001</v>
      </c>
      <c r="I202" s="5">
        <v>464.88</v>
      </c>
      <c r="J202" s="3" t="b">
        <v>0</v>
      </c>
      <c r="K202" s="3" t="s">
        <v>393</v>
      </c>
      <c r="L202" s="16">
        <f t="shared" si="9"/>
        <v>0.17083333333333334</v>
      </c>
      <c r="M202" s="3">
        <v>2022</v>
      </c>
      <c r="N202" s="3">
        <v>12</v>
      </c>
      <c r="O202" s="3" t="s">
        <v>22</v>
      </c>
      <c r="P202" s="3">
        <v>4</v>
      </c>
      <c r="Q202" s="14">
        <f xml:space="preserve"> Table1[[#This Row],[Total_Sales]] / Table1[[#This Row],[Quantity_Sold]]</f>
        <v>387.40000000000003</v>
      </c>
      <c r="R202" s="14" t="str">
        <f t="shared" si="10"/>
        <v>Morning</v>
      </c>
      <c r="S202" s="30">
        <f t="shared" si="11"/>
        <v>0.3</v>
      </c>
    </row>
    <row r="203" spans="1:19" ht="15.75" customHeight="1" x14ac:dyDescent="0.3">
      <c r="A203" s="3">
        <v>2071</v>
      </c>
      <c r="B203" s="4">
        <v>44926</v>
      </c>
      <c r="C203" s="3">
        <v>205</v>
      </c>
      <c r="D203" s="3">
        <v>305</v>
      </c>
      <c r="E203" s="3">
        <v>103</v>
      </c>
      <c r="F203" s="3">
        <v>8</v>
      </c>
      <c r="G203" s="5">
        <v>330.928</v>
      </c>
      <c r="H203" s="5">
        <v>2647.424</v>
      </c>
      <c r="I203" s="5">
        <v>661.85599999999999</v>
      </c>
      <c r="J203" s="3" t="b">
        <v>1</v>
      </c>
      <c r="K203" s="3" t="s">
        <v>254</v>
      </c>
      <c r="L203" s="16">
        <f t="shared" si="9"/>
        <v>0.41805555555555557</v>
      </c>
      <c r="M203" s="3">
        <v>2022</v>
      </c>
      <c r="N203" s="3">
        <v>12</v>
      </c>
      <c r="O203" s="3" t="s">
        <v>22</v>
      </c>
      <c r="P203" s="3">
        <v>10</v>
      </c>
      <c r="Q203" s="9">
        <f xml:space="preserve"> Table1[[#This Row],[Total_Sales]] / Table1[[#This Row],[Quantity_Sold]]</f>
        <v>330.928</v>
      </c>
      <c r="R203" s="14" t="str">
        <f t="shared" si="10"/>
        <v>Morning</v>
      </c>
      <c r="S203" s="30">
        <f t="shared" si="11"/>
        <v>0.25</v>
      </c>
    </row>
    <row r="204" spans="1:19" ht="15.75" customHeight="1" x14ac:dyDescent="0.3">
      <c r="A204" s="3">
        <v>2316</v>
      </c>
      <c r="B204" s="4">
        <v>44926</v>
      </c>
      <c r="C204" s="3">
        <v>204</v>
      </c>
      <c r="D204" s="3">
        <v>301</v>
      </c>
      <c r="E204" s="3">
        <v>104</v>
      </c>
      <c r="F204" s="3">
        <v>6</v>
      </c>
      <c r="G204" s="5">
        <v>234.84500000000003</v>
      </c>
      <c r="H204" s="5">
        <v>1409.0700000000002</v>
      </c>
      <c r="I204" s="5">
        <v>295.90470000000005</v>
      </c>
      <c r="J204" s="3" t="b">
        <v>0</v>
      </c>
      <c r="K204" s="3" t="s">
        <v>371</v>
      </c>
      <c r="L204" s="16">
        <f t="shared" si="9"/>
        <v>0.47291666666666665</v>
      </c>
      <c r="M204" s="3">
        <v>2022</v>
      </c>
      <c r="N204" s="3">
        <v>12</v>
      </c>
      <c r="O204" s="3" t="s">
        <v>22</v>
      </c>
      <c r="P204" s="3">
        <v>11</v>
      </c>
      <c r="Q204" s="9">
        <f xml:space="preserve"> Table1[[#This Row],[Total_Sales]] / Table1[[#This Row],[Quantity_Sold]]</f>
        <v>234.84500000000003</v>
      </c>
      <c r="R204" s="14" t="str">
        <f t="shared" si="10"/>
        <v>Morning</v>
      </c>
      <c r="S204" s="30">
        <f t="shared" si="11"/>
        <v>0.21000000000000002</v>
      </c>
    </row>
    <row r="205" spans="1:19" ht="15.75" customHeight="1" x14ac:dyDescent="0.3">
      <c r="A205" s="3">
        <v>2450</v>
      </c>
      <c r="B205" s="4">
        <v>44926</v>
      </c>
      <c r="C205" s="3">
        <v>204</v>
      </c>
      <c r="D205" s="3">
        <v>305</v>
      </c>
      <c r="E205" s="3">
        <v>101</v>
      </c>
      <c r="F205" s="3">
        <v>2</v>
      </c>
      <c r="G205" s="5">
        <v>207.32399999999998</v>
      </c>
      <c r="H205" s="5">
        <v>414.64799999999997</v>
      </c>
      <c r="I205" s="5">
        <v>124.39439999999999</v>
      </c>
      <c r="J205" s="3" t="b">
        <v>0</v>
      </c>
      <c r="K205" s="3" t="s">
        <v>522</v>
      </c>
      <c r="L205" s="16">
        <f t="shared" si="9"/>
        <v>0.3888888888888889</v>
      </c>
      <c r="M205" s="3">
        <v>2022</v>
      </c>
      <c r="N205" s="3">
        <v>12</v>
      </c>
      <c r="O205" s="3" t="s">
        <v>22</v>
      </c>
      <c r="P205" s="3">
        <v>9</v>
      </c>
      <c r="Q205" s="14">
        <f xml:space="preserve"> Table1[[#This Row],[Total_Sales]] / Table1[[#This Row],[Quantity_Sold]]</f>
        <v>207.32399999999998</v>
      </c>
      <c r="R205" s="14" t="str">
        <f t="shared" si="10"/>
        <v>Morning</v>
      </c>
      <c r="S205" s="30">
        <f t="shared" si="11"/>
        <v>0.3</v>
      </c>
    </row>
    <row r="206" spans="1:19" ht="15.75" customHeight="1" x14ac:dyDescent="0.3">
      <c r="A206" s="3">
        <v>2659</v>
      </c>
      <c r="B206" s="4">
        <v>44926</v>
      </c>
      <c r="C206" s="3">
        <v>202</v>
      </c>
      <c r="D206" s="3">
        <v>302</v>
      </c>
      <c r="E206" s="3">
        <v>102</v>
      </c>
      <c r="F206" s="3">
        <v>8</v>
      </c>
      <c r="G206" s="5">
        <v>289.96500000000003</v>
      </c>
      <c r="H206" s="5">
        <v>2319.7200000000003</v>
      </c>
      <c r="I206" s="5">
        <v>579.93000000000006</v>
      </c>
      <c r="J206" s="3" t="b">
        <v>0</v>
      </c>
      <c r="K206" s="3" t="s">
        <v>229</v>
      </c>
      <c r="L206" s="16">
        <f t="shared" si="9"/>
        <v>0.70763888888888893</v>
      </c>
      <c r="M206" s="3">
        <v>2022</v>
      </c>
      <c r="N206" s="3">
        <v>12</v>
      </c>
      <c r="O206" s="3" t="s">
        <v>22</v>
      </c>
      <c r="P206" s="3">
        <v>16</v>
      </c>
      <c r="Q206" s="9">
        <f xml:space="preserve"> Table1[[#This Row],[Total_Sales]] / Table1[[#This Row],[Quantity_Sold]]</f>
        <v>289.96500000000003</v>
      </c>
      <c r="R206" s="14" t="str">
        <f t="shared" si="10"/>
        <v>Evening</v>
      </c>
      <c r="S206" s="30">
        <f t="shared" si="11"/>
        <v>0.25</v>
      </c>
    </row>
    <row r="207" spans="1:19" ht="15.75" customHeight="1" x14ac:dyDescent="0.3">
      <c r="A207" s="3">
        <v>1147</v>
      </c>
      <c r="B207" s="4">
        <v>44927</v>
      </c>
      <c r="C207" s="3">
        <v>203</v>
      </c>
      <c r="D207" s="3">
        <v>305</v>
      </c>
      <c r="E207" s="3">
        <v>105</v>
      </c>
      <c r="F207" s="3">
        <v>5</v>
      </c>
      <c r="G207" s="5">
        <v>274.10500000000002</v>
      </c>
      <c r="H207" s="5">
        <v>1370.5250000000001</v>
      </c>
      <c r="I207" s="5">
        <v>342.63125000000002</v>
      </c>
      <c r="J207" s="3" t="b">
        <v>0</v>
      </c>
      <c r="K207" s="3" t="s">
        <v>160</v>
      </c>
      <c r="L207" s="16">
        <f t="shared" si="9"/>
        <v>0.54513888888888884</v>
      </c>
      <c r="M207" s="3">
        <v>2023</v>
      </c>
      <c r="N207" s="3">
        <v>1</v>
      </c>
      <c r="O207" s="3" t="s">
        <v>20</v>
      </c>
      <c r="P207" s="3">
        <v>13</v>
      </c>
      <c r="Q207" s="9">
        <f xml:space="preserve"> Table1[[#This Row],[Total_Sales]] / Table1[[#This Row],[Quantity_Sold]]</f>
        <v>274.10500000000002</v>
      </c>
      <c r="R207" s="14" t="str">
        <f t="shared" si="10"/>
        <v>Afternoon</v>
      </c>
      <c r="S207" s="30">
        <f t="shared" si="11"/>
        <v>0.25</v>
      </c>
    </row>
    <row r="208" spans="1:19" ht="15.75" customHeight="1" x14ac:dyDescent="0.3">
      <c r="A208" s="3">
        <v>2330</v>
      </c>
      <c r="B208" s="4">
        <v>44927</v>
      </c>
      <c r="C208" s="3">
        <v>204</v>
      </c>
      <c r="D208" s="3">
        <v>305</v>
      </c>
      <c r="E208" s="3">
        <v>103</v>
      </c>
      <c r="F208" s="3">
        <v>3</v>
      </c>
      <c r="G208" s="5">
        <v>139.048</v>
      </c>
      <c r="H208" s="5">
        <v>417.14400000000001</v>
      </c>
      <c r="I208" s="5">
        <v>125.14319999999999</v>
      </c>
      <c r="J208" s="3" t="b">
        <v>0</v>
      </c>
      <c r="K208" s="3" t="s">
        <v>296</v>
      </c>
      <c r="L208" s="16">
        <f t="shared" si="9"/>
        <v>0.69861111111111107</v>
      </c>
      <c r="M208" s="3">
        <v>2023</v>
      </c>
      <c r="N208" s="3">
        <v>1</v>
      </c>
      <c r="O208" s="3" t="s">
        <v>20</v>
      </c>
      <c r="P208" s="3">
        <v>16</v>
      </c>
      <c r="Q208" s="9">
        <f xml:space="preserve"> Table1[[#This Row],[Total_Sales]] / Table1[[#This Row],[Quantity_Sold]]</f>
        <v>139.048</v>
      </c>
      <c r="R208" s="14" t="str">
        <f t="shared" si="10"/>
        <v>Evening</v>
      </c>
      <c r="S208" s="30">
        <f t="shared" si="11"/>
        <v>0.3</v>
      </c>
    </row>
    <row r="209" spans="1:19" ht="15.75" customHeight="1" x14ac:dyDescent="0.3">
      <c r="A209" s="3">
        <v>2526</v>
      </c>
      <c r="B209" s="4">
        <v>44928</v>
      </c>
      <c r="C209" s="3">
        <v>201</v>
      </c>
      <c r="D209" s="3">
        <v>305</v>
      </c>
      <c r="E209" s="3">
        <v>103</v>
      </c>
      <c r="F209" s="3">
        <v>4</v>
      </c>
      <c r="G209" s="5">
        <v>185.97800000000001</v>
      </c>
      <c r="H209" s="5">
        <v>743.91200000000003</v>
      </c>
      <c r="I209" s="5">
        <v>156.22152</v>
      </c>
      <c r="J209" s="3" t="b">
        <v>0</v>
      </c>
      <c r="K209" s="3" t="s">
        <v>558</v>
      </c>
      <c r="L209" s="16">
        <f t="shared" si="9"/>
        <v>0.60972222222222228</v>
      </c>
      <c r="M209" s="3">
        <v>2023</v>
      </c>
      <c r="N209" s="3">
        <v>1</v>
      </c>
      <c r="O209" s="3" t="s">
        <v>28</v>
      </c>
      <c r="P209" s="3">
        <v>14</v>
      </c>
      <c r="Q209" s="9">
        <f xml:space="preserve"> Table1[[#This Row],[Total_Sales]] / Table1[[#This Row],[Quantity_Sold]]</f>
        <v>185.97800000000001</v>
      </c>
      <c r="R209" s="14" t="str">
        <f t="shared" si="10"/>
        <v>Afternoon</v>
      </c>
      <c r="S209" s="30">
        <f t="shared" si="11"/>
        <v>0.21</v>
      </c>
    </row>
    <row r="210" spans="1:19" ht="15.75" customHeight="1" x14ac:dyDescent="0.3">
      <c r="A210" s="3">
        <v>1629</v>
      </c>
      <c r="B210" s="4">
        <v>44929</v>
      </c>
      <c r="C210" s="3">
        <v>204</v>
      </c>
      <c r="D210" s="3">
        <v>304</v>
      </c>
      <c r="E210" s="3">
        <v>101</v>
      </c>
      <c r="F210" s="3">
        <v>4</v>
      </c>
      <c r="G210" s="5">
        <v>225.13400000000001</v>
      </c>
      <c r="H210" s="5">
        <v>900.53600000000006</v>
      </c>
      <c r="I210" s="5">
        <v>135.0804</v>
      </c>
      <c r="J210" s="3" t="b">
        <v>0</v>
      </c>
      <c r="K210" s="3" t="s">
        <v>25</v>
      </c>
      <c r="L210" s="16">
        <f t="shared" si="9"/>
        <v>6.3888888888888884E-2</v>
      </c>
      <c r="M210" s="3">
        <v>2023</v>
      </c>
      <c r="N210" s="3">
        <v>1</v>
      </c>
      <c r="O210" s="3" t="s">
        <v>31</v>
      </c>
      <c r="P210" s="3">
        <v>1</v>
      </c>
      <c r="Q210" s="14">
        <f xml:space="preserve"> Table1[[#This Row],[Total_Sales]] / Table1[[#This Row],[Quantity_Sold]]</f>
        <v>225.13400000000001</v>
      </c>
      <c r="R210" s="14" t="str">
        <f t="shared" si="10"/>
        <v>Morning</v>
      </c>
      <c r="S210" s="30">
        <f t="shared" si="11"/>
        <v>0.15</v>
      </c>
    </row>
    <row r="211" spans="1:19" ht="15.75" customHeight="1" x14ac:dyDescent="0.3">
      <c r="A211" s="3">
        <v>1825</v>
      </c>
      <c r="B211" s="4">
        <v>44929</v>
      </c>
      <c r="C211" s="3">
        <v>204</v>
      </c>
      <c r="D211" s="3">
        <v>304</v>
      </c>
      <c r="E211" s="3">
        <v>101</v>
      </c>
      <c r="F211" s="3">
        <v>1</v>
      </c>
      <c r="G211" s="5">
        <v>203.70999999999998</v>
      </c>
      <c r="H211" s="5">
        <v>203.70999999999998</v>
      </c>
      <c r="I211" s="5">
        <v>50.927499999999995</v>
      </c>
      <c r="J211" s="3" t="b">
        <v>0</v>
      </c>
      <c r="K211" s="3" t="s">
        <v>651</v>
      </c>
      <c r="L211" s="16">
        <f t="shared" si="9"/>
        <v>0.3215277777777778</v>
      </c>
      <c r="M211" s="3">
        <v>2023</v>
      </c>
      <c r="N211" s="3">
        <v>1</v>
      </c>
      <c r="O211" s="3" t="s">
        <v>31</v>
      </c>
      <c r="P211" s="3">
        <v>7</v>
      </c>
      <c r="Q211" s="14">
        <f xml:space="preserve"> Table1[[#This Row],[Total_Sales]] / Table1[[#This Row],[Quantity_Sold]]</f>
        <v>203.70999999999998</v>
      </c>
      <c r="R211" s="14" t="str">
        <f t="shared" si="10"/>
        <v>Morning</v>
      </c>
      <c r="S211" s="30">
        <f t="shared" si="11"/>
        <v>0.25</v>
      </c>
    </row>
    <row r="212" spans="1:19" ht="15.75" customHeight="1" x14ac:dyDescent="0.3">
      <c r="A212" s="3">
        <v>2788</v>
      </c>
      <c r="B212" s="4">
        <v>44929</v>
      </c>
      <c r="C212" s="3">
        <v>201</v>
      </c>
      <c r="D212" s="3">
        <v>304</v>
      </c>
      <c r="E212" s="3">
        <v>102</v>
      </c>
      <c r="F212" s="3">
        <v>2</v>
      </c>
      <c r="G212" s="5">
        <v>189.38400000000001</v>
      </c>
      <c r="H212" s="5">
        <v>378.76800000000003</v>
      </c>
      <c r="I212" s="5">
        <v>64.390560000000008</v>
      </c>
      <c r="J212" s="3" t="b">
        <v>0</v>
      </c>
      <c r="K212" s="3" t="s">
        <v>121</v>
      </c>
      <c r="L212" s="16">
        <f t="shared" si="9"/>
        <v>0.39097222222222222</v>
      </c>
      <c r="M212" s="3">
        <v>2023</v>
      </c>
      <c r="N212" s="3">
        <v>1</v>
      </c>
      <c r="O212" s="3" t="s">
        <v>31</v>
      </c>
      <c r="P212" s="3">
        <v>9</v>
      </c>
      <c r="Q212" s="9">
        <f xml:space="preserve"> Table1[[#This Row],[Total_Sales]] / Table1[[#This Row],[Quantity_Sold]]</f>
        <v>189.38400000000001</v>
      </c>
      <c r="R212" s="14" t="str">
        <f t="shared" si="10"/>
        <v>Morning</v>
      </c>
      <c r="S212" s="30">
        <f t="shared" si="11"/>
        <v>0.17</v>
      </c>
    </row>
    <row r="213" spans="1:19" ht="15.75" customHeight="1" x14ac:dyDescent="0.3">
      <c r="A213" s="3">
        <v>2878</v>
      </c>
      <c r="B213" s="4">
        <v>44929</v>
      </c>
      <c r="C213" s="3">
        <v>205</v>
      </c>
      <c r="D213" s="3">
        <v>302</v>
      </c>
      <c r="E213" s="3">
        <v>103</v>
      </c>
      <c r="F213" s="3">
        <v>1</v>
      </c>
      <c r="G213" s="5">
        <v>325.637</v>
      </c>
      <c r="H213" s="5">
        <v>325.637</v>
      </c>
      <c r="I213" s="5">
        <v>55.358290000000004</v>
      </c>
      <c r="J213" s="3" t="b">
        <v>0</v>
      </c>
      <c r="K213" s="3" t="s">
        <v>1066</v>
      </c>
      <c r="L213" s="16">
        <f t="shared" si="9"/>
        <v>1.8749999999999999E-2</v>
      </c>
      <c r="M213" s="3">
        <v>2023</v>
      </c>
      <c r="N213" s="3">
        <v>1</v>
      </c>
      <c r="O213" s="3" t="s">
        <v>31</v>
      </c>
      <c r="P213" s="3">
        <v>0</v>
      </c>
      <c r="Q213" s="9">
        <f xml:space="preserve"> Table1[[#This Row],[Total_Sales]] / Table1[[#This Row],[Quantity_Sold]]</f>
        <v>325.637</v>
      </c>
      <c r="R213" s="14" t="str">
        <f t="shared" si="10"/>
        <v>Morning</v>
      </c>
      <c r="S213" s="30">
        <f t="shared" si="11"/>
        <v>0.17</v>
      </c>
    </row>
    <row r="214" spans="1:19" ht="15.75" customHeight="1" x14ac:dyDescent="0.3">
      <c r="A214" s="3">
        <v>1108</v>
      </c>
      <c r="B214" s="4">
        <v>44930</v>
      </c>
      <c r="C214" s="3">
        <v>201</v>
      </c>
      <c r="D214" s="3">
        <v>301</v>
      </c>
      <c r="E214" s="3">
        <v>103</v>
      </c>
      <c r="F214" s="3">
        <v>3</v>
      </c>
      <c r="G214" s="5">
        <v>133.393</v>
      </c>
      <c r="H214" s="5">
        <v>400.17899999999997</v>
      </c>
      <c r="I214" s="5">
        <v>68.030429999999996</v>
      </c>
      <c r="J214" s="3" t="b">
        <v>0</v>
      </c>
      <c r="K214" s="3" t="s">
        <v>123</v>
      </c>
      <c r="L214" s="16">
        <f t="shared" si="9"/>
        <v>0.12291666666666666</v>
      </c>
      <c r="M214" s="3">
        <v>2023</v>
      </c>
      <c r="N214" s="3">
        <v>1</v>
      </c>
      <c r="O214" s="3" t="s">
        <v>18</v>
      </c>
      <c r="P214" s="3">
        <v>2</v>
      </c>
      <c r="Q214" s="9">
        <f xml:space="preserve"> Table1[[#This Row],[Total_Sales]] / Table1[[#This Row],[Quantity_Sold]]</f>
        <v>133.393</v>
      </c>
      <c r="R214" s="14" t="str">
        <f t="shared" si="10"/>
        <v>Morning</v>
      </c>
      <c r="S214" s="30">
        <f t="shared" si="11"/>
        <v>0.17</v>
      </c>
    </row>
    <row r="215" spans="1:19" ht="15.75" customHeight="1" x14ac:dyDescent="0.3">
      <c r="A215" s="3">
        <v>1616</v>
      </c>
      <c r="B215" s="4">
        <v>44930</v>
      </c>
      <c r="C215" s="3">
        <v>205</v>
      </c>
      <c r="D215" s="3">
        <v>302</v>
      </c>
      <c r="E215" s="3">
        <v>103</v>
      </c>
      <c r="F215" s="3">
        <v>4</v>
      </c>
      <c r="G215" s="5">
        <v>214.04500000000002</v>
      </c>
      <c r="H215" s="5">
        <v>856.18000000000006</v>
      </c>
      <c r="I215" s="5">
        <v>256.85399999999998</v>
      </c>
      <c r="J215" s="3" t="b">
        <v>0</v>
      </c>
      <c r="K215" s="3" t="s">
        <v>481</v>
      </c>
      <c r="L215" s="16">
        <f t="shared" si="9"/>
        <v>0.78472222222222221</v>
      </c>
      <c r="M215" s="3">
        <v>2023</v>
      </c>
      <c r="N215" s="3">
        <v>1</v>
      </c>
      <c r="O215" s="3" t="s">
        <v>18</v>
      </c>
      <c r="P215" s="3">
        <v>18</v>
      </c>
      <c r="Q215" s="9">
        <f xml:space="preserve"> Table1[[#This Row],[Total_Sales]] / Table1[[#This Row],[Quantity_Sold]]</f>
        <v>214.04500000000002</v>
      </c>
      <c r="R215" s="14" t="str">
        <f t="shared" si="10"/>
        <v>Evening</v>
      </c>
      <c r="S215" s="30">
        <f t="shared" si="11"/>
        <v>0.29999999999999993</v>
      </c>
    </row>
    <row r="216" spans="1:19" ht="15.75" customHeight="1" x14ac:dyDescent="0.3">
      <c r="A216" s="3">
        <v>2806</v>
      </c>
      <c r="B216" s="4">
        <v>44930</v>
      </c>
      <c r="C216" s="3">
        <v>203</v>
      </c>
      <c r="D216" s="3">
        <v>301</v>
      </c>
      <c r="E216" s="3">
        <v>104</v>
      </c>
      <c r="F216" s="3">
        <v>6</v>
      </c>
      <c r="G216" s="5">
        <v>212.57600000000002</v>
      </c>
      <c r="H216" s="5">
        <v>1275.4560000000001</v>
      </c>
      <c r="I216" s="5">
        <v>216.82752000000005</v>
      </c>
      <c r="J216" s="3" t="b">
        <v>0</v>
      </c>
      <c r="K216" s="3" t="s">
        <v>268</v>
      </c>
      <c r="L216" s="16">
        <f t="shared" si="9"/>
        <v>0.32430555555555557</v>
      </c>
      <c r="M216" s="3">
        <v>2023</v>
      </c>
      <c r="N216" s="3">
        <v>1</v>
      </c>
      <c r="O216" s="3" t="s">
        <v>18</v>
      </c>
      <c r="P216" s="3">
        <v>7</v>
      </c>
      <c r="Q216" s="9">
        <f xml:space="preserve"> Table1[[#This Row],[Total_Sales]] / Table1[[#This Row],[Quantity_Sold]]</f>
        <v>212.57600000000002</v>
      </c>
      <c r="R216" s="14" t="str">
        <f t="shared" si="10"/>
        <v>Morning</v>
      </c>
      <c r="S216" s="30">
        <f t="shared" si="11"/>
        <v>0.17</v>
      </c>
    </row>
    <row r="217" spans="1:19" ht="15.75" customHeight="1" x14ac:dyDescent="0.3">
      <c r="A217" s="3">
        <v>1444</v>
      </c>
      <c r="B217" s="4">
        <v>44931</v>
      </c>
      <c r="C217" s="3">
        <v>202</v>
      </c>
      <c r="D217" s="3">
        <v>302</v>
      </c>
      <c r="E217" s="3">
        <v>104</v>
      </c>
      <c r="F217" s="3">
        <v>3</v>
      </c>
      <c r="G217" s="5">
        <v>192.21800000000002</v>
      </c>
      <c r="H217" s="5">
        <v>576.654</v>
      </c>
      <c r="I217" s="5">
        <v>98.031180000000006</v>
      </c>
      <c r="J217" s="3" t="b">
        <v>1</v>
      </c>
      <c r="K217" s="3" t="s">
        <v>406</v>
      </c>
      <c r="L217" s="16">
        <f t="shared" si="9"/>
        <v>0.52777777777777779</v>
      </c>
      <c r="M217" s="3">
        <v>2023</v>
      </c>
      <c r="N217" s="3">
        <v>1</v>
      </c>
      <c r="O217" s="3" t="s">
        <v>16</v>
      </c>
      <c r="P217" s="3">
        <v>12</v>
      </c>
      <c r="Q217" s="9">
        <f xml:space="preserve"> Table1[[#This Row],[Total_Sales]] / Table1[[#This Row],[Quantity_Sold]]</f>
        <v>192.21799999999999</v>
      </c>
      <c r="R217" s="14" t="str">
        <f t="shared" si="10"/>
        <v>Afternoon</v>
      </c>
      <c r="S217" s="30">
        <f t="shared" si="11"/>
        <v>0.17</v>
      </c>
    </row>
    <row r="218" spans="1:19" ht="15.75" customHeight="1" x14ac:dyDescent="0.3">
      <c r="A218" s="3">
        <v>2146</v>
      </c>
      <c r="B218" s="4">
        <v>44931</v>
      </c>
      <c r="C218" s="3">
        <v>204</v>
      </c>
      <c r="D218" s="3">
        <v>301</v>
      </c>
      <c r="E218" s="3">
        <v>103</v>
      </c>
      <c r="F218" s="3">
        <v>7</v>
      </c>
      <c r="G218" s="5">
        <v>89.400999999999996</v>
      </c>
      <c r="H218" s="5">
        <v>625.80700000000002</v>
      </c>
      <c r="I218" s="5">
        <v>106.38719</v>
      </c>
      <c r="J218" s="3" t="b">
        <v>0</v>
      </c>
      <c r="K218" s="3" t="s">
        <v>799</v>
      </c>
      <c r="L218" s="16">
        <f t="shared" si="9"/>
        <v>0.16041666666666668</v>
      </c>
      <c r="M218" s="3">
        <v>2023</v>
      </c>
      <c r="N218" s="3">
        <v>1</v>
      </c>
      <c r="O218" s="3" t="s">
        <v>16</v>
      </c>
      <c r="P218" s="3">
        <v>3</v>
      </c>
      <c r="Q218" s="9">
        <f xml:space="preserve"> Table1[[#This Row],[Total_Sales]] / Table1[[#This Row],[Quantity_Sold]]</f>
        <v>89.400999999999996</v>
      </c>
      <c r="R218" s="14" t="str">
        <f t="shared" si="10"/>
        <v>Morning</v>
      </c>
      <c r="S218" s="30">
        <f t="shared" si="11"/>
        <v>0.17</v>
      </c>
    </row>
    <row r="219" spans="1:19" ht="15.75" customHeight="1" x14ac:dyDescent="0.3">
      <c r="A219" s="3">
        <v>2364</v>
      </c>
      <c r="B219" s="4">
        <v>44931</v>
      </c>
      <c r="C219" s="3">
        <v>203</v>
      </c>
      <c r="D219" s="3">
        <v>304</v>
      </c>
      <c r="E219" s="3">
        <v>103</v>
      </c>
      <c r="F219" s="3">
        <v>9</v>
      </c>
      <c r="G219" s="5">
        <v>87.438000000000017</v>
      </c>
      <c r="H219" s="5">
        <v>786.94200000000012</v>
      </c>
      <c r="I219" s="5">
        <v>165.25782000000001</v>
      </c>
      <c r="J219" s="3" t="b">
        <v>0</v>
      </c>
      <c r="K219" s="3" t="s">
        <v>529</v>
      </c>
      <c r="L219" s="16">
        <f t="shared" si="9"/>
        <v>0.34513888888888888</v>
      </c>
      <c r="M219" s="3">
        <v>2023</v>
      </c>
      <c r="N219" s="3">
        <v>1</v>
      </c>
      <c r="O219" s="3" t="s">
        <v>16</v>
      </c>
      <c r="P219" s="3">
        <v>8</v>
      </c>
      <c r="Q219" s="9">
        <f xml:space="preserve"> Table1[[#This Row],[Total_Sales]] / Table1[[#This Row],[Quantity_Sold]]</f>
        <v>87.438000000000017</v>
      </c>
      <c r="R219" s="14" t="str">
        <f t="shared" si="10"/>
        <v>Morning</v>
      </c>
      <c r="S219" s="30">
        <f t="shared" si="11"/>
        <v>0.21</v>
      </c>
    </row>
    <row r="220" spans="1:19" ht="15.75" customHeight="1" x14ac:dyDescent="0.3">
      <c r="A220" s="3">
        <v>1254</v>
      </c>
      <c r="B220" s="4">
        <v>44932</v>
      </c>
      <c r="C220" s="3">
        <v>205</v>
      </c>
      <c r="D220" s="3">
        <v>302</v>
      </c>
      <c r="E220" s="3">
        <v>104</v>
      </c>
      <c r="F220" s="3">
        <v>1</v>
      </c>
      <c r="G220" s="5">
        <v>43.459000000000003</v>
      </c>
      <c r="H220" s="5">
        <v>43.459000000000003</v>
      </c>
      <c r="I220" s="5">
        <v>9.1263900000000007</v>
      </c>
      <c r="J220" s="3" t="b">
        <v>0</v>
      </c>
      <c r="K220" s="3" t="s">
        <v>256</v>
      </c>
      <c r="L220" s="16">
        <f t="shared" si="9"/>
        <v>0.92083333333333328</v>
      </c>
      <c r="M220" s="3">
        <v>2023</v>
      </c>
      <c r="N220" s="3">
        <v>1</v>
      </c>
      <c r="O220" s="3" t="s">
        <v>26</v>
      </c>
      <c r="P220" s="3">
        <v>22</v>
      </c>
      <c r="Q220" s="9">
        <f xml:space="preserve"> Table1[[#This Row],[Total_Sales]] / Table1[[#This Row],[Quantity_Sold]]</f>
        <v>43.459000000000003</v>
      </c>
      <c r="R220" s="14" t="str">
        <f t="shared" si="10"/>
        <v>Night</v>
      </c>
      <c r="S220" s="30">
        <f t="shared" si="11"/>
        <v>0.21</v>
      </c>
    </row>
    <row r="221" spans="1:19" ht="15.75" customHeight="1" x14ac:dyDescent="0.3">
      <c r="A221" s="3">
        <v>2213</v>
      </c>
      <c r="B221" s="4">
        <v>44932</v>
      </c>
      <c r="C221" s="3">
        <v>202</v>
      </c>
      <c r="D221" s="3">
        <v>302</v>
      </c>
      <c r="E221" s="3">
        <v>101</v>
      </c>
      <c r="F221" s="3">
        <v>4</v>
      </c>
      <c r="G221" s="5">
        <v>146.69200000000001</v>
      </c>
      <c r="H221" s="5">
        <v>586.76800000000003</v>
      </c>
      <c r="I221" s="5">
        <v>111.48592000000001</v>
      </c>
      <c r="J221" s="3" t="b">
        <v>0</v>
      </c>
      <c r="K221" s="3" t="s">
        <v>255</v>
      </c>
      <c r="L221" s="16">
        <f t="shared" si="9"/>
        <v>0.4465277777777778</v>
      </c>
      <c r="M221" s="3">
        <v>2023</v>
      </c>
      <c r="N221" s="3">
        <v>1</v>
      </c>
      <c r="O221" s="3" t="s">
        <v>26</v>
      </c>
      <c r="P221" s="3">
        <v>10</v>
      </c>
      <c r="Q221" s="14">
        <f xml:space="preserve"> Table1[[#This Row],[Total_Sales]] / Table1[[#This Row],[Quantity_Sold]]</f>
        <v>146.69200000000001</v>
      </c>
      <c r="R221" s="14" t="str">
        <f t="shared" si="10"/>
        <v>Morning</v>
      </c>
      <c r="S221" s="30">
        <f t="shared" si="11"/>
        <v>0.19</v>
      </c>
    </row>
    <row r="222" spans="1:19" ht="15.75" customHeight="1" x14ac:dyDescent="0.3">
      <c r="A222" s="3">
        <v>2608</v>
      </c>
      <c r="B222" s="4">
        <v>44932</v>
      </c>
      <c r="C222" s="3">
        <v>201</v>
      </c>
      <c r="D222" s="3">
        <v>301</v>
      </c>
      <c r="E222" s="3">
        <v>102</v>
      </c>
      <c r="F222" s="3">
        <v>6</v>
      </c>
      <c r="G222" s="5">
        <v>159.83500000000001</v>
      </c>
      <c r="H222" s="5">
        <v>959.01</v>
      </c>
      <c r="I222" s="5">
        <v>163.0317</v>
      </c>
      <c r="J222" s="3" t="b">
        <v>0</v>
      </c>
      <c r="K222" s="3" t="s">
        <v>311</v>
      </c>
      <c r="L222" s="16">
        <f t="shared" si="9"/>
        <v>0.69166666666666665</v>
      </c>
      <c r="M222" s="3">
        <v>2023</v>
      </c>
      <c r="N222" s="3">
        <v>1</v>
      </c>
      <c r="O222" s="3" t="s">
        <v>26</v>
      </c>
      <c r="P222" s="3">
        <v>16</v>
      </c>
      <c r="Q222" s="9">
        <f xml:space="preserve"> Table1[[#This Row],[Total_Sales]] / Table1[[#This Row],[Quantity_Sold]]</f>
        <v>159.83500000000001</v>
      </c>
      <c r="R222" s="14" t="str">
        <f t="shared" si="10"/>
        <v>Evening</v>
      </c>
      <c r="S222" s="30">
        <f t="shared" si="11"/>
        <v>0.17</v>
      </c>
    </row>
    <row r="223" spans="1:19" ht="15.75" customHeight="1" x14ac:dyDescent="0.3">
      <c r="A223" s="3">
        <v>1652</v>
      </c>
      <c r="B223" s="4">
        <v>44933</v>
      </c>
      <c r="C223" s="3">
        <v>204</v>
      </c>
      <c r="D223" s="3">
        <v>305</v>
      </c>
      <c r="E223" s="3">
        <v>102</v>
      </c>
      <c r="F223" s="3">
        <v>9</v>
      </c>
      <c r="G223" s="5">
        <v>333.61900000000003</v>
      </c>
      <c r="H223" s="5">
        <v>3002.5710000000004</v>
      </c>
      <c r="I223" s="5">
        <v>900.77130000000011</v>
      </c>
      <c r="J223" s="3" t="b">
        <v>0</v>
      </c>
      <c r="K223" s="3" t="s">
        <v>546</v>
      </c>
      <c r="L223" s="16">
        <f t="shared" si="9"/>
        <v>0.52638888888888891</v>
      </c>
      <c r="M223" s="3">
        <v>2023</v>
      </c>
      <c r="N223" s="3">
        <v>1</v>
      </c>
      <c r="O223" s="3" t="s">
        <v>22</v>
      </c>
      <c r="P223" s="3">
        <v>12</v>
      </c>
      <c r="Q223" s="9">
        <f xml:space="preserve"> Table1[[#This Row],[Total_Sales]] / Table1[[#This Row],[Quantity_Sold]]</f>
        <v>333.61900000000003</v>
      </c>
      <c r="R223" s="14" t="str">
        <f t="shared" si="10"/>
        <v>Afternoon</v>
      </c>
      <c r="S223" s="30">
        <f t="shared" si="11"/>
        <v>0.3</v>
      </c>
    </row>
    <row r="224" spans="1:19" ht="15.75" customHeight="1" x14ac:dyDescent="0.3">
      <c r="A224" s="3">
        <v>2010</v>
      </c>
      <c r="B224" s="4">
        <v>44933</v>
      </c>
      <c r="C224" s="3">
        <v>204</v>
      </c>
      <c r="D224" s="3">
        <v>301</v>
      </c>
      <c r="E224" s="3">
        <v>105</v>
      </c>
      <c r="F224" s="3">
        <v>3</v>
      </c>
      <c r="G224" s="5">
        <v>66.923999999999992</v>
      </c>
      <c r="H224" s="5">
        <v>200.77199999999999</v>
      </c>
      <c r="I224" s="5">
        <v>42.162119999999994</v>
      </c>
      <c r="J224" s="3" t="b">
        <v>0</v>
      </c>
      <c r="K224" s="3" t="s">
        <v>701</v>
      </c>
      <c r="L224" s="16">
        <f t="shared" si="9"/>
        <v>0.21249999999999999</v>
      </c>
      <c r="M224" s="3">
        <v>2023</v>
      </c>
      <c r="N224" s="3">
        <v>1</v>
      </c>
      <c r="O224" s="3" t="s">
        <v>22</v>
      </c>
      <c r="P224" s="3">
        <v>5</v>
      </c>
      <c r="Q224" s="9">
        <f xml:space="preserve"> Table1[[#This Row],[Total_Sales]] / Table1[[#This Row],[Quantity_Sold]]</f>
        <v>66.923999999999992</v>
      </c>
      <c r="R224" s="14" t="str">
        <f t="shared" si="10"/>
        <v>Morning</v>
      </c>
      <c r="S224" s="30">
        <f t="shared" si="11"/>
        <v>0.21</v>
      </c>
    </row>
    <row r="225" spans="1:19" ht="15.75" customHeight="1" x14ac:dyDescent="0.3">
      <c r="A225" s="3">
        <v>2921</v>
      </c>
      <c r="B225" s="4">
        <v>44933</v>
      </c>
      <c r="C225" s="3">
        <v>203</v>
      </c>
      <c r="D225" s="3">
        <v>305</v>
      </c>
      <c r="E225" s="3">
        <v>105</v>
      </c>
      <c r="F225" s="3">
        <v>6</v>
      </c>
      <c r="G225" s="5">
        <v>37.933999999999997</v>
      </c>
      <c r="H225" s="5">
        <v>227.60399999999998</v>
      </c>
      <c r="I225" s="5">
        <v>43.244759999999999</v>
      </c>
      <c r="J225" s="3" t="b">
        <v>1</v>
      </c>
      <c r="K225" s="3" t="s">
        <v>1085</v>
      </c>
      <c r="L225" s="16">
        <f t="shared" si="9"/>
        <v>0.66180555555555554</v>
      </c>
      <c r="M225" s="3">
        <v>2023</v>
      </c>
      <c r="N225" s="3">
        <v>1</v>
      </c>
      <c r="O225" s="3" t="s">
        <v>22</v>
      </c>
      <c r="P225" s="3">
        <v>15</v>
      </c>
      <c r="Q225" s="9">
        <f xml:space="preserve"> Table1[[#This Row],[Total_Sales]] / Table1[[#This Row],[Quantity_Sold]]</f>
        <v>37.933999999999997</v>
      </c>
      <c r="R225" s="14" t="str">
        <f t="shared" si="10"/>
        <v>Evening</v>
      </c>
      <c r="S225" s="30">
        <f t="shared" si="11"/>
        <v>0.19</v>
      </c>
    </row>
    <row r="226" spans="1:19" ht="15.75" customHeight="1" x14ac:dyDescent="0.3">
      <c r="A226" s="3">
        <v>1877</v>
      </c>
      <c r="B226" s="4">
        <v>44934</v>
      </c>
      <c r="C226" s="3">
        <v>203</v>
      </c>
      <c r="D226" s="3">
        <v>303</v>
      </c>
      <c r="E226" s="3">
        <v>102</v>
      </c>
      <c r="F226" s="3">
        <v>4</v>
      </c>
      <c r="G226" s="5">
        <v>343.87599999999998</v>
      </c>
      <c r="H226" s="5">
        <v>1375.5039999999999</v>
      </c>
      <c r="I226" s="5">
        <v>261.34575999999998</v>
      </c>
      <c r="J226" s="3" t="b">
        <v>1</v>
      </c>
      <c r="K226" s="3" t="s">
        <v>17</v>
      </c>
      <c r="L226" s="16">
        <f t="shared" si="9"/>
        <v>0.70138888888888884</v>
      </c>
      <c r="M226" s="3">
        <v>2023</v>
      </c>
      <c r="N226" s="3">
        <v>1</v>
      </c>
      <c r="O226" s="3" t="s">
        <v>20</v>
      </c>
      <c r="P226" s="3">
        <v>16</v>
      </c>
      <c r="Q226" s="9">
        <f xml:space="preserve"> Table1[[#This Row],[Total_Sales]] / Table1[[#This Row],[Quantity_Sold]]</f>
        <v>343.87599999999998</v>
      </c>
      <c r="R226" s="14" t="str">
        <f t="shared" si="10"/>
        <v>Evening</v>
      </c>
      <c r="S226" s="30">
        <f t="shared" si="11"/>
        <v>0.19</v>
      </c>
    </row>
    <row r="227" spans="1:19" ht="15.75" customHeight="1" x14ac:dyDescent="0.3">
      <c r="A227" s="3">
        <v>2555</v>
      </c>
      <c r="B227" s="4">
        <v>44934</v>
      </c>
      <c r="C227" s="3">
        <v>205</v>
      </c>
      <c r="D227" s="3">
        <v>303</v>
      </c>
      <c r="E227" s="3">
        <v>103</v>
      </c>
      <c r="F227" s="3">
        <v>5</v>
      </c>
      <c r="G227" s="5">
        <v>229.22900000000001</v>
      </c>
      <c r="H227" s="5">
        <v>1146.145</v>
      </c>
      <c r="I227" s="5">
        <v>217.76755</v>
      </c>
      <c r="J227" s="3" t="b">
        <v>0</v>
      </c>
      <c r="K227" s="3" t="s">
        <v>384</v>
      </c>
      <c r="L227" s="16">
        <f t="shared" si="9"/>
        <v>0.31597222222222221</v>
      </c>
      <c r="M227" s="3">
        <v>2023</v>
      </c>
      <c r="N227" s="3">
        <v>1</v>
      </c>
      <c r="O227" s="3" t="s">
        <v>20</v>
      </c>
      <c r="P227" s="3">
        <v>7</v>
      </c>
      <c r="Q227" s="9">
        <f xml:space="preserve"> Table1[[#This Row],[Total_Sales]] / Table1[[#This Row],[Quantity_Sold]]</f>
        <v>229.22899999999998</v>
      </c>
      <c r="R227" s="14" t="str">
        <f t="shared" si="10"/>
        <v>Morning</v>
      </c>
      <c r="S227" s="30">
        <f t="shared" si="11"/>
        <v>0.19</v>
      </c>
    </row>
    <row r="228" spans="1:19" ht="15.75" customHeight="1" x14ac:dyDescent="0.3">
      <c r="A228" s="3">
        <v>2702</v>
      </c>
      <c r="B228" s="4">
        <v>44934</v>
      </c>
      <c r="C228" s="3">
        <v>202</v>
      </c>
      <c r="D228" s="3">
        <v>305</v>
      </c>
      <c r="E228" s="3">
        <v>102</v>
      </c>
      <c r="F228" s="3">
        <v>1</v>
      </c>
      <c r="G228" s="5">
        <v>263.06800000000004</v>
      </c>
      <c r="H228" s="5">
        <v>263.06800000000004</v>
      </c>
      <c r="I228" s="5">
        <v>78.920400000000015</v>
      </c>
      <c r="J228" s="3" t="b">
        <v>0</v>
      </c>
      <c r="K228" s="3" t="s">
        <v>502</v>
      </c>
      <c r="L228" s="16">
        <f t="shared" si="9"/>
        <v>0.82638888888888884</v>
      </c>
      <c r="M228" s="3">
        <v>2023</v>
      </c>
      <c r="N228" s="3">
        <v>1</v>
      </c>
      <c r="O228" s="3" t="s">
        <v>20</v>
      </c>
      <c r="P228" s="3">
        <v>19</v>
      </c>
      <c r="Q228" s="9">
        <f xml:space="preserve"> Table1[[#This Row],[Total_Sales]] / Table1[[#This Row],[Quantity_Sold]]</f>
        <v>263.06800000000004</v>
      </c>
      <c r="R228" s="14" t="str">
        <f t="shared" si="10"/>
        <v>Evening</v>
      </c>
      <c r="S228" s="30">
        <f t="shared" si="11"/>
        <v>0.3</v>
      </c>
    </row>
    <row r="229" spans="1:19" ht="15.75" customHeight="1" x14ac:dyDescent="0.3">
      <c r="A229" s="3">
        <v>1359</v>
      </c>
      <c r="B229" s="4">
        <v>44935</v>
      </c>
      <c r="C229" s="3">
        <v>205</v>
      </c>
      <c r="D229" s="3">
        <v>304</v>
      </c>
      <c r="E229" s="3">
        <v>103</v>
      </c>
      <c r="F229" s="3">
        <v>9</v>
      </c>
      <c r="G229" s="5">
        <v>135.52500000000001</v>
      </c>
      <c r="H229" s="5">
        <v>1219.7250000000001</v>
      </c>
      <c r="I229" s="5">
        <v>182.95875000000001</v>
      </c>
      <c r="J229" s="3" t="b">
        <v>0</v>
      </c>
      <c r="K229" s="3" t="s">
        <v>342</v>
      </c>
      <c r="L229" s="16">
        <f t="shared" si="9"/>
        <v>0.59513888888888888</v>
      </c>
      <c r="M229" s="3">
        <v>2023</v>
      </c>
      <c r="N229" s="3">
        <v>1</v>
      </c>
      <c r="O229" s="3" t="s">
        <v>28</v>
      </c>
      <c r="P229" s="3">
        <v>14</v>
      </c>
      <c r="Q229" s="9">
        <f xml:space="preserve"> Table1[[#This Row],[Total_Sales]] / Table1[[#This Row],[Quantity_Sold]]</f>
        <v>135.52500000000001</v>
      </c>
      <c r="R229" s="14" t="str">
        <f t="shared" si="10"/>
        <v>Afternoon</v>
      </c>
      <c r="S229" s="30">
        <f t="shared" si="11"/>
        <v>0.15</v>
      </c>
    </row>
    <row r="230" spans="1:19" ht="15.75" customHeight="1" x14ac:dyDescent="0.3">
      <c r="A230" s="3">
        <v>2390</v>
      </c>
      <c r="B230" s="4">
        <v>44935</v>
      </c>
      <c r="C230" s="3">
        <v>205</v>
      </c>
      <c r="D230" s="3">
        <v>301</v>
      </c>
      <c r="E230" s="3">
        <v>102</v>
      </c>
      <c r="F230" s="3">
        <v>10</v>
      </c>
      <c r="G230" s="5">
        <v>302.93900000000002</v>
      </c>
      <c r="H230" s="5">
        <v>3029.3900000000003</v>
      </c>
      <c r="I230" s="5">
        <v>908.81700000000012</v>
      </c>
      <c r="J230" s="3" t="b">
        <v>0</v>
      </c>
      <c r="K230" s="3" t="s">
        <v>647</v>
      </c>
      <c r="L230" s="16">
        <f t="shared" si="9"/>
        <v>0.40347222222222223</v>
      </c>
      <c r="M230" s="3">
        <v>2023</v>
      </c>
      <c r="N230" s="3">
        <v>1</v>
      </c>
      <c r="O230" s="3" t="s">
        <v>28</v>
      </c>
      <c r="P230" s="3">
        <v>9</v>
      </c>
      <c r="Q230" s="9">
        <f xml:space="preserve"> Table1[[#This Row],[Total_Sales]] / Table1[[#This Row],[Quantity_Sold]]</f>
        <v>302.93900000000002</v>
      </c>
      <c r="R230" s="14" t="str">
        <f t="shared" si="10"/>
        <v>Morning</v>
      </c>
      <c r="S230" s="30">
        <f t="shared" si="11"/>
        <v>0.3</v>
      </c>
    </row>
    <row r="231" spans="1:19" ht="15.75" customHeight="1" x14ac:dyDescent="0.3">
      <c r="A231" s="3">
        <v>2578</v>
      </c>
      <c r="B231" s="4">
        <v>44935</v>
      </c>
      <c r="C231" s="3">
        <v>203</v>
      </c>
      <c r="D231" s="3">
        <v>305</v>
      </c>
      <c r="E231" s="3">
        <v>105</v>
      </c>
      <c r="F231" s="3">
        <v>9</v>
      </c>
      <c r="G231" s="5">
        <v>262.613</v>
      </c>
      <c r="H231" s="5">
        <v>2363.5169999999998</v>
      </c>
      <c r="I231" s="5">
        <v>401.79789</v>
      </c>
      <c r="J231" s="3" t="b">
        <v>0</v>
      </c>
      <c r="K231" s="3" t="s">
        <v>142</v>
      </c>
      <c r="L231" s="16">
        <f t="shared" si="9"/>
        <v>0.21944444444444444</v>
      </c>
      <c r="M231" s="3">
        <v>2023</v>
      </c>
      <c r="N231" s="3">
        <v>1</v>
      </c>
      <c r="O231" s="3" t="s">
        <v>28</v>
      </c>
      <c r="P231" s="3">
        <v>5</v>
      </c>
      <c r="Q231" s="9">
        <f xml:space="preserve"> Table1[[#This Row],[Total_Sales]] / Table1[[#This Row],[Quantity_Sold]]</f>
        <v>262.613</v>
      </c>
      <c r="R231" s="14" t="str">
        <f t="shared" si="10"/>
        <v>Morning</v>
      </c>
      <c r="S231" s="30">
        <f t="shared" si="11"/>
        <v>0.17</v>
      </c>
    </row>
    <row r="232" spans="1:19" ht="15.75" customHeight="1" x14ac:dyDescent="0.3">
      <c r="A232" s="3">
        <v>1671</v>
      </c>
      <c r="B232" s="4">
        <v>44936</v>
      </c>
      <c r="C232" s="3">
        <v>204</v>
      </c>
      <c r="D232" s="3">
        <v>305</v>
      </c>
      <c r="E232" s="3">
        <v>104</v>
      </c>
      <c r="F232" s="3">
        <v>9</v>
      </c>
      <c r="G232" s="5">
        <v>348.76399999999995</v>
      </c>
      <c r="H232" s="5">
        <v>3138.8759999999997</v>
      </c>
      <c r="I232" s="5">
        <v>470.83139999999992</v>
      </c>
      <c r="J232" s="3" t="b">
        <v>0</v>
      </c>
      <c r="K232" s="3" t="s">
        <v>530</v>
      </c>
      <c r="L232" s="16">
        <f t="shared" si="9"/>
        <v>0.9291666666666667</v>
      </c>
      <c r="M232" s="3">
        <v>2023</v>
      </c>
      <c r="N232" s="3">
        <v>1</v>
      </c>
      <c r="O232" s="3" t="s">
        <v>31</v>
      </c>
      <c r="P232" s="3">
        <v>22</v>
      </c>
      <c r="Q232" s="9">
        <f xml:space="preserve"> Table1[[#This Row],[Total_Sales]] / Table1[[#This Row],[Quantity_Sold]]</f>
        <v>348.76399999999995</v>
      </c>
      <c r="R232" s="14" t="str">
        <f t="shared" si="10"/>
        <v>Night</v>
      </c>
      <c r="S232" s="30">
        <f t="shared" si="11"/>
        <v>0.15</v>
      </c>
    </row>
    <row r="233" spans="1:19" ht="15.75" customHeight="1" x14ac:dyDescent="0.3">
      <c r="A233" s="3">
        <v>2408</v>
      </c>
      <c r="B233" s="4">
        <v>44936</v>
      </c>
      <c r="C233" s="3">
        <v>203</v>
      </c>
      <c r="D233" s="3">
        <v>302</v>
      </c>
      <c r="E233" s="3">
        <v>103</v>
      </c>
      <c r="F233" s="3">
        <v>6</v>
      </c>
      <c r="G233" s="5">
        <v>58.188000000000002</v>
      </c>
      <c r="H233" s="5">
        <v>349.12800000000004</v>
      </c>
      <c r="I233" s="5">
        <v>104.73840000000001</v>
      </c>
      <c r="J233" s="3" t="b">
        <v>0</v>
      </c>
      <c r="K233" s="3" t="s">
        <v>909</v>
      </c>
      <c r="L233" s="16">
        <f t="shared" si="9"/>
        <v>0.62638888888888888</v>
      </c>
      <c r="M233" s="3">
        <v>2023</v>
      </c>
      <c r="N233" s="3">
        <v>1</v>
      </c>
      <c r="O233" s="3" t="s">
        <v>31</v>
      </c>
      <c r="P233" s="3">
        <v>15</v>
      </c>
      <c r="Q233" s="9">
        <f xml:space="preserve"> Table1[[#This Row],[Total_Sales]] / Table1[[#This Row],[Quantity_Sold]]</f>
        <v>58.188000000000009</v>
      </c>
      <c r="R233" s="14" t="str">
        <f t="shared" si="10"/>
        <v>Evening</v>
      </c>
      <c r="S233" s="30">
        <f t="shared" si="11"/>
        <v>0.3</v>
      </c>
    </row>
    <row r="234" spans="1:19" ht="15.75" customHeight="1" x14ac:dyDescent="0.3">
      <c r="A234" s="3">
        <v>2884</v>
      </c>
      <c r="B234" s="4">
        <v>44936</v>
      </c>
      <c r="C234" s="3">
        <v>205</v>
      </c>
      <c r="D234" s="3">
        <v>301</v>
      </c>
      <c r="E234" s="3">
        <v>101</v>
      </c>
      <c r="F234" s="3">
        <v>4</v>
      </c>
      <c r="G234" s="5">
        <v>153.37400000000002</v>
      </c>
      <c r="H234" s="5">
        <v>613.49600000000009</v>
      </c>
      <c r="I234" s="5">
        <v>104.29432000000003</v>
      </c>
      <c r="J234" s="3" t="b">
        <v>0</v>
      </c>
      <c r="K234" s="3" t="s">
        <v>465</v>
      </c>
      <c r="L234" s="16">
        <f t="shared" si="9"/>
        <v>0.29236111111111113</v>
      </c>
      <c r="M234" s="3">
        <v>2023</v>
      </c>
      <c r="N234" s="3">
        <v>1</v>
      </c>
      <c r="O234" s="3" t="s">
        <v>31</v>
      </c>
      <c r="P234" s="3">
        <v>7</v>
      </c>
      <c r="Q234" s="14">
        <f xml:space="preserve"> Table1[[#This Row],[Total_Sales]] / Table1[[#This Row],[Quantity_Sold]]</f>
        <v>153.37400000000002</v>
      </c>
      <c r="R234" s="14" t="str">
        <f t="shared" si="10"/>
        <v>Morning</v>
      </c>
      <c r="S234" s="30">
        <f t="shared" si="11"/>
        <v>0.17</v>
      </c>
    </row>
    <row r="235" spans="1:19" ht="15.75" customHeight="1" x14ac:dyDescent="0.3">
      <c r="A235" s="3">
        <v>2934</v>
      </c>
      <c r="B235" s="4">
        <v>44936</v>
      </c>
      <c r="C235" s="3">
        <v>205</v>
      </c>
      <c r="D235" s="3">
        <v>305</v>
      </c>
      <c r="E235" s="3">
        <v>101</v>
      </c>
      <c r="F235" s="3">
        <v>4</v>
      </c>
      <c r="G235" s="5">
        <v>300.98900000000003</v>
      </c>
      <c r="H235" s="5">
        <v>1203.9560000000001</v>
      </c>
      <c r="I235" s="5">
        <v>252.83076000000003</v>
      </c>
      <c r="J235" s="3" t="b">
        <v>0</v>
      </c>
      <c r="K235" s="3" t="s">
        <v>1090</v>
      </c>
      <c r="L235" s="16">
        <f t="shared" si="9"/>
        <v>8.3333333333333332E-3</v>
      </c>
      <c r="M235" s="3">
        <v>2023</v>
      </c>
      <c r="N235" s="3">
        <v>1</v>
      </c>
      <c r="O235" s="3" t="s">
        <v>31</v>
      </c>
      <c r="P235" s="3">
        <v>0</v>
      </c>
      <c r="Q235" s="14">
        <f xml:space="preserve"> Table1[[#This Row],[Total_Sales]] / Table1[[#This Row],[Quantity_Sold]]</f>
        <v>300.98900000000003</v>
      </c>
      <c r="R235" s="14" t="str">
        <f t="shared" si="10"/>
        <v>Morning</v>
      </c>
      <c r="S235" s="30">
        <f t="shared" si="11"/>
        <v>0.21</v>
      </c>
    </row>
    <row r="236" spans="1:19" ht="15.75" customHeight="1" x14ac:dyDescent="0.3">
      <c r="A236" s="3">
        <v>1984</v>
      </c>
      <c r="B236" s="4">
        <v>44938</v>
      </c>
      <c r="C236" s="3">
        <v>202</v>
      </c>
      <c r="D236" s="3">
        <v>305</v>
      </c>
      <c r="E236" s="3">
        <v>101</v>
      </c>
      <c r="F236" s="3">
        <v>10</v>
      </c>
      <c r="G236" s="5">
        <v>242.26800000000003</v>
      </c>
      <c r="H236" s="5">
        <v>2422.6800000000003</v>
      </c>
      <c r="I236" s="5">
        <v>411.85560000000009</v>
      </c>
      <c r="J236" s="3" t="b">
        <v>0</v>
      </c>
      <c r="K236" s="3" t="s">
        <v>737</v>
      </c>
      <c r="L236" s="16">
        <f t="shared" si="9"/>
        <v>0.65416666666666667</v>
      </c>
      <c r="M236" s="3">
        <v>2023</v>
      </c>
      <c r="N236" s="3">
        <v>1</v>
      </c>
      <c r="O236" s="3" t="s">
        <v>16</v>
      </c>
      <c r="P236" s="3">
        <v>15</v>
      </c>
      <c r="Q236" s="14">
        <f xml:space="preserve"> Table1[[#This Row],[Total_Sales]] / Table1[[#This Row],[Quantity_Sold]]</f>
        <v>242.26800000000003</v>
      </c>
      <c r="R236" s="14" t="str">
        <f t="shared" si="10"/>
        <v>Evening</v>
      </c>
      <c r="S236" s="30">
        <f t="shared" si="11"/>
        <v>0.17</v>
      </c>
    </row>
    <row r="237" spans="1:19" ht="15.75" customHeight="1" x14ac:dyDescent="0.3">
      <c r="A237" s="3">
        <v>2209</v>
      </c>
      <c r="B237" s="4">
        <v>44938</v>
      </c>
      <c r="C237" s="3">
        <v>201</v>
      </c>
      <c r="D237" s="3">
        <v>302</v>
      </c>
      <c r="E237" s="3">
        <v>103</v>
      </c>
      <c r="F237" s="3">
        <v>7</v>
      </c>
      <c r="G237" s="5">
        <v>33.903999999999996</v>
      </c>
      <c r="H237" s="5">
        <v>237.32799999999997</v>
      </c>
      <c r="I237" s="5">
        <v>59.331999999999994</v>
      </c>
      <c r="J237" s="3" t="b">
        <v>0</v>
      </c>
      <c r="K237" s="3" t="s">
        <v>820</v>
      </c>
      <c r="L237" s="16">
        <f t="shared" si="9"/>
        <v>0.9916666666666667</v>
      </c>
      <c r="M237" s="3">
        <v>2023</v>
      </c>
      <c r="N237" s="3">
        <v>1</v>
      </c>
      <c r="O237" s="3" t="s">
        <v>16</v>
      </c>
      <c r="P237" s="3">
        <v>23</v>
      </c>
      <c r="Q237" s="9">
        <f xml:space="preserve"> Table1[[#This Row],[Total_Sales]] / Table1[[#This Row],[Quantity_Sold]]</f>
        <v>33.903999999999996</v>
      </c>
      <c r="R237" s="14" t="str">
        <f t="shared" si="10"/>
        <v>Night</v>
      </c>
      <c r="S237" s="30">
        <f t="shared" si="11"/>
        <v>0.25</v>
      </c>
    </row>
    <row r="238" spans="1:19" ht="15.75" customHeight="1" x14ac:dyDescent="0.3">
      <c r="A238" s="3">
        <v>2248</v>
      </c>
      <c r="B238" s="4">
        <v>44939</v>
      </c>
      <c r="C238" s="3">
        <v>201</v>
      </c>
      <c r="D238" s="3">
        <v>305</v>
      </c>
      <c r="E238" s="3">
        <v>103</v>
      </c>
      <c r="F238" s="3">
        <v>7</v>
      </c>
      <c r="G238" s="5">
        <v>168.77900000000002</v>
      </c>
      <c r="H238" s="5">
        <v>1181.4530000000002</v>
      </c>
      <c r="I238" s="5">
        <v>200.84701000000004</v>
      </c>
      <c r="J238" s="3" t="b">
        <v>1</v>
      </c>
      <c r="K238" s="3" t="s">
        <v>841</v>
      </c>
      <c r="L238" s="16">
        <f t="shared" si="9"/>
        <v>0.81666666666666665</v>
      </c>
      <c r="M238" s="3">
        <v>2023</v>
      </c>
      <c r="N238" s="3">
        <v>1</v>
      </c>
      <c r="O238" s="3" t="s">
        <v>26</v>
      </c>
      <c r="P238" s="3">
        <v>19</v>
      </c>
      <c r="Q238" s="9">
        <f xml:space="preserve"> Table1[[#This Row],[Total_Sales]] / Table1[[#This Row],[Quantity_Sold]]</f>
        <v>168.77900000000002</v>
      </c>
      <c r="R238" s="14" t="str">
        <f t="shared" si="10"/>
        <v>Evening</v>
      </c>
      <c r="S238" s="30">
        <f t="shared" si="11"/>
        <v>0.17</v>
      </c>
    </row>
    <row r="239" spans="1:19" ht="15.75" customHeight="1" x14ac:dyDescent="0.3">
      <c r="A239" s="3">
        <v>2943</v>
      </c>
      <c r="B239" s="4">
        <v>44939</v>
      </c>
      <c r="C239" s="3">
        <v>203</v>
      </c>
      <c r="D239" s="3">
        <v>302</v>
      </c>
      <c r="E239" s="3">
        <v>105</v>
      </c>
      <c r="F239" s="3">
        <v>9</v>
      </c>
      <c r="G239" s="5">
        <v>117.98800000000001</v>
      </c>
      <c r="H239" s="5">
        <v>1061.8920000000001</v>
      </c>
      <c r="I239" s="5">
        <v>159.28380000000001</v>
      </c>
      <c r="J239" s="3" t="b">
        <v>1</v>
      </c>
      <c r="K239" s="3" t="s">
        <v>532</v>
      </c>
      <c r="L239" s="16">
        <f t="shared" si="9"/>
        <v>0.67638888888888893</v>
      </c>
      <c r="M239" s="3">
        <v>2023</v>
      </c>
      <c r="N239" s="3">
        <v>1</v>
      </c>
      <c r="O239" s="3" t="s">
        <v>26</v>
      </c>
      <c r="P239" s="3">
        <v>16</v>
      </c>
      <c r="Q239" s="9">
        <f xml:space="preserve"> Table1[[#This Row],[Total_Sales]] / Table1[[#This Row],[Quantity_Sold]]</f>
        <v>117.988</v>
      </c>
      <c r="R239" s="14" t="str">
        <f t="shared" si="10"/>
        <v>Evening</v>
      </c>
      <c r="S239" s="30">
        <f t="shared" si="11"/>
        <v>0.15</v>
      </c>
    </row>
    <row r="240" spans="1:19" ht="15.75" customHeight="1" x14ac:dyDescent="0.3">
      <c r="A240" s="3">
        <v>1038</v>
      </c>
      <c r="B240" s="4">
        <v>44940</v>
      </c>
      <c r="C240" s="3">
        <v>202</v>
      </c>
      <c r="D240" s="3">
        <v>302</v>
      </c>
      <c r="E240" s="3">
        <v>103</v>
      </c>
      <c r="F240" s="3">
        <v>7</v>
      </c>
      <c r="G240" s="5">
        <v>217.24300000000002</v>
      </c>
      <c r="H240" s="5">
        <v>1520.7010000000002</v>
      </c>
      <c r="I240" s="5">
        <v>319.34721000000002</v>
      </c>
      <c r="J240" s="3" t="b">
        <v>0</v>
      </c>
      <c r="K240" s="3" t="s">
        <v>58</v>
      </c>
      <c r="L240" s="16">
        <f t="shared" si="9"/>
        <v>0.55833333333333335</v>
      </c>
      <c r="M240" s="3">
        <v>2023</v>
      </c>
      <c r="N240" s="3">
        <v>1</v>
      </c>
      <c r="O240" s="3" t="s">
        <v>22</v>
      </c>
      <c r="P240" s="3">
        <v>13</v>
      </c>
      <c r="Q240" s="9">
        <f xml:space="preserve"> Table1[[#This Row],[Total_Sales]] / Table1[[#This Row],[Quantity_Sold]]</f>
        <v>217.24300000000002</v>
      </c>
      <c r="R240" s="14" t="str">
        <f t="shared" si="10"/>
        <v>Afternoon</v>
      </c>
      <c r="S240" s="30">
        <f t="shared" si="11"/>
        <v>0.20999999999999996</v>
      </c>
    </row>
    <row r="241" spans="1:19" ht="15.75" customHeight="1" x14ac:dyDescent="0.3">
      <c r="A241" s="3">
        <v>1761</v>
      </c>
      <c r="B241" s="4">
        <v>44940</v>
      </c>
      <c r="C241" s="3">
        <v>204</v>
      </c>
      <c r="D241" s="3">
        <v>303</v>
      </c>
      <c r="E241" s="3">
        <v>101</v>
      </c>
      <c r="F241" s="3">
        <v>8</v>
      </c>
      <c r="G241" s="5">
        <v>124.30600000000001</v>
      </c>
      <c r="H241" s="5">
        <v>994.44800000000009</v>
      </c>
      <c r="I241" s="5">
        <v>149.16720000000001</v>
      </c>
      <c r="J241" s="3" t="b">
        <v>0</v>
      </c>
      <c r="K241" s="3" t="s">
        <v>202</v>
      </c>
      <c r="L241" s="16">
        <f t="shared" si="9"/>
        <v>0.26458333333333334</v>
      </c>
      <c r="M241" s="3">
        <v>2023</v>
      </c>
      <c r="N241" s="3">
        <v>1</v>
      </c>
      <c r="O241" s="3" t="s">
        <v>22</v>
      </c>
      <c r="P241" s="3">
        <v>6</v>
      </c>
      <c r="Q241" s="14">
        <f xml:space="preserve"> Table1[[#This Row],[Total_Sales]] / Table1[[#This Row],[Quantity_Sold]]</f>
        <v>124.30600000000001</v>
      </c>
      <c r="R241" s="14" t="str">
        <f t="shared" si="10"/>
        <v>Morning</v>
      </c>
      <c r="S241" s="30">
        <f t="shared" si="11"/>
        <v>0.15</v>
      </c>
    </row>
    <row r="242" spans="1:19" ht="15.75" customHeight="1" x14ac:dyDescent="0.3">
      <c r="A242" s="3">
        <v>2307</v>
      </c>
      <c r="B242" s="4">
        <v>44940</v>
      </c>
      <c r="C242" s="3">
        <v>203</v>
      </c>
      <c r="D242" s="3">
        <v>305</v>
      </c>
      <c r="E242" s="3">
        <v>101</v>
      </c>
      <c r="F242" s="3">
        <v>8</v>
      </c>
      <c r="G242" s="5">
        <v>88.582000000000008</v>
      </c>
      <c r="H242" s="5">
        <v>708.65600000000006</v>
      </c>
      <c r="I242" s="5">
        <v>106.2984</v>
      </c>
      <c r="J242" s="3" t="b">
        <v>0</v>
      </c>
      <c r="K242" s="3" t="s">
        <v>849</v>
      </c>
      <c r="L242" s="16">
        <f t="shared" si="9"/>
        <v>5.6250000000000001E-2</v>
      </c>
      <c r="M242" s="3">
        <v>2023</v>
      </c>
      <c r="N242" s="3">
        <v>1</v>
      </c>
      <c r="O242" s="3" t="s">
        <v>22</v>
      </c>
      <c r="P242" s="3">
        <v>1</v>
      </c>
      <c r="Q242" s="14">
        <f xml:space="preserve"> Table1[[#This Row],[Total_Sales]] / Table1[[#This Row],[Quantity_Sold]]</f>
        <v>88.582000000000008</v>
      </c>
      <c r="R242" s="14" t="str">
        <f t="shared" si="10"/>
        <v>Morning</v>
      </c>
      <c r="S242" s="30">
        <f t="shared" si="11"/>
        <v>0.15</v>
      </c>
    </row>
    <row r="243" spans="1:19" ht="15.75" customHeight="1" x14ac:dyDescent="0.3">
      <c r="A243" s="3">
        <v>2956</v>
      </c>
      <c r="B243" s="4">
        <v>44940</v>
      </c>
      <c r="C243" s="3">
        <v>203</v>
      </c>
      <c r="D243" s="3">
        <v>305</v>
      </c>
      <c r="E243" s="3">
        <v>105</v>
      </c>
      <c r="F243" s="3">
        <v>6</v>
      </c>
      <c r="G243" s="5">
        <v>318.83800000000002</v>
      </c>
      <c r="H243" s="5">
        <v>1913.0280000000002</v>
      </c>
      <c r="I243" s="5">
        <v>325.21476000000007</v>
      </c>
      <c r="J243" s="3" t="b">
        <v>0</v>
      </c>
      <c r="K243" s="3" t="s">
        <v>36</v>
      </c>
      <c r="L243" s="16">
        <f t="shared" si="9"/>
        <v>0.27847222222222223</v>
      </c>
      <c r="M243" s="3">
        <v>2023</v>
      </c>
      <c r="N243" s="3">
        <v>1</v>
      </c>
      <c r="O243" s="3" t="s">
        <v>22</v>
      </c>
      <c r="P243" s="3">
        <v>6</v>
      </c>
      <c r="Q243" s="9">
        <f xml:space="preserve"> Table1[[#This Row],[Total_Sales]] / Table1[[#This Row],[Quantity_Sold]]</f>
        <v>318.83800000000002</v>
      </c>
      <c r="R243" s="14" t="str">
        <f t="shared" si="10"/>
        <v>Morning</v>
      </c>
      <c r="S243" s="30">
        <f t="shared" si="11"/>
        <v>0.17</v>
      </c>
    </row>
    <row r="244" spans="1:19" ht="15.75" customHeight="1" x14ac:dyDescent="0.3">
      <c r="A244" s="3">
        <v>2225</v>
      </c>
      <c r="B244" s="4">
        <v>44941</v>
      </c>
      <c r="C244" s="3">
        <v>201</v>
      </c>
      <c r="D244" s="3">
        <v>305</v>
      </c>
      <c r="E244" s="3">
        <v>104</v>
      </c>
      <c r="F244" s="3">
        <v>9</v>
      </c>
      <c r="G244" s="5">
        <v>110.22700000000002</v>
      </c>
      <c r="H244" s="5">
        <v>992.04300000000012</v>
      </c>
      <c r="I244" s="5">
        <v>188.48817000000003</v>
      </c>
      <c r="J244" s="3" t="b">
        <v>0</v>
      </c>
      <c r="K244" s="3" t="s">
        <v>475</v>
      </c>
      <c r="L244" s="16">
        <f t="shared" si="9"/>
        <v>0.50694444444444442</v>
      </c>
      <c r="M244" s="3">
        <v>2023</v>
      </c>
      <c r="N244" s="3">
        <v>1</v>
      </c>
      <c r="O244" s="3" t="s">
        <v>20</v>
      </c>
      <c r="P244" s="3">
        <v>12</v>
      </c>
      <c r="Q244" s="9">
        <f xml:space="preserve"> Table1[[#This Row],[Total_Sales]] / Table1[[#This Row],[Quantity_Sold]]</f>
        <v>110.22700000000002</v>
      </c>
      <c r="R244" s="14" t="str">
        <f t="shared" si="10"/>
        <v>Afternoon</v>
      </c>
      <c r="S244" s="30">
        <f t="shared" si="11"/>
        <v>0.19</v>
      </c>
    </row>
    <row r="245" spans="1:19" ht="15.75" customHeight="1" x14ac:dyDescent="0.3">
      <c r="A245" s="3">
        <v>2328</v>
      </c>
      <c r="B245" s="4">
        <v>44941</v>
      </c>
      <c r="C245" s="3">
        <v>203</v>
      </c>
      <c r="D245" s="3">
        <v>305</v>
      </c>
      <c r="E245" s="3">
        <v>103</v>
      </c>
      <c r="F245" s="3">
        <v>1</v>
      </c>
      <c r="G245" s="5">
        <v>33.890999999999998</v>
      </c>
      <c r="H245" s="5">
        <v>33.890999999999998</v>
      </c>
      <c r="I245" s="5">
        <v>7.1171099999999994</v>
      </c>
      <c r="J245" s="3" t="b">
        <v>0</v>
      </c>
      <c r="K245" s="3" t="s">
        <v>63</v>
      </c>
      <c r="L245" s="16">
        <f t="shared" si="9"/>
        <v>0.90694444444444444</v>
      </c>
      <c r="M245" s="3">
        <v>2023</v>
      </c>
      <c r="N245" s="3">
        <v>1</v>
      </c>
      <c r="O245" s="3" t="s">
        <v>20</v>
      </c>
      <c r="P245" s="3">
        <v>21</v>
      </c>
      <c r="Q245" s="9">
        <f xml:space="preserve"> Table1[[#This Row],[Total_Sales]] / Table1[[#This Row],[Quantity_Sold]]</f>
        <v>33.890999999999998</v>
      </c>
      <c r="R245" s="14" t="str">
        <f t="shared" si="10"/>
        <v>Night</v>
      </c>
      <c r="S245" s="30">
        <f t="shared" si="11"/>
        <v>0.21</v>
      </c>
    </row>
    <row r="246" spans="1:19" ht="15.75" customHeight="1" x14ac:dyDescent="0.3">
      <c r="A246" s="3">
        <v>2633</v>
      </c>
      <c r="B246" s="4">
        <v>44941</v>
      </c>
      <c r="C246" s="3">
        <v>201</v>
      </c>
      <c r="D246" s="3">
        <v>305</v>
      </c>
      <c r="E246" s="3">
        <v>102</v>
      </c>
      <c r="F246" s="3">
        <v>5</v>
      </c>
      <c r="G246" s="5">
        <v>86.034000000000006</v>
      </c>
      <c r="H246" s="5">
        <v>430.17</v>
      </c>
      <c r="I246" s="5">
        <v>81.732300000000009</v>
      </c>
      <c r="J246" s="3" t="b">
        <v>0</v>
      </c>
      <c r="K246" s="3" t="s">
        <v>339</v>
      </c>
      <c r="L246" s="16">
        <f t="shared" si="9"/>
        <v>0.91041666666666665</v>
      </c>
      <c r="M246" s="3">
        <v>2023</v>
      </c>
      <c r="N246" s="3">
        <v>1</v>
      </c>
      <c r="O246" s="3" t="s">
        <v>20</v>
      </c>
      <c r="P246" s="3">
        <v>21</v>
      </c>
      <c r="Q246" s="9">
        <f xml:space="preserve"> Table1[[#This Row],[Total_Sales]] / Table1[[#This Row],[Quantity_Sold]]</f>
        <v>86.034000000000006</v>
      </c>
      <c r="R246" s="14" t="str">
        <f t="shared" si="10"/>
        <v>Night</v>
      </c>
      <c r="S246" s="30">
        <f t="shared" si="11"/>
        <v>0.19</v>
      </c>
    </row>
    <row r="247" spans="1:19" ht="15.75" customHeight="1" x14ac:dyDescent="0.3">
      <c r="A247" s="3">
        <v>1009</v>
      </c>
      <c r="B247" s="4">
        <v>44942</v>
      </c>
      <c r="C247" s="3">
        <v>205</v>
      </c>
      <c r="D247" s="3">
        <v>301</v>
      </c>
      <c r="E247" s="3">
        <v>104</v>
      </c>
      <c r="F247" s="3">
        <v>4</v>
      </c>
      <c r="G247" s="5">
        <v>359.67100000000005</v>
      </c>
      <c r="H247" s="5">
        <v>1438.6840000000002</v>
      </c>
      <c r="I247" s="5">
        <v>359.67100000000005</v>
      </c>
      <c r="J247" s="3" t="b">
        <v>0</v>
      </c>
      <c r="K247" s="3" t="s">
        <v>29</v>
      </c>
      <c r="L247" s="16">
        <f t="shared" si="9"/>
        <v>0.2361111111111111</v>
      </c>
      <c r="M247" s="3">
        <v>2023</v>
      </c>
      <c r="N247" s="3">
        <v>1</v>
      </c>
      <c r="O247" s="3" t="s">
        <v>28</v>
      </c>
      <c r="P247" s="3">
        <v>5</v>
      </c>
      <c r="Q247" s="9">
        <f xml:space="preserve"> Table1[[#This Row],[Total_Sales]] / Table1[[#This Row],[Quantity_Sold]]</f>
        <v>359.67100000000005</v>
      </c>
      <c r="R247" s="14" t="str">
        <f t="shared" si="10"/>
        <v>Morning</v>
      </c>
      <c r="S247" s="30">
        <f t="shared" si="11"/>
        <v>0.25</v>
      </c>
    </row>
    <row r="248" spans="1:19" ht="15.75" customHeight="1" x14ac:dyDescent="0.3">
      <c r="A248" s="3">
        <v>1129</v>
      </c>
      <c r="B248" s="4">
        <v>44942</v>
      </c>
      <c r="C248" s="3">
        <v>202</v>
      </c>
      <c r="D248" s="3">
        <v>303</v>
      </c>
      <c r="E248" s="3">
        <v>105</v>
      </c>
      <c r="F248" s="3">
        <v>4</v>
      </c>
      <c r="G248" s="5">
        <v>203.50200000000001</v>
      </c>
      <c r="H248" s="5">
        <v>814.00800000000004</v>
      </c>
      <c r="I248" s="5">
        <v>203.50200000000001</v>
      </c>
      <c r="J248" s="3" t="b">
        <v>0</v>
      </c>
      <c r="K248" s="3" t="s">
        <v>143</v>
      </c>
      <c r="L248" s="16">
        <f t="shared" si="9"/>
        <v>0.58125000000000004</v>
      </c>
      <c r="M248" s="3">
        <v>2023</v>
      </c>
      <c r="N248" s="3">
        <v>1</v>
      </c>
      <c r="O248" s="3" t="s">
        <v>28</v>
      </c>
      <c r="P248" s="3">
        <v>13</v>
      </c>
      <c r="Q248" s="9">
        <f xml:space="preserve"> Table1[[#This Row],[Total_Sales]] / Table1[[#This Row],[Quantity_Sold]]</f>
        <v>203.50200000000001</v>
      </c>
      <c r="R248" s="14" t="str">
        <f t="shared" si="10"/>
        <v>Afternoon</v>
      </c>
      <c r="S248" s="30">
        <f t="shared" si="11"/>
        <v>0.25</v>
      </c>
    </row>
    <row r="249" spans="1:19" ht="15.75" customHeight="1" x14ac:dyDescent="0.3">
      <c r="A249" s="3">
        <v>2101</v>
      </c>
      <c r="B249" s="4">
        <v>44942</v>
      </c>
      <c r="C249" s="3">
        <v>205</v>
      </c>
      <c r="D249" s="3">
        <v>303</v>
      </c>
      <c r="E249" s="3">
        <v>102</v>
      </c>
      <c r="F249" s="3">
        <v>1</v>
      </c>
      <c r="G249" s="5">
        <v>38.935000000000002</v>
      </c>
      <c r="H249" s="5">
        <v>38.935000000000002</v>
      </c>
      <c r="I249" s="5">
        <v>9.7337500000000006</v>
      </c>
      <c r="J249" s="3" t="b">
        <v>0</v>
      </c>
      <c r="K249" s="3" t="s">
        <v>784</v>
      </c>
      <c r="L249" s="16">
        <f t="shared" si="9"/>
        <v>0.32361111111111113</v>
      </c>
      <c r="M249" s="3">
        <v>2023</v>
      </c>
      <c r="N249" s="3">
        <v>1</v>
      </c>
      <c r="O249" s="3" t="s">
        <v>28</v>
      </c>
      <c r="P249" s="3">
        <v>7</v>
      </c>
      <c r="Q249" s="9">
        <f xml:space="preserve"> Table1[[#This Row],[Total_Sales]] / Table1[[#This Row],[Quantity_Sold]]</f>
        <v>38.935000000000002</v>
      </c>
      <c r="R249" s="14" t="str">
        <f t="shared" si="10"/>
        <v>Morning</v>
      </c>
      <c r="S249" s="30">
        <f t="shared" si="11"/>
        <v>0.25</v>
      </c>
    </row>
    <row r="250" spans="1:19" ht="15.75" customHeight="1" x14ac:dyDescent="0.3">
      <c r="A250" s="3">
        <v>1225</v>
      </c>
      <c r="B250" s="4">
        <v>44943</v>
      </c>
      <c r="C250" s="3">
        <v>205</v>
      </c>
      <c r="D250" s="3">
        <v>302</v>
      </c>
      <c r="E250" s="3">
        <v>103</v>
      </c>
      <c r="F250" s="3">
        <v>9</v>
      </c>
      <c r="G250" s="5">
        <v>67.573999999999998</v>
      </c>
      <c r="H250" s="5">
        <v>608.16599999999994</v>
      </c>
      <c r="I250" s="5">
        <v>152.04149999999998</v>
      </c>
      <c r="J250" s="3" t="b">
        <v>1</v>
      </c>
      <c r="K250" s="3" t="s">
        <v>229</v>
      </c>
      <c r="L250" s="16">
        <f t="shared" si="9"/>
        <v>0.70763888888888893</v>
      </c>
      <c r="M250" s="3">
        <v>2023</v>
      </c>
      <c r="N250" s="3">
        <v>1</v>
      </c>
      <c r="O250" s="3" t="s">
        <v>31</v>
      </c>
      <c r="P250" s="3">
        <v>16</v>
      </c>
      <c r="Q250" s="9">
        <f xml:space="preserve"> Table1[[#This Row],[Total_Sales]] / Table1[[#This Row],[Quantity_Sold]]</f>
        <v>67.573999999999998</v>
      </c>
      <c r="R250" s="14" t="str">
        <f t="shared" si="10"/>
        <v>Evening</v>
      </c>
      <c r="S250" s="30">
        <f t="shared" si="11"/>
        <v>0.25</v>
      </c>
    </row>
    <row r="251" spans="1:19" ht="15.75" customHeight="1" x14ac:dyDescent="0.3">
      <c r="A251" s="3">
        <v>1432</v>
      </c>
      <c r="B251" s="4">
        <v>44943</v>
      </c>
      <c r="C251" s="3">
        <v>201</v>
      </c>
      <c r="D251" s="3">
        <v>301</v>
      </c>
      <c r="E251" s="3">
        <v>105</v>
      </c>
      <c r="F251" s="3">
        <v>1</v>
      </c>
      <c r="G251" s="5">
        <v>229.70999999999998</v>
      </c>
      <c r="H251" s="5">
        <v>229.70999999999998</v>
      </c>
      <c r="I251" s="5">
        <v>39.050699999999999</v>
      </c>
      <c r="J251" s="3" t="b">
        <v>1</v>
      </c>
      <c r="K251" s="3" t="s">
        <v>78</v>
      </c>
      <c r="L251" s="16">
        <f t="shared" si="9"/>
        <v>0.28402777777777777</v>
      </c>
      <c r="M251" s="3">
        <v>2023</v>
      </c>
      <c r="N251" s="3">
        <v>1</v>
      </c>
      <c r="O251" s="3" t="s">
        <v>31</v>
      </c>
      <c r="P251" s="3">
        <v>6</v>
      </c>
      <c r="Q251" s="9">
        <f xml:space="preserve"> Table1[[#This Row],[Total_Sales]] / Table1[[#This Row],[Quantity_Sold]]</f>
        <v>229.70999999999998</v>
      </c>
      <c r="R251" s="14" t="str">
        <f t="shared" si="10"/>
        <v>Morning</v>
      </c>
      <c r="S251" s="30">
        <f t="shared" si="11"/>
        <v>0.17</v>
      </c>
    </row>
    <row r="252" spans="1:19" ht="15.75" customHeight="1" x14ac:dyDescent="0.3">
      <c r="A252" s="3">
        <v>1687</v>
      </c>
      <c r="B252" s="4">
        <v>44943</v>
      </c>
      <c r="C252" s="3">
        <v>204</v>
      </c>
      <c r="D252" s="3">
        <v>301</v>
      </c>
      <c r="E252" s="3">
        <v>104</v>
      </c>
      <c r="F252" s="3">
        <v>8</v>
      </c>
      <c r="G252" s="5">
        <v>319.91700000000003</v>
      </c>
      <c r="H252" s="5">
        <v>2559.3360000000002</v>
      </c>
      <c r="I252" s="5">
        <v>639.83400000000006</v>
      </c>
      <c r="J252" s="3" t="b">
        <v>0</v>
      </c>
      <c r="K252" s="3" t="s">
        <v>278</v>
      </c>
      <c r="L252" s="16">
        <f t="shared" si="9"/>
        <v>0.5083333333333333</v>
      </c>
      <c r="M252" s="3">
        <v>2023</v>
      </c>
      <c r="N252" s="3">
        <v>1</v>
      </c>
      <c r="O252" s="3" t="s">
        <v>31</v>
      </c>
      <c r="P252" s="3">
        <v>12</v>
      </c>
      <c r="Q252" s="9">
        <f xml:space="preserve"> Table1[[#This Row],[Total_Sales]] / Table1[[#This Row],[Quantity_Sold]]</f>
        <v>319.91700000000003</v>
      </c>
      <c r="R252" s="14" t="str">
        <f t="shared" si="10"/>
        <v>Afternoon</v>
      </c>
      <c r="S252" s="30">
        <f t="shared" si="11"/>
        <v>0.25</v>
      </c>
    </row>
    <row r="253" spans="1:19" ht="15.75" customHeight="1" x14ac:dyDescent="0.3">
      <c r="A253" s="3">
        <v>1042</v>
      </c>
      <c r="B253" s="4">
        <v>44944</v>
      </c>
      <c r="C253" s="3">
        <v>203</v>
      </c>
      <c r="D253" s="3">
        <v>301</v>
      </c>
      <c r="E253" s="3">
        <v>102</v>
      </c>
      <c r="F253" s="3">
        <v>6</v>
      </c>
      <c r="G253" s="5">
        <v>355.18600000000004</v>
      </c>
      <c r="H253" s="5">
        <v>2131.116</v>
      </c>
      <c r="I253" s="5">
        <v>362.28972000000005</v>
      </c>
      <c r="J253" s="3" t="b">
        <v>0</v>
      </c>
      <c r="K253" s="3" t="s">
        <v>62</v>
      </c>
      <c r="L253" s="16">
        <f t="shared" si="9"/>
        <v>0.66319444444444442</v>
      </c>
      <c r="M253" s="3">
        <v>2023</v>
      </c>
      <c r="N253" s="3">
        <v>1</v>
      </c>
      <c r="O253" s="3" t="s">
        <v>18</v>
      </c>
      <c r="P253" s="3">
        <v>15</v>
      </c>
      <c r="Q253" s="9">
        <f xml:space="preserve"> Table1[[#This Row],[Total_Sales]] / Table1[[#This Row],[Quantity_Sold]]</f>
        <v>355.18599999999998</v>
      </c>
      <c r="R253" s="14" t="str">
        <f t="shared" si="10"/>
        <v>Evening</v>
      </c>
      <c r="S253" s="30">
        <f t="shared" si="11"/>
        <v>0.17</v>
      </c>
    </row>
    <row r="254" spans="1:19" ht="15.75" customHeight="1" x14ac:dyDescent="0.3">
      <c r="A254" s="3">
        <v>1623</v>
      </c>
      <c r="B254" s="4">
        <v>44944</v>
      </c>
      <c r="C254" s="3">
        <v>204</v>
      </c>
      <c r="D254" s="3">
        <v>303</v>
      </c>
      <c r="E254" s="3">
        <v>105</v>
      </c>
      <c r="F254" s="3">
        <v>7</v>
      </c>
      <c r="G254" s="5">
        <v>364.767</v>
      </c>
      <c r="H254" s="5">
        <v>2553.3690000000001</v>
      </c>
      <c r="I254" s="5">
        <v>383.00535000000002</v>
      </c>
      <c r="J254" s="3" t="b">
        <v>0</v>
      </c>
      <c r="K254" s="3" t="s">
        <v>527</v>
      </c>
      <c r="L254" s="16">
        <f t="shared" si="9"/>
        <v>0.9</v>
      </c>
      <c r="M254" s="3">
        <v>2023</v>
      </c>
      <c r="N254" s="3">
        <v>1</v>
      </c>
      <c r="O254" s="3" t="s">
        <v>18</v>
      </c>
      <c r="P254" s="3">
        <v>21</v>
      </c>
      <c r="Q254" s="9">
        <f xml:space="preserve"> Table1[[#This Row],[Total_Sales]] / Table1[[#This Row],[Quantity_Sold]]</f>
        <v>364.767</v>
      </c>
      <c r="R254" s="14" t="str">
        <f t="shared" si="10"/>
        <v>Night</v>
      </c>
      <c r="S254" s="30">
        <f t="shared" si="11"/>
        <v>0.15</v>
      </c>
    </row>
    <row r="255" spans="1:19" ht="15.75" customHeight="1" x14ac:dyDescent="0.3">
      <c r="A255" s="3">
        <v>1684</v>
      </c>
      <c r="B255" s="4">
        <v>44944</v>
      </c>
      <c r="C255" s="3">
        <v>202</v>
      </c>
      <c r="D255" s="3">
        <v>302</v>
      </c>
      <c r="E255" s="3">
        <v>103</v>
      </c>
      <c r="F255" s="3">
        <v>10</v>
      </c>
      <c r="G255" s="5">
        <v>236.886</v>
      </c>
      <c r="H255" s="5">
        <v>2368.86</v>
      </c>
      <c r="I255" s="5">
        <v>402.70620000000002</v>
      </c>
      <c r="J255" s="3" t="b">
        <v>0</v>
      </c>
      <c r="K255" s="3" t="s">
        <v>568</v>
      </c>
      <c r="L255" s="16">
        <f t="shared" si="9"/>
        <v>0.61458333333333337</v>
      </c>
      <c r="M255" s="3">
        <v>2023</v>
      </c>
      <c r="N255" s="3">
        <v>1</v>
      </c>
      <c r="O255" s="3" t="s">
        <v>18</v>
      </c>
      <c r="P255" s="3">
        <v>14</v>
      </c>
      <c r="Q255" s="9">
        <f xml:space="preserve"> Table1[[#This Row],[Total_Sales]] / Table1[[#This Row],[Quantity_Sold]]</f>
        <v>236.88600000000002</v>
      </c>
      <c r="R255" s="14" t="str">
        <f t="shared" si="10"/>
        <v>Afternoon</v>
      </c>
      <c r="S255" s="30">
        <f t="shared" si="11"/>
        <v>0.17</v>
      </c>
    </row>
    <row r="256" spans="1:19" ht="15.75" customHeight="1" x14ac:dyDescent="0.3">
      <c r="A256" s="3">
        <v>2415</v>
      </c>
      <c r="B256" s="4">
        <v>44944</v>
      </c>
      <c r="C256" s="3">
        <v>205</v>
      </c>
      <c r="D256" s="3">
        <v>305</v>
      </c>
      <c r="E256" s="3">
        <v>101</v>
      </c>
      <c r="F256" s="3">
        <v>1</v>
      </c>
      <c r="G256" s="5">
        <v>233.935</v>
      </c>
      <c r="H256" s="5">
        <v>233.935</v>
      </c>
      <c r="I256" s="5">
        <v>35.090249999999997</v>
      </c>
      <c r="J256" s="3" t="b">
        <v>0</v>
      </c>
      <c r="K256" s="3" t="s">
        <v>914</v>
      </c>
      <c r="L256" s="16">
        <f t="shared" si="9"/>
        <v>0.40069444444444446</v>
      </c>
      <c r="M256" s="3">
        <v>2023</v>
      </c>
      <c r="N256" s="3">
        <v>1</v>
      </c>
      <c r="O256" s="3" t="s">
        <v>18</v>
      </c>
      <c r="P256" s="3">
        <v>9</v>
      </c>
      <c r="Q256" s="14">
        <f xml:space="preserve"> Table1[[#This Row],[Total_Sales]] / Table1[[#This Row],[Quantity_Sold]]</f>
        <v>233.935</v>
      </c>
      <c r="R256" s="14" t="str">
        <f t="shared" si="10"/>
        <v>Morning</v>
      </c>
      <c r="S256" s="30">
        <f t="shared" si="11"/>
        <v>0.15</v>
      </c>
    </row>
    <row r="257" spans="1:19" ht="15.75" customHeight="1" x14ac:dyDescent="0.3">
      <c r="A257" s="3">
        <v>2797</v>
      </c>
      <c r="B257" s="4">
        <v>44944</v>
      </c>
      <c r="C257" s="3">
        <v>204</v>
      </c>
      <c r="D257" s="3">
        <v>302</v>
      </c>
      <c r="E257" s="3">
        <v>103</v>
      </c>
      <c r="F257" s="3">
        <v>9</v>
      </c>
      <c r="G257" s="5">
        <v>120.77000000000001</v>
      </c>
      <c r="H257" s="5">
        <v>1086.93</v>
      </c>
      <c r="I257" s="5">
        <v>271.73250000000002</v>
      </c>
      <c r="J257" s="3" t="b">
        <v>0</v>
      </c>
      <c r="K257" s="3" t="s">
        <v>664</v>
      </c>
      <c r="L257" s="16">
        <f t="shared" si="9"/>
        <v>0.76388888888888884</v>
      </c>
      <c r="M257" s="3">
        <v>2023</v>
      </c>
      <c r="N257" s="3">
        <v>1</v>
      </c>
      <c r="O257" s="3" t="s">
        <v>18</v>
      </c>
      <c r="P257" s="3">
        <v>18</v>
      </c>
      <c r="Q257" s="9">
        <f xml:space="preserve"> Table1[[#This Row],[Total_Sales]] / Table1[[#This Row],[Quantity_Sold]]</f>
        <v>120.77000000000001</v>
      </c>
      <c r="R257" s="14" t="str">
        <f t="shared" si="10"/>
        <v>Evening</v>
      </c>
      <c r="S257" s="30">
        <f t="shared" si="11"/>
        <v>0.25</v>
      </c>
    </row>
    <row r="258" spans="1:19" ht="15.75" customHeight="1" x14ac:dyDescent="0.3">
      <c r="A258" s="3">
        <v>2880</v>
      </c>
      <c r="B258" s="4">
        <v>44944</v>
      </c>
      <c r="C258" s="3">
        <v>205</v>
      </c>
      <c r="D258" s="3">
        <v>305</v>
      </c>
      <c r="E258" s="3">
        <v>103</v>
      </c>
      <c r="F258" s="3">
        <v>7</v>
      </c>
      <c r="G258" s="5">
        <v>177.15100000000001</v>
      </c>
      <c r="H258" s="5">
        <v>1240.057</v>
      </c>
      <c r="I258" s="5">
        <v>260.41197</v>
      </c>
      <c r="J258" s="3" t="b">
        <v>0</v>
      </c>
      <c r="K258" s="3" t="s">
        <v>374</v>
      </c>
      <c r="L258" s="16">
        <f t="shared" ref="L258:L321" si="12">TIMEVALUE(K258)</f>
        <v>0.50624999999999998</v>
      </c>
      <c r="M258" s="3">
        <v>2023</v>
      </c>
      <c r="N258" s="3">
        <v>1</v>
      </c>
      <c r="O258" s="3" t="s">
        <v>18</v>
      </c>
      <c r="P258" s="3">
        <v>12</v>
      </c>
      <c r="Q258" s="9">
        <f xml:space="preserve"> Table1[[#This Row],[Total_Sales]] / Table1[[#This Row],[Quantity_Sold]]</f>
        <v>177.15100000000001</v>
      </c>
      <c r="R258" s="14" t="str">
        <f t="shared" ref="R258:R321" si="13">IF(L258&lt;TIME(12,0,0),"Morning", IF(L258&lt;TIME(15,0,0),"Afternoon", IF(L258&lt;TIME(21,0,0),"Evening","Night")))</f>
        <v>Afternoon</v>
      </c>
      <c r="S258" s="30">
        <f t="shared" ref="S258:S321" si="14">(I258/H258)</f>
        <v>0.21</v>
      </c>
    </row>
    <row r="259" spans="1:19" ht="15.75" customHeight="1" x14ac:dyDescent="0.3">
      <c r="A259" s="3">
        <v>1046</v>
      </c>
      <c r="B259" s="4">
        <v>44945</v>
      </c>
      <c r="C259" s="3">
        <v>202</v>
      </c>
      <c r="D259" s="3">
        <v>302</v>
      </c>
      <c r="E259" s="3">
        <v>102</v>
      </c>
      <c r="F259" s="3">
        <v>7</v>
      </c>
      <c r="G259" s="5">
        <v>116.41500000000001</v>
      </c>
      <c r="H259" s="5">
        <v>814.90500000000009</v>
      </c>
      <c r="I259" s="5">
        <v>244.47150000000002</v>
      </c>
      <c r="J259" s="3" t="b">
        <v>0</v>
      </c>
      <c r="K259" s="3" t="s">
        <v>66</v>
      </c>
      <c r="L259" s="16">
        <f t="shared" si="12"/>
        <v>0.18541666666666667</v>
      </c>
      <c r="M259" s="3">
        <v>2023</v>
      </c>
      <c r="N259" s="3">
        <v>1</v>
      </c>
      <c r="O259" s="3" t="s">
        <v>16</v>
      </c>
      <c r="P259" s="3">
        <v>4</v>
      </c>
      <c r="Q259" s="9">
        <f xml:space="preserve"> Table1[[#This Row],[Total_Sales]] / Table1[[#This Row],[Quantity_Sold]]</f>
        <v>116.41500000000001</v>
      </c>
      <c r="R259" s="14" t="str">
        <f t="shared" si="13"/>
        <v>Morning</v>
      </c>
      <c r="S259" s="30">
        <f t="shared" si="14"/>
        <v>0.3</v>
      </c>
    </row>
    <row r="260" spans="1:19" ht="15.75" customHeight="1" x14ac:dyDescent="0.3">
      <c r="A260" s="3">
        <v>1409</v>
      </c>
      <c r="B260" s="4">
        <v>44945</v>
      </c>
      <c r="C260" s="3">
        <v>201</v>
      </c>
      <c r="D260" s="3">
        <v>302</v>
      </c>
      <c r="E260" s="3">
        <v>103</v>
      </c>
      <c r="F260" s="3">
        <v>5</v>
      </c>
      <c r="G260" s="5">
        <v>376.31100000000004</v>
      </c>
      <c r="H260" s="5">
        <v>1881.5550000000003</v>
      </c>
      <c r="I260" s="5">
        <v>357.49545000000006</v>
      </c>
      <c r="J260" s="3" t="b">
        <v>0</v>
      </c>
      <c r="K260" s="3" t="s">
        <v>115</v>
      </c>
      <c r="L260" s="16">
        <f t="shared" si="12"/>
        <v>0.84236111111111112</v>
      </c>
      <c r="M260" s="3">
        <v>2023</v>
      </c>
      <c r="N260" s="3">
        <v>1</v>
      </c>
      <c r="O260" s="3" t="s">
        <v>16</v>
      </c>
      <c r="P260" s="3">
        <v>20</v>
      </c>
      <c r="Q260" s="9">
        <f xml:space="preserve"> Table1[[#This Row],[Total_Sales]] / Table1[[#This Row],[Quantity_Sold]]</f>
        <v>376.31100000000004</v>
      </c>
      <c r="R260" s="14" t="str">
        <f t="shared" si="13"/>
        <v>Evening</v>
      </c>
      <c r="S260" s="30">
        <f t="shared" si="14"/>
        <v>0.19</v>
      </c>
    </row>
    <row r="261" spans="1:19" ht="15.75" customHeight="1" x14ac:dyDescent="0.3">
      <c r="A261" s="3">
        <v>1678</v>
      </c>
      <c r="B261" s="4">
        <v>44945</v>
      </c>
      <c r="C261" s="3">
        <v>204</v>
      </c>
      <c r="D261" s="3">
        <v>303</v>
      </c>
      <c r="E261" s="3">
        <v>105</v>
      </c>
      <c r="F261" s="3">
        <v>6</v>
      </c>
      <c r="G261" s="5">
        <v>319.89100000000002</v>
      </c>
      <c r="H261" s="5">
        <v>1919.346</v>
      </c>
      <c r="I261" s="5">
        <v>326.28882000000004</v>
      </c>
      <c r="J261" s="3" t="b">
        <v>1</v>
      </c>
      <c r="K261" s="3" t="s">
        <v>565</v>
      </c>
      <c r="L261" s="16">
        <f t="shared" si="12"/>
        <v>0.35486111111111113</v>
      </c>
      <c r="M261" s="3">
        <v>2023</v>
      </c>
      <c r="N261" s="3">
        <v>1</v>
      </c>
      <c r="O261" s="3" t="s">
        <v>16</v>
      </c>
      <c r="P261" s="3">
        <v>8</v>
      </c>
      <c r="Q261" s="9">
        <f xml:space="preserve"> Table1[[#This Row],[Total_Sales]] / Table1[[#This Row],[Quantity_Sold]]</f>
        <v>319.89100000000002</v>
      </c>
      <c r="R261" s="14" t="str">
        <f t="shared" si="13"/>
        <v>Morning</v>
      </c>
      <c r="S261" s="30">
        <f t="shared" si="14"/>
        <v>0.17</v>
      </c>
    </row>
    <row r="262" spans="1:19" ht="15.75" customHeight="1" x14ac:dyDescent="0.3">
      <c r="A262" s="3">
        <v>1745</v>
      </c>
      <c r="B262" s="4">
        <v>44945</v>
      </c>
      <c r="C262" s="3">
        <v>202</v>
      </c>
      <c r="D262" s="3">
        <v>304</v>
      </c>
      <c r="E262" s="3">
        <v>104</v>
      </c>
      <c r="F262" s="3">
        <v>6</v>
      </c>
      <c r="G262" s="5">
        <v>227.47399999999999</v>
      </c>
      <c r="H262" s="5">
        <v>1364.8440000000001</v>
      </c>
      <c r="I262" s="5">
        <v>259.32035999999999</v>
      </c>
      <c r="J262" s="3" t="b">
        <v>1</v>
      </c>
      <c r="K262" s="3" t="s">
        <v>604</v>
      </c>
      <c r="L262" s="16">
        <f t="shared" si="12"/>
        <v>0.12361111111111112</v>
      </c>
      <c r="M262" s="3">
        <v>2023</v>
      </c>
      <c r="N262" s="3">
        <v>1</v>
      </c>
      <c r="O262" s="3" t="s">
        <v>16</v>
      </c>
      <c r="P262" s="3">
        <v>2</v>
      </c>
      <c r="Q262" s="9">
        <f xml:space="preserve"> Table1[[#This Row],[Total_Sales]] / Table1[[#This Row],[Quantity_Sold]]</f>
        <v>227.47400000000002</v>
      </c>
      <c r="R262" s="14" t="str">
        <f t="shared" si="13"/>
        <v>Morning</v>
      </c>
      <c r="S262" s="30">
        <f t="shared" si="14"/>
        <v>0.19</v>
      </c>
    </row>
    <row r="263" spans="1:19" ht="15.75" customHeight="1" x14ac:dyDescent="0.3">
      <c r="A263" s="3">
        <v>1662</v>
      </c>
      <c r="B263" s="4">
        <v>44946</v>
      </c>
      <c r="C263" s="3">
        <v>205</v>
      </c>
      <c r="D263" s="3">
        <v>303</v>
      </c>
      <c r="E263" s="3">
        <v>105</v>
      </c>
      <c r="F263" s="3">
        <v>1</v>
      </c>
      <c r="G263" s="5">
        <v>268.91800000000001</v>
      </c>
      <c r="H263" s="5">
        <v>268.91800000000001</v>
      </c>
      <c r="I263" s="5">
        <v>56.47278</v>
      </c>
      <c r="J263" s="3" t="b">
        <v>0</v>
      </c>
      <c r="K263" s="3" t="s">
        <v>233</v>
      </c>
      <c r="L263" s="16">
        <f t="shared" si="12"/>
        <v>0.22361111111111112</v>
      </c>
      <c r="M263" s="3">
        <v>2023</v>
      </c>
      <c r="N263" s="3">
        <v>1</v>
      </c>
      <c r="O263" s="3" t="s">
        <v>26</v>
      </c>
      <c r="P263" s="3">
        <v>5</v>
      </c>
      <c r="Q263" s="9">
        <f xml:space="preserve"> Table1[[#This Row],[Total_Sales]] / Table1[[#This Row],[Quantity_Sold]]</f>
        <v>268.91800000000001</v>
      </c>
      <c r="R263" s="14" t="str">
        <f t="shared" si="13"/>
        <v>Morning</v>
      </c>
      <c r="S263" s="30">
        <f t="shared" si="14"/>
        <v>0.21</v>
      </c>
    </row>
    <row r="264" spans="1:19" ht="15.75" customHeight="1" x14ac:dyDescent="0.3">
      <c r="A264" s="3">
        <v>2394</v>
      </c>
      <c r="B264" s="4">
        <v>44946</v>
      </c>
      <c r="C264" s="3">
        <v>202</v>
      </c>
      <c r="D264" s="3">
        <v>304</v>
      </c>
      <c r="E264" s="3">
        <v>102</v>
      </c>
      <c r="F264" s="3">
        <v>5</v>
      </c>
      <c r="G264" s="5">
        <v>218.19200000000001</v>
      </c>
      <c r="H264" s="5">
        <v>1090.96</v>
      </c>
      <c r="I264" s="5">
        <v>229.10159999999999</v>
      </c>
      <c r="J264" s="3" t="b">
        <v>1</v>
      </c>
      <c r="K264" s="3" t="s">
        <v>75</v>
      </c>
      <c r="L264" s="16">
        <f t="shared" si="12"/>
        <v>0.51875000000000004</v>
      </c>
      <c r="M264" s="3">
        <v>2023</v>
      </c>
      <c r="N264" s="3">
        <v>1</v>
      </c>
      <c r="O264" s="3" t="s">
        <v>26</v>
      </c>
      <c r="P264" s="3">
        <v>12</v>
      </c>
      <c r="Q264" s="9">
        <f xml:space="preserve"> Table1[[#This Row],[Total_Sales]] / Table1[[#This Row],[Quantity_Sold]]</f>
        <v>218.19200000000001</v>
      </c>
      <c r="R264" s="14" t="str">
        <f t="shared" si="13"/>
        <v>Afternoon</v>
      </c>
      <c r="S264" s="30">
        <f t="shared" si="14"/>
        <v>0.21</v>
      </c>
    </row>
    <row r="265" spans="1:19" ht="15.75" customHeight="1" x14ac:dyDescent="0.3">
      <c r="A265" s="3">
        <v>2859</v>
      </c>
      <c r="B265" s="4">
        <v>44946</v>
      </c>
      <c r="C265" s="3">
        <v>203</v>
      </c>
      <c r="D265" s="3">
        <v>303</v>
      </c>
      <c r="E265" s="3">
        <v>104</v>
      </c>
      <c r="F265" s="3">
        <v>2</v>
      </c>
      <c r="G265" s="5">
        <v>265.52500000000003</v>
      </c>
      <c r="H265" s="5">
        <v>531.05000000000007</v>
      </c>
      <c r="I265" s="5">
        <v>79.657500000000013</v>
      </c>
      <c r="J265" s="3" t="b">
        <v>0</v>
      </c>
      <c r="K265" s="3" t="s">
        <v>1065</v>
      </c>
      <c r="L265" s="16">
        <f t="shared" si="12"/>
        <v>7.7083333333333337E-2</v>
      </c>
      <c r="M265" s="3">
        <v>2023</v>
      </c>
      <c r="N265" s="3">
        <v>1</v>
      </c>
      <c r="O265" s="3" t="s">
        <v>26</v>
      </c>
      <c r="P265" s="3">
        <v>1</v>
      </c>
      <c r="Q265" s="9">
        <f xml:space="preserve"> Table1[[#This Row],[Total_Sales]] / Table1[[#This Row],[Quantity_Sold]]</f>
        <v>265.52500000000003</v>
      </c>
      <c r="R265" s="14" t="str">
        <f t="shared" si="13"/>
        <v>Morning</v>
      </c>
      <c r="S265" s="30">
        <f t="shared" si="14"/>
        <v>0.15</v>
      </c>
    </row>
    <row r="266" spans="1:19" ht="15.75" customHeight="1" x14ac:dyDescent="0.3">
      <c r="A266" s="3">
        <v>2873</v>
      </c>
      <c r="B266" s="4">
        <v>44946</v>
      </c>
      <c r="C266" s="3">
        <v>202</v>
      </c>
      <c r="D266" s="3">
        <v>303</v>
      </c>
      <c r="E266" s="3">
        <v>103</v>
      </c>
      <c r="F266" s="3">
        <v>9</v>
      </c>
      <c r="G266" s="5">
        <v>148.57700000000003</v>
      </c>
      <c r="H266" s="5">
        <v>1337.1930000000002</v>
      </c>
      <c r="I266" s="5">
        <v>254.06667000000004</v>
      </c>
      <c r="J266" s="3" t="b">
        <v>0</v>
      </c>
      <c r="K266" s="3" t="s">
        <v>72</v>
      </c>
      <c r="L266" s="16">
        <f t="shared" si="12"/>
        <v>0.18472222222222223</v>
      </c>
      <c r="M266" s="3">
        <v>2023</v>
      </c>
      <c r="N266" s="3">
        <v>1</v>
      </c>
      <c r="O266" s="3" t="s">
        <v>26</v>
      </c>
      <c r="P266" s="3">
        <v>4</v>
      </c>
      <c r="Q266" s="9">
        <f xml:space="preserve"> Table1[[#This Row],[Total_Sales]] / Table1[[#This Row],[Quantity_Sold]]</f>
        <v>148.57700000000003</v>
      </c>
      <c r="R266" s="14" t="str">
        <f t="shared" si="13"/>
        <v>Morning</v>
      </c>
      <c r="S266" s="30">
        <f t="shared" si="14"/>
        <v>0.19</v>
      </c>
    </row>
    <row r="267" spans="1:19" ht="15.75" customHeight="1" x14ac:dyDescent="0.3">
      <c r="A267" s="3">
        <v>1104</v>
      </c>
      <c r="B267" s="4">
        <v>44947</v>
      </c>
      <c r="C267" s="3">
        <v>202</v>
      </c>
      <c r="D267" s="3">
        <v>302</v>
      </c>
      <c r="E267" s="3">
        <v>105</v>
      </c>
      <c r="F267" s="3">
        <v>1</v>
      </c>
      <c r="G267" s="5">
        <v>284.64800000000002</v>
      </c>
      <c r="H267" s="5">
        <v>284.64800000000002</v>
      </c>
      <c r="I267" s="5">
        <v>59.77608</v>
      </c>
      <c r="J267" s="3" t="b">
        <v>0</v>
      </c>
      <c r="K267" s="3" t="s">
        <v>54</v>
      </c>
      <c r="L267" s="16">
        <f t="shared" si="12"/>
        <v>0.8833333333333333</v>
      </c>
      <c r="M267" s="3">
        <v>2023</v>
      </c>
      <c r="N267" s="3">
        <v>1</v>
      </c>
      <c r="O267" s="3" t="s">
        <v>22</v>
      </c>
      <c r="P267" s="3">
        <v>21</v>
      </c>
      <c r="Q267" s="9">
        <f xml:space="preserve"> Table1[[#This Row],[Total_Sales]] / Table1[[#This Row],[Quantity_Sold]]</f>
        <v>284.64800000000002</v>
      </c>
      <c r="R267" s="14" t="str">
        <f t="shared" si="13"/>
        <v>Night</v>
      </c>
      <c r="S267" s="30">
        <f t="shared" si="14"/>
        <v>0.21</v>
      </c>
    </row>
    <row r="268" spans="1:19" ht="15.75" customHeight="1" x14ac:dyDescent="0.3">
      <c r="A268" s="3">
        <v>2395</v>
      </c>
      <c r="B268" s="4">
        <v>44947</v>
      </c>
      <c r="C268" s="3">
        <v>204</v>
      </c>
      <c r="D268" s="3">
        <v>303</v>
      </c>
      <c r="E268" s="3">
        <v>102</v>
      </c>
      <c r="F268" s="3">
        <v>9</v>
      </c>
      <c r="G268" s="5">
        <v>115.297</v>
      </c>
      <c r="H268" s="5">
        <v>1037.673</v>
      </c>
      <c r="I268" s="5">
        <v>259.41825</v>
      </c>
      <c r="J268" s="3" t="b">
        <v>1</v>
      </c>
      <c r="K268" s="3" t="s">
        <v>421</v>
      </c>
      <c r="L268" s="16">
        <f t="shared" si="12"/>
        <v>0.21527777777777779</v>
      </c>
      <c r="M268" s="3">
        <v>2023</v>
      </c>
      <c r="N268" s="3">
        <v>1</v>
      </c>
      <c r="O268" s="3" t="s">
        <v>22</v>
      </c>
      <c r="P268" s="3">
        <v>5</v>
      </c>
      <c r="Q268" s="9">
        <f xml:space="preserve"> Table1[[#This Row],[Total_Sales]] / Table1[[#This Row],[Quantity_Sold]]</f>
        <v>115.297</v>
      </c>
      <c r="R268" s="14" t="str">
        <f t="shared" si="13"/>
        <v>Morning</v>
      </c>
      <c r="S268" s="30">
        <f t="shared" si="14"/>
        <v>0.25</v>
      </c>
    </row>
    <row r="269" spans="1:19" ht="15.75" customHeight="1" x14ac:dyDescent="0.3">
      <c r="A269" s="3">
        <v>2897</v>
      </c>
      <c r="B269" s="4">
        <v>44947</v>
      </c>
      <c r="C269" s="3">
        <v>202</v>
      </c>
      <c r="D269" s="3">
        <v>305</v>
      </c>
      <c r="E269" s="3">
        <v>105</v>
      </c>
      <c r="F269" s="3">
        <v>7</v>
      </c>
      <c r="G269" s="5">
        <v>145.41800000000001</v>
      </c>
      <c r="H269" s="5">
        <v>1017.926</v>
      </c>
      <c r="I269" s="5">
        <v>193.40594000000002</v>
      </c>
      <c r="J269" s="3" t="b">
        <v>0</v>
      </c>
      <c r="K269" s="3" t="s">
        <v>511</v>
      </c>
      <c r="L269" s="16">
        <f t="shared" si="12"/>
        <v>0.51249999999999996</v>
      </c>
      <c r="M269" s="3">
        <v>2023</v>
      </c>
      <c r="N269" s="3">
        <v>1</v>
      </c>
      <c r="O269" s="3" t="s">
        <v>22</v>
      </c>
      <c r="P269" s="3">
        <v>12</v>
      </c>
      <c r="Q269" s="9">
        <f xml:space="preserve"> Table1[[#This Row],[Total_Sales]] / Table1[[#This Row],[Quantity_Sold]]</f>
        <v>145.41800000000001</v>
      </c>
      <c r="R269" s="14" t="str">
        <f t="shared" si="13"/>
        <v>Afternoon</v>
      </c>
      <c r="S269" s="30">
        <f t="shared" si="14"/>
        <v>0.19</v>
      </c>
    </row>
    <row r="270" spans="1:19" ht="15.75" customHeight="1" x14ac:dyDescent="0.3">
      <c r="A270" s="3">
        <v>2905</v>
      </c>
      <c r="B270" s="4">
        <v>44947</v>
      </c>
      <c r="C270" s="3">
        <v>201</v>
      </c>
      <c r="D270" s="3">
        <v>303</v>
      </c>
      <c r="E270" s="3">
        <v>104</v>
      </c>
      <c r="F270" s="3">
        <v>5</v>
      </c>
      <c r="G270" s="5">
        <v>369.85</v>
      </c>
      <c r="H270" s="5">
        <v>1849.25</v>
      </c>
      <c r="I270" s="5">
        <v>462.3125</v>
      </c>
      <c r="J270" s="3" t="b">
        <v>0</v>
      </c>
      <c r="K270" s="3" t="s">
        <v>1080</v>
      </c>
      <c r="L270" s="16">
        <f t="shared" si="12"/>
        <v>0.41458333333333336</v>
      </c>
      <c r="M270" s="3">
        <v>2023</v>
      </c>
      <c r="N270" s="3">
        <v>1</v>
      </c>
      <c r="O270" s="3" t="s">
        <v>22</v>
      </c>
      <c r="P270" s="3">
        <v>9</v>
      </c>
      <c r="Q270" s="9">
        <f xml:space="preserve"> Table1[[#This Row],[Total_Sales]] / Table1[[#This Row],[Quantity_Sold]]</f>
        <v>369.85</v>
      </c>
      <c r="R270" s="14" t="str">
        <f t="shared" si="13"/>
        <v>Morning</v>
      </c>
      <c r="S270" s="30">
        <f t="shared" si="14"/>
        <v>0.25</v>
      </c>
    </row>
    <row r="271" spans="1:19" ht="15.75" customHeight="1" x14ac:dyDescent="0.3">
      <c r="A271" s="3">
        <v>1308</v>
      </c>
      <c r="B271" s="4">
        <v>44948</v>
      </c>
      <c r="C271" s="3">
        <v>201</v>
      </c>
      <c r="D271" s="3">
        <v>301</v>
      </c>
      <c r="E271" s="3">
        <v>104</v>
      </c>
      <c r="F271" s="3">
        <v>3</v>
      </c>
      <c r="G271" s="5">
        <v>271.60900000000004</v>
      </c>
      <c r="H271" s="5">
        <v>814.82700000000011</v>
      </c>
      <c r="I271" s="5">
        <v>171.11367000000001</v>
      </c>
      <c r="J271" s="3" t="b">
        <v>0</v>
      </c>
      <c r="K271" s="3" t="s">
        <v>299</v>
      </c>
      <c r="L271" s="16">
        <f t="shared" si="12"/>
        <v>4.3749999999999997E-2</v>
      </c>
      <c r="M271" s="3">
        <v>2023</v>
      </c>
      <c r="N271" s="3">
        <v>1</v>
      </c>
      <c r="O271" s="3" t="s">
        <v>20</v>
      </c>
      <c r="P271" s="3">
        <v>1</v>
      </c>
      <c r="Q271" s="9">
        <f xml:space="preserve"> Table1[[#This Row],[Total_Sales]] / Table1[[#This Row],[Quantity_Sold]]</f>
        <v>271.60900000000004</v>
      </c>
      <c r="R271" s="14" t="str">
        <f t="shared" si="13"/>
        <v>Morning</v>
      </c>
      <c r="S271" s="30">
        <f t="shared" si="14"/>
        <v>0.21</v>
      </c>
    </row>
    <row r="272" spans="1:19" ht="15.75" customHeight="1" x14ac:dyDescent="0.3">
      <c r="A272" s="3">
        <v>1888</v>
      </c>
      <c r="B272" s="4">
        <v>44948</v>
      </c>
      <c r="C272" s="3">
        <v>202</v>
      </c>
      <c r="D272" s="3">
        <v>301</v>
      </c>
      <c r="E272" s="3">
        <v>101</v>
      </c>
      <c r="F272" s="3">
        <v>5</v>
      </c>
      <c r="G272" s="5">
        <v>114.426</v>
      </c>
      <c r="H272" s="5">
        <v>572.13</v>
      </c>
      <c r="I272" s="5">
        <v>97.262100000000004</v>
      </c>
      <c r="J272" s="3" t="b">
        <v>1</v>
      </c>
      <c r="K272" s="3" t="s">
        <v>579</v>
      </c>
      <c r="L272" s="16">
        <f t="shared" si="12"/>
        <v>0.8666666666666667</v>
      </c>
      <c r="M272" s="3">
        <v>2023</v>
      </c>
      <c r="N272" s="3">
        <v>1</v>
      </c>
      <c r="O272" s="3" t="s">
        <v>20</v>
      </c>
      <c r="P272" s="3">
        <v>20</v>
      </c>
      <c r="Q272" s="14">
        <f xml:space="preserve"> Table1[[#This Row],[Total_Sales]] / Table1[[#This Row],[Quantity_Sold]]</f>
        <v>114.426</v>
      </c>
      <c r="R272" s="14" t="str">
        <f t="shared" si="13"/>
        <v>Evening</v>
      </c>
      <c r="S272" s="30">
        <f t="shared" si="14"/>
        <v>0.17</v>
      </c>
    </row>
    <row r="273" spans="1:19" ht="15.75" customHeight="1" x14ac:dyDescent="0.3">
      <c r="A273" s="3">
        <v>1918</v>
      </c>
      <c r="B273" s="4">
        <v>44948</v>
      </c>
      <c r="C273" s="3">
        <v>201</v>
      </c>
      <c r="D273" s="3">
        <v>305</v>
      </c>
      <c r="E273" s="3">
        <v>104</v>
      </c>
      <c r="F273" s="3">
        <v>2</v>
      </c>
      <c r="G273" s="5">
        <v>329.91399999999999</v>
      </c>
      <c r="H273" s="5">
        <v>659.82799999999997</v>
      </c>
      <c r="I273" s="5">
        <v>112.17076</v>
      </c>
      <c r="J273" s="3" t="b">
        <v>0</v>
      </c>
      <c r="K273" s="3" t="s">
        <v>195</v>
      </c>
      <c r="L273" s="16">
        <f t="shared" si="12"/>
        <v>0.78749999999999998</v>
      </c>
      <c r="M273" s="3">
        <v>2023</v>
      </c>
      <c r="N273" s="3">
        <v>1</v>
      </c>
      <c r="O273" s="3" t="s">
        <v>20</v>
      </c>
      <c r="P273" s="3">
        <v>18</v>
      </c>
      <c r="Q273" s="9">
        <f xml:space="preserve"> Table1[[#This Row],[Total_Sales]] / Table1[[#This Row],[Quantity_Sold]]</f>
        <v>329.91399999999999</v>
      </c>
      <c r="R273" s="14" t="str">
        <f t="shared" si="13"/>
        <v>Evening</v>
      </c>
      <c r="S273" s="30">
        <f t="shared" si="14"/>
        <v>0.17</v>
      </c>
    </row>
    <row r="274" spans="1:19" ht="15.75" customHeight="1" x14ac:dyDescent="0.3">
      <c r="A274" s="3">
        <v>2416</v>
      </c>
      <c r="B274" s="4">
        <v>44948</v>
      </c>
      <c r="C274" s="3">
        <v>204</v>
      </c>
      <c r="D274" s="3">
        <v>303</v>
      </c>
      <c r="E274" s="3">
        <v>105</v>
      </c>
      <c r="F274" s="3">
        <v>10</v>
      </c>
      <c r="G274" s="5">
        <v>108.992</v>
      </c>
      <c r="H274" s="5">
        <v>1089.92</v>
      </c>
      <c r="I274" s="5">
        <v>185.28640000000001</v>
      </c>
      <c r="J274" s="3" t="b">
        <v>0</v>
      </c>
      <c r="K274" s="3" t="s">
        <v>150</v>
      </c>
      <c r="L274" s="16">
        <f t="shared" si="12"/>
        <v>0.24305555555555555</v>
      </c>
      <c r="M274" s="3">
        <v>2023</v>
      </c>
      <c r="N274" s="3">
        <v>1</v>
      </c>
      <c r="O274" s="3" t="s">
        <v>20</v>
      </c>
      <c r="P274" s="3">
        <v>5</v>
      </c>
      <c r="Q274" s="9">
        <f xml:space="preserve"> Table1[[#This Row],[Total_Sales]] / Table1[[#This Row],[Quantity_Sold]]</f>
        <v>108.992</v>
      </c>
      <c r="R274" s="14" t="str">
        <f t="shared" si="13"/>
        <v>Morning</v>
      </c>
      <c r="S274" s="30">
        <f t="shared" si="14"/>
        <v>0.17</v>
      </c>
    </row>
    <row r="275" spans="1:19" ht="15.75" customHeight="1" x14ac:dyDescent="0.3">
      <c r="A275" s="3">
        <v>1231</v>
      </c>
      <c r="B275" s="4">
        <v>44949</v>
      </c>
      <c r="C275" s="3">
        <v>201</v>
      </c>
      <c r="D275" s="3">
        <v>304</v>
      </c>
      <c r="E275" s="3">
        <v>101</v>
      </c>
      <c r="F275" s="3">
        <v>1</v>
      </c>
      <c r="G275" s="5">
        <v>55.744000000000007</v>
      </c>
      <c r="H275" s="5">
        <v>55.744000000000007</v>
      </c>
      <c r="I275" s="5">
        <v>13.936000000000002</v>
      </c>
      <c r="J275" s="3" t="b">
        <v>0</v>
      </c>
      <c r="K275" s="3" t="s">
        <v>235</v>
      </c>
      <c r="L275" s="16">
        <f t="shared" si="12"/>
        <v>0.12430555555555556</v>
      </c>
      <c r="M275" s="3">
        <v>2023</v>
      </c>
      <c r="N275" s="3">
        <v>1</v>
      </c>
      <c r="O275" s="3" t="s">
        <v>28</v>
      </c>
      <c r="P275" s="3">
        <v>2</v>
      </c>
      <c r="Q275" s="14">
        <f xml:space="preserve"> Table1[[#This Row],[Total_Sales]] / Table1[[#This Row],[Quantity_Sold]]</f>
        <v>55.744000000000007</v>
      </c>
      <c r="R275" s="14" t="str">
        <f t="shared" si="13"/>
        <v>Morning</v>
      </c>
      <c r="S275" s="30">
        <f t="shared" si="14"/>
        <v>0.25</v>
      </c>
    </row>
    <row r="276" spans="1:19" ht="15.75" customHeight="1" x14ac:dyDescent="0.3">
      <c r="A276" s="3">
        <v>1551</v>
      </c>
      <c r="B276" s="4">
        <v>44949</v>
      </c>
      <c r="C276" s="3">
        <v>204</v>
      </c>
      <c r="D276" s="3">
        <v>304</v>
      </c>
      <c r="E276" s="3">
        <v>103</v>
      </c>
      <c r="F276" s="3">
        <v>3</v>
      </c>
      <c r="G276" s="5">
        <v>247.494</v>
      </c>
      <c r="H276" s="5">
        <v>742.48199999999997</v>
      </c>
      <c r="I276" s="5">
        <v>111.3723</v>
      </c>
      <c r="J276" s="3" t="b">
        <v>0</v>
      </c>
      <c r="K276" s="3" t="s">
        <v>479</v>
      </c>
      <c r="L276" s="16">
        <f t="shared" si="12"/>
        <v>0.67708333333333337</v>
      </c>
      <c r="M276" s="3">
        <v>2023</v>
      </c>
      <c r="N276" s="3">
        <v>1</v>
      </c>
      <c r="O276" s="3" t="s">
        <v>28</v>
      </c>
      <c r="P276" s="3">
        <v>16</v>
      </c>
      <c r="Q276" s="9">
        <f xml:space="preserve"> Table1[[#This Row],[Total_Sales]] / Table1[[#This Row],[Quantity_Sold]]</f>
        <v>247.494</v>
      </c>
      <c r="R276" s="14" t="str">
        <f t="shared" si="13"/>
        <v>Evening</v>
      </c>
      <c r="S276" s="30">
        <f t="shared" si="14"/>
        <v>0.15</v>
      </c>
    </row>
    <row r="277" spans="1:19" ht="15.75" customHeight="1" x14ac:dyDescent="0.3">
      <c r="A277" s="3">
        <v>1332</v>
      </c>
      <c r="B277" s="4">
        <v>44950</v>
      </c>
      <c r="C277" s="3">
        <v>202</v>
      </c>
      <c r="D277" s="3">
        <v>304</v>
      </c>
      <c r="E277" s="3">
        <v>104</v>
      </c>
      <c r="F277" s="3">
        <v>5</v>
      </c>
      <c r="G277" s="5">
        <v>372.45</v>
      </c>
      <c r="H277" s="5">
        <v>1862.25</v>
      </c>
      <c r="I277" s="5">
        <v>391.07249999999999</v>
      </c>
      <c r="J277" s="3" t="b">
        <v>0</v>
      </c>
      <c r="K277" s="3" t="s">
        <v>319</v>
      </c>
      <c r="L277" s="16">
        <f t="shared" si="12"/>
        <v>0.36319444444444443</v>
      </c>
      <c r="M277" s="3">
        <v>2023</v>
      </c>
      <c r="N277" s="3">
        <v>1</v>
      </c>
      <c r="O277" s="3" t="s">
        <v>31</v>
      </c>
      <c r="P277" s="3">
        <v>8</v>
      </c>
      <c r="Q277" s="9">
        <f xml:space="preserve"> Table1[[#This Row],[Total_Sales]] / Table1[[#This Row],[Quantity_Sold]]</f>
        <v>372.45</v>
      </c>
      <c r="R277" s="14" t="str">
        <f t="shared" si="13"/>
        <v>Morning</v>
      </c>
      <c r="S277" s="30">
        <f t="shared" si="14"/>
        <v>0.21</v>
      </c>
    </row>
    <row r="278" spans="1:19" ht="15.75" customHeight="1" x14ac:dyDescent="0.3">
      <c r="A278" s="3">
        <v>2442</v>
      </c>
      <c r="B278" s="4">
        <v>44950</v>
      </c>
      <c r="C278" s="3">
        <v>203</v>
      </c>
      <c r="D278" s="3">
        <v>305</v>
      </c>
      <c r="E278" s="3">
        <v>103</v>
      </c>
      <c r="F278" s="3">
        <v>3</v>
      </c>
      <c r="G278" s="5">
        <v>271.31</v>
      </c>
      <c r="H278" s="5">
        <v>813.93000000000006</v>
      </c>
      <c r="I278" s="5">
        <v>170.92529999999999</v>
      </c>
      <c r="J278" s="3" t="b">
        <v>0</v>
      </c>
      <c r="K278" s="3" t="s">
        <v>466</v>
      </c>
      <c r="L278" s="16">
        <f t="shared" si="12"/>
        <v>0.75902777777777775</v>
      </c>
      <c r="M278" s="3">
        <v>2023</v>
      </c>
      <c r="N278" s="3">
        <v>1</v>
      </c>
      <c r="O278" s="3" t="s">
        <v>31</v>
      </c>
      <c r="P278" s="3">
        <v>18</v>
      </c>
      <c r="Q278" s="9">
        <f xml:space="preserve"> Table1[[#This Row],[Total_Sales]] / Table1[[#This Row],[Quantity_Sold]]</f>
        <v>271.31</v>
      </c>
      <c r="R278" s="14" t="str">
        <f t="shared" si="13"/>
        <v>Evening</v>
      </c>
      <c r="S278" s="30">
        <f t="shared" si="14"/>
        <v>0.20999999999999996</v>
      </c>
    </row>
    <row r="279" spans="1:19" ht="15.75" customHeight="1" x14ac:dyDescent="0.3">
      <c r="A279" s="3">
        <v>2682</v>
      </c>
      <c r="B279" s="4">
        <v>44950</v>
      </c>
      <c r="C279" s="3">
        <v>203</v>
      </c>
      <c r="D279" s="3">
        <v>304</v>
      </c>
      <c r="E279" s="3">
        <v>101</v>
      </c>
      <c r="F279" s="3">
        <v>2</v>
      </c>
      <c r="G279" s="5">
        <v>71.682000000000002</v>
      </c>
      <c r="H279" s="5">
        <v>143.364</v>
      </c>
      <c r="I279" s="5">
        <v>30.106439999999999</v>
      </c>
      <c r="J279" s="3" t="b">
        <v>0</v>
      </c>
      <c r="K279" s="3" t="s">
        <v>310</v>
      </c>
      <c r="L279" s="16">
        <f t="shared" si="12"/>
        <v>0.99236111111111114</v>
      </c>
      <c r="M279" s="3">
        <v>2023</v>
      </c>
      <c r="N279" s="3">
        <v>1</v>
      </c>
      <c r="O279" s="3" t="s">
        <v>31</v>
      </c>
      <c r="P279" s="3">
        <v>23</v>
      </c>
      <c r="Q279" s="14">
        <f xml:space="preserve"> Table1[[#This Row],[Total_Sales]] / Table1[[#This Row],[Quantity_Sold]]</f>
        <v>71.682000000000002</v>
      </c>
      <c r="R279" s="14" t="str">
        <f t="shared" si="13"/>
        <v>Night</v>
      </c>
      <c r="S279" s="30">
        <f t="shared" si="14"/>
        <v>0.21</v>
      </c>
    </row>
    <row r="280" spans="1:19" ht="15.75" customHeight="1" x14ac:dyDescent="0.3">
      <c r="A280" s="3">
        <v>1834</v>
      </c>
      <c r="B280" s="4">
        <v>44951</v>
      </c>
      <c r="C280" s="3">
        <v>203</v>
      </c>
      <c r="D280" s="3">
        <v>305</v>
      </c>
      <c r="E280" s="3">
        <v>104</v>
      </c>
      <c r="F280" s="3">
        <v>1</v>
      </c>
      <c r="G280" s="5">
        <v>178.59399999999999</v>
      </c>
      <c r="H280" s="5">
        <v>178.59399999999999</v>
      </c>
      <c r="I280" s="5">
        <v>30.360980000000001</v>
      </c>
      <c r="J280" s="3" t="b">
        <v>0</v>
      </c>
      <c r="K280" s="3" t="s">
        <v>656</v>
      </c>
      <c r="L280" s="16">
        <f t="shared" si="12"/>
        <v>0.23472222222222222</v>
      </c>
      <c r="M280" s="3">
        <v>2023</v>
      </c>
      <c r="N280" s="3">
        <v>1</v>
      </c>
      <c r="O280" s="3" t="s">
        <v>18</v>
      </c>
      <c r="P280" s="3">
        <v>5</v>
      </c>
      <c r="Q280" s="9">
        <f xml:space="preserve"> Table1[[#This Row],[Total_Sales]] / Table1[[#This Row],[Quantity_Sold]]</f>
        <v>178.59399999999999</v>
      </c>
      <c r="R280" s="14" t="str">
        <f t="shared" si="13"/>
        <v>Morning</v>
      </c>
      <c r="S280" s="30">
        <f t="shared" si="14"/>
        <v>0.17</v>
      </c>
    </row>
    <row r="281" spans="1:19" ht="15.75" customHeight="1" x14ac:dyDescent="0.3">
      <c r="A281" s="3">
        <v>2151</v>
      </c>
      <c r="B281" s="4">
        <v>44951</v>
      </c>
      <c r="C281" s="3">
        <v>201</v>
      </c>
      <c r="D281" s="3">
        <v>305</v>
      </c>
      <c r="E281" s="3">
        <v>102</v>
      </c>
      <c r="F281" s="3">
        <v>5</v>
      </c>
      <c r="G281" s="5">
        <v>68.587999999999994</v>
      </c>
      <c r="H281" s="5">
        <v>342.93999999999994</v>
      </c>
      <c r="I281" s="5">
        <v>51.440999999999988</v>
      </c>
      <c r="J281" s="3" t="b">
        <v>0</v>
      </c>
      <c r="K281" s="3" t="s">
        <v>655</v>
      </c>
      <c r="L281" s="16">
        <f t="shared" si="12"/>
        <v>0.76875000000000004</v>
      </c>
      <c r="M281" s="3">
        <v>2023</v>
      </c>
      <c r="N281" s="3">
        <v>1</v>
      </c>
      <c r="O281" s="3" t="s">
        <v>18</v>
      </c>
      <c r="P281" s="3">
        <v>18</v>
      </c>
      <c r="Q281" s="9">
        <f xml:space="preserve"> Table1[[#This Row],[Total_Sales]] / Table1[[#This Row],[Quantity_Sold]]</f>
        <v>68.587999999999994</v>
      </c>
      <c r="R281" s="14" t="str">
        <f t="shared" si="13"/>
        <v>Evening</v>
      </c>
      <c r="S281" s="30">
        <f t="shared" si="14"/>
        <v>0.15</v>
      </c>
    </row>
    <row r="282" spans="1:19" ht="15.75" customHeight="1" x14ac:dyDescent="0.3">
      <c r="A282" s="3">
        <v>2631</v>
      </c>
      <c r="B282" s="4">
        <v>44951</v>
      </c>
      <c r="C282" s="3">
        <v>202</v>
      </c>
      <c r="D282" s="3">
        <v>303</v>
      </c>
      <c r="E282" s="3">
        <v>101</v>
      </c>
      <c r="F282" s="3">
        <v>1</v>
      </c>
      <c r="G282" s="5">
        <v>115.36199999999999</v>
      </c>
      <c r="H282" s="5">
        <v>115.36199999999999</v>
      </c>
      <c r="I282" s="5">
        <v>17.304299999999998</v>
      </c>
      <c r="J282" s="3" t="b">
        <v>1</v>
      </c>
      <c r="K282" s="3" t="s">
        <v>608</v>
      </c>
      <c r="L282" s="16">
        <f t="shared" si="12"/>
        <v>0.58958333333333335</v>
      </c>
      <c r="M282" s="3">
        <v>2023</v>
      </c>
      <c r="N282" s="3">
        <v>1</v>
      </c>
      <c r="O282" s="3" t="s">
        <v>18</v>
      </c>
      <c r="P282" s="3">
        <v>14</v>
      </c>
      <c r="Q282" s="14">
        <f xml:space="preserve"> Table1[[#This Row],[Total_Sales]] / Table1[[#This Row],[Quantity_Sold]]</f>
        <v>115.36199999999999</v>
      </c>
      <c r="R282" s="14" t="str">
        <f t="shared" si="13"/>
        <v>Afternoon</v>
      </c>
      <c r="S282" s="30">
        <f t="shared" si="14"/>
        <v>0.15</v>
      </c>
    </row>
    <row r="283" spans="1:19" ht="15.75" customHeight="1" x14ac:dyDescent="0.3">
      <c r="A283" s="3">
        <v>2714</v>
      </c>
      <c r="B283" s="4">
        <v>44952</v>
      </c>
      <c r="C283" s="3">
        <v>202</v>
      </c>
      <c r="D283" s="3">
        <v>302</v>
      </c>
      <c r="E283" s="3">
        <v>103</v>
      </c>
      <c r="F283" s="3">
        <v>7</v>
      </c>
      <c r="G283" s="5">
        <v>259.06400000000002</v>
      </c>
      <c r="H283" s="5">
        <v>1813.4480000000001</v>
      </c>
      <c r="I283" s="5">
        <v>544.03440000000001</v>
      </c>
      <c r="J283" s="3" t="b">
        <v>0</v>
      </c>
      <c r="K283" s="3" t="s">
        <v>719</v>
      </c>
      <c r="L283" s="16">
        <f t="shared" si="12"/>
        <v>0.34027777777777779</v>
      </c>
      <c r="M283" s="3">
        <v>2023</v>
      </c>
      <c r="N283" s="3">
        <v>1</v>
      </c>
      <c r="O283" s="3" t="s">
        <v>16</v>
      </c>
      <c r="P283" s="3">
        <v>8</v>
      </c>
      <c r="Q283" s="9">
        <f xml:space="preserve"> Table1[[#This Row],[Total_Sales]] / Table1[[#This Row],[Quantity_Sold]]</f>
        <v>259.06400000000002</v>
      </c>
      <c r="R283" s="14" t="str">
        <f t="shared" si="13"/>
        <v>Morning</v>
      </c>
      <c r="S283" s="30">
        <f t="shared" si="14"/>
        <v>0.3</v>
      </c>
    </row>
    <row r="284" spans="1:19" ht="15.75" customHeight="1" x14ac:dyDescent="0.3">
      <c r="A284" s="3">
        <v>2448</v>
      </c>
      <c r="B284" s="4">
        <v>44953</v>
      </c>
      <c r="C284" s="3">
        <v>203</v>
      </c>
      <c r="D284" s="3">
        <v>303</v>
      </c>
      <c r="E284" s="3">
        <v>103</v>
      </c>
      <c r="F284" s="3">
        <v>4</v>
      </c>
      <c r="G284" s="5">
        <v>287.02699999999999</v>
      </c>
      <c r="H284" s="5">
        <v>1148.1079999999999</v>
      </c>
      <c r="I284" s="5">
        <v>241.10267999999999</v>
      </c>
      <c r="J284" s="3" t="b">
        <v>0</v>
      </c>
      <c r="K284" s="3" t="s">
        <v>926</v>
      </c>
      <c r="L284" s="16">
        <f t="shared" si="12"/>
        <v>0.14791666666666667</v>
      </c>
      <c r="M284" s="3">
        <v>2023</v>
      </c>
      <c r="N284" s="3">
        <v>1</v>
      </c>
      <c r="O284" s="3" t="s">
        <v>26</v>
      </c>
      <c r="P284" s="3">
        <v>3</v>
      </c>
      <c r="Q284" s="9">
        <f xml:space="preserve"> Table1[[#This Row],[Total_Sales]] / Table1[[#This Row],[Quantity_Sold]]</f>
        <v>287.02699999999999</v>
      </c>
      <c r="R284" s="14" t="str">
        <f t="shared" si="13"/>
        <v>Morning</v>
      </c>
      <c r="S284" s="30">
        <f t="shared" si="14"/>
        <v>0.21</v>
      </c>
    </row>
    <row r="285" spans="1:19" ht="15.75" customHeight="1" x14ac:dyDescent="0.3">
      <c r="A285" s="3">
        <v>1688</v>
      </c>
      <c r="B285" s="4">
        <v>44954</v>
      </c>
      <c r="C285" s="3">
        <v>202</v>
      </c>
      <c r="D285" s="3">
        <v>304</v>
      </c>
      <c r="E285" s="3">
        <v>105</v>
      </c>
      <c r="F285" s="3">
        <v>10</v>
      </c>
      <c r="G285" s="5">
        <v>177.51500000000001</v>
      </c>
      <c r="H285" s="5">
        <v>1775.15</v>
      </c>
      <c r="I285" s="5">
        <v>532.54499999999996</v>
      </c>
      <c r="J285" s="3" t="b">
        <v>0</v>
      </c>
      <c r="K285" s="3" t="s">
        <v>571</v>
      </c>
      <c r="L285" s="16">
        <f t="shared" si="12"/>
        <v>0.89444444444444449</v>
      </c>
      <c r="M285" s="3">
        <v>2023</v>
      </c>
      <c r="N285" s="3">
        <v>1</v>
      </c>
      <c r="O285" s="3" t="s">
        <v>22</v>
      </c>
      <c r="P285" s="3">
        <v>21</v>
      </c>
      <c r="Q285" s="9">
        <f xml:space="preserve"> Table1[[#This Row],[Total_Sales]] / Table1[[#This Row],[Quantity_Sold]]</f>
        <v>177.51500000000001</v>
      </c>
      <c r="R285" s="14" t="str">
        <f t="shared" si="13"/>
        <v>Night</v>
      </c>
      <c r="S285" s="30">
        <f t="shared" si="14"/>
        <v>0.3</v>
      </c>
    </row>
    <row r="286" spans="1:19" ht="15.75" customHeight="1" x14ac:dyDescent="0.3">
      <c r="A286" s="3">
        <v>2039</v>
      </c>
      <c r="B286" s="4">
        <v>44954</v>
      </c>
      <c r="C286" s="3">
        <v>204</v>
      </c>
      <c r="D286" s="3">
        <v>301</v>
      </c>
      <c r="E286" s="3">
        <v>105</v>
      </c>
      <c r="F286" s="3">
        <v>2</v>
      </c>
      <c r="G286" s="5">
        <v>343.74600000000004</v>
      </c>
      <c r="H286" s="5">
        <v>687.49200000000008</v>
      </c>
      <c r="I286" s="5">
        <v>130.62348000000003</v>
      </c>
      <c r="J286" s="3" t="b">
        <v>1</v>
      </c>
      <c r="K286" s="3" t="s">
        <v>760</v>
      </c>
      <c r="L286" s="16">
        <f t="shared" si="12"/>
        <v>0.62222222222222223</v>
      </c>
      <c r="M286" s="3">
        <v>2023</v>
      </c>
      <c r="N286" s="3">
        <v>1</v>
      </c>
      <c r="O286" s="3" t="s">
        <v>22</v>
      </c>
      <c r="P286" s="3">
        <v>14</v>
      </c>
      <c r="Q286" s="9">
        <f xml:space="preserve"> Table1[[#This Row],[Total_Sales]] / Table1[[#This Row],[Quantity_Sold]]</f>
        <v>343.74600000000004</v>
      </c>
      <c r="R286" s="14" t="str">
        <f t="shared" si="13"/>
        <v>Afternoon</v>
      </c>
      <c r="S286" s="30">
        <f t="shared" si="14"/>
        <v>0.19000000000000003</v>
      </c>
    </row>
    <row r="287" spans="1:19" ht="15.75" customHeight="1" x14ac:dyDescent="0.3">
      <c r="A287" s="3">
        <v>2900</v>
      </c>
      <c r="B287" s="4">
        <v>44954</v>
      </c>
      <c r="C287" s="3">
        <v>204</v>
      </c>
      <c r="D287" s="3">
        <v>303</v>
      </c>
      <c r="E287" s="3">
        <v>102</v>
      </c>
      <c r="F287" s="3">
        <v>6</v>
      </c>
      <c r="G287" s="5">
        <v>329.95300000000003</v>
      </c>
      <c r="H287" s="5">
        <v>1979.7180000000003</v>
      </c>
      <c r="I287" s="5">
        <v>593.91540000000009</v>
      </c>
      <c r="J287" s="3" t="b">
        <v>0</v>
      </c>
      <c r="K287" s="3" t="s">
        <v>1077</v>
      </c>
      <c r="L287" s="16">
        <f t="shared" si="12"/>
        <v>0.87916666666666665</v>
      </c>
      <c r="M287" s="3">
        <v>2023</v>
      </c>
      <c r="N287" s="3">
        <v>1</v>
      </c>
      <c r="O287" s="3" t="s">
        <v>22</v>
      </c>
      <c r="P287" s="3">
        <v>21</v>
      </c>
      <c r="Q287" s="9">
        <f xml:space="preserve"> Table1[[#This Row],[Total_Sales]] / Table1[[#This Row],[Quantity_Sold]]</f>
        <v>329.95300000000003</v>
      </c>
      <c r="R287" s="14" t="str">
        <f t="shared" si="13"/>
        <v>Night</v>
      </c>
      <c r="S287" s="30">
        <f t="shared" si="14"/>
        <v>0.3</v>
      </c>
    </row>
    <row r="288" spans="1:19" ht="15.75" customHeight="1" x14ac:dyDescent="0.3">
      <c r="A288" s="3">
        <v>2553</v>
      </c>
      <c r="B288" s="4">
        <v>44955</v>
      </c>
      <c r="C288" s="3">
        <v>204</v>
      </c>
      <c r="D288" s="3">
        <v>301</v>
      </c>
      <c r="E288" s="3">
        <v>103</v>
      </c>
      <c r="F288" s="3">
        <v>2</v>
      </c>
      <c r="G288" s="5">
        <v>105.01400000000001</v>
      </c>
      <c r="H288" s="5">
        <v>210.02800000000002</v>
      </c>
      <c r="I288" s="5">
        <v>31.504200000000001</v>
      </c>
      <c r="J288" s="3" t="b">
        <v>0</v>
      </c>
      <c r="K288" s="3" t="s">
        <v>962</v>
      </c>
      <c r="L288" s="16">
        <f t="shared" si="12"/>
        <v>0.12152777777777778</v>
      </c>
      <c r="M288" s="3">
        <v>2023</v>
      </c>
      <c r="N288" s="3">
        <v>1</v>
      </c>
      <c r="O288" s="3" t="s">
        <v>20</v>
      </c>
      <c r="P288" s="3">
        <v>2</v>
      </c>
      <c r="Q288" s="9">
        <f xml:space="preserve"> Table1[[#This Row],[Total_Sales]] / Table1[[#This Row],[Quantity_Sold]]</f>
        <v>105.01400000000001</v>
      </c>
      <c r="R288" s="14" t="str">
        <f t="shared" si="13"/>
        <v>Morning</v>
      </c>
      <c r="S288" s="30">
        <f t="shared" si="14"/>
        <v>0.15</v>
      </c>
    </row>
    <row r="289" spans="1:19" ht="15.75" customHeight="1" x14ac:dyDescent="0.3">
      <c r="A289" s="3">
        <v>1133</v>
      </c>
      <c r="B289" s="4">
        <v>44956</v>
      </c>
      <c r="C289" s="3">
        <v>203</v>
      </c>
      <c r="D289" s="3">
        <v>304</v>
      </c>
      <c r="E289" s="3">
        <v>105</v>
      </c>
      <c r="F289" s="3">
        <v>3</v>
      </c>
      <c r="G289" s="5">
        <v>51.180999999999997</v>
      </c>
      <c r="H289" s="5">
        <v>153.54300000000001</v>
      </c>
      <c r="I289" s="5">
        <v>29.173170000000002</v>
      </c>
      <c r="J289" s="3" t="b">
        <v>0</v>
      </c>
      <c r="K289" s="3" t="s">
        <v>146</v>
      </c>
      <c r="L289" s="16">
        <f t="shared" si="12"/>
        <v>0.41388888888888886</v>
      </c>
      <c r="M289" s="3">
        <v>2023</v>
      </c>
      <c r="N289" s="3">
        <v>1</v>
      </c>
      <c r="O289" s="3" t="s">
        <v>28</v>
      </c>
      <c r="P289" s="3">
        <v>9</v>
      </c>
      <c r="Q289" s="9">
        <f xml:space="preserve"> Table1[[#This Row],[Total_Sales]] / Table1[[#This Row],[Quantity_Sold]]</f>
        <v>51.181000000000004</v>
      </c>
      <c r="R289" s="14" t="str">
        <f t="shared" si="13"/>
        <v>Morning</v>
      </c>
      <c r="S289" s="30">
        <f t="shared" si="14"/>
        <v>0.19</v>
      </c>
    </row>
    <row r="290" spans="1:19" ht="15.75" customHeight="1" x14ac:dyDescent="0.3">
      <c r="A290" s="3">
        <v>1701</v>
      </c>
      <c r="B290" s="4">
        <v>44956</v>
      </c>
      <c r="C290" s="3">
        <v>202</v>
      </c>
      <c r="D290" s="3">
        <v>305</v>
      </c>
      <c r="E290" s="3">
        <v>102</v>
      </c>
      <c r="F290" s="3">
        <v>6</v>
      </c>
      <c r="G290" s="5">
        <v>312.52000000000004</v>
      </c>
      <c r="H290" s="5">
        <v>1875.1200000000003</v>
      </c>
      <c r="I290" s="5">
        <v>281.26800000000003</v>
      </c>
      <c r="J290" s="3" t="b">
        <v>0</v>
      </c>
      <c r="K290" s="3" t="s">
        <v>580</v>
      </c>
      <c r="L290" s="16">
        <f t="shared" si="12"/>
        <v>0.70208333333333328</v>
      </c>
      <c r="M290" s="3">
        <v>2023</v>
      </c>
      <c r="N290" s="3">
        <v>1</v>
      </c>
      <c r="O290" s="3" t="s">
        <v>28</v>
      </c>
      <c r="P290" s="3">
        <v>16</v>
      </c>
      <c r="Q290" s="9">
        <f xml:space="preserve"> Table1[[#This Row],[Total_Sales]] / Table1[[#This Row],[Quantity_Sold]]</f>
        <v>312.52000000000004</v>
      </c>
      <c r="R290" s="14" t="str">
        <f t="shared" si="13"/>
        <v>Evening</v>
      </c>
      <c r="S290" s="30">
        <f t="shared" si="14"/>
        <v>0.15</v>
      </c>
    </row>
    <row r="291" spans="1:19" ht="15.75" customHeight="1" x14ac:dyDescent="0.3">
      <c r="A291" s="3">
        <v>1587</v>
      </c>
      <c r="B291" s="4">
        <v>44957</v>
      </c>
      <c r="C291" s="3">
        <v>205</v>
      </c>
      <c r="D291" s="3">
        <v>303</v>
      </c>
      <c r="E291" s="3">
        <v>105</v>
      </c>
      <c r="F291" s="3">
        <v>4</v>
      </c>
      <c r="G291" s="5">
        <v>321.71100000000001</v>
      </c>
      <c r="H291" s="5">
        <v>1286.8440000000001</v>
      </c>
      <c r="I291" s="5">
        <v>193.0266</v>
      </c>
      <c r="J291" s="3" t="b">
        <v>0</v>
      </c>
      <c r="K291" s="3" t="s">
        <v>505</v>
      </c>
      <c r="L291" s="16">
        <f t="shared" si="12"/>
        <v>0.6479166666666667</v>
      </c>
      <c r="M291" s="3">
        <v>2023</v>
      </c>
      <c r="N291" s="3">
        <v>1</v>
      </c>
      <c r="O291" s="3" t="s">
        <v>31</v>
      </c>
      <c r="P291" s="3">
        <v>15</v>
      </c>
      <c r="Q291" s="9">
        <f xml:space="preserve"> Table1[[#This Row],[Total_Sales]] / Table1[[#This Row],[Quantity_Sold]]</f>
        <v>321.71100000000001</v>
      </c>
      <c r="R291" s="14" t="str">
        <f t="shared" si="13"/>
        <v>Evening</v>
      </c>
      <c r="S291" s="30">
        <f t="shared" si="14"/>
        <v>0.15</v>
      </c>
    </row>
    <row r="292" spans="1:19" ht="15.75" customHeight="1" x14ac:dyDescent="0.3">
      <c r="A292" s="3">
        <v>1854</v>
      </c>
      <c r="B292" s="4">
        <v>44957</v>
      </c>
      <c r="C292" s="3">
        <v>203</v>
      </c>
      <c r="D292" s="3">
        <v>303</v>
      </c>
      <c r="E292" s="3">
        <v>104</v>
      </c>
      <c r="F292" s="3">
        <v>9</v>
      </c>
      <c r="G292" s="5">
        <v>144.50800000000001</v>
      </c>
      <c r="H292" s="5">
        <v>1300.5720000000001</v>
      </c>
      <c r="I292" s="5">
        <v>273.12012000000004</v>
      </c>
      <c r="J292" s="3" t="b">
        <v>0</v>
      </c>
      <c r="K292" s="3" t="s">
        <v>666</v>
      </c>
      <c r="L292" s="16">
        <f t="shared" si="12"/>
        <v>0.82152777777777775</v>
      </c>
      <c r="M292" s="3">
        <v>2023</v>
      </c>
      <c r="N292" s="3">
        <v>1</v>
      </c>
      <c r="O292" s="3" t="s">
        <v>31</v>
      </c>
      <c r="P292" s="3">
        <v>19</v>
      </c>
      <c r="Q292" s="9">
        <f xml:space="preserve"> Table1[[#This Row],[Total_Sales]] / Table1[[#This Row],[Quantity_Sold]]</f>
        <v>144.50800000000001</v>
      </c>
      <c r="R292" s="14" t="str">
        <f t="shared" si="13"/>
        <v>Evening</v>
      </c>
      <c r="S292" s="30">
        <f t="shared" si="14"/>
        <v>0.21000000000000002</v>
      </c>
    </row>
    <row r="293" spans="1:19" ht="15.75" customHeight="1" x14ac:dyDescent="0.3">
      <c r="A293" s="3">
        <v>1988</v>
      </c>
      <c r="B293" s="4">
        <v>44957</v>
      </c>
      <c r="C293" s="3">
        <v>202</v>
      </c>
      <c r="D293" s="3">
        <v>301</v>
      </c>
      <c r="E293" s="3">
        <v>101</v>
      </c>
      <c r="F293" s="3">
        <v>2</v>
      </c>
      <c r="G293" s="5">
        <v>364.44200000000001</v>
      </c>
      <c r="H293" s="5">
        <v>728.88400000000001</v>
      </c>
      <c r="I293" s="5">
        <v>218.6652</v>
      </c>
      <c r="J293" s="3" t="b">
        <v>0</v>
      </c>
      <c r="K293" s="3" t="s">
        <v>738</v>
      </c>
      <c r="L293" s="16">
        <f t="shared" si="12"/>
        <v>0.87777777777777777</v>
      </c>
      <c r="M293" s="3">
        <v>2023</v>
      </c>
      <c r="N293" s="3">
        <v>1</v>
      </c>
      <c r="O293" s="3" t="s">
        <v>31</v>
      </c>
      <c r="P293" s="3">
        <v>21</v>
      </c>
      <c r="Q293" s="14">
        <f xml:space="preserve"> Table1[[#This Row],[Total_Sales]] / Table1[[#This Row],[Quantity_Sold]]</f>
        <v>364.44200000000001</v>
      </c>
      <c r="R293" s="14" t="str">
        <f t="shared" si="13"/>
        <v>Night</v>
      </c>
      <c r="S293" s="30">
        <f t="shared" si="14"/>
        <v>0.3</v>
      </c>
    </row>
    <row r="294" spans="1:19" ht="15.75" customHeight="1" x14ac:dyDescent="0.3">
      <c r="A294" s="3">
        <v>2681</v>
      </c>
      <c r="B294" s="4">
        <v>44957</v>
      </c>
      <c r="C294" s="3">
        <v>204</v>
      </c>
      <c r="D294" s="3">
        <v>304</v>
      </c>
      <c r="E294" s="3">
        <v>102</v>
      </c>
      <c r="F294" s="3">
        <v>6</v>
      </c>
      <c r="G294" s="5">
        <v>167.95999999999998</v>
      </c>
      <c r="H294" s="5">
        <v>1007.7599999999999</v>
      </c>
      <c r="I294" s="5">
        <v>191.47439999999997</v>
      </c>
      <c r="J294" s="3" t="b">
        <v>0</v>
      </c>
      <c r="K294" s="3" t="s">
        <v>957</v>
      </c>
      <c r="L294" s="16">
        <f t="shared" si="12"/>
        <v>0.18888888888888888</v>
      </c>
      <c r="M294" s="3">
        <v>2023</v>
      </c>
      <c r="N294" s="3">
        <v>1</v>
      </c>
      <c r="O294" s="3" t="s">
        <v>31</v>
      </c>
      <c r="P294" s="3">
        <v>4</v>
      </c>
      <c r="Q294" s="9">
        <f xml:space="preserve"> Table1[[#This Row],[Total_Sales]] / Table1[[#This Row],[Quantity_Sold]]</f>
        <v>167.95999999999998</v>
      </c>
      <c r="R294" s="14" t="str">
        <f t="shared" si="13"/>
        <v>Morning</v>
      </c>
      <c r="S294" s="30">
        <f t="shared" si="14"/>
        <v>0.19</v>
      </c>
    </row>
    <row r="295" spans="1:19" ht="15.75" customHeight="1" x14ac:dyDescent="0.3">
      <c r="A295" s="3">
        <v>1037</v>
      </c>
      <c r="B295" s="4">
        <v>44958</v>
      </c>
      <c r="C295" s="3">
        <v>205</v>
      </c>
      <c r="D295" s="3">
        <v>304</v>
      </c>
      <c r="E295" s="3">
        <v>102</v>
      </c>
      <c r="F295" s="3">
        <v>4</v>
      </c>
      <c r="G295" s="5">
        <v>341.53600000000006</v>
      </c>
      <c r="H295" s="5">
        <v>1366.1440000000002</v>
      </c>
      <c r="I295" s="5">
        <v>259.56736000000006</v>
      </c>
      <c r="J295" s="3" t="b">
        <v>0</v>
      </c>
      <c r="K295" s="3" t="s">
        <v>57</v>
      </c>
      <c r="L295" s="16">
        <f t="shared" si="12"/>
        <v>0.50416666666666665</v>
      </c>
      <c r="M295" s="3">
        <v>2023</v>
      </c>
      <c r="N295" s="3">
        <v>2</v>
      </c>
      <c r="O295" s="3" t="s">
        <v>18</v>
      </c>
      <c r="P295" s="3">
        <v>12</v>
      </c>
      <c r="Q295" s="9">
        <f xml:space="preserve"> Table1[[#This Row],[Total_Sales]] / Table1[[#This Row],[Quantity_Sold]]</f>
        <v>341.53600000000006</v>
      </c>
      <c r="R295" s="14" t="str">
        <f t="shared" si="13"/>
        <v>Afternoon</v>
      </c>
      <c r="S295" s="30">
        <f t="shared" si="14"/>
        <v>0.19</v>
      </c>
    </row>
    <row r="296" spans="1:19" ht="15.75" customHeight="1" x14ac:dyDescent="0.3">
      <c r="A296" s="3">
        <v>1258</v>
      </c>
      <c r="B296" s="4">
        <v>44958</v>
      </c>
      <c r="C296" s="3">
        <v>201</v>
      </c>
      <c r="D296" s="3">
        <v>303</v>
      </c>
      <c r="E296" s="3">
        <v>101</v>
      </c>
      <c r="F296" s="3">
        <v>1</v>
      </c>
      <c r="G296" s="5">
        <v>268.07300000000004</v>
      </c>
      <c r="H296" s="5">
        <v>268.07300000000004</v>
      </c>
      <c r="I296" s="5">
        <v>45.572410000000012</v>
      </c>
      <c r="J296" s="3" t="b">
        <v>0</v>
      </c>
      <c r="K296" s="3" t="s">
        <v>259</v>
      </c>
      <c r="L296" s="16">
        <f t="shared" si="12"/>
        <v>0.53680555555555554</v>
      </c>
      <c r="M296" s="3">
        <v>2023</v>
      </c>
      <c r="N296" s="3">
        <v>2</v>
      </c>
      <c r="O296" s="3" t="s">
        <v>18</v>
      </c>
      <c r="P296" s="3">
        <v>12</v>
      </c>
      <c r="Q296" s="14">
        <f xml:space="preserve"> Table1[[#This Row],[Total_Sales]] / Table1[[#This Row],[Quantity_Sold]]</f>
        <v>268.07300000000004</v>
      </c>
      <c r="R296" s="14" t="str">
        <f t="shared" si="13"/>
        <v>Afternoon</v>
      </c>
      <c r="S296" s="30">
        <f t="shared" si="14"/>
        <v>0.17</v>
      </c>
    </row>
    <row r="297" spans="1:19" ht="15.75" customHeight="1" x14ac:dyDescent="0.3">
      <c r="A297" s="3">
        <v>2290</v>
      </c>
      <c r="B297" s="4">
        <v>44959</v>
      </c>
      <c r="C297" s="3">
        <v>203</v>
      </c>
      <c r="D297" s="3">
        <v>301</v>
      </c>
      <c r="E297" s="3">
        <v>103</v>
      </c>
      <c r="F297" s="3">
        <v>1</v>
      </c>
      <c r="G297" s="5">
        <v>98.864999999999995</v>
      </c>
      <c r="H297" s="5">
        <v>98.864999999999995</v>
      </c>
      <c r="I297" s="5">
        <v>16.80705</v>
      </c>
      <c r="J297" s="3" t="b">
        <v>0</v>
      </c>
      <c r="K297" s="3" t="s">
        <v>864</v>
      </c>
      <c r="L297" s="16">
        <f t="shared" si="12"/>
        <v>0.34097222222222223</v>
      </c>
      <c r="M297" s="3">
        <v>2023</v>
      </c>
      <c r="N297" s="3">
        <v>2</v>
      </c>
      <c r="O297" s="3" t="s">
        <v>16</v>
      </c>
      <c r="P297" s="3">
        <v>8</v>
      </c>
      <c r="Q297" s="9">
        <f xml:space="preserve"> Table1[[#This Row],[Total_Sales]] / Table1[[#This Row],[Quantity_Sold]]</f>
        <v>98.864999999999995</v>
      </c>
      <c r="R297" s="14" t="str">
        <f t="shared" si="13"/>
        <v>Morning</v>
      </c>
      <c r="S297" s="30">
        <f t="shared" si="14"/>
        <v>0.17</v>
      </c>
    </row>
    <row r="298" spans="1:19" ht="15.75" customHeight="1" x14ac:dyDescent="0.3">
      <c r="A298" s="3">
        <v>2737</v>
      </c>
      <c r="B298" s="4">
        <v>44959</v>
      </c>
      <c r="C298" s="3">
        <v>205</v>
      </c>
      <c r="D298" s="3">
        <v>305</v>
      </c>
      <c r="E298" s="3">
        <v>103</v>
      </c>
      <c r="F298" s="3">
        <v>2</v>
      </c>
      <c r="G298" s="5">
        <v>296.166</v>
      </c>
      <c r="H298" s="5">
        <v>592.33199999999999</v>
      </c>
      <c r="I298" s="5">
        <v>148.083</v>
      </c>
      <c r="J298" s="3" t="b">
        <v>0</v>
      </c>
      <c r="K298" s="3" t="s">
        <v>531</v>
      </c>
      <c r="L298" s="16">
        <f t="shared" si="12"/>
        <v>0.59444444444444444</v>
      </c>
      <c r="M298" s="3">
        <v>2023</v>
      </c>
      <c r="N298" s="3">
        <v>2</v>
      </c>
      <c r="O298" s="3" t="s">
        <v>16</v>
      </c>
      <c r="P298" s="3">
        <v>14</v>
      </c>
      <c r="Q298" s="9">
        <f xml:space="preserve"> Table1[[#This Row],[Total_Sales]] / Table1[[#This Row],[Quantity_Sold]]</f>
        <v>296.166</v>
      </c>
      <c r="R298" s="14" t="str">
        <f t="shared" si="13"/>
        <v>Afternoon</v>
      </c>
      <c r="S298" s="30">
        <f t="shared" si="14"/>
        <v>0.25</v>
      </c>
    </row>
    <row r="299" spans="1:19" ht="15.75" customHeight="1" x14ac:dyDescent="0.3">
      <c r="A299" s="3">
        <v>1734</v>
      </c>
      <c r="B299" s="4">
        <v>44960</v>
      </c>
      <c r="C299" s="3">
        <v>201</v>
      </c>
      <c r="D299" s="3">
        <v>302</v>
      </c>
      <c r="E299" s="3">
        <v>104</v>
      </c>
      <c r="F299" s="3">
        <v>10</v>
      </c>
      <c r="G299" s="5">
        <v>55.9</v>
      </c>
      <c r="H299" s="5">
        <v>559</v>
      </c>
      <c r="I299" s="5">
        <v>117.39</v>
      </c>
      <c r="J299" s="3" t="b">
        <v>0</v>
      </c>
      <c r="K299" s="3" t="s">
        <v>581</v>
      </c>
      <c r="L299" s="16">
        <f t="shared" si="12"/>
        <v>0.33124999999999999</v>
      </c>
      <c r="M299" s="3">
        <v>2023</v>
      </c>
      <c r="N299" s="3">
        <v>2</v>
      </c>
      <c r="O299" s="3" t="s">
        <v>26</v>
      </c>
      <c r="P299" s="3">
        <v>7</v>
      </c>
      <c r="Q299" s="9">
        <f xml:space="preserve"> Table1[[#This Row],[Total_Sales]] / Table1[[#This Row],[Quantity_Sold]]</f>
        <v>55.9</v>
      </c>
      <c r="R299" s="14" t="str">
        <f t="shared" si="13"/>
        <v>Morning</v>
      </c>
      <c r="S299" s="30">
        <f t="shared" si="14"/>
        <v>0.21</v>
      </c>
    </row>
    <row r="300" spans="1:19" ht="15.75" customHeight="1" x14ac:dyDescent="0.3">
      <c r="A300" s="3">
        <v>2025</v>
      </c>
      <c r="B300" s="4">
        <v>44960</v>
      </c>
      <c r="C300" s="3">
        <v>205</v>
      </c>
      <c r="D300" s="3">
        <v>302</v>
      </c>
      <c r="E300" s="3">
        <v>105</v>
      </c>
      <c r="F300" s="3">
        <v>3</v>
      </c>
      <c r="G300" s="5">
        <v>324.46700000000004</v>
      </c>
      <c r="H300" s="5">
        <v>973.40100000000007</v>
      </c>
      <c r="I300" s="5">
        <v>146.01015000000001</v>
      </c>
      <c r="J300" s="3" t="b">
        <v>0</v>
      </c>
      <c r="K300" s="3" t="s">
        <v>750</v>
      </c>
      <c r="L300" s="16">
        <f t="shared" si="12"/>
        <v>0.4236111111111111</v>
      </c>
      <c r="M300" s="3">
        <v>2023</v>
      </c>
      <c r="N300" s="3">
        <v>2</v>
      </c>
      <c r="O300" s="3" t="s">
        <v>26</v>
      </c>
      <c r="P300" s="3">
        <v>10</v>
      </c>
      <c r="Q300" s="9">
        <f xml:space="preserve"> Table1[[#This Row],[Total_Sales]] / Table1[[#This Row],[Quantity_Sold]]</f>
        <v>324.46700000000004</v>
      </c>
      <c r="R300" s="14" t="str">
        <f t="shared" si="13"/>
        <v>Morning</v>
      </c>
      <c r="S300" s="30">
        <f t="shared" si="14"/>
        <v>0.15</v>
      </c>
    </row>
    <row r="301" spans="1:19" ht="15.75" customHeight="1" x14ac:dyDescent="0.3">
      <c r="A301" s="3">
        <v>2198</v>
      </c>
      <c r="B301" s="4">
        <v>44960</v>
      </c>
      <c r="C301" s="3">
        <v>204</v>
      </c>
      <c r="D301" s="3">
        <v>305</v>
      </c>
      <c r="E301" s="3">
        <v>104</v>
      </c>
      <c r="F301" s="3">
        <v>5</v>
      </c>
      <c r="G301" s="5">
        <v>108.18600000000001</v>
      </c>
      <c r="H301" s="5">
        <v>540.93000000000006</v>
      </c>
      <c r="I301" s="5">
        <v>162.27900000000002</v>
      </c>
      <c r="J301" s="3" t="b">
        <v>0</v>
      </c>
      <c r="K301" s="3" t="s">
        <v>432</v>
      </c>
      <c r="L301" s="16">
        <f t="shared" si="12"/>
        <v>0.13402777777777777</v>
      </c>
      <c r="M301" s="3">
        <v>2023</v>
      </c>
      <c r="N301" s="3">
        <v>2</v>
      </c>
      <c r="O301" s="3" t="s">
        <v>26</v>
      </c>
      <c r="P301" s="3">
        <v>3</v>
      </c>
      <c r="Q301" s="9">
        <f xml:space="preserve"> Table1[[#This Row],[Total_Sales]] / Table1[[#This Row],[Quantity_Sold]]</f>
        <v>108.18600000000001</v>
      </c>
      <c r="R301" s="14" t="str">
        <f t="shared" si="13"/>
        <v>Morning</v>
      </c>
      <c r="S301" s="30">
        <f t="shared" si="14"/>
        <v>0.3</v>
      </c>
    </row>
    <row r="302" spans="1:19" ht="15.75" customHeight="1" x14ac:dyDescent="0.3">
      <c r="A302" s="3">
        <v>2602</v>
      </c>
      <c r="B302" s="4">
        <v>44960</v>
      </c>
      <c r="C302" s="3">
        <v>202</v>
      </c>
      <c r="D302" s="3">
        <v>304</v>
      </c>
      <c r="E302" s="3">
        <v>103</v>
      </c>
      <c r="F302" s="3">
        <v>2</v>
      </c>
      <c r="G302" s="5">
        <v>207.636</v>
      </c>
      <c r="H302" s="5">
        <v>415.27199999999999</v>
      </c>
      <c r="I302" s="5">
        <v>70.596240000000009</v>
      </c>
      <c r="J302" s="3" t="b">
        <v>0</v>
      </c>
      <c r="K302" s="3" t="s">
        <v>847</v>
      </c>
      <c r="L302" s="16">
        <f t="shared" si="12"/>
        <v>0.36388888888888887</v>
      </c>
      <c r="M302" s="3">
        <v>2023</v>
      </c>
      <c r="N302" s="3">
        <v>2</v>
      </c>
      <c r="O302" s="3" t="s">
        <v>26</v>
      </c>
      <c r="P302" s="3">
        <v>8</v>
      </c>
      <c r="Q302" s="9">
        <f xml:space="preserve"> Table1[[#This Row],[Total_Sales]] / Table1[[#This Row],[Quantity_Sold]]</f>
        <v>207.636</v>
      </c>
      <c r="R302" s="14" t="str">
        <f t="shared" si="13"/>
        <v>Morning</v>
      </c>
      <c r="S302" s="30">
        <f t="shared" si="14"/>
        <v>0.17</v>
      </c>
    </row>
    <row r="303" spans="1:19" ht="15.75" customHeight="1" x14ac:dyDescent="0.3">
      <c r="A303" s="3">
        <v>2703</v>
      </c>
      <c r="B303" s="4">
        <v>44960</v>
      </c>
      <c r="C303" s="3">
        <v>201</v>
      </c>
      <c r="D303" s="3">
        <v>305</v>
      </c>
      <c r="E303" s="3">
        <v>105</v>
      </c>
      <c r="F303" s="3">
        <v>1</v>
      </c>
      <c r="G303" s="5">
        <v>287.18299999999999</v>
      </c>
      <c r="H303" s="5">
        <v>287.18299999999999</v>
      </c>
      <c r="I303" s="5">
        <v>43.077449999999999</v>
      </c>
      <c r="J303" s="3" t="b">
        <v>0</v>
      </c>
      <c r="K303" s="3" t="s">
        <v>469</v>
      </c>
      <c r="L303" s="16">
        <f t="shared" si="12"/>
        <v>0.14166666666666666</v>
      </c>
      <c r="M303" s="3">
        <v>2023</v>
      </c>
      <c r="N303" s="3">
        <v>2</v>
      </c>
      <c r="O303" s="3" t="s">
        <v>26</v>
      </c>
      <c r="P303" s="3">
        <v>3</v>
      </c>
      <c r="Q303" s="9">
        <f xml:space="preserve"> Table1[[#This Row],[Total_Sales]] / Table1[[#This Row],[Quantity_Sold]]</f>
        <v>287.18299999999999</v>
      </c>
      <c r="R303" s="14" t="str">
        <f t="shared" si="13"/>
        <v>Morning</v>
      </c>
      <c r="S303" s="30">
        <f t="shared" si="14"/>
        <v>0.15</v>
      </c>
    </row>
    <row r="304" spans="1:19" ht="15.75" customHeight="1" x14ac:dyDescent="0.3">
      <c r="A304" s="3">
        <v>1177</v>
      </c>
      <c r="B304" s="4">
        <v>44961</v>
      </c>
      <c r="C304" s="3">
        <v>203</v>
      </c>
      <c r="D304" s="3">
        <v>303</v>
      </c>
      <c r="E304" s="3">
        <v>101</v>
      </c>
      <c r="F304" s="3">
        <v>10</v>
      </c>
      <c r="G304" s="5">
        <v>117.84500000000001</v>
      </c>
      <c r="H304" s="5">
        <v>1178.45</v>
      </c>
      <c r="I304" s="5">
        <v>294.61250000000001</v>
      </c>
      <c r="J304" s="3" t="b">
        <v>0</v>
      </c>
      <c r="K304" s="3" t="s">
        <v>189</v>
      </c>
      <c r="L304" s="16">
        <f t="shared" si="12"/>
        <v>0.20694444444444443</v>
      </c>
      <c r="M304" s="3">
        <v>2023</v>
      </c>
      <c r="N304" s="3">
        <v>2</v>
      </c>
      <c r="O304" s="3" t="s">
        <v>22</v>
      </c>
      <c r="P304" s="3">
        <v>4</v>
      </c>
      <c r="Q304" s="14">
        <f xml:space="preserve"> Table1[[#This Row],[Total_Sales]] / Table1[[#This Row],[Quantity_Sold]]</f>
        <v>117.845</v>
      </c>
      <c r="R304" s="14" t="str">
        <f t="shared" si="13"/>
        <v>Morning</v>
      </c>
      <c r="S304" s="30">
        <f t="shared" si="14"/>
        <v>0.25</v>
      </c>
    </row>
    <row r="305" spans="1:19" ht="15.75" customHeight="1" x14ac:dyDescent="0.3">
      <c r="A305" s="3">
        <v>1613</v>
      </c>
      <c r="B305" s="4">
        <v>44961</v>
      </c>
      <c r="C305" s="3">
        <v>205</v>
      </c>
      <c r="D305" s="3">
        <v>303</v>
      </c>
      <c r="E305" s="3">
        <v>103</v>
      </c>
      <c r="F305" s="3">
        <v>8</v>
      </c>
      <c r="G305" s="5">
        <v>368.19900000000001</v>
      </c>
      <c r="H305" s="5">
        <v>2945.5920000000001</v>
      </c>
      <c r="I305" s="5">
        <v>559.66248000000007</v>
      </c>
      <c r="J305" s="3" t="b">
        <v>0</v>
      </c>
      <c r="K305" s="3" t="s">
        <v>252</v>
      </c>
      <c r="L305" s="16">
        <f t="shared" si="12"/>
        <v>0.77500000000000002</v>
      </c>
      <c r="M305" s="3">
        <v>2023</v>
      </c>
      <c r="N305" s="3">
        <v>2</v>
      </c>
      <c r="O305" s="3" t="s">
        <v>22</v>
      </c>
      <c r="P305" s="3">
        <v>18</v>
      </c>
      <c r="Q305" s="9">
        <f xml:space="preserve"> Table1[[#This Row],[Total_Sales]] / Table1[[#This Row],[Quantity_Sold]]</f>
        <v>368.19900000000001</v>
      </c>
      <c r="R305" s="14" t="str">
        <f t="shared" si="13"/>
        <v>Evening</v>
      </c>
      <c r="S305" s="30">
        <f t="shared" si="14"/>
        <v>0.19000000000000003</v>
      </c>
    </row>
    <row r="306" spans="1:19" ht="15.75" customHeight="1" x14ac:dyDescent="0.3">
      <c r="A306" s="3">
        <v>1873</v>
      </c>
      <c r="B306" s="4">
        <v>44961</v>
      </c>
      <c r="C306" s="3">
        <v>205</v>
      </c>
      <c r="D306" s="3">
        <v>305</v>
      </c>
      <c r="E306" s="3">
        <v>102</v>
      </c>
      <c r="F306" s="3">
        <v>2</v>
      </c>
      <c r="G306" s="5">
        <v>111.60499999999999</v>
      </c>
      <c r="H306" s="5">
        <v>223.20999999999998</v>
      </c>
      <c r="I306" s="5">
        <v>55.802499999999995</v>
      </c>
      <c r="J306" s="3" t="b">
        <v>0</v>
      </c>
      <c r="K306" s="3" t="s">
        <v>675</v>
      </c>
      <c r="L306" s="16">
        <f t="shared" si="12"/>
        <v>0.20833333333333334</v>
      </c>
      <c r="M306" s="3">
        <v>2023</v>
      </c>
      <c r="N306" s="3">
        <v>2</v>
      </c>
      <c r="O306" s="3" t="s">
        <v>22</v>
      </c>
      <c r="P306" s="3">
        <v>5</v>
      </c>
      <c r="Q306" s="9">
        <f xml:space="preserve"> Table1[[#This Row],[Total_Sales]] / Table1[[#This Row],[Quantity_Sold]]</f>
        <v>111.60499999999999</v>
      </c>
      <c r="R306" s="14" t="str">
        <f t="shared" si="13"/>
        <v>Morning</v>
      </c>
      <c r="S306" s="30">
        <f t="shared" si="14"/>
        <v>0.25</v>
      </c>
    </row>
    <row r="307" spans="1:19" ht="15.75" customHeight="1" x14ac:dyDescent="0.3">
      <c r="A307" s="3">
        <v>1943</v>
      </c>
      <c r="B307" s="4">
        <v>44961</v>
      </c>
      <c r="C307" s="3">
        <v>203</v>
      </c>
      <c r="D307" s="3">
        <v>305</v>
      </c>
      <c r="E307" s="3">
        <v>102</v>
      </c>
      <c r="F307" s="3">
        <v>4</v>
      </c>
      <c r="G307" s="5">
        <v>352.495</v>
      </c>
      <c r="H307" s="5">
        <v>1409.98</v>
      </c>
      <c r="I307" s="5">
        <v>267.89620000000002</v>
      </c>
      <c r="J307" s="3" t="b">
        <v>0</v>
      </c>
      <c r="K307" s="3" t="s">
        <v>557</v>
      </c>
      <c r="L307" s="16">
        <f t="shared" si="12"/>
        <v>0.81527777777777777</v>
      </c>
      <c r="M307" s="3">
        <v>2023</v>
      </c>
      <c r="N307" s="3">
        <v>2</v>
      </c>
      <c r="O307" s="3" t="s">
        <v>22</v>
      </c>
      <c r="P307" s="3">
        <v>19</v>
      </c>
      <c r="Q307" s="9">
        <f xml:space="preserve"> Table1[[#This Row],[Total_Sales]] / Table1[[#This Row],[Quantity_Sold]]</f>
        <v>352.495</v>
      </c>
      <c r="R307" s="14" t="str">
        <f t="shared" si="13"/>
        <v>Evening</v>
      </c>
      <c r="S307" s="30">
        <f t="shared" si="14"/>
        <v>0.19</v>
      </c>
    </row>
    <row r="308" spans="1:19" ht="15.75" customHeight="1" x14ac:dyDescent="0.3">
      <c r="A308" s="3">
        <v>1119</v>
      </c>
      <c r="B308" s="4">
        <v>44962</v>
      </c>
      <c r="C308" s="3">
        <v>205</v>
      </c>
      <c r="D308" s="3">
        <v>304</v>
      </c>
      <c r="E308" s="3">
        <v>104</v>
      </c>
      <c r="F308" s="3">
        <v>2</v>
      </c>
      <c r="G308" s="5">
        <v>380.38000000000005</v>
      </c>
      <c r="H308" s="5">
        <v>760.7600000000001</v>
      </c>
      <c r="I308" s="5">
        <v>114.11400000000002</v>
      </c>
      <c r="J308" s="3" t="b">
        <v>0</v>
      </c>
      <c r="K308" s="3" t="s">
        <v>133</v>
      </c>
      <c r="L308" s="16">
        <f t="shared" si="12"/>
        <v>0.46250000000000002</v>
      </c>
      <c r="M308" s="3">
        <v>2023</v>
      </c>
      <c r="N308" s="3">
        <v>2</v>
      </c>
      <c r="O308" s="3" t="s">
        <v>20</v>
      </c>
      <c r="P308" s="3">
        <v>11</v>
      </c>
      <c r="Q308" s="9">
        <f xml:space="preserve"> Table1[[#This Row],[Total_Sales]] / Table1[[#This Row],[Quantity_Sold]]</f>
        <v>380.38000000000005</v>
      </c>
      <c r="R308" s="14" t="str">
        <f t="shared" si="13"/>
        <v>Morning</v>
      </c>
      <c r="S308" s="30">
        <f t="shared" si="14"/>
        <v>0.15</v>
      </c>
    </row>
    <row r="309" spans="1:19" ht="15.75" customHeight="1" x14ac:dyDescent="0.3">
      <c r="A309" s="3">
        <v>2599</v>
      </c>
      <c r="B309" s="4">
        <v>44962</v>
      </c>
      <c r="C309" s="3">
        <v>202</v>
      </c>
      <c r="D309" s="3">
        <v>304</v>
      </c>
      <c r="E309" s="3">
        <v>104</v>
      </c>
      <c r="F309" s="3">
        <v>9</v>
      </c>
      <c r="G309" s="5">
        <v>375.23199999999997</v>
      </c>
      <c r="H309" s="5">
        <v>3377.0879999999997</v>
      </c>
      <c r="I309" s="5">
        <v>844.27199999999993</v>
      </c>
      <c r="J309" s="3" t="b">
        <v>0</v>
      </c>
      <c r="K309" s="3" t="s">
        <v>169</v>
      </c>
      <c r="L309" s="16">
        <f t="shared" si="12"/>
        <v>0.51180555555555551</v>
      </c>
      <c r="M309" s="3">
        <v>2023</v>
      </c>
      <c r="N309" s="3">
        <v>2</v>
      </c>
      <c r="O309" s="3" t="s">
        <v>20</v>
      </c>
      <c r="P309" s="3">
        <v>12</v>
      </c>
      <c r="Q309" s="9">
        <f xml:space="preserve"> Table1[[#This Row],[Total_Sales]] / Table1[[#This Row],[Quantity_Sold]]</f>
        <v>375.23199999999997</v>
      </c>
      <c r="R309" s="14" t="str">
        <f t="shared" si="13"/>
        <v>Afternoon</v>
      </c>
      <c r="S309" s="30">
        <f t="shared" si="14"/>
        <v>0.25</v>
      </c>
    </row>
    <row r="310" spans="1:19" ht="15.75" customHeight="1" x14ac:dyDescent="0.3">
      <c r="A310" s="3">
        <v>1122</v>
      </c>
      <c r="B310" s="4">
        <v>44963</v>
      </c>
      <c r="C310" s="3">
        <v>203</v>
      </c>
      <c r="D310" s="3">
        <v>305</v>
      </c>
      <c r="E310" s="3">
        <v>102</v>
      </c>
      <c r="F310" s="3">
        <v>7</v>
      </c>
      <c r="G310" s="5">
        <v>241.59200000000001</v>
      </c>
      <c r="H310" s="5">
        <v>1691.144</v>
      </c>
      <c r="I310" s="5">
        <v>355.14024000000001</v>
      </c>
      <c r="J310" s="3" t="b">
        <v>0</v>
      </c>
      <c r="K310" s="3" t="s">
        <v>136</v>
      </c>
      <c r="L310" s="16">
        <f t="shared" si="12"/>
        <v>1.0416666666666666E-2</v>
      </c>
      <c r="M310" s="3">
        <v>2023</v>
      </c>
      <c r="N310" s="3">
        <v>2</v>
      </c>
      <c r="O310" s="3" t="s">
        <v>28</v>
      </c>
      <c r="P310" s="3">
        <v>0</v>
      </c>
      <c r="Q310" s="9">
        <f xml:space="preserve"> Table1[[#This Row],[Total_Sales]] / Table1[[#This Row],[Quantity_Sold]]</f>
        <v>241.59200000000001</v>
      </c>
      <c r="R310" s="14" t="str">
        <f t="shared" si="13"/>
        <v>Morning</v>
      </c>
      <c r="S310" s="30">
        <f t="shared" si="14"/>
        <v>0.21</v>
      </c>
    </row>
    <row r="311" spans="1:19" ht="15.75" customHeight="1" x14ac:dyDescent="0.3">
      <c r="A311" s="3">
        <v>1594</v>
      </c>
      <c r="B311" s="4">
        <v>44963</v>
      </c>
      <c r="C311" s="3">
        <v>203</v>
      </c>
      <c r="D311" s="3">
        <v>304</v>
      </c>
      <c r="E311" s="3">
        <v>105</v>
      </c>
      <c r="F311" s="3">
        <v>10</v>
      </c>
      <c r="G311" s="5">
        <v>319.11099999999999</v>
      </c>
      <c r="H311" s="5">
        <v>3191.1099999999997</v>
      </c>
      <c r="I311" s="5">
        <v>542.48869999999999</v>
      </c>
      <c r="J311" s="3" t="b">
        <v>0</v>
      </c>
      <c r="K311" s="3" t="s">
        <v>368</v>
      </c>
      <c r="L311" s="16">
        <f t="shared" si="12"/>
        <v>0.2076388888888889</v>
      </c>
      <c r="M311" s="3">
        <v>2023</v>
      </c>
      <c r="N311" s="3">
        <v>2</v>
      </c>
      <c r="O311" s="3" t="s">
        <v>28</v>
      </c>
      <c r="P311" s="3">
        <v>4</v>
      </c>
      <c r="Q311" s="9">
        <f xml:space="preserve"> Table1[[#This Row],[Total_Sales]] / Table1[[#This Row],[Quantity_Sold]]</f>
        <v>319.11099999999999</v>
      </c>
      <c r="R311" s="14" t="str">
        <f t="shared" si="13"/>
        <v>Morning</v>
      </c>
      <c r="S311" s="30">
        <f t="shared" si="14"/>
        <v>0.17</v>
      </c>
    </row>
    <row r="312" spans="1:19" ht="15.75" customHeight="1" x14ac:dyDescent="0.3">
      <c r="A312" s="3">
        <v>1632</v>
      </c>
      <c r="B312" s="4">
        <v>44963</v>
      </c>
      <c r="C312" s="3">
        <v>202</v>
      </c>
      <c r="D312" s="3">
        <v>302</v>
      </c>
      <c r="E312" s="3">
        <v>104</v>
      </c>
      <c r="F312" s="3">
        <v>10</v>
      </c>
      <c r="G312" s="5">
        <v>351.74099999999999</v>
      </c>
      <c r="H312" s="5">
        <v>3517.41</v>
      </c>
      <c r="I312" s="5">
        <v>738.65609999999992</v>
      </c>
      <c r="J312" s="3" t="b">
        <v>1</v>
      </c>
      <c r="K312" s="3" t="s">
        <v>532</v>
      </c>
      <c r="L312" s="16">
        <f t="shared" si="12"/>
        <v>0.67638888888888893</v>
      </c>
      <c r="M312" s="3">
        <v>2023</v>
      </c>
      <c r="N312" s="3">
        <v>2</v>
      </c>
      <c r="O312" s="3" t="s">
        <v>28</v>
      </c>
      <c r="P312" s="3">
        <v>16</v>
      </c>
      <c r="Q312" s="9">
        <f xml:space="preserve"> Table1[[#This Row],[Total_Sales]] / Table1[[#This Row],[Quantity_Sold]]</f>
        <v>351.74099999999999</v>
      </c>
      <c r="R312" s="14" t="str">
        <f t="shared" si="13"/>
        <v>Evening</v>
      </c>
      <c r="S312" s="30">
        <f t="shared" si="14"/>
        <v>0.21</v>
      </c>
    </row>
    <row r="313" spans="1:19" ht="15.75" customHeight="1" x14ac:dyDescent="0.3">
      <c r="A313" s="3">
        <v>1880</v>
      </c>
      <c r="B313" s="4">
        <v>44963</v>
      </c>
      <c r="C313" s="3">
        <v>205</v>
      </c>
      <c r="D313" s="3">
        <v>303</v>
      </c>
      <c r="E313" s="3">
        <v>102</v>
      </c>
      <c r="F313" s="3">
        <v>6</v>
      </c>
      <c r="G313" s="5">
        <v>367.30200000000002</v>
      </c>
      <c r="H313" s="5">
        <v>2203.8119999999999</v>
      </c>
      <c r="I313" s="5">
        <v>661.14359999999999</v>
      </c>
      <c r="J313" s="3" t="b">
        <v>0</v>
      </c>
      <c r="K313" s="3" t="s">
        <v>170</v>
      </c>
      <c r="L313" s="16">
        <f t="shared" si="12"/>
        <v>0.79652777777777772</v>
      </c>
      <c r="M313" s="3">
        <v>2023</v>
      </c>
      <c r="N313" s="3">
        <v>2</v>
      </c>
      <c r="O313" s="3" t="s">
        <v>28</v>
      </c>
      <c r="P313" s="3">
        <v>19</v>
      </c>
      <c r="Q313" s="9">
        <f xml:space="preserve"> Table1[[#This Row],[Total_Sales]] / Table1[[#This Row],[Quantity_Sold]]</f>
        <v>367.30199999999996</v>
      </c>
      <c r="R313" s="14" t="str">
        <f t="shared" si="13"/>
        <v>Evening</v>
      </c>
      <c r="S313" s="30">
        <f t="shared" si="14"/>
        <v>0.3</v>
      </c>
    </row>
    <row r="314" spans="1:19" ht="15.75" customHeight="1" x14ac:dyDescent="0.3">
      <c r="A314" s="3">
        <v>1658</v>
      </c>
      <c r="B314" s="4">
        <v>44964</v>
      </c>
      <c r="C314" s="3">
        <v>201</v>
      </c>
      <c r="D314" s="3">
        <v>304</v>
      </c>
      <c r="E314" s="3">
        <v>102</v>
      </c>
      <c r="F314" s="3">
        <v>7</v>
      </c>
      <c r="G314" s="5">
        <v>129.376</v>
      </c>
      <c r="H314" s="5">
        <v>905.63200000000006</v>
      </c>
      <c r="I314" s="5">
        <v>271.68959999999998</v>
      </c>
      <c r="J314" s="3" t="b">
        <v>0</v>
      </c>
      <c r="K314" s="3" t="s">
        <v>389</v>
      </c>
      <c r="L314" s="16">
        <f t="shared" si="12"/>
        <v>8.819444444444445E-2</v>
      </c>
      <c r="M314" s="3">
        <v>2023</v>
      </c>
      <c r="N314" s="3">
        <v>2</v>
      </c>
      <c r="O314" s="3" t="s">
        <v>31</v>
      </c>
      <c r="P314" s="3">
        <v>2</v>
      </c>
      <c r="Q314" s="9">
        <f xml:space="preserve"> Table1[[#This Row],[Total_Sales]] / Table1[[#This Row],[Quantity_Sold]]</f>
        <v>129.376</v>
      </c>
      <c r="R314" s="14" t="str">
        <f t="shared" si="13"/>
        <v>Morning</v>
      </c>
      <c r="S314" s="30">
        <f t="shared" si="14"/>
        <v>0.3</v>
      </c>
    </row>
    <row r="315" spans="1:19" ht="15.75" customHeight="1" x14ac:dyDescent="0.3">
      <c r="A315" s="3">
        <v>1952</v>
      </c>
      <c r="B315" s="4">
        <v>44964</v>
      </c>
      <c r="C315" s="3">
        <v>202</v>
      </c>
      <c r="D315" s="3">
        <v>303</v>
      </c>
      <c r="E315" s="3">
        <v>101</v>
      </c>
      <c r="F315" s="3">
        <v>1</v>
      </c>
      <c r="G315" s="5">
        <v>99.372</v>
      </c>
      <c r="H315" s="5">
        <v>99.372</v>
      </c>
      <c r="I315" s="5">
        <v>29.811599999999999</v>
      </c>
      <c r="J315" s="3" t="b">
        <v>0</v>
      </c>
      <c r="K315" s="3" t="s">
        <v>364</v>
      </c>
      <c r="L315" s="16">
        <f t="shared" si="12"/>
        <v>2.0833333333333333E-3</v>
      </c>
      <c r="M315" s="3">
        <v>2023</v>
      </c>
      <c r="N315" s="3">
        <v>2</v>
      </c>
      <c r="O315" s="3" t="s">
        <v>31</v>
      </c>
      <c r="P315" s="3">
        <v>0</v>
      </c>
      <c r="Q315" s="14">
        <f xml:space="preserve"> Table1[[#This Row],[Total_Sales]] / Table1[[#This Row],[Quantity_Sold]]</f>
        <v>99.372</v>
      </c>
      <c r="R315" s="14" t="str">
        <f t="shared" si="13"/>
        <v>Morning</v>
      </c>
      <c r="S315" s="30">
        <f t="shared" si="14"/>
        <v>0.3</v>
      </c>
    </row>
    <row r="316" spans="1:19" ht="15.75" customHeight="1" x14ac:dyDescent="0.3">
      <c r="A316" s="3">
        <v>2342</v>
      </c>
      <c r="B316" s="4">
        <v>44964</v>
      </c>
      <c r="C316" s="3">
        <v>202</v>
      </c>
      <c r="D316" s="3">
        <v>302</v>
      </c>
      <c r="E316" s="3">
        <v>103</v>
      </c>
      <c r="F316" s="3">
        <v>6</v>
      </c>
      <c r="G316" s="5">
        <v>263.40600000000001</v>
      </c>
      <c r="H316" s="5">
        <v>1580.4360000000001</v>
      </c>
      <c r="I316" s="5">
        <v>474.13080000000002</v>
      </c>
      <c r="J316" s="3" t="b">
        <v>0</v>
      </c>
      <c r="K316" s="3" t="s">
        <v>808</v>
      </c>
      <c r="L316" s="16">
        <f t="shared" si="12"/>
        <v>0.75416666666666665</v>
      </c>
      <c r="M316" s="3">
        <v>2023</v>
      </c>
      <c r="N316" s="3">
        <v>2</v>
      </c>
      <c r="O316" s="3" t="s">
        <v>31</v>
      </c>
      <c r="P316" s="3">
        <v>18</v>
      </c>
      <c r="Q316" s="9">
        <f xml:space="preserve"> Table1[[#This Row],[Total_Sales]] / Table1[[#This Row],[Quantity_Sold]]</f>
        <v>263.40600000000001</v>
      </c>
      <c r="R316" s="14" t="str">
        <f t="shared" si="13"/>
        <v>Evening</v>
      </c>
      <c r="S316" s="30">
        <f t="shared" si="14"/>
        <v>0.3</v>
      </c>
    </row>
    <row r="317" spans="1:19" ht="15.75" customHeight="1" x14ac:dyDescent="0.3">
      <c r="A317" s="3">
        <v>2722</v>
      </c>
      <c r="B317" s="4">
        <v>44964</v>
      </c>
      <c r="C317" s="3">
        <v>201</v>
      </c>
      <c r="D317" s="3">
        <v>302</v>
      </c>
      <c r="E317" s="3">
        <v>103</v>
      </c>
      <c r="F317" s="3">
        <v>1</v>
      </c>
      <c r="G317" s="5">
        <v>166.101</v>
      </c>
      <c r="H317" s="5">
        <v>166.101</v>
      </c>
      <c r="I317" s="5">
        <v>28.237170000000003</v>
      </c>
      <c r="J317" s="3" t="b">
        <v>1</v>
      </c>
      <c r="K317" s="3" t="s">
        <v>143</v>
      </c>
      <c r="L317" s="16">
        <f t="shared" si="12"/>
        <v>0.58125000000000004</v>
      </c>
      <c r="M317" s="3">
        <v>2023</v>
      </c>
      <c r="N317" s="3">
        <v>2</v>
      </c>
      <c r="O317" s="3" t="s">
        <v>31</v>
      </c>
      <c r="P317" s="3">
        <v>13</v>
      </c>
      <c r="Q317" s="9">
        <f xml:space="preserve"> Table1[[#This Row],[Total_Sales]] / Table1[[#This Row],[Quantity_Sold]]</f>
        <v>166.101</v>
      </c>
      <c r="R317" s="14" t="str">
        <f t="shared" si="13"/>
        <v>Afternoon</v>
      </c>
      <c r="S317" s="30">
        <f t="shared" si="14"/>
        <v>0.17</v>
      </c>
    </row>
    <row r="318" spans="1:19" ht="15.75" customHeight="1" x14ac:dyDescent="0.3">
      <c r="A318" s="3">
        <v>1912</v>
      </c>
      <c r="B318" s="4">
        <v>44965</v>
      </c>
      <c r="C318" s="3">
        <v>202</v>
      </c>
      <c r="D318" s="3">
        <v>301</v>
      </c>
      <c r="E318" s="3">
        <v>102</v>
      </c>
      <c r="F318" s="3">
        <v>10</v>
      </c>
      <c r="G318" s="5">
        <v>49.451999999999998</v>
      </c>
      <c r="H318" s="5">
        <v>494.52</v>
      </c>
      <c r="I318" s="5">
        <v>84.068399999999997</v>
      </c>
      <c r="J318" s="3" t="b">
        <v>0</v>
      </c>
      <c r="K318" s="3" t="s">
        <v>701</v>
      </c>
      <c r="L318" s="16">
        <f t="shared" si="12"/>
        <v>0.21249999999999999</v>
      </c>
      <c r="M318" s="3">
        <v>2023</v>
      </c>
      <c r="N318" s="3">
        <v>2</v>
      </c>
      <c r="O318" s="3" t="s">
        <v>18</v>
      </c>
      <c r="P318" s="3">
        <v>5</v>
      </c>
      <c r="Q318" s="9">
        <f xml:space="preserve"> Table1[[#This Row],[Total_Sales]] / Table1[[#This Row],[Quantity_Sold]]</f>
        <v>49.451999999999998</v>
      </c>
      <c r="R318" s="14" t="str">
        <f t="shared" si="13"/>
        <v>Morning</v>
      </c>
      <c r="S318" s="30">
        <f t="shared" si="14"/>
        <v>0.17</v>
      </c>
    </row>
    <row r="319" spans="1:19" ht="15.75" customHeight="1" x14ac:dyDescent="0.3">
      <c r="A319" s="3">
        <v>2183</v>
      </c>
      <c r="B319" s="4">
        <v>44965</v>
      </c>
      <c r="C319" s="3">
        <v>201</v>
      </c>
      <c r="D319" s="3">
        <v>301</v>
      </c>
      <c r="E319" s="3">
        <v>104</v>
      </c>
      <c r="F319" s="3">
        <v>10</v>
      </c>
      <c r="G319" s="5">
        <v>64.713999999999999</v>
      </c>
      <c r="H319" s="5">
        <v>647.14</v>
      </c>
      <c r="I319" s="5">
        <v>122.95659999999999</v>
      </c>
      <c r="J319" s="3" t="b">
        <v>0</v>
      </c>
      <c r="K319" s="3" t="s">
        <v>278</v>
      </c>
      <c r="L319" s="16">
        <f t="shared" si="12"/>
        <v>0.5083333333333333</v>
      </c>
      <c r="M319" s="3">
        <v>2023</v>
      </c>
      <c r="N319" s="3">
        <v>2</v>
      </c>
      <c r="O319" s="3" t="s">
        <v>18</v>
      </c>
      <c r="P319" s="3">
        <v>12</v>
      </c>
      <c r="Q319" s="9">
        <f xml:space="preserve"> Table1[[#This Row],[Total_Sales]] / Table1[[#This Row],[Quantity_Sold]]</f>
        <v>64.713999999999999</v>
      </c>
      <c r="R319" s="14" t="str">
        <f t="shared" si="13"/>
        <v>Afternoon</v>
      </c>
      <c r="S319" s="30">
        <f t="shared" si="14"/>
        <v>0.19</v>
      </c>
    </row>
    <row r="320" spans="1:19" ht="15.75" customHeight="1" x14ac:dyDescent="0.3">
      <c r="A320" s="3">
        <v>2641</v>
      </c>
      <c r="B320" s="4">
        <v>44965</v>
      </c>
      <c r="C320" s="3">
        <v>203</v>
      </c>
      <c r="D320" s="3">
        <v>303</v>
      </c>
      <c r="E320" s="3">
        <v>102</v>
      </c>
      <c r="F320" s="3">
        <v>10</v>
      </c>
      <c r="G320" s="5">
        <v>159.80900000000003</v>
      </c>
      <c r="H320" s="5">
        <v>1598.0900000000001</v>
      </c>
      <c r="I320" s="5">
        <v>399.52250000000004</v>
      </c>
      <c r="J320" s="3" t="b">
        <v>0</v>
      </c>
      <c r="K320" s="3" t="s">
        <v>259</v>
      </c>
      <c r="L320" s="16">
        <f t="shared" si="12"/>
        <v>0.53680555555555554</v>
      </c>
      <c r="M320" s="3">
        <v>2023</v>
      </c>
      <c r="N320" s="3">
        <v>2</v>
      </c>
      <c r="O320" s="3" t="s">
        <v>18</v>
      </c>
      <c r="P320" s="3">
        <v>12</v>
      </c>
      <c r="Q320" s="9">
        <f xml:space="preserve"> Table1[[#This Row],[Total_Sales]] / Table1[[#This Row],[Quantity_Sold]]</f>
        <v>159.80900000000003</v>
      </c>
      <c r="R320" s="14" t="str">
        <f t="shared" si="13"/>
        <v>Afternoon</v>
      </c>
      <c r="S320" s="30">
        <f t="shared" si="14"/>
        <v>0.25</v>
      </c>
    </row>
    <row r="321" spans="1:19" ht="15.75" customHeight="1" x14ac:dyDescent="0.3">
      <c r="A321" s="3">
        <v>1259</v>
      </c>
      <c r="B321" s="4">
        <v>44967</v>
      </c>
      <c r="C321" s="3">
        <v>205</v>
      </c>
      <c r="D321" s="3">
        <v>303</v>
      </c>
      <c r="E321" s="3">
        <v>103</v>
      </c>
      <c r="F321" s="3">
        <v>3</v>
      </c>
      <c r="G321" s="5">
        <v>80.222999999999999</v>
      </c>
      <c r="H321" s="5">
        <v>240.66899999999998</v>
      </c>
      <c r="I321" s="5">
        <v>45.727109999999996</v>
      </c>
      <c r="J321" s="3" t="b">
        <v>0</v>
      </c>
      <c r="K321" s="3" t="s">
        <v>260</v>
      </c>
      <c r="L321" s="16">
        <f t="shared" si="12"/>
        <v>0.45694444444444443</v>
      </c>
      <c r="M321" s="3">
        <v>2023</v>
      </c>
      <c r="N321" s="3">
        <v>2</v>
      </c>
      <c r="O321" s="3" t="s">
        <v>26</v>
      </c>
      <c r="P321" s="3">
        <v>10</v>
      </c>
      <c r="Q321" s="9">
        <f xml:space="preserve"> Table1[[#This Row],[Total_Sales]] / Table1[[#This Row],[Quantity_Sold]]</f>
        <v>80.222999999999999</v>
      </c>
      <c r="R321" s="14" t="str">
        <f t="shared" si="13"/>
        <v>Morning</v>
      </c>
      <c r="S321" s="30">
        <f t="shared" si="14"/>
        <v>0.19</v>
      </c>
    </row>
    <row r="322" spans="1:19" ht="15.75" customHeight="1" x14ac:dyDescent="0.3">
      <c r="A322" s="3">
        <v>2208</v>
      </c>
      <c r="B322" s="4">
        <v>44967</v>
      </c>
      <c r="C322" s="3">
        <v>205</v>
      </c>
      <c r="D322" s="3">
        <v>302</v>
      </c>
      <c r="E322" s="3">
        <v>104</v>
      </c>
      <c r="F322" s="3">
        <v>4</v>
      </c>
      <c r="G322" s="5">
        <v>35.230000000000004</v>
      </c>
      <c r="H322" s="5">
        <v>140.92000000000002</v>
      </c>
      <c r="I322" s="5">
        <v>29.593200000000003</v>
      </c>
      <c r="J322" s="3" t="b">
        <v>0</v>
      </c>
      <c r="K322" s="3" t="s">
        <v>168</v>
      </c>
      <c r="L322" s="16">
        <f t="shared" ref="L322:L385" si="15">TIMEVALUE(K322)</f>
        <v>0.66666666666666663</v>
      </c>
      <c r="M322" s="3">
        <v>2023</v>
      </c>
      <c r="N322" s="3">
        <v>2</v>
      </c>
      <c r="O322" s="3" t="s">
        <v>26</v>
      </c>
      <c r="P322" s="3">
        <v>16</v>
      </c>
      <c r="Q322" s="9">
        <f xml:space="preserve"> Table1[[#This Row],[Total_Sales]] / Table1[[#This Row],[Quantity_Sold]]</f>
        <v>35.230000000000004</v>
      </c>
      <c r="R322" s="14" t="str">
        <f t="shared" ref="R322:R385" si="16">IF(L322&lt;TIME(12,0,0),"Morning", IF(L322&lt;TIME(15,0,0),"Afternoon", IF(L322&lt;TIME(21,0,0),"Evening","Night")))</f>
        <v>Evening</v>
      </c>
      <c r="S322" s="30">
        <f t="shared" ref="S322:S385" si="17">(I322/H322)</f>
        <v>0.21</v>
      </c>
    </row>
    <row r="323" spans="1:19" ht="15.75" customHeight="1" x14ac:dyDescent="0.3">
      <c r="A323" s="3">
        <v>2265</v>
      </c>
      <c r="B323" s="4">
        <v>44967</v>
      </c>
      <c r="C323" s="3">
        <v>204</v>
      </c>
      <c r="D323" s="3">
        <v>301</v>
      </c>
      <c r="E323" s="3">
        <v>104</v>
      </c>
      <c r="F323" s="3">
        <v>7</v>
      </c>
      <c r="G323" s="5">
        <v>132.821</v>
      </c>
      <c r="H323" s="5">
        <v>929.74699999999996</v>
      </c>
      <c r="I323" s="5">
        <v>139.46204999999998</v>
      </c>
      <c r="J323" s="3" t="b">
        <v>0</v>
      </c>
      <c r="K323" s="3" t="s">
        <v>82</v>
      </c>
      <c r="L323" s="16">
        <f t="shared" si="15"/>
        <v>0.52708333333333335</v>
      </c>
      <c r="M323" s="3">
        <v>2023</v>
      </c>
      <c r="N323" s="3">
        <v>2</v>
      </c>
      <c r="O323" s="3" t="s">
        <v>26</v>
      </c>
      <c r="P323" s="3">
        <v>12</v>
      </c>
      <c r="Q323" s="9">
        <f xml:space="preserve"> Table1[[#This Row],[Total_Sales]] / Table1[[#This Row],[Quantity_Sold]]</f>
        <v>132.821</v>
      </c>
      <c r="R323" s="14" t="str">
        <f t="shared" si="16"/>
        <v>Afternoon</v>
      </c>
      <c r="S323" s="30">
        <f t="shared" si="17"/>
        <v>0.15</v>
      </c>
    </row>
    <row r="324" spans="1:19" ht="15.75" customHeight="1" x14ac:dyDescent="0.3">
      <c r="A324" s="3">
        <v>1528</v>
      </c>
      <c r="B324" s="4">
        <v>44968</v>
      </c>
      <c r="C324" s="3">
        <v>202</v>
      </c>
      <c r="D324" s="3">
        <v>302</v>
      </c>
      <c r="E324" s="3">
        <v>103</v>
      </c>
      <c r="F324" s="3">
        <v>2</v>
      </c>
      <c r="G324" s="5">
        <v>270.30900000000003</v>
      </c>
      <c r="H324" s="5">
        <v>540.61800000000005</v>
      </c>
      <c r="I324" s="5">
        <v>91.90506000000002</v>
      </c>
      <c r="J324" s="3" t="b">
        <v>0</v>
      </c>
      <c r="K324" s="3" t="s">
        <v>463</v>
      </c>
      <c r="L324" s="16">
        <f t="shared" si="15"/>
        <v>3.1944444444444442E-2</v>
      </c>
      <c r="M324" s="3">
        <v>2023</v>
      </c>
      <c r="N324" s="3">
        <v>2</v>
      </c>
      <c r="O324" s="3" t="s">
        <v>22</v>
      </c>
      <c r="P324" s="3">
        <v>0</v>
      </c>
      <c r="Q324" s="9">
        <f xml:space="preserve"> Table1[[#This Row],[Total_Sales]] / Table1[[#This Row],[Quantity_Sold]]</f>
        <v>270.30900000000003</v>
      </c>
      <c r="R324" s="14" t="str">
        <f t="shared" si="16"/>
        <v>Morning</v>
      </c>
      <c r="S324" s="30">
        <f t="shared" si="17"/>
        <v>0.17</v>
      </c>
    </row>
    <row r="325" spans="1:19" ht="15.75" customHeight="1" x14ac:dyDescent="0.3">
      <c r="A325" s="3">
        <v>1773</v>
      </c>
      <c r="B325" s="4">
        <v>44968</v>
      </c>
      <c r="C325" s="3">
        <v>205</v>
      </c>
      <c r="D325" s="3">
        <v>301</v>
      </c>
      <c r="E325" s="3">
        <v>105</v>
      </c>
      <c r="F325" s="3">
        <v>6</v>
      </c>
      <c r="G325" s="5">
        <v>87.997</v>
      </c>
      <c r="H325" s="5">
        <v>527.98199999999997</v>
      </c>
      <c r="I325" s="5">
        <v>79.197299999999998</v>
      </c>
      <c r="J325" s="3" t="b">
        <v>1</v>
      </c>
      <c r="K325" s="3" t="s">
        <v>445</v>
      </c>
      <c r="L325" s="16">
        <f t="shared" si="15"/>
        <v>0.93055555555555558</v>
      </c>
      <c r="M325" s="3">
        <v>2023</v>
      </c>
      <c r="N325" s="3">
        <v>2</v>
      </c>
      <c r="O325" s="3" t="s">
        <v>22</v>
      </c>
      <c r="P325" s="3">
        <v>22</v>
      </c>
      <c r="Q325" s="9">
        <f xml:space="preserve"> Table1[[#This Row],[Total_Sales]] / Table1[[#This Row],[Quantity_Sold]]</f>
        <v>87.997</v>
      </c>
      <c r="R325" s="14" t="str">
        <f t="shared" si="16"/>
        <v>Night</v>
      </c>
      <c r="S325" s="30">
        <f t="shared" si="17"/>
        <v>0.15</v>
      </c>
    </row>
    <row r="326" spans="1:19" ht="15.75" customHeight="1" x14ac:dyDescent="0.3">
      <c r="A326" s="3">
        <v>2061</v>
      </c>
      <c r="B326" s="4">
        <v>44968</v>
      </c>
      <c r="C326" s="3">
        <v>201</v>
      </c>
      <c r="D326" s="3">
        <v>304</v>
      </c>
      <c r="E326" s="3">
        <v>102</v>
      </c>
      <c r="F326" s="3">
        <v>10</v>
      </c>
      <c r="G326" s="5">
        <v>233.32399999999998</v>
      </c>
      <c r="H326" s="5">
        <v>2333.2399999999998</v>
      </c>
      <c r="I326" s="5">
        <v>349.98599999999993</v>
      </c>
      <c r="J326" s="3" t="b">
        <v>1</v>
      </c>
      <c r="K326" s="3" t="s">
        <v>707</v>
      </c>
      <c r="L326" s="16">
        <f t="shared" si="15"/>
        <v>0.65555555555555556</v>
      </c>
      <c r="M326" s="3">
        <v>2023</v>
      </c>
      <c r="N326" s="3">
        <v>2</v>
      </c>
      <c r="O326" s="3" t="s">
        <v>22</v>
      </c>
      <c r="P326" s="3">
        <v>15</v>
      </c>
      <c r="Q326" s="9">
        <f xml:space="preserve"> Table1[[#This Row],[Total_Sales]] / Table1[[#This Row],[Quantity_Sold]]</f>
        <v>233.32399999999998</v>
      </c>
      <c r="R326" s="14" t="str">
        <f t="shared" si="16"/>
        <v>Evening</v>
      </c>
      <c r="S326" s="30">
        <f t="shared" si="17"/>
        <v>0.15</v>
      </c>
    </row>
    <row r="327" spans="1:19" ht="15.75" customHeight="1" x14ac:dyDescent="0.3">
      <c r="A327" s="3">
        <v>2068</v>
      </c>
      <c r="B327" s="4">
        <v>44968</v>
      </c>
      <c r="C327" s="3">
        <v>202</v>
      </c>
      <c r="D327" s="3">
        <v>303</v>
      </c>
      <c r="E327" s="3">
        <v>105</v>
      </c>
      <c r="F327" s="3">
        <v>10</v>
      </c>
      <c r="G327" s="5">
        <v>224.88700000000003</v>
      </c>
      <c r="H327" s="5">
        <v>2248.8700000000003</v>
      </c>
      <c r="I327" s="5">
        <v>382.30790000000007</v>
      </c>
      <c r="J327" s="3" t="b">
        <v>0</v>
      </c>
      <c r="K327" s="3" t="s">
        <v>770</v>
      </c>
      <c r="L327" s="16">
        <f t="shared" si="15"/>
        <v>0.62291666666666667</v>
      </c>
      <c r="M327" s="3">
        <v>2023</v>
      </c>
      <c r="N327" s="3">
        <v>2</v>
      </c>
      <c r="O327" s="3" t="s">
        <v>22</v>
      </c>
      <c r="P327" s="3">
        <v>14</v>
      </c>
      <c r="Q327" s="9">
        <f xml:space="preserve"> Table1[[#This Row],[Total_Sales]] / Table1[[#This Row],[Quantity_Sold]]</f>
        <v>224.88700000000003</v>
      </c>
      <c r="R327" s="14" t="str">
        <f t="shared" si="16"/>
        <v>Afternoon</v>
      </c>
      <c r="S327" s="30">
        <f t="shared" si="17"/>
        <v>0.17</v>
      </c>
    </row>
    <row r="328" spans="1:19" ht="15.75" customHeight="1" x14ac:dyDescent="0.3">
      <c r="A328" s="3">
        <v>2941</v>
      </c>
      <c r="B328" s="4">
        <v>44968</v>
      </c>
      <c r="C328" s="3">
        <v>201</v>
      </c>
      <c r="D328" s="3">
        <v>303</v>
      </c>
      <c r="E328" s="3">
        <v>105</v>
      </c>
      <c r="F328" s="3">
        <v>3</v>
      </c>
      <c r="G328" s="5">
        <v>313.24800000000005</v>
      </c>
      <c r="H328" s="5">
        <v>939.74400000000014</v>
      </c>
      <c r="I328" s="5">
        <v>234.93600000000004</v>
      </c>
      <c r="J328" s="3" t="b">
        <v>0</v>
      </c>
      <c r="K328" s="3" t="s">
        <v>121</v>
      </c>
      <c r="L328" s="16">
        <f t="shared" si="15"/>
        <v>0.39097222222222222</v>
      </c>
      <c r="M328" s="3">
        <v>2023</v>
      </c>
      <c r="N328" s="3">
        <v>2</v>
      </c>
      <c r="O328" s="3" t="s">
        <v>22</v>
      </c>
      <c r="P328" s="3">
        <v>9</v>
      </c>
      <c r="Q328" s="9">
        <f xml:space="preserve"> Table1[[#This Row],[Total_Sales]] / Table1[[#This Row],[Quantity_Sold]]</f>
        <v>313.24800000000005</v>
      </c>
      <c r="R328" s="14" t="str">
        <f t="shared" si="16"/>
        <v>Morning</v>
      </c>
      <c r="S328" s="30">
        <f t="shared" si="17"/>
        <v>0.25</v>
      </c>
    </row>
    <row r="329" spans="1:19" ht="15.75" customHeight="1" x14ac:dyDescent="0.3">
      <c r="A329" s="3">
        <v>1204</v>
      </c>
      <c r="B329" s="4">
        <v>44969</v>
      </c>
      <c r="C329" s="3">
        <v>204</v>
      </c>
      <c r="D329" s="3">
        <v>304</v>
      </c>
      <c r="E329" s="3">
        <v>103</v>
      </c>
      <c r="F329" s="3">
        <v>9</v>
      </c>
      <c r="G329" s="5">
        <v>249.36599999999999</v>
      </c>
      <c r="H329" s="5">
        <v>2244.2939999999999</v>
      </c>
      <c r="I329" s="5">
        <v>381.52998000000002</v>
      </c>
      <c r="J329" s="3" t="b">
        <v>0</v>
      </c>
      <c r="K329" s="3" t="s">
        <v>207</v>
      </c>
      <c r="L329" s="16">
        <f t="shared" si="15"/>
        <v>0.30694444444444446</v>
      </c>
      <c r="M329" s="3">
        <v>2023</v>
      </c>
      <c r="N329" s="3">
        <v>2</v>
      </c>
      <c r="O329" s="3" t="s">
        <v>20</v>
      </c>
      <c r="P329" s="3">
        <v>7</v>
      </c>
      <c r="Q329" s="9">
        <f xml:space="preserve"> Table1[[#This Row],[Total_Sales]] / Table1[[#This Row],[Quantity_Sold]]</f>
        <v>249.36599999999999</v>
      </c>
      <c r="R329" s="14" t="str">
        <f t="shared" si="16"/>
        <v>Morning</v>
      </c>
      <c r="S329" s="30">
        <f t="shared" si="17"/>
        <v>0.17</v>
      </c>
    </row>
    <row r="330" spans="1:19" ht="15.75" customHeight="1" x14ac:dyDescent="0.3">
      <c r="A330" s="3">
        <v>1349</v>
      </c>
      <c r="B330" s="4">
        <v>44969</v>
      </c>
      <c r="C330" s="3">
        <v>202</v>
      </c>
      <c r="D330" s="3">
        <v>303</v>
      </c>
      <c r="E330" s="3">
        <v>102</v>
      </c>
      <c r="F330" s="3">
        <v>4</v>
      </c>
      <c r="G330" s="5">
        <v>127.73800000000001</v>
      </c>
      <c r="H330" s="5">
        <v>510.95200000000006</v>
      </c>
      <c r="I330" s="5">
        <v>97.080880000000008</v>
      </c>
      <c r="J330" s="3" t="b">
        <v>0</v>
      </c>
      <c r="K330" s="3" t="s">
        <v>291</v>
      </c>
      <c r="L330" s="16">
        <f t="shared" si="15"/>
        <v>0.14583333333333334</v>
      </c>
      <c r="M330" s="3">
        <v>2023</v>
      </c>
      <c r="N330" s="3">
        <v>2</v>
      </c>
      <c r="O330" s="3" t="s">
        <v>20</v>
      </c>
      <c r="P330" s="3">
        <v>3</v>
      </c>
      <c r="Q330" s="9">
        <f xml:space="preserve"> Table1[[#This Row],[Total_Sales]] / Table1[[#This Row],[Quantity_Sold]]</f>
        <v>127.73800000000001</v>
      </c>
      <c r="R330" s="14" t="str">
        <f t="shared" si="16"/>
        <v>Morning</v>
      </c>
      <c r="S330" s="30">
        <f t="shared" si="17"/>
        <v>0.19</v>
      </c>
    </row>
    <row r="331" spans="1:19" ht="15.75" customHeight="1" x14ac:dyDescent="0.3">
      <c r="A331" s="3">
        <v>1396</v>
      </c>
      <c r="B331" s="4">
        <v>44969</v>
      </c>
      <c r="C331" s="3">
        <v>202</v>
      </c>
      <c r="D331" s="3">
        <v>301</v>
      </c>
      <c r="E331" s="3">
        <v>104</v>
      </c>
      <c r="F331" s="3">
        <v>5</v>
      </c>
      <c r="G331" s="5">
        <v>84.954999999999998</v>
      </c>
      <c r="H331" s="5">
        <v>424.77499999999998</v>
      </c>
      <c r="I331" s="5">
        <v>72.211749999999995</v>
      </c>
      <c r="J331" s="3" t="b">
        <v>0</v>
      </c>
      <c r="K331" s="3" t="s">
        <v>371</v>
      </c>
      <c r="L331" s="16">
        <f t="shared" si="15"/>
        <v>0.47291666666666665</v>
      </c>
      <c r="M331" s="3">
        <v>2023</v>
      </c>
      <c r="N331" s="3">
        <v>2</v>
      </c>
      <c r="O331" s="3" t="s">
        <v>20</v>
      </c>
      <c r="P331" s="3">
        <v>11</v>
      </c>
      <c r="Q331" s="9">
        <f xml:space="preserve"> Table1[[#This Row],[Total_Sales]] / Table1[[#This Row],[Quantity_Sold]]</f>
        <v>84.954999999999998</v>
      </c>
      <c r="R331" s="14" t="str">
        <f t="shared" si="16"/>
        <v>Morning</v>
      </c>
      <c r="S331" s="30">
        <f t="shared" si="17"/>
        <v>0.16999999999999998</v>
      </c>
    </row>
    <row r="332" spans="1:19" ht="15.75" customHeight="1" x14ac:dyDescent="0.3">
      <c r="A332" s="3">
        <v>1278</v>
      </c>
      <c r="B332" s="4">
        <v>44970</v>
      </c>
      <c r="C332" s="3">
        <v>201</v>
      </c>
      <c r="D332" s="3">
        <v>304</v>
      </c>
      <c r="E332" s="3">
        <v>101</v>
      </c>
      <c r="F332" s="3">
        <v>5</v>
      </c>
      <c r="G332" s="5">
        <v>379.6</v>
      </c>
      <c r="H332" s="5">
        <v>1898</v>
      </c>
      <c r="I332" s="5">
        <v>398.58</v>
      </c>
      <c r="J332" s="3" t="b">
        <v>0</v>
      </c>
      <c r="K332" s="3" t="s">
        <v>278</v>
      </c>
      <c r="L332" s="16">
        <f t="shared" si="15"/>
        <v>0.5083333333333333</v>
      </c>
      <c r="M332" s="3">
        <v>2023</v>
      </c>
      <c r="N332" s="3">
        <v>2</v>
      </c>
      <c r="O332" s="3" t="s">
        <v>28</v>
      </c>
      <c r="P332" s="3">
        <v>12</v>
      </c>
      <c r="Q332" s="14">
        <f xml:space="preserve"> Table1[[#This Row],[Total_Sales]] / Table1[[#This Row],[Quantity_Sold]]</f>
        <v>379.6</v>
      </c>
      <c r="R332" s="14" t="str">
        <f t="shared" si="16"/>
        <v>Afternoon</v>
      </c>
      <c r="S332" s="30">
        <f t="shared" si="17"/>
        <v>0.21</v>
      </c>
    </row>
    <row r="333" spans="1:19" ht="15.75" customHeight="1" x14ac:dyDescent="0.3">
      <c r="A333" s="3">
        <v>1364</v>
      </c>
      <c r="B333" s="4">
        <v>44970</v>
      </c>
      <c r="C333" s="3">
        <v>201</v>
      </c>
      <c r="D333" s="3">
        <v>302</v>
      </c>
      <c r="E333" s="3">
        <v>104</v>
      </c>
      <c r="F333" s="3">
        <v>6</v>
      </c>
      <c r="G333" s="5">
        <v>108.05600000000001</v>
      </c>
      <c r="H333" s="5">
        <v>648.33600000000001</v>
      </c>
      <c r="I333" s="5">
        <v>194.5008</v>
      </c>
      <c r="J333" s="3" t="b">
        <v>0</v>
      </c>
      <c r="K333" s="3" t="s">
        <v>346</v>
      </c>
      <c r="L333" s="16">
        <f t="shared" si="15"/>
        <v>0.19722222222222222</v>
      </c>
      <c r="M333" s="3">
        <v>2023</v>
      </c>
      <c r="N333" s="3">
        <v>2</v>
      </c>
      <c r="O333" s="3" t="s">
        <v>28</v>
      </c>
      <c r="P333" s="3">
        <v>4</v>
      </c>
      <c r="Q333" s="9">
        <f xml:space="preserve"> Table1[[#This Row],[Total_Sales]] / Table1[[#This Row],[Quantity_Sold]]</f>
        <v>108.056</v>
      </c>
      <c r="R333" s="14" t="str">
        <f t="shared" si="16"/>
        <v>Morning</v>
      </c>
      <c r="S333" s="30">
        <f t="shared" si="17"/>
        <v>0.3</v>
      </c>
    </row>
    <row r="334" spans="1:19" ht="15.75" customHeight="1" x14ac:dyDescent="0.3">
      <c r="A334" s="3">
        <v>1372</v>
      </c>
      <c r="B334" s="4">
        <v>44970</v>
      </c>
      <c r="C334" s="3">
        <v>203</v>
      </c>
      <c r="D334" s="3">
        <v>302</v>
      </c>
      <c r="E334" s="3">
        <v>103</v>
      </c>
      <c r="F334" s="3">
        <v>3</v>
      </c>
      <c r="G334" s="5">
        <v>143.74099999999999</v>
      </c>
      <c r="H334" s="5">
        <v>431.22299999999996</v>
      </c>
      <c r="I334" s="5">
        <v>73.307909999999993</v>
      </c>
      <c r="J334" s="3" t="b">
        <v>1</v>
      </c>
      <c r="K334" s="3" t="s">
        <v>47</v>
      </c>
      <c r="L334" s="16">
        <f t="shared" si="15"/>
        <v>0.58680555555555558</v>
      </c>
      <c r="M334" s="3">
        <v>2023</v>
      </c>
      <c r="N334" s="3">
        <v>2</v>
      </c>
      <c r="O334" s="3" t="s">
        <v>28</v>
      </c>
      <c r="P334" s="3">
        <v>14</v>
      </c>
      <c r="Q334" s="9">
        <f xml:space="preserve"> Table1[[#This Row],[Total_Sales]] / Table1[[#This Row],[Quantity_Sold]]</f>
        <v>143.74099999999999</v>
      </c>
      <c r="R334" s="14" t="str">
        <f t="shared" si="16"/>
        <v>Afternoon</v>
      </c>
      <c r="S334" s="30">
        <f t="shared" si="17"/>
        <v>0.17</v>
      </c>
    </row>
    <row r="335" spans="1:19" ht="15.75" customHeight="1" x14ac:dyDescent="0.3">
      <c r="A335" s="3">
        <v>1810</v>
      </c>
      <c r="B335" s="4">
        <v>44970</v>
      </c>
      <c r="C335" s="3">
        <v>202</v>
      </c>
      <c r="D335" s="3">
        <v>303</v>
      </c>
      <c r="E335" s="3">
        <v>101</v>
      </c>
      <c r="F335" s="3">
        <v>4</v>
      </c>
      <c r="G335" s="5">
        <v>130.80600000000001</v>
      </c>
      <c r="H335" s="5">
        <v>523.22400000000005</v>
      </c>
      <c r="I335" s="5">
        <v>88.948080000000019</v>
      </c>
      <c r="J335" s="3" t="b">
        <v>1</v>
      </c>
      <c r="K335" s="3" t="s">
        <v>143</v>
      </c>
      <c r="L335" s="16">
        <f t="shared" si="15"/>
        <v>0.58125000000000004</v>
      </c>
      <c r="M335" s="3">
        <v>2023</v>
      </c>
      <c r="N335" s="3">
        <v>2</v>
      </c>
      <c r="O335" s="3" t="s">
        <v>28</v>
      </c>
      <c r="P335" s="3">
        <v>13</v>
      </c>
      <c r="Q335" s="14">
        <f xml:space="preserve"> Table1[[#This Row],[Total_Sales]] / Table1[[#This Row],[Quantity_Sold]]</f>
        <v>130.80600000000001</v>
      </c>
      <c r="R335" s="14" t="str">
        <f t="shared" si="16"/>
        <v>Afternoon</v>
      </c>
      <c r="S335" s="30">
        <f t="shared" si="17"/>
        <v>0.17</v>
      </c>
    </row>
    <row r="336" spans="1:19" ht="15.75" customHeight="1" x14ac:dyDescent="0.3">
      <c r="A336" s="3">
        <v>1923</v>
      </c>
      <c r="B336" s="4">
        <v>44970</v>
      </c>
      <c r="C336" s="3">
        <v>203</v>
      </c>
      <c r="D336" s="3">
        <v>303</v>
      </c>
      <c r="E336" s="3">
        <v>102</v>
      </c>
      <c r="F336" s="3">
        <v>8</v>
      </c>
      <c r="G336" s="5">
        <v>124.68299999999999</v>
      </c>
      <c r="H336" s="5">
        <v>997.46399999999994</v>
      </c>
      <c r="I336" s="5">
        <v>149.61959999999999</v>
      </c>
      <c r="J336" s="3" t="b">
        <v>0</v>
      </c>
      <c r="K336" s="3" t="s">
        <v>387</v>
      </c>
      <c r="L336" s="16">
        <f t="shared" si="15"/>
        <v>0.61736111111111114</v>
      </c>
      <c r="M336" s="3">
        <v>2023</v>
      </c>
      <c r="N336" s="3">
        <v>2</v>
      </c>
      <c r="O336" s="3" t="s">
        <v>28</v>
      </c>
      <c r="P336" s="3">
        <v>14</v>
      </c>
      <c r="Q336" s="9">
        <f xml:space="preserve"> Table1[[#This Row],[Total_Sales]] / Table1[[#This Row],[Quantity_Sold]]</f>
        <v>124.68299999999999</v>
      </c>
      <c r="R336" s="14" t="str">
        <f t="shared" si="16"/>
        <v>Afternoon</v>
      </c>
      <c r="S336" s="30">
        <f t="shared" si="17"/>
        <v>0.15</v>
      </c>
    </row>
    <row r="337" spans="1:19" ht="15.75" customHeight="1" x14ac:dyDescent="0.3">
      <c r="A337" s="3">
        <v>2907</v>
      </c>
      <c r="B337" s="4">
        <v>44970</v>
      </c>
      <c r="C337" s="3">
        <v>203</v>
      </c>
      <c r="D337" s="3">
        <v>301</v>
      </c>
      <c r="E337" s="3">
        <v>103</v>
      </c>
      <c r="F337" s="3">
        <v>1</v>
      </c>
      <c r="G337" s="5">
        <v>355.18600000000004</v>
      </c>
      <c r="H337" s="5">
        <v>355.18600000000004</v>
      </c>
      <c r="I337" s="5">
        <v>53.277900000000002</v>
      </c>
      <c r="J337" s="3" t="b">
        <v>1</v>
      </c>
      <c r="K337" s="3" t="s">
        <v>925</v>
      </c>
      <c r="L337" s="16">
        <f t="shared" si="15"/>
        <v>0.88124999999999998</v>
      </c>
      <c r="M337" s="3">
        <v>2023</v>
      </c>
      <c r="N337" s="3">
        <v>2</v>
      </c>
      <c r="O337" s="3" t="s">
        <v>28</v>
      </c>
      <c r="P337" s="3">
        <v>21</v>
      </c>
      <c r="Q337" s="9">
        <f xml:space="preserve"> Table1[[#This Row],[Total_Sales]] / Table1[[#This Row],[Quantity_Sold]]</f>
        <v>355.18600000000004</v>
      </c>
      <c r="R337" s="14" t="str">
        <f t="shared" si="16"/>
        <v>Night</v>
      </c>
      <c r="S337" s="30">
        <f t="shared" si="17"/>
        <v>0.15</v>
      </c>
    </row>
    <row r="338" spans="1:19" ht="15.75" customHeight="1" x14ac:dyDescent="0.3">
      <c r="A338" s="3">
        <v>1073</v>
      </c>
      <c r="B338" s="4">
        <v>44971</v>
      </c>
      <c r="C338" s="3">
        <v>201</v>
      </c>
      <c r="D338" s="3">
        <v>304</v>
      </c>
      <c r="E338" s="3">
        <v>105</v>
      </c>
      <c r="F338" s="3">
        <v>1</v>
      </c>
      <c r="G338" s="5">
        <v>68.692000000000007</v>
      </c>
      <c r="H338" s="5">
        <v>68.692000000000007</v>
      </c>
      <c r="I338" s="5">
        <v>13.051480000000002</v>
      </c>
      <c r="J338" s="3" t="b">
        <v>0</v>
      </c>
      <c r="K338" s="3" t="s">
        <v>92</v>
      </c>
      <c r="L338" s="16">
        <f t="shared" si="15"/>
        <v>0.24236111111111111</v>
      </c>
      <c r="M338" s="3">
        <v>2023</v>
      </c>
      <c r="N338" s="3">
        <v>2</v>
      </c>
      <c r="O338" s="3" t="s">
        <v>31</v>
      </c>
      <c r="P338" s="3">
        <v>5</v>
      </c>
      <c r="Q338" s="9">
        <f xml:space="preserve"> Table1[[#This Row],[Total_Sales]] / Table1[[#This Row],[Quantity_Sold]]</f>
        <v>68.692000000000007</v>
      </c>
      <c r="R338" s="14" t="str">
        <f t="shared" si="16"/>
        <v>Morning</v>
      </c>
      <c r="S338" s="30">
        <f t="shared" si="17"/>
        <v>0.19</v>
      </c>
    </row>
    <row r="339" spans="1:19" ht="15.75" customHeight="1" x14ac:dyDescent="0.3">
      <c r="A339" s="3">
        <v>1535</v>
      </c>
      <c r="B339" s="4">
        <v>44971</v>
      </c>
      <c r="C339" s="3">
        <v>201</v>
      </c>
      <c r="D339" s="3">
        <v>301</v>
      </c>
      <c r="E339" s="3">
        <v>105</v>
      </c>
      <c r="F339" s="3">
        <v>2</v>
      </c>
      <c r="G339" s="5">
        <v>209.417</v>
      </c>
      <c r="H339" s="5">
        <v>418.834</v>
      </c>
      <c r="I339" s="5">
        <v>79.578460000000007</v>
      </c>
      <c r="J339" s="3" t="b">
        <v>0</v>
      </c>
      <c r="K339" s="3" t="s">
        <v>468</v>
      </c>
      <c r="L339" s="16">
        <f t="shared" si="15"/>
        <v>0.29166666666666669</v>
      </c>
      <c r="M339" s="3">
        <v>2023</v>
      </c>
      <c r="N339" s="3">
        <v>2</v>
      </c>
      <c r="O339" s="3" t="s">
        <v>31</v>
      </c>
      <c r="P339" s="3">
        <v>7</v>
      </c>
      <c r="Q339" s="9">
        <f xml:space="preserve"> Table1[[#This Row],[Total_Sales]] / Table1[[#This Row],[Quantity_Sold]]</f>
        <v>209.417</v>
      </c>
      <c r="R339" s="14" t="str">
        <f t="shared" si="16"/>
        <v>Morning</v>
      </c>
      <c r="S339" s="30">
        <f t="shared" si="17"/>
        <v>0.19</v>
      </c>
    </row>
    <row r="340" spans="1:19" ht="15.75" customHeight="1" x14ac:dyDescent="0.3">
      <c r="A340" s="3">
        <v>1711</v>
      </c>
      <c r="B340" s="4">
        <v>44971</v>
      </c>
      <c r="C340" s="3">
        <v>205</v>
      </c>
      <c r="D340" s="3">
        <v>301</v>
      </c>
      <c r="E340" s="3">
        <v>103</v>
      </c>
      <c r="F340" s="3">
        <v>8</v>
      </c>
      <c r="G340" s="5">
        <v>55.210999999999999</v>
      </c>
      <c r="H340" s="5">
        <v>441.68799999999999</v>
      </c>
      <c r="I340" s="5">
        <v>110.422</v>
      </c>
      <c r="J340" s="3" t="b">
        <v>0</v>
      </c>
      <c r="K340" s="3" t="s">
        <v>587</v>
      </c>
      <c r="L340" s="16">
        <f t="shared" si="15"/>
        <v>0.94097222222222221</v>
      </c>
      <c r="M340" s="3">
        <v>2023</v>
      </c>
      <c r="N340" s="3">
        <v>2</v>
      </c>
      <c r="O340" s="3" t="s">
        <v>31</v>
      </c>
      <c r="P340" s="3">
        <v>22</v>
      </c>
      <c r="Q340" s="9">
        <f xml:space="preserve"> Table1[[#This Row],[Total_Sales]] / Table1[[#This Row],[Quantity_Sold]]</f>
        <v>55.210999999999999</v>
      </c>
      <c r="R340" s="14" t="str">
        <f t="shared" si="16"/>
        <v>Night</v>
      </c>
      <c r="S340" s="30">
        <f t="shared" si="17"/>
        <v>0.25</v>
      </c>
    </row>
    <row r="341" spans="1:19" ht="15.75" customHeight="1" x14ac:dyDescent="0.3">
      <c r="A341" s="3">
        <v>1917</v>
      </c>
      <c r="B341" s="4">
        <v>44971</v>
      </c>
      <c r="C341" s="3">
        <v>203</v>
      </c>
      <c r="D341" s="3">
        <v>302</v>
      </c>
      <c r="E341" s="3">
        <v>101</v>
      </c>
      <c r="F341" s="3">
        <v>5</v>
      </c>
      <c r="G341" s="5">
        <v>103.64900000000002</v>
      </c>
      <c r="H341" s="5">
        <v>518.24500000000012</v>
      </c>
      <c r="I341" s="5">
        <v>77.736750000000015</v>
      </c>
      <c r="J341" s="3" t="b">
        <v>0</v>
      </c>
      <c r="K341" s="3" t="s">
        <v>705</v>
      </c>
      <c r="L341" s="16">
        <f t="shared" si="15"/>
        <v>0.10138888888888889</v>
      </c>
      <c r="M341" s="3">
        <v>2023</v>
      </c>
      <c r="N341" s="3">
        <v>2</v>
      </c>
      <c r="O341" s="3" t="s">
        <v>31</v>
      </c>
      <c r="P341" s="3">
        <v>2</v>
      </c>
      <c r="Q341" s="14">
        <f xml:space="preserve"> Table1[[#This Row],[Total_Sales]] / Table1[[#This Row],[Quantity_Sold]]</f>
        <v>103.64900000000003</v>
      </c>
      <c r="R341" s="14" t="str">
        <f t="shared" si="16"/>
        <v>Morning</v>
      </c>
      <c r="S341" s="30">
        <f t="shared" si="17"/>
        <v>0.15</v>
      </c>
    </row>
    <row r="342" spans="1:19" ht="15.75" customHeight="1" x14ac:dyDescent="0.3">
      <c r="A342" s="3">
        <v>1090</v>
      </c>
      <c r="B342" s="4">
        <v>44972</v>
      </c>
      <c r="C342" s="3">
        <v>201</v>
      </c>
      <c r="D342" s="3">
        <v>305</v>
      </c>
      <c r="E342" s="3">
        <v>102</v>
      </c>
      <c r="F342" s="3">
        <v>4</v>
      </c>
      <c r="G342" s="5">
        <v>64.116</v>
      </c>
      <c r="H342" s="5">
        <v>256.464</v>
      </c>
      <c r="I342" s="5">
        <v>43.598880000000001</v>
      </c>
      <c r="J342" s="3" t="b">
        <v>0</v>
      </c>
      <c r="K342" s="3" t="s">
        <v>109</v>
      </c>
      <c r="L342" s="16">
        <f t="shared" si="15"/>
        <v>8.6805555555555552E-2</v>
      </c>
      <c r="M342" s="3">
        <v>2023</v>
      </c>
      <c r="N342" s="3">
        <v>2</v>
      </c>
      <c r="O342" s="3" t="s">
        <v>18</v>
      </c>
      <c r="P342" s="3">
        <v>2</v>
      </c>
      <c r="Q342" s="9">
        <f xml:space="preserve"> Table1[[#This Row],[Total_Sales]] / Table1[[#This Row],[Quantity_Sold]]</f>
        <v>64.116</v>
      </c>
      <c r="R342" s="14" t="str">
        <f t="shared" si="16"/>
        <v>Morning</v>
      </c>
      <c r="S342" s="30">
        <f t="shared" si="17"/>
        <v>0.17</v>
      </c>
    </row>
    <row r="343" spans="1:19" ht="15.75" customHeight="1" x14ac:dyDescent="0.3">
      <c r="A343" s="3">
        <v>1219</v>
      </c>
      <c r="B343" s="4">
        <v>44972</v>
      </c>
      <c r="C343" s="3">
        <v>205</v>
      </c>
      <c r="D343" s="3">
        <v>304</v>
      </c>
      <c r="E343" s="3">
        <v>103</v>
      </c>
      <c r="F343" s="3">
        <v>8</v>
      </c>
      <c r="G343" s="5">
        <v>183.92400000000001</v>
      </c>
      <c r="H343" s="5">
        <v>1471.3920000000001</v>
      </c>
      <c r="I343" s="5">
        <v>367.84800000000001</v>
      </c>
      <c r="J343" s="3" t="b">
        <v>0</v>
      </c>
      <c r="K343" s="3" t="s">
        <v>224</v>
      </c>
      <c r="L343" s="16">
        <f t="shared" si="15"/>
        <v>0.62013888888888891</v>
      </c>
      <c r="M343" s="3">
        <v>2023</v>
      </c>
      <c r="N343" s="3">
        <v>2</v>
      </c>
      <c r="O343" s="3" t="s">
        <v>18</v>
      </c>
      <c r="P343" s="3">
        <v>14</v>
      </c>
      <c r="Q343" s="9">
        <f xml:space="preserve"> Table1[[#This Row],[Total_Sales]] / Table1[[#This Row],[Quantity_Sold]]</f>
        <v>183.92400000000001</v>
      </c>
      <c r="R343" s="14" t="str">
        <f t="shared" si="16"/>
        <v>Afternoon</v>
      </c>
      <c r="S343" s="30">
        <f t="shared" si="17"/>
        <v>0.25</v>
      </c>
    </row>
    <row r="344" spans="1:19" ht="15.75" customHeight="1" x14ac:dyDescent="0.3">
      <c r="A344" s="3">
        <v>1842</v>
      </c>
      <c r="B344" s="4">
        <v>44972</v>
      </c>
      <c r="C344" s="3">
        <v>204</v>
      </c>
      <c r="D344" s="3">
        <v>305</v>
      </c>
      <c r="E344" s="3">
        <v>103</v>
      </c>
      <c r="F344" s="3">
        <v>9</v>
      </c>
      <c r="G344" s="5">
        <v>203.00800000000001</v>
      </c>
      <c r="H344" s="5">
        <v>1827.0720000000001</v>
      </c>
      <c r="I344" s="5">
        <v>383.68511999999998</v>
      </c>
      <c r="J344" s="3" t="b">
        <v>0</v>
      </c>
      <c r="K344" s="3" t="s">
        <v>302</v>
      </c>
      <c r="L344" s="16">
        <f t="shared" si="15"/>
        <v>0.41597222222222224</v>
      </c>
      <c r="M344" s="3">
        <v>2023</v>
      </c>
      <c r="N344" s="3">
        <v>2</v>
      </c>
      <c r="O344" s="3" t="s">
        <v>18</v>
      </c>
      <c r="P344" s="3">
        <v>9</v>
      </c>
      <c r="Q344" s="9">
        <f xml:space="preserve"> Table1[[#This Row],[Total_Sales]] / Table1[[#This Row],[Quantity_Sold]]</f>
        <v>203.00800000000001</v>
      </c>
      <c r="R344" s="14" t="str">
        <f t="shared" si="16"/>
        <v>Morning</v>
      </c>
      <c r="S344" s="30">
        <f t="shared" si="17"/>
        <v>0.20999999999999996</v>
      </c>
    </row>
    <row r="345" spans="1:19" ht="15.75" customHeight="1" x14ac:dyDescent="0.3">
      <c r="A345" s="3">
        <v>2259</v>
      </c>
      <c r="B345" s="4">
        <v>44974</v>
      </c>
      <c r="C345" s="3">
        <v>201</v>
      </c>
      <c r="D345" s="3">
        <v>305</v>
      </c>
      <c r="E345" s="3">
        <v>105</v>
      </c>
      <c r="F345" s="3">
        <v>6</v>
      </c>
      <c r="G345" s="5">
        <v>164.125</v>
      </c>
      <c r="H345" s="5">
        <v>984.75</v>
      </c>
      <c r="I345" s="5">
        <v>147.71250000000001</v>
      </c>
      <c r="J345" s="3" t="b">
        <v>0</v>
      </c>
      <c r="K345" s="3" t="s">
        <v>233</v>
      </c>
      <c r="L345" s="16">
        <f t="shared" si="15"/>
        <v>0.22361111111111112</v>
      </c>
      <c r="M345" s="3">
        <v>2023</v>
      </c>
      <c r="N345" s="3">
        <v>2</v>
      </c>
      <c r="O345" s="3" t="s">
        <v>26</v>
      </c>
      <c r="P345" s="3">
        <v>5</v>
      </c>
      <c r="Q345" s="9">
        <f xml:space="preserve"> Table1[[#This Row],[Total_Sales]] / Table1[[#This Row],[Quantity_Sold]]</f>
        <v>164.125</v>
      </c>
      <c r="R345" s="14" t="str">
        <f t="shared" si="16"/>
        <v>Morning</v>
      </c>
      <c r="S345" s="30">
        <f t="shared" si="17"/>
        <v>0.15</v>
      </c>
    </row>
    <row r="346" spans="1:19" ht="15.75" customHeight="1" x14ac:dyDescent="0.3">
      <c r="A346" s="3">
        <v>1067</v>
      </c>
      <c r="B346" s="4">
        <v>44975</v>
      </c>
      <c r="C346" s="3">
        <v>204</v>
      </c>
      <c r="D346" s="3">
        <v>302</v>
      </c>
      <c r="E346" s="3">
        <v>105</v>
      </c>
      <c r="F346" s="3">
        <v>9</v>
      </c>
      <c r="G346" s="5">
        <v>281.21600000000001</v>
      </c>
      <c r="H346" s="5">
        <v>2530.944</v>
      </c>
      <c r="I346" s="5">
        <v>480.87936000000002</v>
      </c>
      <c r="J346" s="3" t="b">
        <v>0</v>
      </c>
      <c r="K346" s="3" t="s">
        <v>86</v>
      </c>
      <c r="L346" s="16">
        <f t="shared" si="15"/>
        <v>0.35416666666666669</v>
      </c>
      <c r="M346" s="3">
        <v>2023</v>
      </c>
      <c r="N346" s="3">
        <v>2</v>
      </c>
      <c r="O346" s="3" t="s">
        <v>22</v>
      </c>
      <c r="P346" s="3">
        <v>8</v>
      </c>
      <c r="Q346" s="9">
        <f xml:space="preserve"> Table1[[#This Row],[Total_Sales]] / Table1[[#This Row],[Quantity_Sold]]</f>
        <v>281.21600000000001</v>
      </c>
      <c r="R346" s="14" t="str">
        <f t="shared" si="16"/>
        <v>Morning</v>
      </c>
      <c r="S346" s="30">
        <f t="shared" si="17"/>
        <v>0.19</v>
      </c>
    </row>
    <row r="347" spans="1:19" ht="15.75" customHeight="1" x14ac:dyDescent="0.3">
      <c r="A347" s="3">
        <v>1353</v>
      </c>
      <c r="B347" s="4">
        <v>44975</v>
      </c>
      <c r="C347" s="3">
        <v>203</v>
      </c>
      <c r="D347" s="3">
        <v>303</v>
      </c>
      <c r="E347" s="3">
        <v>101</v>
      </c>
      <c r="F347" s="3">
        <v>1</v>
      </c>
      <c r="G347" s="5">
        <v>155.67500000000001</v>
      </c>
      <c r="H347" s="5">
        <v>155.67500000000001</v>
      </c>
      <c r="I347" s="5">
        <v>23.35125</v>
      </c>
      <c r="J347" s="3" t="b">
        <v>0</v>
      </c>
      <c r="K347" s="3" t="s">
        <v>336</v>
      </c>
      <c r="L347" s="16">
        <f t="shared" si="15"/>
        <v>0.12708333333333333</v>
      </c>
      <c r="M347" s="3">
        <v>2023</v>
      </c>
      <c r="N347" s="3">
        <v>2</v>
      </c>
      <c r="O347" s="3" t="s">
        <v>22</v>
      </c>
      <c r="P347" s="3">
        <v>3</v>
      </c>
      <c r="Q347" s="14">
        <f xml:space="preserve"> Table1[[#This Row],[Total_Sales]] / Table1[[#This Row],[Quantity_Sold]]</f>
        <v>155.67500000000001</v>
      </c>
      <c r="R347" s="14" t="str">
        <f t="shared" si="16"/>
        <v>Morning</v>
      </c>
      <c r="S347" s="30">
        <f t="shared" si="17"/>
        <v>0.15</v>
      </c>
    </row>
    <row r="348" spans="1:19" ht="15.75" customHeight="1" x14ac:dyDescent="0.3">
      <c r="A348" s="3">
        <v>1700</v>
      </c>
      <c r="B348" s="4">
        <v>44975</v>
      </c>
      <c r="C348" s="3">
        <v>203</v>
      </c>
      <c r="D348" s="3">
        <v>302</v>
      </c>
      <c r="E348" s="3">
        <v>101</v>
      </c>
      <c r="F348" s="3">
        <v>2</v>
      </c>
      <c r="G348" s="5">
        <v>170.339</v>
      </c>
      <c r="H348" s="5">
        <v>340.678</v>
      </c>
      <c r="I348" s="5">
        <v>102.2034</v>
      </c>
      <c r="J348" s="3" t="b">
        <v>0</v>
      </c>
      <c r="K348" s="3" t="s">
        <v>579</v>
      </c>
      <c r="L348" s="16">
        <f t="shared" si="15"/>
        <v>0.8666666666666667</v>
      </c>
      <c r="M348" s="3">
        <v>2023</v>
      </c>
      <c r="N348" s="3">
        <v>2</v>
      </c>
      <c r="O348" s="3" t="s">
        <v>22</v>
      </c>
      <c r="P348" s="3">
        <v>20</v>
      </c>
      <c r="Q348" s="14">
        <f xml:space="preserve"> Table1[[#This Row],[Total_Sales]] / Table1[[#This Row],[Quantity_Sold]]</f>
        <v>170.339</v>
      </c>
      <c r="R348" s="14" t="str">
        <f t="shared" si="16"/>
        <v>Evening</v>
      </c>
      <c r="S348" s="30">
        <f t="shared" si="17"/>
        <v>0.3</v>
      </c>
    </row>
    <row r="349" spans="1:19" ht="15.75" customHeight="1" x14ac:dyDescent="0.3">
      <c r="A349" s="3">
        <v>1809</v>
      </c>
      <c r="B349" s="4">
        <v>44975</v>
      </c>
      <c r="C349" s="3">
        <v>205</v>
      </c>
      <c r="D349" s="3">
        <v>302</v>
      </c>
      <c r="E349" s="3">
        <v>101</v>
      </c>
      <c r="F349" s="3">
        <v>8</v>
      </c>
      <c r="G349" s="5">
        <v>205.63400000000001</v>
      </c>
      <c r="H349" s="5">
        <v>1645.0720000000001</v>
      </c>
      <c r="I349" s="5">
        <v>246.76080000000002</v>
      </c>
      <c r="J349" s="3" t="b">
        <v>0</v>
      </c>
      <c r="K349" s="3" t="s">
        <v>567</v>
      </c>
      <c r="L349" s="16">
        <f t="shared" si="15"/>
        <v>0.74583333333333335</v>
      </c>
      <c r="M349" s="3">
        <v>2023</v>
      </c>
      <c r="N349" s="3">
        <v>2</v>
      </c>
      <c r="O349" s="3" t="s">
        <v>22</v>
      </c>
      <c r="P349" s="3">
        <v>17</v>
      </c>
      <c r="Q349" s="14">
        <f xml:space="preserve"> Table1[[#This Row],[Total_Sales]] / Table1[[#This Row],[Quantity_Sold]]</f>
        <v>205.63400000000001</v>
      </c>
      <c r="R349" s="14" t="str">
        <f t="shared" si="16"/>
        <v>Evening</v>
      </c>
      <c r="S349" s="30">
        <f t="shared" si="17"/>
        <v>0.15</v>
      </c>
    </row>
    <row r="350" spans="1:19" ht="15.75" customHeight="1" x14ac:dyDescent="0.3">
      <c r="A350" s="3">
        <v>2059</v>
      </c>
      <c r="B350" s="4">
        <v>44975</v>
      </c>
      <c r="C350" s="3">
        <v>204</v>
      </c>
      <c r="D350" s="3">
        <v>302</v>
      </c>
      <c r="E350" s="3">
        <v>101</v>
      </c>
      <c r="F350" s="3">
        <v>5</v>
      </c>
      <c r="G350" s="5">
        <v>180.011</v>
      </c>
      <c r="H350" s="5">
        <v>900.05499999999995</v>
      </c>
      <c r="I350" s="5">
        <v>225.01374999999999</v>
      </c>
      <c r="J350" s="3" t="b">
        <v>0</v>
      </c>
      <c r="K350" s="3" t="s">
        <v>767</v>
      </c>
      <c r="L350" s="16">
        <f t="shared" si="15"/>
        <v>0.59791666666666665</v>
      </c>
      <c r="M350" s="3">
        <v>2023</v>
      </c>
      <c r="N350" s="3">
        <v>2</v>
      </c>
      <c r="O350" s="3" t="s">
        <v>22</v>
      </c>
      <c r="P350" s="3">
        <v>14</v>
      </c>
      <c r="Q350" s="14">
        <f xml:space="preserve"> Table1[[#This Row],[Total_Sales]] / Table1[[#This Row],[Quantity_Sold]]</f>
        <v>180.011</v>
      </c>
      <c r="R350" s="14" t="str">
        <f t="shared" si="16"/>
        <v>Afternoon</v>
      </c>
      <c r="S350" s="30">
        <f t="shared" si="17"/>
        <v>0.25</v>
      </c>
    </row>
    <row r="351" spans="1:19" ht="15.75" customHeight="1" x14ac:dyDescent="0.3">
      <c r="A351" s="3">
        <v>2161</v>
      </c>
      <c r="B351" s="4">
        <v>44975</v>
      </c>
      <c r="C351" s="3">
        <v>203</v>
      </c>
      <c r="D351" s="3">
        <v>304</v>
      </c>
      <c r="E351" s="3">
        <v>103</v>
      </c>
      <c r="F351" s="3">
        <v>10</v>
      </c>
      <c r="G351" s="5">
        <v>45.578000000000003</v>
      </c>
      <c r="H351" s="5">
        <v>455.78000000000003</v>
      </c>
      <c r="I351" s="5">
        <v>113.94500000000001</v>
      </c>
      <c r="J351" s="3" t="b">
        <v>1</v>
      </c>
      <c r="K351" s="3" t="s">
        <v>804</v>
      </c>
      <c r="L351" s="16">
        <f t="shared" si="15"/>
        <v>0.73819444444444449</v>
      </c>
      <c r="M351" s="3">
        <v>2023</v>
      </c>
      <c r="N351" s="3">
        <v>2</v>
      </c>
      <c r="O351" s="3" t="s">
        <v>22</v>
      </c>
      <c r="P351" s="3">
        <v>17</v>
      </c>
      <c r="Q351" s="9">
        <f xml:space="preserve"> Table1[[#This Row],[Total_Sales]] / Table1[[#This Row],[Quantity_Sold]]</f>
        <v>45.578000000000003</v>
      </c>
      <c r="R351" s="14" t="str">
        <f t="shared" si="16"/>
        <v>Evening</v>
      </c>
      <c r="S351" s="30">
        <f t="shared" si="17"/>
        <v>0.25</v>
      </c>
    </row>
    <row r="352" spans="1:19" ht="15.75" customHeight="1" x14ac:dyDescent="0.3">
      <c r="A352" s="3">
        <v>2478</v>
      </c>
      <c r="B352" s="4">
        <v>44975</v>
      </c>
      <c r="C352" s="3">
        <v>201</v>
      </c>
      <c r="D352" s="3">
        <v>302</v>
      </c>
      <c r="E352" s="3">
        <v>104</v>
      </c>
      <c r="F352" s="3">
        <v>9</v>
      </c>
      <c r="G352" s="5">
        <v>86.268000000000001</v>
      </c>
      <c r="H352" s="5">
        <v>776.41200000000003</v>
      </c>
      <c r="I352" s="5">
        <v>163.04652000000002</v>
      </c>
      <c r="J352" s="3" t="b">
        <v>0</v>
      </c>
      <c r="K352" s="3" t="s">
        <v>108</v>
      </c>
      <c r="L352" s="16">
        <f t="shared" si="15"/>
        <v>0.21458333333333332</v>
      </c>
      <c r="M352" s="3">
        <v>2023</v>
      </c>
      <c r="N352" s="3">
        <v>2</v>
      </c>
      <c r="O352" s="3" t="s">
        <v>22</v>
      </c>
      <c r="P352" s="3">
        <v>5</v>
      </c>
      <c r="Q352" s="9">
        <f xml:space="preserve"> Table1[[#This Row],[Total_Sales]] / Table1[[#This Row],[Quantity_Sold]]</f>
        <v>86.268000000000001</v>
      </c>
      <c r="R352" s="14" t="str">
        <f t="shared" si="16"/>
        <v>Morning</v>
      </c>
      <c r="S352" s="30">
        <f t="shared" si="17"/>
        <v>0.21000000000000002</v>
      </c>
    </row>
    <row r="353" spans="1:19" ht="15.75" customHeight="1" x14ac:dyDescent="0.3">
      <c r="A353" s="3">
        <v>1192</v>
      </c>
      <c r="B353" s="4">
        <v>44976</v>
      </c>
      <c r="C353" s="3">
        <v>205</v>
      </c>
      <c r="D353" s="3">
        <v>303</v>
      </c>
      <c r="E353" s="3">
        <v>101</v>
      </c>
      <c r="F353" s="3">
        <v>7</v>
      </c>
      <c r="G353" s="5">
        <v>178.464</v>
      </c>
      <c r="H353" s="5">
        <v>1249.248</v>
      </c>
      <c r="I353" s="5">
        <v>212.37216000000004</v>
      </c>
      <c r="J353" s="3" t="b">
        <v>0</v>
      </c>
      <c r="K353" s="3" t="s">
        <v>203</v>
      </c>
      <c r="L353" s="16">
        <f t="shared" si="15"/>
        <v>0.30763888888888891</v>
      </c>
      <c r="M353" s="3">
        <v>2023</v>
      </c>
      <c r="N353" s="3">
        <v>2</v>
      </c>
      <c r="O353" s="3" t="s">
        <v>20</v>
      </c>
      <c r="P353" s="3">
        <v>7</v>
      </c>
      <c r="Q353" s="14">
        <f xml:space="preserve"> Table1[[#This Row],[Total_Sales]] / Table1[[#This Row],[Quantity_Sold]]</f>
        <v>178.464</v>
      </c>
      <c r="R353" s="14" t="str">
        <f t="shared" si="16"/>
        <v>Morning</v>
      </c>
      <c r="S353" s="30">
        <f t="shared" si="17"/>
        <v>0.17</v>
      </c>
    </row>
    <row r="354" spans="1:19" ht="15.75" customHeight="1" x14ac:dyDescent="0.3">
      <c r="A354" s="3">
        <v>1091</v>
      </c>
      <c r="B354" s="4">
        <v>44977</v>
      </c>
      <c r="C354" s="3">
        <v>204</v>
      </c>
      <c r="D354" s="3">
        <v>301</v>
      </c>
      <c r="E354" s="3">
        <v>105</v>
      </c>
      <c r="F354" s="3">
        <v>9</v>
      </c>
      <c r="G354" s="5">
        <v>85.631000000000014</v>
      </c>
      <c r="H354" s="5">
        <v>770.67900000000009</v>
      </c>
      <c r="I354" s="5">
        <v>146.42901000000001</v>
      </c>
      <c r="J354" s="3" t="b">
        <v>0</v>
      </c>
      <c r="K354" s="3" t="s">
        <v>110</v>
      </c>
      <c r="L354" s="16">
        <f t="shared" si="15"/>
        <v>0.2013888888888889</v>
      </c>
      <c r="M354" s="3">
        <v>2023</v>
      </c>
      <c r="N354" s="3">
        <v>2</v>
      </c>
      <c r="O354" s="3" t="s">
        <v>28</v>
      </c>
      <c r="P354" s="3">
        <v>4</v>
      </c>
      <c r="Q354" s="9">
        <f xml:space="preserve"> Table1[[#This Row],[Total_Sales]] / Table1[[#This Row],[Quantity_Sold]]</f>
        <v>85.631000000000014</v>
      </c>
      <c r="R354" s="14" t="str">
        <f t="shared" si="16"/>
        <v>Morning</v>
      </c>
      <c r="S354" s="30">
        <f t="shared" si="17"/>
        <v>0.18999999999999997</v>
      </c>
    </row>
    <row r="355" spans="1:19" ht="15.75" customHeight="1" x14ac:dyDescent="0.3">
      <c r="A355" s="3">
        <v>1936</v>
      </c>
      <c r="B355" s="4">
        <v>44977</v>
      </c>
      <c r="C355" s="3">
        <v>203</v>
      </c>
      <c r="D355" s="3">
        <v>302</v>
      </c>
      <c r="E355" s="3">
        <v>103</v>
      </c>
      <c r="F355" s="3">
        <v>8</v>
      </c>
      <c r="G355" s="5">
        <v>267.05900000000003</v>
      </c>
      <c r="H355" s="5">
        <v>2136.4720000000002</v>
      </c>
      <c r="I355" s="5">
        <v>363.20024000000006</v>
      </c>
      <c r="J355" s="3" t="b">
        <v>0</v>
      </c>
      <c r="K355" s="3" t="s">
        <v>715</v>
      </c>
      <c r="L355" s="16">
        <f t="shared" si="15"/>
        <v>0.37222222222222223</v>
      </c>
      <c r="M355" s="3">
        <v>2023</v>
      </c>
      <c r="N355" s="3">
        <v>2</v>
      </c>
      <c r="O355" s="3" t="s">
        <v>28</v>
      </c>
      <c r="P355" s="3">
        <v>8</v>
      </c>
      <c r="Q355" s="9">
        <f xml:space="preserve"> Table1[[#This Row],[Total_Sales]] / Table1[[#This Row],[Quantity_Sold]]</f>
        <v>267.05900000000003</v>
      </c>
      <c r="R355" s="14" t="str">
        <f t="shared" si="16"/>
        <v>Morning</v>
      </c>
      <c r="S355" s="30">
        <f t="shared" si="17"/>
        <v>0.17</v>
      </c>
    </row>
    <row r="356" spans="1:19" ht="15.75" customHeight="1" x14ac:dyDescent="0.3">
      <c r="A356" s="3">
        <v>2636</v>
      </c>
      <c r="B356" s="4">
        <v>44977</v>
      </c>
      <c r="C356" s="3">
        <v>204</v>
      </c>
      <c r="D356" s="3">
        <v>303</v>
      </c>
      <c r="E356" s="3">
        <v>105</v>
      </c>
      <c r="F356" s="3">
        <v>4</v>
      </c>
      <c r="G356" s="5">
        <v>129.02500000000001</v>
      </c>
      <c r="H356" s="5">
        <v>516.1</v>
      </c>
      <c r="I356" s="5">
        <v>154.83000000000001</v>
      </c>
      <c r="J356" s="3" t="b">
        <v>0</v>
      </c>
      <c r="K356" s="3" t="s">
        <v>172</v>
      </c>
      <c r="L356" s="16">
        <f t="shared" si="15"/>
        <v>0.1388888888888889</v>
      </c>
      <c r="M356" s="3">
        <v>2023</v>
      </c>
      <c r="N356" s="3">
        <v>2</v>
      </c>
      <c r="O356" s="3" t="s">
        <v>28</v>
      </c>
      <c r="P356" s="3">
        <v>3</v>
      </c>
      <c r="Q356" s="9">
        <f xml:space="preserve"> Table1[[#This Row],[Total_Sales]] / Table1[[#This Row],[Quantity_Sold]]</f>
        <v>129.02500000000001</v>
      </c>
      <c r="R356" s="14" t="str">
        <f t="shared" si="16"/>
        <v>Morning</v>
      </c>
      <c r="S356" s="30">
        <f t="shared" si="17"/>
        <v>0.3</v>
      </c>
    </row>
    <row r="357" spans="1:19" ht="15.75" customHeight="1" x14ac:dyDescent="0.3">
      <c r="A357" s="3">
        <v>1112</v>
      </c>
      <c r="B357" s="4">
        <v>44978</v>
      </c>
      <c r="C357" s="3">
        <v>205</v>
      </c>
      <c r="D357" s="3">
        <v>302</v>
      </c>
      <c r="E357" s="3">
        <v>102</v>
      </c>
      <c r="F357" s="3">
        <v>2</v>
      </c>
      <c r="G357" s="5">
        <v>184.54800000000003</v>
      </c>
      <c r="H357" s="5">
        <v>369.09600000000006</v>
      </c>
      <c r="I357" s="5">
        <v>110.72880000000002</v>
      </c>
      <c r="J357" s="3" t="b">
        <v>0</v>
      </c>
      <c r="K357" s="3" t="s">
        <v>127</v>
      </c>
      <c r="L357" s="16">
        <f t="shared" si="15"/>
        <v>0.76736111111111116</v>
      </c>
      <c r="M357" s="3">
        <v>2023</v>
      </c>
      <c r="N357" s="3">
        <v>2</v>
      </c>
      <c r="O357" s="3" t="s">
        <v>31</v>
      </c>
      <c r="P357" s="3">
        <v>18</v>
      </c>
      <c r="Q357" s="9">
        <f xml:space="preserve"> Table1[[#This Row],[Total_Sales]] / Table1[[#This Row],[Quantity_Sold]]</f>
        <v>184.54800000000003</v>
      </c>
      <c r="R357" s="14" t="str">
        <f t="shared" si="16"/>
        <v>Evening</v>
      </c>
      <c r="S357" s="30">
        <f t="shared" si="17"/>
        <v>0.3</v>
      </c>
    </row>
    <row r="358" spans="1:19" ht="15.75" customHeight="1" x14ac:dyDescent="0.3">
      <c r="A358" s="3">
        <v>1422</v>
      </c>
      <c r="B358" s="4">
        <v>44978</v>
      </c>
      <c r="C358" s="3">
        <v>205</v>
      </c>
      <c r="D358" s="3">
        <v>302</v>
      </c>
      <c r="E358" s="3">
        <v>103</v>
      </c>
      <c r="F358" s="3">
        <v>2</v>
      </c>
      <c r="G358" s="5">
        <v>285.19400000000002</v>
      </c>
      <c r="H358" s="5">
        <v>570.38800000000003</v>
      </c>
      <c r="I358" s="5">
        <v>119.78148</v>
      </c>
      <c r="J358" s="3" t="b">
        <v>0</v>
      </c>
      <c r="K358" s="3" t="s">
        <v>137</v>
      </c>
      <c r="L358" s="16">
        <f t="shared" si="15"/>
        <v>0.8305555555555556</v>
      </c>
      <c r="M358" s="3">
        <v>2023</v>
      </c>
      <c r="N358" s="3">
        <v>2</v>
      </c>
      <c r="O358" s="3" t="s">
        <v>31</v>
      </c>
      <c r="P358" s="3">
        <v>19</v>
      </c>
      <c r="Q358" s="9">
        <f xml:space="preserve"> Table1[[#This Row],[Total_Sales]] / Table1[[#This Row],[Quantity_Sold]]</f>
        <v>285.19400000000002</v>
      </c>
      <c r="R358" s="14" t="str">
        <f t="shared" si="16"/>
        <v>Evening</v>
      </c>
      <c r="S358" s="30">
        <f t="shared" si="17"/>
        <v>0.21</v>
      </c>
    </row>
    <row r="359" spans="1:19" ht="15.75" customHeight="1" x14ac:dyDescent="0.3">
      <c r="A359" s="3">
        <v>1962</v>
      </c>
      <c r="B359" s="4">
        <v>44978</v>
      </c>
      <c r="C359" s="3">
        <v>202</v>
      </c>
      <c r="D359" s="3">
        <v>304</v>
      </c>
      <c r="E359" s="3">
        <v>103</v>
      </c>
      <c r="F359" s="3">
        <v>10</v>
      </c>
      <c r="G359" s="5">
        <v>131.495</v>
      </c>
      <c r="H359" s="5">
        <v>1314.95</v>
      </c>
      <c r="I359" s="5">
        <v>276.1395</v>
      </c>
      <c r="J359" s="3" t="b">
        <v>0</v>
      </c>
      <c r="K359" s="3" t="s">
        <v>731</v>
      </c>
      <c r="L359" s="16">
        <f t="shared" si="15"/>
        <v>0.4513888888888889</v>
      </c>
      <c r="M359" s="3">
        <v>2023</v>
      </c>
      <c r="N359" s="3">
        <v>2</v>
      </c>
      <c r="O359" s="3" t="s">
        <v>31</v>
      </c>
      <c r="P359" s="3">
        <v>10</v>
      </c>
      <c r="Q359" s="9">
        <f xml:space="preserve"> Table1[[#This Row],[Total_Sales]] / Table1[[#This Row],[Quantity_Sold]]</f>
        <v>131.495</v>
      </c>
      <c r="R359" s="14" t="str">
        <f t="shared" si="16"/>
        <v>Morning</v>
      </c>
      <c r="S359" s="30">
        <f t="shared" si="17"/>
        <v>0.21</v>
      </c>
    </row>
    <row r="360" spans="1:19" ht="15.75" customHeight="1" x14ac:dyDescent="0.3">
      <c r="A360" s="3">
        <v>2070</v>
      </c>
      <c r="B360" s="4">
        <v>44978</v>
      </c>
      <c r="C360" s="3">
        <v>202</v>
      </c>
      <c r="D360" s="3">
        <v>304</v>
      </c>
      <c r="E360" s="3">
        <v>101</v>
      </c>
      <c r="F360" s="3">
        <v>3</v>
      </c>
      <c r="G360" s="5">
        <v>60.437000000000005</v>
      </c>
      <c r="H360" s="5">
        <v>181.31100000000001</v>
      </c>
      <c r="I360" s="5">
        <v>38.075310000000002</v>
      </c>
      <c r="J360" s="3" t="b">
        <v>1</v>
      </c>
      <c r="K360" s="3" t="s">
        <v>168</v>
      </c>
      <c r="L360" s="16">
        <f t="shared" si="15"/>
        <v>0.66666666666666663</v>
      </c>
      <c r="M360" s="3">
        <v>2023</v>
      </c>
      <c r="N360" s="3">
        <v>2</v>
      </c>
      <c r="O360" s="3" t="s">
        <v>31</v>
      </c>
      <c r="P360" s="3">
        <v>16</v>
      </c>
      <c r="Q360" s="14">
        <f xml:space="preserve"> Table1[[#This Row],[Total_Sales]] / Table1[[#This Row],[Quantity_Sold]]</f>
        <v>60.437000000000005</v>
      </c>
      <c r="R360" s="14" t="str">
        <f t="shared" si="16"/>
        <v>Evening</v>
      </c>
      <c r="S360" s="30">
        <f t="shared" si="17"/>
        <v>0.21</v>
      </c>
    </row>
    <row r="361" spans="1:19" ht="15.75" customHeight="1" x14ac:dyDescent="0.3">
      <c r="A361" s="3">
        <v>2997</v>
      </c>
      <c r="B361" s="4">
        <v>44979</v>
      </c>
      <c r="C361" s="3">
        <v>204</v>
      </c>
      <c r="D361" s="3">
        <v>301</v>
      </c>
      <c r="E361" s="3">
        <v>101</v>
      </c>
      <c r="F361" s="3">
        <v>1</v>
      </c>
      <c r="G361" s="5">
        <v>389.25900000000001</v>
      </c>
      <c r="H361" s="5">
        <v>389.25900000000001</v>
      </c>
      <c r="I361" s="5">
        <v>58.388849999999998</v>
      </c>
      <c r="J361" s="3" t="b">
        <v>0</v>
      </c>
      <c r="K361" s="3" t="s">
        <v>196</v>
      </c>
      <c r="L361" s="16">
        <f t="shared" si="15"/>
        <v>0.20069444444444445</v>
      </c>
      <c r="M361" s="3">
        <v>2023</v>
      </c>
      <c r="N361" s="3">
        <v>2</v>
      </c>
      <c r="O361" s="3" t="s">
        <v>18</v>
      </c>
      <c r="P361" s="3">
        <v>4</v>
      </c>
      <c r="Q361" s="14">
        <f xml:space="preserve"> Table1[[#This Row],[Total_Sales]] / Table1[[#This Row],[Quantity_Sold]]</f>
        <v>389.25900000000001</v>
      </c>
      <c r="R361" s="14" t="str">
        <f t="shared" si="16"/>
        <v>Morning</v>
      </c>
      <c r="S361" s="30">
        <f t="shared" si="17"/>
        <v>0.15</v>
      </c>
    </row>
    <row r="362" spans="1:19" ht="15.75" customHeight="1" x14ac:dyDescent="0.3">
      <c r="A362" s="3">
        <v>1457</v>
      </c>
      <c r="B362" s="4">
        <v>44980</v>
      </c>
      <c r="C362" s="3">
        <v>202</v>
      </c>
      <c r="D362" s="3">
        <v>305</v>
      </c>
      <c r="E362" s="3">
        <v>104</v>
      </c>
      <c r="F362" s="3">
        <v>5</v>
      </c>
      <c r="G362" s="5">
        <v>333.32</v>
      </c>
      <c r="H362" s="5">
        <v>1666.6</v>
      </c>
      <c r="I362" s="5">
        <v>316.654</v>
      </c>
      <c r="J362" s="3" t="b">
        <v>0</v>
      </c>
      <c r="K362" s="3" t="s">
        <v>113</v>
      </c>
      <c r="L362" s="16">
        <f t="shared" si="15"/>
        <v>0.65763888888888888</v>
      </c>
      <c r="M362" s="3">
        <v>2023</v>
      </c>
      <c r="N362" s="3">
        <v>2</v>
      </c>
      <c r="O362" s="3" t="s">
        <v>16</v>
      </c>
      <c r="P362" s="3">
        <v>15</v>
      </c>
      <c r="Q362" s="9">
        <f xml:space="preserve"> Table1[[#This Row],[Total_Sales]] / Table1[[#This Row],[Quantity_Sold]]</f>
        <v>333.32</v>
      </c>
      <c r="R362" s="14" t="str">
        <f t="shared" si="16"/>
        <v>Evening</v>
      </c>
      <c r="S362" s="30">
        <f t="shared" si="17"/>
        <v>0.19</v>
      </c>
    </row>
    <row r="363" spans="1:19" ht="15.75" customHeight="1" x14ac:dyDescent="0.3">
      <c r="A363" s="3">
        <v>2707</v>
      </c>
      <c r="B363" s="4">
        <v>44980</v>
      </c>
      <c r="C363" s="3">
        <v>205</v>
      </c>
      <c r="D363" s="3">
        <v>302</v>
      </c>
      <c r="E363" s="3">
        <v>103</v>
      </c>
      <c r="F363" s="3">
        <v>7</v>
      </c>
      <c r="G363" s="5">
        <v>87.906000000000006</v>
      </c>
      <c r="H363" s="5">
        <v>615.3420000000001</v>
      </c>
      <c r="I363" s="5">
        <v>153.83550000000002</v>
      </c>
      <c r="J363" s="3" t="b">
        <v>1</v>
      </c>
      <c r="K363" s="3" t="s">
        <v>1004</v>
      </c>
      <c r="L363" s="16">
        <f t="shared" si="15"/>
        <v>0.12638888888888888</v>
      </c>
      <c r="M363" s="3">
        <v>2023</v>
      </c>
      <c r="N363" s="3">
        <v>2</v>
      </c>
      <c r="O363" s="3" t="s">
        <v>16</v>
      </c>
      <c r="P363" s="3">
        <v>3</v>
      </c>
      <c r="Q363" s="9">
        <f xml:space="preserve"> Table1[[#This Row],[Total_Sales]] / Table1[[#This Row],[Quantity_Sold]]</f>
        <v>87.90600000000002</v>
      </c>
      <c r="R363" s="14" t="str">
        <f t="shared" si="16"/>
        <v>Morning</v>
      </c>
      <c r="S363" s="30">
        <f t="shared" si="17"/>
        <v>0.25</v>
      </c>
    </row>
    <row r="364" spans="1:19" ht="15.75" customHeight="1" x14ac:dyDescent="0.3">
      <c r="A364" s="3">
        <v>2793</v>
      </c>
      <c r="B364" s="4">
        <v>44982</v>
      </c>
      <c r="C364" s="3">
        <v>205</v>
      </c>
      <c r="D364" s="3">
        <v>301</v>
      </c>
      <c r="E364" s="3">
        <v>103</v>
      </c>
      <c r="F364" s="3">
        <v>9</v>
      </c>
      <c r="G364" s="5">
        <v>331.34399999999999</v>
      </c>
      <c r="H364" s="5">
        <v>2982.096</v>
      </c>
      <c r="I364" s="5">
        <v>447.31439999999998</v>
      </c>
      <c r="J364" s="3" t="b">
        <v>0</v>
      </c>
      <c r="K364" s="3" t="s">
        <v>1040</v>
      </c>
      <c r="L364" s="16">
        <f t="shared" si="15"/>
        <v>0.37152777777777779</v>
      </c>
      <c r="M364" s="3">
        <v>2023</v>
      </c>
      <c r="N364" s="3">
        <v>2</v>
      </c>
      <c r="O364" s="3" t="s">
        <v>22</v>
      </c>
      <c r="P364" s="3">
        <v>8</v>
      </c>
      <c r="Q364" s="9">
        <f xml:space="preserve"> Table1[[#This Row],[Total_Sales]] / Table1[[#This Row],[Quantity_Sold]]</f>
        <v>331.34399999999999</v>
      </c>
      <c r="R364" s="14" t="str">
        <f t="shared" si="16"/>
        <v>Morning</v>
      </c>
      <c r="S364" s="30">
        <f t="shared" si="17"/>
        <v>0.15</v>
      </c>
    </row>
    <row r="365" spans="1:19" ht="15.75" customHeight="1" x14ac:dyDescent="0.3">
      <c r="A365" s="3">
        <v>1235</v>
      </c>
      <c r="B365" s="4">
        <v>44983</v>
      </c>
      <c r="C365" s="3">
        <v>205</v>
      </c>
      <c r="D365" s="3">
        <v>304</v>
      </c>
      <c r="E365" s="3">
        <v>102</v>
      </c>
      <c r="F365" s="3">
        <v>2</v>
      </c>
      <c r="G365" s="5">
        <v>295.32099999999997</v>
      </c>
      <c r="H365" s="5">
        <v>590.64199999999994</v>
      </c>
      <c r="I365" s="5">
        <v>112.22197999999999</v>
      </c>
      <c r="J365" s="3" t="b">
        <v>0</v>
      </c>
      <c r="K365" s="3" t="s">
        <v>239</v>
      </c>
      <c r="L365" s="16">
        <f t="shared" si="15"/>
        <v>0.87708333333333333</v>
      </c>
      <c r="M365" s="3">
        <v>2023</v>
      </c>
      <c r="N365" s="3">
        <v>2</v>
      </c>
      <c r="O365" s="3" t="s">
        <v>20</v>
      </c>
      <c r="P365" s="3">
        <v>21</v>
      </c>
      <c r="Q365" s="9">
        <f xml:space="preserve"> Table1[[#This Row],[Total_Sales]] / Table1[[#This Row],[Quantity_Sold]]</f>
        <v>295.32099999999997</v>
      </c>
      <c r="R365" s="14" t="str">
        <f t="shared" si="16"/>
        <v>Night</v>
      </c>
      <c r="S365" s="30">
        <f t="shared" si="17"/>
        <v>0.19</v>
      </c>
    </row>
    <row r="366" spans="1:19" ht="15.75" customHeight="1" x14ac:dyDescent="0.3">
      <c r="A366" s="3">
        <v>2142</v>
      </c>
      <c r="B366" s="4">
        <v>44983</v>
      </c>
      <c r="C366" s="3">
        <v>204</v>
      </c>
      <c r="D366" s="3">
        <v>302</v>
      </c>
      <c r="E366" s="3">
        <v>104</v>
      </c>
      <c r="F366" s="3">
        <v>4</v>
      </c>
      <c r="G366" s="5">
        <v>47.957000000000001</v>
      </c>
      <c r="H366" s="5">
        <v>191.828</v>
      </c>
      <c r="I366" s="5">
        <v>40.283879999999996</v>
      </c>
      <c r="J366" s="3" t="b">
        <v>1</v>
      </c>
      <c r="K366" s="3" t="s">
        <v>278</v>
      </c>
      <c r="L366" s="16">
        <f t="shared" si="15"/>
        <v>0.5083333333333333</v>
      </c>
      <c r="M366" s="3">
        <v>2023</v>
      </c>
      <c r="N366" s="3">
        <v>2</v>
      </c>
      <c r="O366" s="3" t="s">
        <v>20</v>
      </c>
      <c r="P366" s="3">
        <v>12</v>
      </c>
      <c r="Q366" s="9">
        <f xml:space="preserve"> Table1[[#This Row],[Total_Sales]] / Table1[[#This Row],[Quantity_Sold]]</f>
        <v>47.957000000000001</v>
      </c>
      <c r="R366" s="14" t="str">
        <f t="shared" si="16"/>
        <v>Afternoon</v>
      </c>
      <c r="S366" s="30">
        <f t="shared" si="17"/>
        <v>0.20999999999999996</v>
      </c>
    </row>
    <row r="367" spans="1:19" ht="15.75" customHeight="1" x14ac:dyDescent="0.3">
      <c r="A367" s="3">
        <v>2372</v>
      </c>
      <c r="B367" s="4">
        <v>44983</v>
      </c>
      <c r="C367" s="3">
        <v>202</v>
      </c>
      <c r="D367" s="3">
        <v>303</v>
      </c>
      <c r="E367" s="3">
        <v>102</v>
      </c>
      <c r="F367" s="3">
        <v>2</v>
      </c>
      <c r="G367" s="5">
        <v>382.70699999999999</v>
      </c>
      <c r="H367" s="5">
        <v>765.41399999999999</v>
      </c>
      <c r="I367" s="5">
        <v>229.6242</v>
      </c>
      <c r="J367" s="3" t="b">
        <v>1</v>
      </c>
      <c r="K367" s="3" t="s">
        <v>673</v>
      </c>
      <c r="L367" s="16">
        <f t="shared" si="15"/>
        <v>9.4444444444444442E-2</v>
      </c>
      <c r="M367" s="3">
        <v>2023</v>
      </c>
      <c r="N367" s="3">
        <v>2</v>
      </c>
      <c r="O367" s="3" t="s">
        <v>20</v>
      </c>
      <c r="P367" s="3">
        <v>2</v>
      </c>
      <c r="Q367" s="9">
        <f xml:space="preserve"> Table1[[#This Row],[Total_Sales]] / Table1[[#This Row],[Quantity_Sold]]</f>
        <v>382.70699999999999</v>
      </c>
      <c r="R367" s="14" t="str">
        <f t="shared" si="16"/>
        <v>Morning</v>
      </c>
      <c r="S367" s="30">
        <f t="shared" si="17"/>
        <v>0.3</v>
      </c>
    </row>
    <row r="368" spans="1:19" ht="15.75" customHeight="1" x14ac:dyDescent="0.3">
      <c r="A368" s="3">
        <v>2834</v>
      </c>
      <c r="B368" s="4">
        <v>44984</v>
      </c>
      <c r="C368" s="3">
        <v>201</v>
      </c>
      <c r="D368" s="3">
        <v>303</v>
      </c>
      <c r="E368" s="3">
        <v>105</v>
      </c>
      <c r="F368" s="3">
        <v>3</v>
      </c>
      <c r="G368" s="5">
        <v>282.75</v>
      </c>
      <c r="H368" s="5">
        <v>848.25</v>
      </c>
      <c r="I368" s="5">
        <v>254.47499999999999</v>
      </c>
      <c r="J368" s="3" t="b">
        <v>0</v>
      </c>
      <c r="K368" s="3" t="s">
        <v>475</v>
      </c>
      <c r="L368" s="16">
        <f t="shared" si="15"/>
        <v>0.50694444444444442</v>
      </c>
      <c r="M368" s="3">
        <v>2023</v>
      </c>
      <c r="N368" s="3">
        <v>2</v>
      </c>
      <c r="O368" s="3" t="s">
        <v>28</v>
      </c>
      <c r="P368" s="3">
        <v>12</v>
      </c>
      <c r="Q368" s="9">
        <f xml:space="preserve"> Table1[[#This Row],[Total_Sales]] / Table1[[#This Row],[Quantity_Sold]]</f>
        <v>282.75</v>
      </c>
      <c r="R368" s="14" t="str">
        <f t="shared" si="16"/>
        <v>Afternoon</v>
      </c>
      <c r="S368" s="30">
        <f t="shared" si="17"/>
        <v>0.3</v>
      </c>
    </row>
    <row r="369" spans="1:19" ht="15.75" customHeight="1" x14ac:dyDescent="0.3">
      <c r="A369" s="3">
        <v>1100</v>
      </c>
      <c r="B369" s="4">
        <v>44985</v>
      </c>
      <c r="C369" s="3">
        <v>204</v>
      </c>
      <c r="D369" s="3">
        <v>304</v>
      </c>
      <c r="E369" s="3">
        <v>102</v>
      </c>
      <c r="F369" s="3">
        <v>2</v>
      </c>
      <c r="G369" s="5">
        <v>221.23400000000001</v>
      </c>
      <c r="H369" s="5">
        <v>442.46800000000002</v>
      </c>
      <c r="I369" s="5">
        <v>132.74039999999999</v>
      </c>
      <c r="J369" s="3" t="b">
        <v>0</v>
      </c>
      <c r="K369" s="3" t="s">
        <v>117</v>
      </c>
      <c r="L369" s="16">
        <f t="shared" si="15"/>
        <v>0.27916666666666667</v>
      </c>
      <c r="M369" s="3">
        <v>2023</v>
      </c>
      <c r="N369" s="3">
        <v>2</v>
      </c>
      <c r="O369" s="3" t="s">
        <v>31</v>
      </c>
      <c r="P369" s="3">
        <v>6</v>
      </c>
      <c r="Q369" s="9">
        <f xml:space="preserve"> Table1[[#This Row],[Total_Sales]] / Table1[[#This Row],[Quantity_Sold]]</f>
        <v>221.23400000000001</v>
      </c>
      <c r="R369" s="14" t="str">
        <f t="shared" si="16"/>
        <v>Morning</v>
      </c>
      <c r="S369" s="30">
        <f t="shared" si="17"/>
        <v>0.3</v>
      </c>
    </row>
    <row r="370" spans="1:19" ht="15.75" customHeight="1" x14ac:dyDescent="0.3">
      <c r="A370" s="3">
        <v>1363</v>
      </c>
      <c r="B370" s="4">
        <v>44985</v>
      </c>
      <c r="C370" s="3">
        <v>201</v>
      </c>
      <c r="D370" s="3">
        <v>303</v>
      </c>
      <c r="E370" s="3">
        <v>104</v>
      </c>
      <c r="F370" s="3">
        <v>1</v>
      </c>
      <c r="G370" s="5">
        <v>185.78300000000002</v>
      </c>
      <c r="H370" s="5">
        <v>185.78300000000002</v>
      </c>
      <c r="I370" s="5">
        <v>46.445750000000004</v>
      </c>
      <c r="J370" s="3" t="b">
        <v>0</v>
      </c>
      <c r="K370" s="3" t="s">
        <v>139</v>
      </c>
      <c r="L370" s="16">
        <f t="shared" si="15"/>
        <v>0.57638888888888884</v>
      </c>
      <c r="M370" s="3">
        <v>2023</v>
      </c>
      <c r="N370" s="3">
        <v>2</v>
      </c>
      <c r="O370" s="3" t="s">
        <v>31</v>
      </c>
      <c r="P370" s="3">
        <v>13</v>
      </c>
      <c r="Q370" s="9">
        <f xml:space="preserve"> Table1[[#This Row],[Total_Sales]] / Table1[[#This Row],[Quantity_Sold]]</f>
        <v>185.78300000000002</v>
      </c>
      <c r="R370" s="14" t="str">
        <f t="shared" si="16"/>
        <v>Afternoon</v>
      </c>
      <c r="S370" s="30">
        <f t="shared" si="17"/>
        <v>0.25</v>
      </c>
    </row>
    <row r="371" spans="1:19" ht="15.75" customHeight="1" x14ac:dyDescent="0.3">
      <c r="A371" s="3">
        <v>1994</v>
      </c>
      <c r="B371" s="4">
        <v>44985</v>
      </c>
      <c r="C371" s="3">
        <v>201</v>
      </c>
      <c r="D371" s="3">
        <v>301</v>
      </c>
      <c r="E371" s="3">
        <v>101</v>
      </c>
      <c r="F371" s="3">
        <v>2</v>
      </c>
      <c r="G371" s="5">
        <v>256.28199999999998</v>
      </c>
      <c r="H371" s="5">
        <v>512.56399999999996</v>
      </c>
      <c r="I371" s="5">
        <v>153.76919999999998</v>
      </c>
      <c r="J371" s="3" t="b">
        <v>0</v>
      </c>
      <c r="K371" s="3" t="s">
        <v>212</v>
      </c>
      <c r="L371" s="16">
        <f t="shared" si="15"/>
        <v>0.84722222222222221</v>
      </c>
      <c r="M371" s="3">
        <v>2023</v>
      </c>
      <c r="N371" s="3">
        <v>2</v>
      </c>
      <c r="O371" s="3" t="s">
        <v>31</v>
      </c>
      <c r="P371" s="3">
        <v>20</v>
      </c>
      <c r="Q371" s="14">
        <f xml:space="preserve"> Table1[[#This Row],[Total_Sales]] / Table1[[#This Row],[Quantity_Sold]]</f>
        <v>256.28199999999998</v>
      </c>
      <c r="R371" s="14" t="str">
        <f t="shared" si="16"/>
        <v>Evening</v>
      </c>
      <c r="S371" s="30">
        <f t="shared" si="17"/>
        <v>0.3</v>
      </c>
    </row>
    <row r="372" spans="1:19" ht="15.75" customHeight="1" x14ac:dyDescent="0.3">
      <c r="A372" s="3">
        <v>1792</v>
      </c>
      <c r="B372" s="4">
        <v>44986</v>
      </c>
      <c r="C372" s="3">
        <v>202</v>
      </c>
      <c r="D372" s="3">
        <v>302</v>
      </c>
      <c r="E372" s="3">
        <v>101</v>
      </c>
      <c r="F372" s="3">
        <v>3</v>
      </c>
      <c r="G372" s="5">
        <v>324.57099999999997</v>
      </c>
      <c r="H372" s="5">
        <v>973.71299999999997</v>
      </c>
      <c r="I372" s="5">
        <v>165.53121000000002</v>
      </c>
      <c r="J372" s="3" t="b">
        <v>0</v>
      </c>
      <c r="K372" s="3" t="s">
        <v>515</v>
      </c>
      <c r="L372" s="16">
        <f t="shared" si="15"/>
        <v>0.35625000000000001</v>
      </c>
      <c r="M372" s="3">
        <v>2023</v>
      </c>
      <c r="N372" s="3">
        <v>3</v>
      </c>
      <c r="O372" s="3" t="s">
        <v>18</v>
      </c>
      <c r="P372" s="3">
        <v>8</v>
      </c>
      <c r="Q372" s="14">
        <f xml:space="preserve"> Table1[[#This Row],[Total_Sales]] / Table1[[#This Row],[Quantity_Sold]]</f>
        <v>324.57099999999997</v>
      </c>
      <c r="R372" s="14" t="str">
        <f t="shared" si="16"/>
        <v>Morning</v>
      </c>
      <c r="S372" s="30">
        <f t="shared" si="17"/>
        <v>0.17</v>
      </c>
    </row>
    <row r="373" spans="1:19" ht="15.75" customHeight="1" x14ac:dyDescent="0.3">
      <c r="A373" s="3">
        <v>1622</v>
      </c>
      <c r="B373" s="4">
        <v>44987</v>
      </c>
      <c r="C373" s="3">
        <v>202</v>
      </c>
      <c r="D373" s="3">
        <v>302</v>
      </c>
      <c r="E373" s="3">
        <v>105</v>
      </c>
      <c r="F373" s="3">
        <v>10</v>
      </c>
      <c r="G373" s="5">
        <v>128.76500000000001</v>
      </c>
      <c r="H373" s="5">
        <v>1287.6500000000001</v>
      </c>
      <c r="I373" s="5">
        <v>386.29500000000002</v>
      </c>
      <c r="J373" s="3" t="b">
        <v>0</v>
      </c>
      <c r="K373" s="3" t="s">
        <v>526</v>
      </c>
      <c r="L373" s="16">
        <f t="shared" si="15"/>
        <v>0.71944444444444444</v>
      </c>
      <c r="M373" s="3">
        <v>2023</v>
      </c>
      <c r="N373" s="3">
        <v>3</v>
      </c>
      <c r="O373" s="3" t="s">
        <v>16</v>
      </c>
      <c r="P373" s="3">
        <v>17</v>
      </c>
      <c r="Q373" s="9">
        <f xml:space="preserve"> Table1[[#This Row],[Total_Sales]] / Table1[[#This Row],[Quantity_Sold]]</f>
        <v>128.76500000000001</v>
      </c>
      <c r="R373" s="14" t="str">
        <f t="shared" si="16"/>
        <v>Evening</v>
      </c>
      <c r="S373" s="30">
        <f t="shared" si="17"/>
        <v>0.3</v>
      </c>
    </row>
    <row r="374" spans="1:19" ht="15.75" customHeight="1" x14ac:dyDescent="0.3">
      <c r="A374" s="3">
        <v>1800</v>
      </c>
      <c r="B374" s="4">
        <v>44987</v>
      </c>
      <c r="C374" s="3">
        <v>202</v>
      </c>
      <c r="D374" s="3">
        <v>305</v>
      </c>
      <c r="E374" s="3">
        <v>101</v>
      </c>
      <c r="F374" s="3">
        <v>7</v>
      </c>
      <c r="G374" s="5">
        <v>30.563000000000002</v>
      </c>
      <c r="H374" s="5">
        <v>213.94100000000003</v>
      </c>
      <c r="I374" s="5">
        <v>44.927610000000001</v>
      </c>
      <c r="J374" s="3" t="b">
        <v>0</v>
      </c>
      <c r="K374" s="3" t="s">
        <v>559</v>
      </c>
      <c r="L374" s="16">
        <f t="shared" si="15"/>
        <v>0.42499999999999999</v>
      </c>
      <c r="M374" s="3">
        <v>2023</v>
      </c>
      <c r="N374" s="3">
        <v>3</v>
      </c>
      <c r="O374" s="3" t="s">
        <v>16</v>
      </c>
      <c r="P374" s="3">
        <v>10</v>
      </c>
      <c r="Q374" s="14">
        <f xml:space="preserve"> Table1[[#This Row],[Total_Sales]] / Table1[[#This Row],[Quantity_Sold]]</f>
        <v>30.563000000000006</v>
      </c>
      <c r="R374" s="14" t="str">
        <f t="shared" si="16"/>
        <v>Morning</v>
      </c>
      <c r="S374" s="30">
        <f t="shared" si="17"/>
        <v>0.20999999999999996</v>
      </c>
    </row>
    <row r="375" spans="1:19" ht="15.75" customHeight="1" x14ac:dyDescent="0.3">
      <c r="A375" s="3">
        <v>1850</v>
      </c>
      <c r="B375" s="4">
        <v>44987</v>
      </c>
      <c r="C375" s="3">
        <v>205</v>
      </c>
      <c r="D375" s="3">
        <v>301</v>
      </c>
      <c r="E375" s="3">
        <v>105</v>
      </c>
      <c r="F375" s="3">
        <v>7</v>
      </c>
      <c r="G375" s="5">
        <v>186.86200000000002</v>
      </c>
      <c r="H375" s="5">
        <v>1308.0340000000001</v>
      </c>
      <c r="I375" s="5">
        <v>392.41020000000003</v>
      </c>
      <c r="J375" s="3" t="b">
        <v>0</v>
      </c>
      <c r="K375" s="3" t="s">
        <v>335</v>
      </c>
      <c r="L375" s="16">
        <f t="shared" si="15"/>
        <v>0.59097222222222223</v>
      </c>
      <c r="M375" s="3">
        <v>2023</v>
      </c>
      <c r="N375" s="3">
        <v>3</v>
      </c>
      <c r="O375" s="3" t="s">
        <v>16</v>
      </c>
      <c r="P375" s="3">
        <v>14</v>
      </c>
      <c r="Q375" s="9">
        <f xml:space="preserve"> Table1[[#This Row],[Total_Sales]] / Table1[[#This Row],[Quantity_Sold]]</f>
        <v>186.86200000000002</v>
      </c>
      <c r="R375" s="14" t="str">
        <f t="shared" si="16"/>
        <v>Afternoon</v>
      </c>
      <c r="S375" s="30">
        <f t="shared" si="17"/>
        <v>0.3</v>
      </c>
    </row>
    <row r="376" spans="1:19" ht="15.75" customHeight="1" x14ac:dyDescent="0.3">
      <c r="A376" s="3">
        <v>2575</v>
      </c>
      <c r="B376" s="4">
        <v>44987</v>
      </c>
      <c r="C376" s="3">
        <v>203</v>
      </c>
      <c r="D376" s="3">
        <v>302</v>
      </c>
      <c r="E376" s="3">
        <v>103</v>
      </c>
      <c r="F376" s="3">
        <v>2</v>
      </c>
      <c r="G376" s="5">
        <v>310.51800000000003</v>
      </c>
      <c r="H376" s="5">
        <v>621.03600000000006</v>
      </c>
      <c r="I376" s="5">
        <v>155.25900000000001</v>
      </c>
      <c r="J376" s="3" t="b">
        <v>0</v>
      </c>
      <c r="K376" s="3" t="s">
        <v>17</v>
      </c>
      <c r="L376" s="16">
        <f t="shared" si="15"/>
        <v>0.70138888888888884</v>
      </c>
      <c r="M376" s="3">
        <v>2023</v>
      </c>
      <c r="N376" s="3">
        <v>3</v>
      </c>
      <c r="O376" s="3" t="s">
        <v>16</v>
      </c>
      <c r="P376" s="3">
        <v>16</v>
      </c>
      <c r="Q376" s="9">
        <f xml:space="preserve"> Table1[[#This Row],[Total_Sales]] / Table1[[#This Row],[Quantity_Sold]]</f>
        <v>310.51800000000003</v>
      </c>
      <c r="R376" s="14" t="str">
        <f t="shared" si="16"/>
        <v>Evening</v>
      </c>
      <c r="S376" s="30">
        <f t="shared" si="17"/>
        <v>0.25</v>
      </c>
    </row>
    <row r="377" spans="1:19" ht="15.75" customHeight="1" x14ac:dyDescent="0.3">
      <c r="A377" s="3">
        <v>2911</v>
      </c>
      <c r="B377" s="4">
        <v>44987</v>
      </c>
      <c r="C377" s="3">
        <v>203</v>
      </c>
      <c r="D377" s="3">
        <v>302</v>
      </c>
      <c r="E377" s="3">
        <v>104</v>
      </c>
      <c r="F377" s="3">
        <v>7</v>
      </c>
      <c r="G377" s="5">
        <v>55.939</v>
      </c>
      <c r="H377" s="5">
        <v>391.57299999999998</v>
      </c>
      <c r="I377" s="5">
        <v>97.893249999999995</v>
      </c>
      <c r="J377" s="3" t="b">
        <v>0</v>
      </c>
      <c r="K377" s="3" t="s">
        <v>660</v>
      </c>
      <c r="L377" s="16">
        <f t="shared" si="15"/>
        <v>0.95625000000000004</v>
      </c>
      <c r="M377" s="3">
        <v>2023</v>
      </c>
      <c r="N377" s="3">
        <v>3</v>
      </c>
      <c r="O377" s="3" t="s">
        <v>16</v>
      </c>
      <c r="P377" s="3">
        <v>22</v>
      </c>
      <c r="Q377" s="9">
        <f xml:space="preserve"> Table1[[#This Row],[Total_Sales]] / Table1[[#This Row],[Quantity_Sold]]</f>
        <v>55.939</v>
      </c>
      <c r="R377" s="14" t="str">
        <f t="shared" si="16"/>
        <v>Night</v>
      </c>
      <c r="S377" s="30">
        <f t="shared" si="17"/>
        <v>0.25</v>
      </c>
    </row>
    <row r="378" spans="1:19" ht="15.75" customHeight="1" x14ac:dyDescent="0.3">
      <c r="A378" s="3">
        <v>1621</v>
      </c>
      <c r="B378" s="4">
        <v>44988</v>
      </c>
      <c r="C378" s="3">
        <v>204</v>
      </c>
      <c r="D378" s="3">
        <v>303</v>
      </c>
      <c r="E378" s="3">
        <v>101</v>
      </c>
      <c r="F378" s="3">
        <v>4</v>
      </c>
      <c r="G378" s="5">
        <v>33.033000000000001</v>
      </c>
      <c r="H378" s="5">
        <v>132.13200000000001</v>
      </c>
      <c r="I378" s="5">
        <v>33.033000000000001</v>
      </c>
      <c r="J378" s="3" t="b">
        <v>0</v>
      </c>
      <c r="K378" s="3" t="s">
        <v>525</v>
      </c>
      <c r="L378" s="16">
        <f t="shared" si="15"/>
        <v>0.70277777777777772</v>
      </c>
      <c r="M378" s="3">
        <v>2023</v>
      </c>
      <c r="N378" s="3">
        <v>3</v>
      </c>
      <c r="O378" s="3" t="s">
        <v>26</v>
      </c>
      <c r="P378" s="3">
        <v>16</v>
      </c>
      <c r="Q378" s="14">
        <f xml:space="preserve"> Table1[[#This Row],[Total_Sales]] / Table1[[#This Row],[Quantity_Sold]]</f>
        <v>33.033000000000001</v>
      </c>
      <c r="R378" s="14" t="str">
        <f t="shared" si="16"/>
        <v>Evening</v>
      </c>
      <c r="S378" s="30">
        <f t="shared" si="17"/>
        <v>0.25</v>
      </c>
    </row>
    <row r="379" spans="1:19" ht="15.75" customHeight="1" x14ac:dyDescent="0.3">
      <c r="A379" s="3">
        <v>1812</v>
      </c>
      <c r="B379" s="4">
        <v>44988</v>
      </c>
      <c r="C379" s="3">
        <v>203</v>
      </c>
      <c r="D379" s="3">
        <v>301</v>
      </c>
      <c r="E379" s="3">
        <v>102</v>
      </c>
      <c r="F379" s="3">
        <v>7</v>
      </c>
      <c r="G379" s="5">
        <v>298.98700000000002</v>
      </c>
      <c r="H379" s="5">
        <v>2092.9090000000001</v>
      </c>
      <c r="I379" s="5">
        <v>439.51089000000002</v>
      </c>
      <c r="J379" s="3" t="b">
        <v>0</v>
      </c>
      <c r="K379" s="3" t="s">
        <v>471</v>
      </c>
      <c r="L379" s="16">
        <f t="shared" si="15"/>
        <v>0.55208333333333337</v>
      </c>
      <c r="M379" s="3">
        <v>2023</v>
      </c>
      <c r="N379" s="3">
        <v>3</v>
      </c>
      <c r="O379" s="3" t="s">
        <v>26</v>
      </c>
      <c r="P379" s="3">
        <v>13</v>
      </c>
      <c r="Q379" s="9">
        <f xml:space="preserve"> Table1[[#This Row],[Total_Sales]] / Table1[[#This Row],[Quantity_Sold]]</f>
        <v>298.98700000000002</v>
      </c>
      <c r="R379" s="14" t="str">
        <f t="shared" si="16"/>
        <v>Afternoon</v>
      </c>
      <c r="S379" s="30">
        <f t="shared" si="17"/>
        <v>0.21</v>
      </c>
    </row>
    <row r="380" spans="1:19" ht="15.75" customHeight="1" x14ac:dyDescent="0.3">
      <c r="A380" s="3">
        <v>2094</v>
      </c>
      <c r="B380" s="4">
        <v>44988</v>
      </c>
      <c r="C380" s="3">
        <v>205</v>
      </c>
      <c r="D380" s="3">
        <v>301</v>
      </c>
      <c r="E380" s="3">
        <v>103</v>
      </c>
      <c r="F380" s="3">
        <v>4</v>
      </c>
      <c r="G380" s="5">
        <v>98.176000000000002</v>
      </c>
      <c r="H380" s="5">
        <v>392.70400000000001</v>
      </c>
      <c r="I380" s="5">
        <v>82.467839999999995</v>
      </c>
      <c r="J380" s="3" t="b">
        <v>1</v>
      </c>
      <c r="K380" s="3" t="s">
        <v>175</v>
      </c>
      <c r="L380" s="16">
        <f t="shared" si="15"/>
        <v>0.32083333333333336</v>
      </c>
      <c r="M380" s="3">
        <v>2023</v>
      </c>
      <c r="N380" s="3">
        <v>3</v>
      </c>
      <c r="O380" s="3" t="s">
        <v>26</v>
      </c>
      <c r="P380" s="3">
        <v>7</v>
      </c>
      <c r="Q380" s="9">
        <f xml:space="preserve"> Table1[[#This Row],[Total_Sales]] / Table1[[#This Row],[Quantity_Sold]]</f>
        <v>98.176000000000002</v>
      </c>
      <c r="R380" s="14" t="str">
        <f t="shared" si="16"/>
        <v>Morning</v>
      </c>
      <c r="S380" s="30">
        <f t="shared" si="17"/>
        <v>0.21</v>
      </c>
    </row>
    <row r="381" spans="1:19" ht="15.75" customHeight="1" x14ac:dyDescent="0.3">
      <c r="A381" s="3">
        <v>1462</v>
      </c>
      <c r="B381" s="4">
        <v>44990</v>
      </c>
      <c r="C381" s="3">
        <v>201</v>
      </c>
      <c r="D381" s="3">
        <v>303</v>
      </c>
      <c r="E381" s="3">
        <v>105</v>
      </c>
      <c r="F381" s="3">
        <v>7</v>
      </c>
      <c r="G381" s="5">
        <v>55.484000000000002</v>
      </c>
      <c r="H381" s="5">
        <v>388.38800000000003</v>
      </c>
      <c r="I381" s="5">
        <v>66.025960000000012</v>
      </c>
      <c r="J381" s="3" t="b">
        <v>0</v>
      </c>
      <c r="K381" s="3" t="s">
        <v>416</v>
      </c>
      <c r="L381" s="16">
        <f t="shared" si="15"/>
        <v>0.8618055555555556</v>
      </c>
      <c r="M381" s="3">
        <v>2023</v>
      </c>
      <c r="N381" s="3">
        <v>3</v>
      </c>
      <c r="O381" s="3" t="s">
        <v>20</v>
      </c>
      <c r="P381" s="3">
        <v>20</v>
      </c>
      <c r="Q381" s="9">
        <f xml:space="preserve"> Table1[[#This Row],[Total_Sales]] / Table1[[#This Row],[Quantity_Sold]]</f>
        <v>55.484000000000002</v>
      </c>
      <c r="R381" s="14" t="str">
        <f t="shared" si="16"/>
        <v>Evening</v>
      </c>
      <c r="S381" s="30">
        <f t="shared" si="17"/>
        <v>0.17</v>
      </c>
    </row>
    <row r="382" spans="1:19" ht="15.75" customHeight="1" x14ac:dyDescent="0.3">
      <c r="A382" s="3">
        <v>1471</v>
      </c>
      <c r="B382" s="4">
        <v>44990</v>
      </c>
      <c r="C382" s="3">
        <v>203</v>
      </c>
      <c r="D382" s="3">
        <v>302</v>
      </c>
      <c r="E382" s="3">
        <v>104</v>
      </c>
      <c r="F382" s="3">
        <v>6</v>
      </c>
      <c r="G382" s="5">
        <v>282.86700000000002</v>
      </c>
      <c r="H382" s="5">
        <v>1697.2020000000002</v>
      </c>
      <c r="I382" s="5">
        <v>424.30050000000006</v>
      </c>
      <c r="J382" s="3" t="b">
        <v>1</v>
      </c>
      <c r="K382" s="3" t="s">
        <v>422</v>
      </c>
      <c r="L382" s="16">
        <f t="shared" si="15"/>
        <v>0.76180555555555551</v>
      </c>
      <c r="M382" s="3">
        <v>2023</v>
      </c>
      <c r="N382" s="3">
        <v>3</v>
      </c>
      <c r="O382" s="3" t="s">
        <v>20</v>
      </c>
      <c r="P382" s="3">
        <v>18</v>
      </c>
      <c r="Q382" s="9">
        <f xml:space="preserve"> Table1[[#This Row],[Total_Sales]] / Table1[[#This Row],[Quantity_Sold]]</f>
        <v>282.86700000000002</v>
      </c>
      <c r="R382" s="14" t="str">
        <f t="shared" si="16"/>
        <v>Evening</v>
      </c>
      <c r="S382" s="30">
        <f t="shared" si="17"/>
        <v>0.25</v>
      </c>
    </row>
    <row r="383" spans="1:19" ht="15.75" customHeight="1" x14ac:dyDescent="0.3">
      <c r="A383" s="3">
        <v>1703</v>
      </c>
      <c r="B383" s="4">
        <v>44990</v>
      </c>
      <c r="C383" s="3">
        <v>203</v>
      </c>
      <c r="D383" s="3">
        <v>301</v>
      </c>
      <c r="E383" s="3">
        <v>101</v>
      </c>
      <c r="F383" s="3">
        <v>4</v>
      </c>
      <c r="G383" s="5">
        <v>135.35600000000002</v>
      </c>
      <c r="H383" s="5">
        <v>541.42400000000009</v>
      </c>
      <c r="I383" s="5">
        <v>102.87056000000001</v>
      </c>
      <c r="J383" s="3" t="b">
        <v>0</v>
      </c>
      <c r="K383" s="3" t="s">
        <v>582</v>
      </c>
      <c r="L383" s="16">
        <f t="shared" si="15"/>
        <v>0.27638888888888891</v>
      </c>
      <c r="M383" s="3">
        <v>2023</v>
      </c>
      <c r="N383" s="3">
        <v>3</v>
      </c>
      <c r="O383" s="3" t="s">
        <v>20</v>
      </c>
      <c r="P383" s="3">
        <v>6</v>
      </c>
      <c r="Q383" s="14">
        <f xml:space="preserve"> Table1[[#This Row],[Total_Sales]] / Table1[[#This Row],[Quantity_Sold]]</f>
        <v>135.35600000000002</v>
      </c>
      <c r="R383" s="14" t="str">
        <f t="shared" si="16"/>
        <v>Morning</v>
      </c>
      <c r="S383" s="30">
        <f t="shared" si="17"/>
        <v>0.19</v>
      </c>
    </row>
    <row r="384" spans="1:19" ht="15.75" customHeight="1" x14ac:dyDescent="0.3">
      <c r="A384" s="3">
        <v>2108</v>
      </c>
      <c r="B384" s="4">
        <v>44990</v>
      </c>
      <c r="C384" s="3">
        <v>205</v>
      </c>
      <c r="D384" s="3">
        <v>301</v>
      </c>
      <c r="E384" s="3">
        <v>102</v>
      </c>
      <c r="F384" s="3">
        <v>3</v>
      </c>
      <c r="G384" s="5">
        <v>316.56299999999999</v>
      </c>
      <c r="H384" s="5">
        <v>949.68899999999996</v>
      </c>
      <c r="I384" s="5">
        <v>284.9067</v>
      </c>
      <c r="J384" s="3" t="b">
        <v>1</v>
      </c>
      <c r="K384" s="3" t="s">
        <v>788</v>
      </c>
      <c r="L384" s="16">
        <f t="shared" si="15"/>
        <v>0.2590277777777778</v>
      </c>
      <c r="M384" s="3">
        <v>2023</v>
      </c>
      <c r="N384" s="3">
        <v>3</v>
      </c>
      <c r="O384" s="3" t="s">
        <v>20</v>
      </c>
      <c r="P384" s="3">
        <v>6</v>
      </c>
      <c r="Q384" s="9">
        <f xml:space="preserve"> Table1[[#This Row],[Total_Sales]] / Table1[[#This Row],[Quantity_Sold]]</f>
        <v>316.56299999999999</v>
      </c>
      <c r="R384" s="14" t="str">
        <f t="shared" si="16"/>
        <v>Morning</v>
      </c>
      <c r="S384" s="30">
        <f t="shared" si="17"/>
        <v>0.3</v>
      </c>
    </row>
    <row r="385" spans="1:19" ht="15.75" customHeight="1" x14ac:dyDescent="0.3">
      <c r="A385" s="3">
        <v>2229</v>
      </c>
      <c r="B385" s="4">
        <v>44990</v>
      </c>
      <c r="C385" s="3">
        <v>205</v>
      </c>
      <c r="D385" s="3">
        <v>301</v>
      </c>
      <c r="E385" s="3">
        <v>102</v>
      </c>
      <c r="F385" s="3">
        <v>2</v>
      </c>
      <c r="G385" s="5">
        <v>173.83600000000001</v>
      </c>
      <c r="H385" s="5">
        <v>347.67200000000003</v>
      </c>
      <c r="I385" s="5">
        <v>52.150800000000004</v>
      </c>
      <c r="J385" s="3" t="b">
        <v>1</v>
      </c>
      <c r="K385" s="3" t="s">
        <v>831</v>
      </c>
      <c r="L385" s="16">
        <f t="shared" si="15"/>
        <v>0.82013888888888886</v>
      </c>
      <c r="M385" s="3">
        <v>2023</v>
      </c>
      <c r="N385" s="3">
        <v>3</v>
      </c>
      <c r="O385" s="3" t="s">
        <v>20</v>
      </c>
      <c r="P385" s="3">
        <v>19</v>
      </c>
      <c r="Q385" s="9">
        <f xml:space="preserve"> Table1[[#This Row],[Total_Sales]] / Table1[[#This Row],[Quantity_Sold]]</f>
        <v>173.83600000000001</v>
      </c>
      <c r="R385" s="14" t="str">
        <f t="shared" si="16"/>
        <v>Evening</v>
      </c>
      <c r="S385" s="30">
        <f t="shared" si="17"/>
        <v>0.15</v>
      </c>
    </row>
    <row r="386" spans="1:19" ht="15.75" customHeight="1" x14ac:dyDescent="0.3">
      <c r="A386" s="3">
        <v>2507</v>
      </c>
      <c r="B386" s="4">
        <v>44990</v>
      </c>
      <c r="C386" s="3">
        <v>203</v>
      </c>
      <c r="D386" s="3">
        <v>305</v>
      </c>
      <c r="E386" s="3">
        <v>103</v>
      </c>
      <c r="F386" s="3">
        <v>10</v>
      </c>
      <c r="G386" s="5">
        <v>285.67500000000001</v>
      </c>
      <c r="H386" s="5">
        <v>2856.75</v>
      </c>
      <c r="I386" s="5">
        <v>542.78250000000003</v>
      </c>
      <c r="J386" s="3" t="b">
        <v>1</v>
      </c>
      <c r="K386" s="3" t="s">
        <v>944</v>
      </c>
      <c r="L386" s="16">
        <f t="shared" ref="L386:L449" si="18">TIMEVALUE(K386)</f>
        <v>0.1986111111111111</v>
      </c>
      <c r="M386" s="3">
        <v>2023</v>
      </c>
      <c r="N386" s="3">
        <v>3</v>
      </c>
      <c r="O386" s="3" t="s">
        <v>20</v>
      </c>
      <c r="P386" s="3">
        <v>4</v>
      </c>
      <c r="Q386" s="9">
        <f xml:space="preserve"> Table1[[#This Row],[Total_Sales]] / Table1[[#This Row],[Quantity_Sold]]</f>
        <v>285.67500000000001</v>
      </c>
      <c r="R386" s="14" t="str">
        <f t="shared" ref="R386:R449" si="19">IF(L386&lt;TIME(12,0,0),"Morning", IF(L386&lt;TIME(15,0,0),"Afternoon", IF(L386&lt;TIME(21,0,0),"Evening","Night")))</f>
        <v>Morning</v>
      </c>
      <c r="S386" s="30">
        <f t="shared" ref="S386:S449" si="20">(I386/H386)</f>
        <v>0.19</v>
      </c>
    </row>
    <row r="387" spans="1:19" ht="15.75" customHeight="1" x14ac:dyDescent="0.3">
      <c r="A387" s="3">
        <v>2917</v>
      </c>
      <c r="B387" s="4">
        <v>44990</v>
      </c>
      <c r="C387" s="3">
        <v>201</v>
      </c>
      <c r="D387" s="3">
        <v>302</v>
      </c>
      <c r="E387" s="3">
        <v>101</v>
      </c>
      <c r="F387" s="3">
        <v>5</v>
      </c>
      <c r="G387" s="5">
        <v>228.78700000000001</v>
      </c>
      <c r="H387" s="5">
        <v>1143.9349999999999</v>
      </c>
      <c r="I387" s="5">
        <v>285.98374999999999</v>
      </c>
      <c r="J387" s="3" t="b">
        <v>1</v>
      </c>
      <c r="K387" s="3" t="s">
        <v>470</v>
      </c>
      <c r="L387" s="16">
        <f t="shared" si="18"/>
        <v>0.9458333333333333</v>
      </c>
      <c r="M387" s="3">
        <v>2023</v>
      </c>
      <c r="N387" s="3">
        <v>3</v>
      </c>
      <c r="O387" s="3" t="s">
        <v>20</v>
      </c>
      <c r="P387" s="3">
        <v>22</v>
      </c>
      <c r="Q387" s="14">
        <f xml:space="preserve"> Table1[[#This Row],[Total_Sales]] / Table1[[#This Row],[Quantity_Sold]]</f>
        <v>228.78699999999998</v>
      </c>
      <c r="R387" s="14" t="str">
        <f t="shared" si="19"/>
        <v>Night</v>
      </c>
      <c r="S387" s="30">
        <f t="shared" si="20"/>
        <v>0.25</v>
      </c>
    </row>
    <row r="388" spans="1:19" ht="15.75" customHeight="1" x14ac:dyDescent="0.3">
      <c r="A388" s="3">
        <v>1018</v>
      </c>
      <c r="B388" s="4">
        <v>44991</v>
      </c>
      <c r="C388" s="3">
        <v>202</v>
      </c>
      <c r="D388" s="3">
        <v>301</v>
      </c>
      <c r="E388" s="3">
        <v>104</v>
      </c>
      <c r="F388" s="3">
        <v>7</v>
      </c>
      <c r="G388" s="5">
        <v>362.375</v>
      </c>
      <c r="H388" s="5">
        <v>2536.625</v>
      </c>
      <c r="I388" s="5">
        <v>431.22625000000005</v>
      </c>
      <c r="J388" s="3" t="b">
        <v>1</v>
      </c>
      <c r="K388" s="3" t="s">
        <v>39</v>
      </c>
      <c r="L388" s="16">
        <f t="shared" si="18"/>
        <v>0.5131944444444444</v>
      </c>
      <c r="M388" s="3">
        <v>2023</v>
      </c>
      <c r="N388" s="3">
        <v>3</v>
      </c>
      <c r="O388" s="3" t="s">
        <v>28</v>
      </c>
      <c r="P388" s="3">
        <v>12</v>
      </c>
      <c r="Q388" s="9">
        <f xml:space="preserve"> Table1[[#This Row],[Total_Sales]] / Table1[[#This Row],[Quantity_Sold]]</f>
        <v>362.375</v>
      </c>
      <c r="R388" s="14" t="str">
        <f t="shared" si="19"/>
        <v>Afternoon</v>
      </c>
      <c r="S388" s="30">
        <f t="shared" si="20"/>
        <v>0.17</v>
      </c>
    </row>
    <row r="389" spans="1:19" ht="15.75" customHeight="1" x14ac:dyDescent="0.3">
      <c r="A389" s="3">
        <v>1554</v>
      </c>
      <c r="B389" s="4">
        <v>44992</v>
      </c>
      <c r="C389" s="3">
        <v>202</v>
      </c>
      <c r="D389" s="3">
        <v>303</v>
      </c>
      <c r="E389" s="3">
        <v>101</v>
      </c>
      <c r="F389" s="3">
        <v>3</v>
      </c>
      <c r="G389" s="5">
        <v>237.666</v>
      </c>
      <c r="H389" s="5">
        <v>712.99800000000005</v>
      </c>
      <c r="I389" s="5">
        <v>149.72958</v>
      </c>
      <c r="J389" s="3" t="b">
        <v>0</v>
      </c>
      <c r="K389" s="3" t="s">
        <v>482</v>
      </c>
      <c r="L389" s="16">
        <f t="shared" si="18"/>
        <v>0.20624999999999999</v>
      </c>
      <c r="M389" s="3">
        <v>2023</v>
      </c>
      <c r="N389" s="3">
        <v>3</v>
      </c>
      <c r="O389" s="3" t="s">
        <v>31</v>
      </c>
      <c r="P389" s="3">
        <v>4</v>
      </c>
      <c r="Q389" s="14">
        <f xml:space="preserve"> Table1[[#This Row],[Total_Sales]] / Table1[[#This Row],[Quantity_Sold]]</f>
        <v>237.66600000000003</v>
      </c>
      <c r="R389" s="14" t="str">
        <f t="shared" si="19"/>
        <v>Morning</v>
      </c>
      <c r="S389" s="30">
        <f t="shared" si="20"/>
        <v>0.21</v>
      </c>
    </row>
    <row r="390" spans="1:19" ht="15.75" customHeight="1" x14ac:dyDescent="0.3">
      <c r="A390" s="3">
        <v>1924</v>
      </c>
      <c r="B390" s="4">
        <v>44992</v>
      </c>
      <c r="C390" s="3">
        <v>205</v>
      </c>
      <c r="D390" s="3">
        <v>304</v>
      </c>
      <c r="E390" s="3">
        <v>102</v>
      </c>
      <c r="F390" s="3">
        <v>6</v>
      </c>
      <c r="G390" s="5">
        <v>321.399</v>
      </c>
      <c r="H390" s="5">
        <v>1928.394</v>
      </c>
      <c r="I390" s="5">
        <v>327.82698000000005</v>
      </c>
      <c r="J390" s="3" t="b">
        <v>0</v>
      </c>
      <c r="K390" s="3" t="s">
        <v>378</v>
      </c>
      <c r="L390" s="16">
        <f t="shared" si="18"/>
        <v>0.81458333333333333</v>
      </c>
      <c r="M390" s="3">
        <v>2023</v>
      </c>
      <c r="N390" s="3">
        <v>3</v>
      </c>
      <c r="O390" s="3" t="s">
        <v>31</v>
      </c>
      <c r="P390" s="3">
        <v>19</v>
      </c>
      <c r="Q390" s="9">
        <f xml:space="preserve"> Table1[[#This Row],[Total_Sales]] / Table1[[#This Row],[Quantity_Sold]]</f>
        <v>321.399</v>
      </c>
      <c r="R390" s="14" t="str">
        <f t="shared" si="19"/>
        <v>Evening</v>
      </c>
      <c r="S390" s="30">
        <f t="shared" si="20"/>
        <v>0.17</v>
      </c>
    </row>
    <row r="391" spans="1:19" ht="15.75" customHeight="1" x14ac:dyDescent="0.3">
      <c r="A391" s="3">
        <v>2100</v>
      </c>
      <c r="B391" s="4">
        <v>44992</v>
      </c>
      <c r="C391" s="3">
        <v>205</v>
      </c>
      <c r="D391" s="3">
        <v>302</v>
      </c>
      <c r="E391" s="3">
        <v>103</v>
      </c>
      <c r="F391" s="3">
        <v>2</v>
      </c>
      <c r="G391" s="5">
        <v>263.26299999999998</v>
      </c>
      <c r="H391" s="5">
        <v>526.52599999999995</v>
      </c>
      <c r="I391" s="5">
        <v>110.57045999999998</v>
      </c>
      <c r="J391" s="3" t="b">
        <v>1</v>
      </c>
      <c r="K391" s="3" t="s">
        <v>783</v>
      </c>
      <c r="L391" s="16">
        <f t="shared" si="18"/>
        <v>0.48333333333333334</v>
      </c>
      <c r="M391" s="3">
        <v>2023</v>
      </c>
      <c r="N391" s="3">
        <v>3</v>
      </c>
      <c r="O391" s="3" t="s">
        <v>31</v>
      </c>
      <c r="P391" s="3">
        <v>11</v>
      </c>
      <c r="Q391" s="9">
        <f xml:space="preserve"> Table1[[#This Row],[Total_Sales]] / Table1[[#This Row],[Quantity_Sold]]</f>
        <v>263.26299999999998</v>
      </c>
      <c r="R391" s="14" t="str">
        <f t="shared" si="19"/>
        <v>Morning</v>
      </c>
      <c r="S391" s="30">
        <f t="shared" si="20"/>
        <v>0.21</v>
      </c>
    </row>
    <row r="392" spans="1:19" ht="15.75" customHeight="1" x14ac:dyDescent="0.3">
      <c r="A392" s="3">
        <v>2527</v>
      </c>
      <c r="B392" s="4">
        <v>44992</v>
      </c>
      <c r="C392" s="3">
        <v>202</v>
      </c>
      <c r="D392" s="3">
        <v>301</v>
      </c>
      <c r="E392" s="3">
        <v>101</v>
      </c>
      <c r="F392" s="3">
        <v>7</v>
      </c>
      <c r="G392" s="5">
        <v>101.81599999999999</v>
      </c>
      <c r="H392" s="5">
        <v>712.71199999999988</v>
      </c>
      <c r="I392" s="5">
        <v>178.17799999999997</v>
      </c>
      <c r="J392" s="3" t="b">
        <v>0</v>
      </c>
      <c r="K392" s="3" t="s">
        <v>228</v>
      </c>
      <c r="L392" s="16">
        <f t="shared" si="18"/>
        <v>0.97986111111111107</v>
      </c>
      <c r="M392" s="3">
        <v>2023</v>
      </c>
      <c r="N392" s="3">
        <v>3</v>
      </c>
      <c r="O392" s="3" t="s">
        <v>31</v>
      </c>
      <c r="P392" s="3">
        <v>23</v>
      </c>
      <c r="Q392" s="14">
        <f xml:space="preserve"> Table1[[#This Row],[Total_Sales]] / Table1[[#This Row],[Quantity_Sold]]</f>
        <v>101.81599999999999</v>
      </c>
      <c r="R392" s="14" t="str">
        <f t="shared" si="19"/>
        <v>Night</v>
      </c>
      <c r="S392" s="30">
        <f t="shared" si="20"/>
        <v>0.25</v>
      </c>
    </row>
    <row r="393" spans="1:19" ht="15.75" customHeight="1" x14ac:dyDescent="0.3">
      <c r="A393" s="3">
        <v>1683</v>
      </c>
      <c r="B393" s="4">
        <v>44993</v>
      </c>
      <c r="C393" s="3">
        <v>203</v>
      </c>
      <c r="D393" s="3">
        <v>303</v>
      </c>
      <c r="E393" s="3">
        <v>101</v>
      </c>
      <c r="F393" s="3">
        <v>10</v>
      </c>
      <c r="G393" s="5">
        <v>204.971</v>
      </c>
      <c r="H393" s="5">
        <v>2049.71</v>
      </c>
      <c r="I393" s="5">
        <v>307.45650000000001</v>
      </c>
      <c r="J393" s="3" t="b">
        <v>0</v>
      </c>
      <c r="K393" s="3" t="s">
        <v>339</v>
      </c>
      <c r="L393" s="16">
        <f t="shared" si="18"/>
        <v>0.91041666666666665</v>
      </c>
      <c r="M393" s="3">
        <v>2023</v>
      </c>
      <c r="N393" s="3">
        <v>3</v>
      </c>
      <c r="O393" s="3" t="s">
        <v>18</v>
      </c>
      <c r="P393" s="3">
        <v>21</v>
      </c>
      <c r="Q393" s="14">
        <f xml:space="preserve"> Table1[[#This Row],[Total_Sales]] / Table1[[#This Row],[Quantity_Sold]]</f>
        <v>204.971</v>
      </c>
      <c r="R393" s="14" t="str">
        <f t="shared" si="19"/>
        <v>Night</v>
      </c>
      <c r="S393" s="30">
        <f t="shared" si="20"/>
        <v>0.15</v>
      </c>
    </row>
    <row r="394" spans="1:19" ht="15.75" customHeight="1" x14ac:dyDescent="0.3">
      <c r="A394" s="3">
        <v>1868</v>
      </c>
      <c r="B394" s="4">
        <v>44993</v>
      </c>
      <c r="C394" s="3">
        <v>202</v>
      </c>
      <c r="D394" s="3">
        <v>305</v>
      </c>
      <c r="E394" s="3">
        <v>103</v>
      </c>
      <c r="F394" s="3">
        <v>4</v>
      </c>
      <c r="G394" s="5">
        <v>215.08499999999998</v>
      </c>
      <c r="H394" s="5">
        <v>860.33999999999992</v>
      </c>
      <c r="I394" s="5">
        <v>258.10199999999998</v>
      </c>
      <c r="J394" s="3" t="b">
        <v>1</v>
      </c>
      <c r="K394" s="3" t="s">
        <v>674</v>
      </c>
      <c r="L394" s="16">
        <f t="shared" si="18"/>
        <v>0.6430555555555556</v>
      </c>
      <c r="M394" s="3">
        <v>2023</v>
      </c>
      <c r="N394" s="3">
        <v>3</v>
      </c>
      <c r="O394" s="3" t="s">
        <v>18</v>
      </c>
      <c r="P394" s="3">
        <v>15</v>
      </c>
      <c r="Q394" s="9">
        <f xml:space="preserve"> Table1[[#This Row],[Total_Sales]] / Table1[[#This Row],[Quantity_Sold]]</f>
        <v>215.08499999999998</v>
      </c>
      <c r="R394" s="14" t="str">
        <f t="shared" si="19"/>
        <v>Evening</v>
      </c>
      <c r="S394" s="30">
        <f t="shared" si="20"/>
        <v>0.3</v>
      </c>
    </row>
    <row r="395" spans="1:19" ht="15.75" customHeight="1" x14ac:dyDescent="0.3">
      <c r="A395" s="3">
        <v>2188</v>
      </c>
      <c r="B395" s="4">
        <v>44993</v>
      </c>
      <c r="C395" s="3">
        <v>205</v>
      </c>
      <c r="D395" s="3">
        <v>303</v>
      </c>
      <c r="E395" s="3">
        <v>105</v>
      </c>
      <c r="F395" s="3">
        <v>1</v>
      </c>
      <c r="G395" s="5">
        <v>269.80200000000002</v>
      </c>
      <c r="H395" s="5">
        <v>269.80200000000002</v>
      </c>
      <c r="I395" s="5">
        <v>45.866340000000008</v>
      </c>
      <c r="J395" s="3" t="b">
        <v>0</v>
      </c>
      <c r="K395" s="3" t="s">
        <v>815</v>
      </c>
      <c r="L395" s="16">
        <f t="shared" si="18"/>
        <v>0.49305555555555558</v>
      </c>
      <c r="M395" s="3">
        <v>2023</v>
      </c>
      <c r="N395" s="3">
        <v>3</v>
      </c>
      <c r="O395" s="3" t="s">
        <v>18</v>
      </c>
      <c r="P395" s="3">
        <v>11</v>
      </c>
      <c r="Q395" s="9">
        <f xml:space="preserve"> Table1[[#This Row],[Total_Sales]] / Table1[[#This Row],[Quantity_Sold]]</f>
        <v>269.80200000000002</v>
      </c>
      <c r="R395" s="14" t="str">
        <f t="shared" si="19"/>
        <v>Morning</v>
      </c>
      <c r="S395" s="30">
        <f t="shared" si="20"/>
        <v>0.17</v>
      </c>
    </row>
    <row r="396" spans="1:19" ht="15.75" customHeight="1" x14ac:dyDescent="0.3">
      <c r="A396" s="3">
        <v>2906</v>
      </c>
      <c r="B396" s="4">
        <v>44994</v>
      </c>
      <c r="C396" s="3">
        <v>204</v>
      </c>
      <c r="D396" s="3">
        <v>304</v>
      </c>
      <c r="E396" s="3">
        <v>101</v>
      </c>
      <c r="F396" s="3">
        <v>5</v>
      </c>
      <c r="G396" s="5">
        <v>217.77600000000001</v>
      </c>
      <c r="H396" s="5">
        <v>1088.8800000000001</v>
      </c>
      <c r="I396" s="5">
        <v>326.66400000000004</v>
      </c>
      <c r="J396" s="3" t="b">
        <v>0</v>
      </c>
      <c r="K396" s="3" t="s">
        <v>398</v>
      </c>
      <c r="L396" s="16">
        <f t="shared" si="18"/>
        <v>0.68333333333333335</v>
      </c>
      <c r="M396" s="3">
        <v>2023</v>
      </c>
      <c r="N396" s="3">
        <v>3</v>
      </c>
      <c r="O396" s="3" t="s">
        <v>16</v>
      </c>
      <c r="P396" s="3">
        <v>16</v>
      </c>
      <c r="Q396" s="14">
        <f xml:space="preserve"> Table1[[#This Row],[Total_Sales]] / Table1[[#This Row],[Quantity_Sold]]</f>
        <v>217.77600000000001</v>
      </c>
      <c r="R396" s="14" t="str">
        <f t="shared" si="19"/>
        <v>Evening</v>
      </c>
      <c r="S396" s="30">
        <f t="shared" si="20"/>
        <v>0.3</v>
      </c>
    </row>
    <row r="397" spans="1:19" ht="15.75" customHeight="1" x14ac:dyDescent="0.3">
      <c r="A397" s="3">
        <v>1454</v>
      </c>
      <c r="B397" s="4">
        <v>44995</v>
      </c>
      <c r="C397" s="3">
        <v>201</v>
      </c>
      <c r="D397" s="3">
        <v>305</v>
      </c>
      <c r="E397" s="3">
        <v>103</v>
      </c>
      <c r="F397" s="3">
        <v>8</v>
      </c>
      <c r="G397" s="5">
        <v>142.506</v>
      </c>
      <c r="H397" s="5">
        <v>1140.048</v>
      </c>
      <c r="I397" s="5">
        <v>342.01439999999997</v>
      </c>
      <c r="J397" s="3" t="b">
        <v>0</v>
      </c>
      <c r="K397" s="3" t="s">
        <v>413</v>
      </c>
      <c r="L397" s="16">
        <f t="shared" si="18"/>
        <v>0.65694444444444444</v>
      </c>
      <c r="M397" s="3">
        <v>2023</v>
      </c>
      <c r="N397" s="3">
        <v>3</v>
      </c>
      <c r="O397" s="3" t="s">
        <v>26</v>
      </c>
      <c r="P397" s="3">
        <v>15</v>
      </c>
      <c r="Q397" s="9">
        <f xml:space="preserve"> Table1[[#This Row],[Total_Sales]] / Table1[[#This Row],[Quantity_Sold]]</f>
        <v>142.506</v>
      </c>
      <c r="R397" s="14" t="str">
        <f t="shared" si="19"/>
        <v>Evening</v>
      </c>
      <c r="S397" s="30">
        <f t="shared" si="20"/>
        <v>0.3</v>
      </c>
    </row>
    <row r="398" spans="1:19" ht="15.75" customHeight="1" x14ac:dyDescent="0.3">
      <c r="A398" s="3">
        <v>1058</v>
      </c>
      <c r="B398" s="4">
        <v>44996</v>
      </c>
      <c r="C398" s="3">
        <v>204</v>
      </c>
      <c r="D398" s="3">
        <v>305</v>
      </c>
      <c r="E398" s="3">
        <v>102</v>
      </c>
      <c r="F398" s="3">
        <v>7</v>
      </c>
      <c r="G398" s="5">
        <v>138.24200000000002</v>
      </c>
      <c r="H398" s="5">
        <v>967.69400000000019</v>
      </c>
      <c r="I398" s="5">
        <v>290.30820000000006</v>
      </c>
      <c r="J398" s="3" t="b">
        <v>0</v>
      </c>
      <c r="K398" s="3" t="s">
        <v>78</v>
      </c>
      <c r="L398" s="16">
        <f t="shared" si="18"/>
        <v>0.28402777777777777</v>
      </c>
      <c r="M398" s="3">
        <v>2023</v>
      </c>
      <c r="N398" s="3">
        <v>3</v>
      </c>
      <c r="O398" s="3" t="s">
        <v>22</v>
      </c>
      <c r="P398" s="3">
        <v>6</v>
      </c>
      <c r="Q398" s="9">
        <f xml:space="preserve"> Table1[[#This Row],[Total_Sales]] / Table1[[#This Row],[Quantity_Sold]]</f>
        <v>138.24200000000002</v>
      </c>
      <c r="R398" s="14" t="str">
        <f t="shared" si="19"/>
        <v>Morning</v>
      </c>
      <c r="S398" s="30">
        <f t="shared" si="20"/>
        <v>0.3</v>
      </c>
    </row>
    <row r="399" spans="1:19" ht="15.75" customHeight="1" x14ac:dyDescent="0.3">
      <c r="A399" s="3">
        <v>2226</v>
      </c>
      <c r="B399" s="4">
        <v>44996</v>
      </c>
      <c r="C399" s="3">
        <v>203</v>
      </c>
      <c r="D399" s="3">
        <v>302</v>
      </c>
      <c r="E399" s="3">
        <v>101</v>
      </c>
      <c r="F399" s="3">
        <v>2</v>
      </c>
      <c r="G399" s="5">
        <v>254.51400000000001</v>
      </c>
      <c r="H399" s="5">
        <v>509.02800000000002</v>
      </c>
      <c r="I399" s="5">
        <v>106.89588000000001</v>
      </c>
      <c r="J399" s="3" t="b">
        <v>0</v>
      </c>
      <c r="K399" s="3" t="s">
        <v>828</v>
      </c>
      <c r="L399" s="16">
        <f t="shared" si="18"/>
        <v>0.70625000000000004</v>
      </c>
      <c r="M399" s="3">
        <v>2023</v>
      </c>
      <c r="N399" s="3">
        <v>3</v>
      </c>
      <c r="O399" s="3" t="s">
        <v>22</v>
      </c>
      <c r="P399" s="3">
        <v>16</v>
      </c>
      <c r="Q399" s="14">
        <f xml:space="preserve"> Table1[[#This Row],[Total_Sales]] / Table1[[#This Row],[Quantity_Sold]]</f>
        <v>254.51400000000001</v>
      </c>
      <c r="R399" s="14" t="str">
        <f t="shared" si="19"/>
        <v>Evening</v>
      </c>
      <c r="S399" s="30">
        <f t="shared" si="20"/>
        <v>0.21</v>
      </c>
    </row>
    <row r="400" spans="1:19" ht="15.75" customHeight="1" x14ac:dyDescent="0.3">
      <c r="A400" s="3">
        <v>2431</v>
      </c>
      <c r="B400" s="4">
        <v>44996</v>
      </c>
      <c r="C400" s="3">
        <v>203</v>
      </c>
      <c r="D400" s="3">
        <v>305</v>
      </c>
      <c r="E400" s="3">
        <v>103</v>
      </c>
      <c r="F400" s="3">
        <v>7</v>
      </c>
      <c r="G400" s="5">
        <v>361.59499999999997</v>
      </c>
      <c r="H400" s="5">
        <v>2531.165</v>
      </c>
      <c r="I400" s="5">
        <v>632.79124999999999</v>
      </c>
      <c r="J400" s="3" t="b">
        <v>0</v>
      </c>
      <c r="K400" s="3" t="s">
        <v>357</v>
      </c>
      <c r="L400" s="16">
        <f t="shared" si="18"/>
        <v>0.71250000000000002</v>
      </c>
      <c r="M400" s="3">
        <v>2023</v>
      </c>
      <c r="N400" s="3">
        <v>3</v>
      </c>
      <c r="O400" s="3" t="s">
        <v>22</v>
      </c>
      <c r="P400" s="3">
        <v>17</v>
      </c>
      <c r="Q400" s="9">
        <f xml:space="preserve"> Table1[[#This Row],[Total_Sales]] / Table1[[#This Row],[Quantity_Sold]]</f>
        <v>361.59499999999997</v>
      </c>
      <c r="R400" s="14" t="str">
        <f t="shared" si="19"/>
        <v>Evening</v>
      </c>
      <c r="S400" s="30">
        <f t="shared" si="20"/>
        <v>0.25</v>
      </c>
    </row>
    <row r="401" spans="1:19" ht="15.75" customHeight="1" x14ac:dyDescent="0.3">
      <c r="A401" s="3">
        <v>1211</v>
      </c>
      <c r="B401" s="4">
        <v>44997</v>
      </c>
      <c r="C401" s="3">
        <v>204</v>
      </c>
      <c r="D401" s="3">
        <v>301</v>
      </c>
      <c r="E401" s="3">
        <v>102</v>
      </c>
      <c r="F401" s="3">
        <v>2</v>
      </c>
      <c r="G401" s="5">
        <v>380.666</v>
      </c>
      <c r="H401" s="5">
        <v>761.33199999999999</v>
      </c>
      <c r="I401" s="5">
        <v>144.65307999999999</v>
      </c>
      <c r="J401" s="3" t="b">
        <v>0</v>
      </c>
      <c r="K401" s="3" t="s">
        <v>217</v>
      </c>
      <c r="L401" s="16">
        <f t="shared" si="18"/>
        <v>0.18055555555555555</v>
      </c>
      <c r="M401" s="3">
        <v>2023</v>
      </c>
      <c r="N401" s="3">
        <v>3</v>
      </c>
      <c r="O401" s="3" t="s">
        <v>20</v>
      </c>
      <c r="P401" s="3">
        <v>4</v>
      </c>
      <c r="Q401" s="9">
        <f xml:space="preserve"> Table1[[#This Row],[Total_Sales]] / Table1[[#This Row],[Quantity_Sold]]</f>
        <v>380.666</v>
      </c>
      <c r="R401" s="14" t="str">
        <f t="shared" si="19"/>
        <v>Morning</v>
      </c>
      <c r="S401" s="30">
        <f t="shared" si="20"/>
        <v>0.18999999999999997</v>
      </c>
    </row>
    <row r="402" spans="1:19" ht="15.75" customHeight="1" x14ac:dyDescent="0.3">
      <c r="A402" s="3">
        <v>2887</v>
      </c>
      <c r="B402" s="4">
        <v>44997</v>
      </c>
      <c r="C402" s="3">
        <v>203</v>
      </c>
      <c r="D402" s="3">
        <v>301</v>
      </c>
      <c r="E402" s="3">
        <v>103</v>
      </c>
      <c r="F402" s="3">
        <v>6</v>
      </c>
      <c r="G402" s="5">
        <v>244.68600000000001</v>
      </c>
      <c r="H402" s="5">
        <v>1468.116</v>
      </c>
      <c r="I402" s="5">
        <v>367.029</v>
      </c>
      <c r="J402" s="3" t="b">
        <v>0</v>
      </c>
      <c r="K402" s="3" t="s">
        <v>1070</v>
      </c>
      <c r="L402" s="16">
        <f t="shared" si="18"/>
        <v>6.9444444444444447E-4</v>
      </c>
      <c r="M402" s="3">
        <v>2023</v>
      </c>
      <c r="N402" s="3">
        <v>3</v>
      </c>
      <c r="O402" s="3" t="s">
        <v>20</v>
      </c>
      <c r="P402" s="3">
        <v>0</v>
      </c>
      <c r="Q402" s="9">
        <f xml:space="preserve"> Table1[[#This Row],[Total_Sales]] / Table1[[#This Row],[Quantity_Sold]]</f>
        <v>244.68600000000001</v>
      </c>
      <c r="R402" s="14" t="str">
        <f t="shared" si="19"/>
        <v>Morning</v>
      </c>
      <c r="S402" s="30">
        <f t="shared" si="20"/>
        <v>0.25</v>
      </c>
    </row>
    <row r="403" spans="1:19" ht="15.75" customHeight="1" x14ac:dyDescent="0.3">
      <c r="A403" s="3">
        <v>2128</v>
      </c>
      <c r="B403" s="4">
        <v>44998</v>
      </c>
      <c r="C403" s="3">
        <v>202</v>
      </c>
      <c r="D403" s="3">
        <v>302</v>
      </c>
      <c r="E403" s="3">
        <v>101</v>
      </c>
      <c r="F403" s="3">
        <v>3</v>
      </c>
      <c r="G403" s="5">
        <v>349.245</v>
      </c>
      <c r="H403" s="5">
        <v>1047.7350000000001</v>
      </c>
      <c r="I403" s="5">
        <v>178.11495000000002</v>
      </c>
      <c r="J403" s="3" t="b">
        <v>0</v>
      </c>
      <c r="K403" s="3" t="s">
        <v>195</v>
      </c>
      <c r="L403" s="16">
        <f t="shared" si="18"/>
        <v>0.78749999999999998</v>
      </c>
      <c r="M403" s="3">
        <v>2023</v>
      </c>
      <c r="N403" s="3">
        <v>3</v>
      </c>
      <c r="O403" s="3" t="s">
        <v>28</v>
      </c>
      <c r="P403" s="3">
        <v>18</v>
      </c>
      <c r="Q403" s="14">
        <f xml:space="preserve"> Table1[[#This Row],[Total_Sales]] / Table1[[#This Row],[Quantity_Sold]]</f>
        <v>349.24500000000006</v>
      </c>
      <c r="R403" s="14" t="str">
        <f t="shared" si="19"/>
        <v>Evening</v>
      </c>
      <c r="S403" s="30">
        <f t="shared" si="20"/>
        <v>0.17</v>
      </c>
    </row>
    <row r="404" spans="1:19" ht="15.75" customHeight="1" x14ac:dyDescent="0.3">
      <c r="A404" s="3">
        <v>2635</v>
      </c>
      <c r="B404" s="4">
        <v>44998</v>
      </c>
      <c r="C404" s="3">
        <v>204</v>
      </c>
      <c r="D404" s="3">
        <v>303</v>
      </c>
      <c r="E404" s="3">
        <v>102</v>
      </c>
      <c r="F404" s="3">
        <v>1</v>
      </c>
      <c r="G404" s="5">
        <v>29.302</v>
      </c>
      <c r="H404" s="5">
        <v>29.302</v>
      </c>
      <c r="I404" s="5">
        <v>7.3254999999999999</v>
      </c>
      <c r="J404" s="3" t="b">
        <v>0</v>
      </c>
      <c r="K404" s="3" t="s">
        <v>985</v>
      </c>
      <c r="L404" s="16">
        <f t="shared" si="18"/>
        <v>0.7319444444444444</v>
      </c>
      <c r="M404" s="3">
        <v>2023</v>
      </c>
      <c r="N404" s="3">
        <v>3</v>
      </c>
      <c r="O404" s="3" t="s">
        <v>28</v>
      </c>
      <c r="P404" s="3">
        <v>17</v>
      </c>
      <c r="Q404" s="9">
        <f xml:space="preserve"> Table1[[#This Row],[Total_Sales]] / Table1[[#This Row],[Quantity_Sold]]</f>
        <v>29.302</v>
      </c>
      <c r="R404" s="14" t="str">
        <f t="shared" si="19"/>
        <v>Evening</v>
      </c>
      <c r="S404" s="30">
        <f t="shared" si="20"/>
        <v>0.25</v>
      </c>
    </row>
    <row r="405" spans="1:19" ht="15.75" customHeight="1" x14ac:dyDescent="0.3">
      <c r="A405" s="3">
        <v>1636</v>
      </c>
      <c r="B405" s="4">
        <v>44999</v>
      </c>
      <c r="C405" s="3">
        <v>202</v>
      </c>
      <c r="D405" s="3">
        <v>305</v>
      </c>
      <c r="E405" s="3">
        <v>104</v>
      </c>
      <c r="F405" s="3">
        <v>4</v>
      </c>
      <c r="G405" s="5">
        <v>315.62700000000001</v>
      </c>
      <c r="H405" s="5">
        <v>1262.508</v>
      </c>
      <c r="I405" s="5">
        <v>214.62636000000003</v>
      </c>
      <c r="J405" s="3" t="b">
        <v>0</v>
      </c>
      <c r="K405" s="3" t="s">
        <v>535</v>
      </c>
      <c r="L405" s="16">
        <f t="shared" si="18"/>
        <v>1.3888888888888889E-3</v>
      </c>
      <c r="M405" s="3">
        <v>2023</v>
      </c>
      <c r="N405" s="3">
        <v>3</v>
      </c>
      <c r="O405" s="3" t="s">
        <v>31</v>
      </c>
      <c r="P405" s="3">
        <v>0</v>
      </c>
      <c r="Q405" s="9">
        <f xml:space="preserve"> Table1[[#This Row],[Total_Sales]] / Table1[[#This Row],[Quantity_Sold]]</f>
        <v>315.62700000000001</v>
      </c>
      <c r="R405" s="14" t="str">
        <f t="shared" si="19"/>
        <v>Morning</v>
      </c>
      <c r="S405" s="30">
        <f t="shared" si="20"/>
        <v>0.17</v>
      </c>
    </row>
    <row r="406" spans="1:19" ht="15.75" customHeight="1" x14ac:dyDescent="0.3">
      <c r="A406" s="3">
        <v>1870</v>
      </c>
      <c r="B406" s="4">
        <v>44999</v>
      </c>
      <c r="C406" s="3">
        <v>202</v>
      </c>
      <c r="D406" s="3">
        <v>305</v>
      </c>
      <c r="E406" s="3">
        <v>101</v>
      </c>
      <c r="F406" s="3">
        <v>9</v>
      </c>
      <c r="G406" s="5">
        <v>135.61599999999999</v>
      </c>
      <c r="H406" s="5">
        <v>1220.5439999999999</v>
      </c>
      <c r="I406" s="5">
        <v>207.49248</v>
      </c>
      <c r="J406" s="3" t="b">
        <v>0</v>
      </c>
      <c r="K406" s="3" t="s">
        <v>410</v>
      </c>
      <c r="L406" s="16">
        <f t="shared" si="18"/>
        <v>0.64722222222222225</v>
      </c>
      <c r="M406" s="3">
        <v>2023</v>
      </c>
      <c r="N406" s="3">
        <v>3</v>
      </c>
      <c r="O406" s="3" t="s">
        <v>31</v>
      </c>
      <c r="P406" s="3">
        <v>15</v>
      </c>
      <c r="Q406" s="14">
        <f xml:space="preserve"> Table1[[#This Row],[Total_Sales]] / Table1[[#This Row],[Quantity_Sold]]</f>
        <v>135.61599999999999</v>
      </c>
      <c r="R406" s="14" t="str">
        <f t="shared" si="19"/>
        <v>Evening</v>
      </c>
      <c r="S406" s="30">
        <f t="shared" si="20"/>
        <v>0.17</v>
      </c>
    </row>
    <row r="407" spans="1:19" ht="15.75" customHeight="1" x14ac:dyDescent="0.3">
      <c r="A407" s="3">
        <v>2424</v>
      </c>
      <c r="B407" s="4">
        <v>44999</v>
      </c>
      <c r="C407" s="3">
        <v>202</v>
      </c>
      <c r="D407" s="3">
        <v>301</v>
      </c>
      <c r="E407" s="3">
        <v>102</v>
      </c>
      <c r="F407" s="3">
        <v>9</v>
      </c>
      <c r="G407" s="5">
        <v>356.78500000000003</v>
      </c>
      <c r="H407" s="5">
        <v>3211.0650000000001</v>
      </c>
      <c r="I407" s="5">
        <v>674.32365000000004</v>
      </c>
      <c r="J407" s="3" t="b">
        <v>0</v>
      </c>
      <c r="K407" s="3" t="s">
        <v>912</v>
      </c>
      <c r="L407" s="16">
        <f t="shared" si="18"/>
        <v>0.31805555555555554</v>
      </c>
      <c r="M407" s="3">
        <v>2023</v>
      </c>
      <c r="N407" s="3">
        <v>3</v>
      </c>
      <c r="O407" s="3" t="s">
        <v>31</v>
      </c>
      <c r="P407" s="3">
        <v>7</v>
      </c>
      <c r="Q407" s="9">
        <f xml:space="preserve"> Table1[[#This Row],[Total_Sales]] / Table1[[#This Row],[Quantity_Sold]]</f>
        <v>356.78500000000003</v>
      </c>
      <c r="R407" s="14" t="str">
        <f t="shared" si="19"/>
        <v>Morning</v>
      </c>
      <c r="S407" s="30">
        <f t="shared" si="20"/>
        <v>0.21000000000000002</v>
      </c>
    </row>
    <row r="408" spans="1:19" ht="15.75" customHeight="1" x14ac:dyDescent="0.3">
      <c r="A408" s="3">
        <v>2052</v>
      </c>
      <c r="B408" s="4">
        <v>45000</v>
      </c>
      <c r="C408" s="3">
        <v>205</v>
      </c>
      <c r="D408" s="3">
        <v>304</v>
      </c>
      <c r="E408" s="3">
        <v>103</v>
      </c>
      <c r="F408" s="3">
        <v>10</v>
      </c>
      <c r="G408" s="5">
        <v>72.578999999999994</v>
      </c>
      <c r="H408" s="5">
        <v>725.79</v>
      </c>
      <c r="I408" s="5">
        <v>152.41589999999999</v>
      </c>
      <c r="J408" s="3" t="b">
        <v>0</v>
      </c>
      <c r="K408" s="3" t="s">
        <v>512</v>
      </c>
      <c r="L408" s="16">
        <f t="shared" si="18"/>
        <v>0.88680555555555551</v>
      </c>
      <c r="M408" s="3">
        <v>2023</v>
      </c>
      <c r="N408" s="3">
        <v>3</v>
      </c>
      <c r="O408" s="3" t="s">
        <v>18</v>
      </c>
      <c r="P408" s="3">
        <v>21</v>
      </c>
      <c r="Q408" s="9">
        <f xml:space="preserve"> Table1[[#This Row],[Total_Sales]] / Table1[[#This Row],[Quantity_Sold]]</f>
        <v>72.578999999999994</v>
      </c>
      <c r="R408" s="14" t="str">
        <f t="shared" si="19"/>
        <v>Night</v>
      </c>
      <c r="S408" s="30">
        <f t="shared" si="20"/>
        <v>0.21</v>
      </c>
    </row>
    <row r="409" spans="1:19" ht="15.75" customHeight="1" x14ac:dyDescent="0.3">
      <c r="A409" s="3">
        <v>2163</v>
      </c>
      <c r="B409" s="4">
        <v>45000</v>
      </c>
      <c r="C409" s="3">
        <v>202</v>
      </c>
      <c r="D409" s="3">
        <v>305</v>
      </c>
      <c r="E409" s="3">
        <v>103</v>
      </c>
      <c r="F409" s="3">
        <v>3</v>
      </c>
      <c r="G409" s="5">
        <v>346.50200000000007</v>
      </c>
      <c r="H409" s="5">
        <v>1039.5060000000003</v>
      </c>
      <c r="I409" s="5">
        <v>155.92590000000004</v>
      </c>
      <c r="J409" s="3" t="b">
        <v>0</v>
      </c>
      <c r="K409" s="3" t="s">
        <v>805</v>
      </c>
      <c r="L409" s="16">
        <f t="shared" si="18"/>
        <v>0.21319444444444444</v>
      </c>
      <c r="M409" s="3">
        <v>2023</v>
      </c>
      <c r="N409" s="3">
        <v>3</v>
      </c>
      <c r="O409" s="3" t="s">
        <v>18</v>
      </c>
      <c r="P409" s="3">
        <v>5</v>
      </c>
      <c r="Q409" s="9">
        <f xml:space="preserve"> Table1[[#This Row],[Total_Sales]] / Table1[[#This Row],[Quantity_Sold]]</f>
        <v>346.50200000000012</v>
      </c>
      <c r="R409" s="14" t="str">
        <f t="shared" si="19"/>
        <v>Morning</v>
      </c>
      <c r="S409" s="30">
        <f t="shared" si="20"/>
        <v>0.15</v>
      </c>
    </row>
    <row r="410" spans="1:19" ht="15.75" customHeight="1" x14ac:dyDescent="0.3">
      <c r="A410" s="3">
        <v>2355</v>
      </c>
      <c r="B410" s="4">
        <v>45000</v>
      </c>
      <c r="C410" s="3">
        <v>202</v>
      </c>
      <c r="D410" s="3">
        <v>303</v>
      </c>
      <c r="E410" s="3">
        <v>105</v>
      </c>
      <c r="F410" s="3">
        <v>5</v>
      </c>
      <c r="G410" s="5">
        <v>122.07000000000001</v>
      </c>
      <c r="H410" s="5">
        <v>610.35</v>
      </c>
      <c r="I410" s="5">
        <v>91.552499999999995</v>
      </c>
      <c r="J410" s="3" t="b">
        <v>0</v>
      </c>
      <c r="K410" s="3" t="s">
        <v>507</v>
      </c>
      <c r="L410" s="16">
        <f t="shared" si="18"/>
        <v>0.58472222222222225</v>
      </c>
      <c r="M410" s="3">
        <v>2023</v>
      </c>
      <c r="N410" s="3">
        <v>3</v>
      </c>
      <c r="O410" s="3" t="s">
        <v>18</v>
      </c>
      <c r="P410" s="3">
        <v>14</v>
      </c>
      <c r="Q410" s="9">
        <f xml:space="preserve"> Table1[[#This Row],[Total_Sales]] / Table1[[#This Row],[Quantity_Sold]]</f>
        <v>122.07000000000001</v>
      </c>
      <c r="R410" s="14" t="str">
        <f t="shared" si="19"/>
        <v>Afternoon</v>
      </c>
      <c r="S410" s="30">
        <f t="shared" si="20"/>
        <v>0.15</v>
      </c>
    </row>
    <row r="411" spans="1:19" ht="15.75" customHeight="1" x14ac:dyDescent="0.3">
      <c r="A411" s="3">
        <v>2371</v>
      </c>
      <c r="B411" s="4">
        <v>45000</v>
      </c>
      <c r="C411" s="3">
        <v>201</v>
      </c>
      <c r="D411" s="3">
        <v>303</v>
      </c>
      <c r="E411" s="3">
        <v>101</v>
      </c>
      <c r="F411" s="3">
        <v>10</v>
      </c>
      <c r="G411" s="5">
        <v>339.13100000000003</v>
      </c>
      <c r="H411" s="5">
        <v>3391.3100000000004</v>
      </c>
      <c r="I411" s="5">
        <v>847.8275000000001</v>
      </c>
      <c r="J411" s="3" t="b">
        <v>1</v>
      </c>
      <c r="K411" s="3" t="s">
        <v>168</v>
      </c>
      <c r="L411" s="16">
        <f t="shared" si="18"/>
        <v>0.66666666666666663</v>
      </c>
      <c r="M411" s="3">
        <v>2023</v>
      </c>
      <c r="N411" s="3">
        <v>3</v>
      </c>
      <c r="O411" s="3" t="s">
        <v>18</v>
      </c>
      <c r="P411" s="3">
        <v>16</v>
      </c>
      <c r="Q411" s="14">
        <f xml:space="preserve"> Table1[[#This Row],[Total_Sales]] / Table1[[#This Row],[Quantity_Sold]]</f>
        <v>339.13100000000003</v>
      </c>
      <c r="R411" s="14" t="str">
        <f t="shared" si="19"/>
        <v>Evening</v>
      </c>
      <c r="S411" s="30">
        <f t="shared" si="20"/>
        <v>0.25</v>
      </c>
    </row>
    <row r="412" spans="1:19" ht="15.75" customHeight="1" x14ac:dyDescent="0.3">
      <c r="A412" s="3">
        <v>2694</v>
      </c>
      <c r="B412" s="4">
        <v>45000</v>
      </c>
      <c r="C412" s="3">
        <v>205</v>
      </c>
      <c r="D412" s="3">
        <v>303</v>
      </c>
      <c r="E412" s="3">
        <v>102</v>
      </c>
      <c r="F412" s="3">
        <v>9</v>
      </c>
      <c r="G412" s="5">
        <v>199.53700000000001</v>
      </c>
      <c r="H412" s="5">
        <v>1795.8330000000001</v>
      </c>
      <c r="I412" s="5">
        <v>377.12493000000001</v>
      </c>
      <c r="J412" s="3" t="b">
        <v>0</v>
      </c>
      <c r="K412" s="3" t="s">
        <v>1002</v>
      </c>
      <c r="L412" s="16">
        <f t="shared" si="18"/>
        <v>0.21111111111111111</v>
      </c>
      <c r="M412" s="3">
        <v>2023</v>
      </c>
      <c r="N412" s="3">
        <v>3</v>
      </c>
      <c r="O412" s="3" t="s">
        <v>18</v>
      </c>
      <c r="P412" s="3">
        <v>5</v>
      </c>
      <c r="Q412" s="9">
        <f xml:space="preserve"> Table1[[#This Row],[Total_Sales]] / Table1[[#This Row],[Quantity_Sold]]</f>
        <v>199.53700000000001</v>
      </c>
      <c r="R412" s="14" t="str">
        <f t="shared" si="19"/>
        <v>Morning</v>
      </c>
      <c r="S412" s="30">
        <f t="shared" si="20"/>
        <v>0.21</v>
      </c>
    </row>
    <row r="413" spans="1:19" ht="15.75" customHeight="1" x14ac:dyDescent="0.3">
      <c r="A413" s="3">
        <v>2679</v>
      </c>
      <c r="B413" s="4">
        <v>45001</v>
      </c>
      <c r="C413" s="3">
        <v>203</v>
      </c>
      <c r="D413" s="3">
        <v>304</v>
      </c>
      <c r="E413" s="3">
        <v>104</v>
      </c>
      <c r="F413" s="3">
        <v>5</v>
      </c>
      <c r="G413" s="5">
        <v>91.350999999999999</v>
      </c>
      <c r="H413" s="5">
        <v>456.755</v>
      </c>
      <c r="I413" s="5">
        <v>68.513249999999999</v>
      </c>
      <c r="J413" s="3" t="b">
        <v>0</v>
      </c>
      <c r="K413" s="3" t="s">
        <v>606</v>
      </c>
      <c r="L413" s="16">
        <f t="shared" si="18"/>
        <v>0.1701388888888889</v>
      </c>
      <c r="M413" s="3">
        <v>2023</v>
      </c>
      <c r="N413" s="3">
        <v>3</v>
      </c>
      <c r="O413" s="3" t="s">
        <v>16</v>
      </c>
      <c r="P413" s="3">
        <v>4</v>
      </c>
      <c r="Q413" s="9">
        <f xml:space="preserve"> Table1[[#This Row],[Total_Sales]] / Table1[[#This Row],[Quantity_Sold]]</f>
        <v>91.350999999999999</v>
      </c>
      <c r="R413" s="14" t="str">
        <f t="shared" si="19"/>
        <v>Morning</v>
      </c>
      <c r="S413" s="30">
        <f t="shared" si="20"/>
        <v>0.15</v>
      </c>
    </row>
    <row r="414" spans="1:19" ht="15.75" customHeight="1" x14ac:dyDescent="0.3">
      <c r="A414" s="3">
        <v>2932</v>
      </c>
      <c r="B414" s="4">
        <v>45001</v>
      </c>
      <c r="C414" s="3">
        <v>203</v>
      </c>
      <c r="D414" s="3">
        <v>301</v>
      </c>
      <c r="E414" s="3">
        <v>102</v>
      </c>
      <c r="F414" s="3">
        <v>5</v>
      </c>
      <c r="G414" s="5">
        <v>105.443</v>
      </c>
      <c r="H414" s="5">
        <v>527.21500000000003</v>
      </c>
      <c r="I414" s="5">
        <v>89.626550000000009</v>
      </c>
      <c r="J414" s="3" t="b">
        <v>1</v>
      </c>
      <c r="K414" s="3" t="s">
        <v>1088</v>
      </c>
      <c r="L414" s="16">
        <f t="shared" si="18"/>
        <v>0.90763888888888888</v>
      </c>
      <c r="M414" s="3">
        <v>2023</v>
      </c>
      <c r="N414" s="3">
        <v>3</v>
      </c>
      <c r="O414" s="3" t="s">
        <v>16</v>
      </c>
      <c r="P414" s="3">
        <v>21</v>
      </c>
      <c r="Q414" s="9">
        <f xml:space="preserve"> Table1[[#This Row],[Total_Sales]] / Table1[[#This Row],[Quantity_Sold]]</f>
        <v>105.44300000000001</v>
      </c>
      <c r="R414" s="14" t="str">
        <f t="shared" si="19"/>
        <v>Night</v>
      </c>
      <c r="S414" s="30">
        <f t="shared" si="20"/>
        <v>0.17</v>
      </c>
    </row>
    <row r="415" spans="1:19" ht="15.75" customHeight="1" x14ac:dyDescent="0.3">
      <c r="A415" s="3">
        <v>2294</v>
      </c>
      <c r="B415" s="4">
        <v>45002</v>
      </c>
      <c r="C415" s="3">
        <v>203</v>
      </c>
      <c r="D415" s="3">
        <v>301</v>
      </c>
      <c r="E415" s="3">
        <v>101</v>
      </c>
      <c r="F415" s="3">
        <v>9</v>
      </c>
      <c r="G415" s="5">
        <v>309.79000000000002</v>
      </c>
      <c r="H415" s="5">
        <v>2788.11</v>
      </c>
      <c r="I415" s="5">
        <v>836.43299999999999</v>
      </c>
      <c r="J415" s="3" t="b">
        <v>0</v>
      </c>
      <c r="K415" s="3" t="s">
        <v>631</v>
      </c>
      <c r="L415" s="16">
        <f t="shared" si="18"/>
        <v>0.87847222222222221</v>
      </c>
      <c r="M415" s="3">
        <v>2023</v>
      </c>
      <c r="N415" s="3">
        <v>3</v>
      </c>
      <c r="O415" s="3" t="s">
        <v>26</v>
      </c>
      <c r="P415" s="3">
        <v>21</v>
      </c>
      <c r="Q415" s="14">
        <f xml:space="preserve"> Table1[[#This Row],[Total_Sales]] / Table1[[#This Row],[Quantity_Sold]]</f>
        <v>309.79000000000002</v>
      </c>
      <c r="R415" s="14" t="str">
        <f t="shared" si="19"/>
        <v>Night</v>
      </c>
      <c r="S415" s="30">
        <f t="shared" si="20"/>
        <v>0.3</v>
      </c>
    </row>
    <row r="416" spans="1:19" ht="15.75" customHeight="1" x14ac:dyDescent="0.3">
      <c r="A416" s="3">
        <v>2278</v>
      </c>
      <c r="B416" s="4">
        <v>45003</v>
      </c>
      <c r="C416" s="3">
        <v>205</v>
      </c>
      <c r="D416" s="3">
        <v>303</v>
      </c>
      <c r="E416" s="3">
        <v>101</v>
      </c>
      <c r="F416" s="3">
        <v>5</v>
      </c>
      <c r="G416" s="5">
        <v>352.31299999999999</v>
      </c>
      <c r="H416" s="5">
        <v>1761.5650000000001</v>
      </c>
      <c r="I416" s="5">
        <v>299.46605000000005</v>
      </c>
      <c r="J416" s="3" t="b">
        <v>0</v>
      </c>
      <c r="K416" s="3" t="s">
        <v>721</v>
      </c>
      <c r="L416" s="16">
        <f t="shared" si="18"/>
        <v>0.14444444444444443</v>
      </c>
      <c r="M416" s="3">
        <v>2023</v>
      </c>
      <c r="N416" s="3">
        <v>3</v>
      </c>
      <c r="O416" s="3" t="s">
        <v>22</v>
      </c>
      <c r="P416" s="3">
        <v>3</v>
      </c>
      <c r="Q416" s="14">
        <f xml:space="preserve"> Table1[[#This Row],[Total_Sales]] / Table1[[#This Row],[Quantity_Sold]]</f>
        <v>352.31299999999999</v>
      </c>
      <c r="R416" s="14" t="str">
        <f t="shared" si="19"/>
        <v>Morning</v>
      </c>
      <c r="S416" s="30">
        <f t="shared" si="20"/>
        <v>0.17</v>
      </c>
    </row>
    <row r="417" spans="1:19" ht="15.75" customHeight="1" x14ac:dyDescent="0.3">
      <c r="A417" s="3">
        <v>1126</v>
      </c>
      <c r="B417" s="4">
        <v>45004</v>
      </c>
      <c r="C417" s="3">
        <v>202</v>
      </c>
      <c r="D417" s="3">
        <v>303</v>
      </c>
      <c r="E417" s="3">
        <v>102</v>
      </c>
      <c r="F417" s="3">
        <v>10</v>
      </c>
      <c r="G417" s="5">
        <v>360.55500000000006</v>
      </c>
      <c r="H417" s="5">
        <v>3605.5500000000006</v>
      </c>
      <c r="I417" s="5">
        <v>612.9435000000002</v>
      </c>
      <c r="J417" s="3" t="b">
        <v>1</v>
      </c>
      <c r="K417" s="3" t="s">
        <v>140</v>
      </c>
      <c r="L417" s="16">
        <f t="shared" si="18"/>
        <v>0.94930555555555551</v>
      </c>
      <c r="M417" s="3">
        <v>2023</v>
      </c>
      <c r="N417" s="3">
        <v>3</v>
      </c>
      <c r="O417" s="3" t="s">
        <v>20</v>
      </c>
      <c r="P417" s="3">
        <v>22</v>
      </c>
      <c r="Q417" s="9">
        <f xml:space="preserve"> Table1[[#This Row],[Total_Sales]] / Table1[[#This Row],[Quantity_Sold]]</f>
        <v>360.55500000000006</v>
      </c>
      <c r="R417" s="14" t="str">
        <f t="shared" si="19"/>
        <v>Night</v>
      </c>
      <c r="S417" s="30">
        <f t="shared" si="20"/>
        <v>0.17</v>
      </c>
    </row>
    <row r="418" spans="1:19" ht="15.75" customHeight="1" x14ac:dyDescent="0.3">
      <c r="A418" s="3">
        <v>1180</v>
      </c>
      <c r="B418" s="4">
        <v>45004</v>
      </c>
      <c r="C418" s="3">
        <v>205</v>
      </c>
      <c r="D418" s="3">
        <v>304</v>
      </c>
      <c r="E418" s="3">
        <v>102</v>
      </c>
      <c r="F418" s="3">
        <v>9</v>
      </c>
      <c r="G418" s="5">
        <v>34.527999999999999</v>
      </c>
      <c r="H418" s="5">
        <v>310.75200000000001</v>
      </c>
      <c r="I418" s="5">
        <v>52.827840000000002</v>
      </c>
      <c r="J418" s="3" t="b">
        <v>1</v>
      </c>
      <c r="K418" s="3" t="s">
        <v>191</v>
      </c>
      <c r="L418" s="16">
        <f t="shared" si="18"/>
        <v>0.37291666666666667</v>
      </c>
      <c r="M418" s="3">
        <v>2023</v>
      </c>
      <c r="N418" s="3">
        <v>3</v>
      </c>
      <c r="O418" s="3" t="s">
        <v>20</v>
      </c>
      <c r="P418" s="3">
        <v>8</v>
      </c>
      <c r="Q418" s="9">
        <f xml:space="preserve"> Table1[[#This Row],[Total_Sales]] / Table1[[#This Row],[Quantity_Sold]]</f>
        <v>34.527999999999999</v>
      </c>
      <c r="R418" s="14" t="str">
        <f t="shared" si="19"/>
        <v>Morning</v>
      </c>
      <c r="S418" s="30">
        <f t="shared" si="20"/>
        <v>0.17</v>
      </c>
    </row>
    <row r="419" spans="1:19" ht="15.75" customHeight="1" x14ac:dyDescent="0.3">
      <c r="A419" s="3">
        <v>2345</v>
      </c>
      <c r="B419" s="4">
        <v>45004</v>
      </c>
      <c r="C419" s="3">
        <v>205</v>
      </c>
      <c r="D419" s="3">
        <v>302</v>
      </c>
      <c r="E419" s="3">
        <v>104</v>
      </c>
      <c r="F419" s="3">
        <v>2</v>
      </c>
      <c r="G419" s="5">
        <v>132.548</v>
      </c>
      <c r="H419" s="5">
        <v>265.096</v>
      </c>
      <c r="I419" s="5">
        <v>50.36824</v>
      </c>
      <c r="J419" s="3" t="b">
        <v>0</v>
      </c>
      <c r="K419" s="3" t="s">
        <v>883</v>
      </c>
      <c r="L419" s="16">
        <f t="shared" si="18"/>
        <v>0.50277777777777777</v>
      </c>
      <c r="M419" s="3">
        <v>2023</v>
      </c>
      <c r="N419" s="3">
        <v>3</v>
      </c>
      <c r="O419" s="3" t="s">
        <v>20</v>
      </c>
      <c r="P419" s="3">
        <v>12</v>
      </c>
      <c r="Q419" s="9">
        <f xml:space="preserve"> Table1[[#This Row],[Total_Sales]] / Table1[[#This Row],[Quantity_Sold]]</f>
        <v>132.548</v>
      </c>
      <c r="R419" s="14" t="str">
        <f t="shared" si="19"/>
        <v>Afternoon</v>
      </c>
      <c r="S419" s="30">
        <f t="shared" si="20"/>
        <v>0.19</v>
      </c>
    </row>
    <row r="420" spans="1:19" ht="15.75" customHeight="1" x14ac:dyDescent="0.3">
      <c r="A420" s="3">
        <v>2615</v>
      </c>
      <c r="B420" s="4">
        <v>45004</v>
      </c>
      <c r="C420" s="3">
        <v>204</v>
      </c>
      <c r="D420" s="3">
        <v>302</v>
      </c>
      <c r="E420" s="3">
        <v>105</v>
      </c>
      <c r="F420" s="3">
        <v>4</v>
      </c>
      <c r="G420" s="5">
        <v>72.397000000000006</v>
      </c>
      <c r="H420" s="5">
        <v>289.58800000000002</v>
      </c>
      <c r="I420" s="5">
        <v>55.021720000000002</v>
      </c>
      <c r="J420" s="3" t="b">
        <v>0</v>
      </c>
      <c r="K420" s="3" t="s">
        <v>941</v>
      </c>
      <c r="L420" s="16">
        <f t="shared" si="18"/>
        <v>0.48541666666666666</v>
      </c>
      <c r="M420" s="3">
        <v>2023</v>
      </c>
      <c r="N420" s="3">
        <v>3</v>
      </c>
      <c r="O420" s="3" t="s">
        <v>20</v>
      </c>
      <c r="P420" s="3">
        <v>11</v>
      </c>
      <c r="Q420" s="9">
        <f xml:space="preserve"> Table1[[#This Row],[Total_Sales]] / Table1[[#This Row],[Quantity_Sold]]</f>
        <v>72.397000000000006</v>
      </c>
      <c r="R420" s="14" t="str">
        <f t="shared" si="19"/>
        <v>Morning</v>
      </c>
      <c r="S420" s="30">
        <f t="shared" si="20"/>
        <v>0.19</v>
      </c>
    </row>
    <row r="421" spans="1:19" ht="15.75" customHeight="1" x14ac:dyDescent="0.3">
      <c r="A421" s="3">
        <v>1530</v>
      </c>
      <c r="B421" s="4">
        <v>45005</v>
      </c>
      <c r="C421" s="3">
        <v>205</v>
      </c>
      <c r="D421" s="3">
        <v>303</v>
      </c>
      <c r="E421" s="3">
        <v>102</v>
      </c>
      <c r="F421" s="3">
        <v>3</v>
      </c>
      <c r="G421" s="5">
        <v>349.38799999999998</v>
      </c>
      <c r="H421" s="5">
        <v>1048.164</v>
      </c>
      <c r="I421" s="5">
        <v>220.11444</v>
      </c>
      <c r="J421" s="3" t="b">
        <v>0</v>
      </c>
      <c r="K421" s="3" t="s">
        <v>82</v>
      </c>
      <c r="L421" s="16">
        <f t="shared" si="18"/>
        <v>0.52708333333333335</v>
      </c>
      <c r="M421" s="3">
        <v>2023</v>
      </c>
      <c r="N421" s="3">
        <v>3</v>
      </c>
      <c r="O421" s="3" t="s">
        <v>28</v>
      </c>
      <c r="P421" s="3">
        <v>12</v>
      </c>
      <c r="Q421" s="9">
        <f xml:space="preserve"> Table1[[#This Row],[Total_Sales]] / Table1[[#This Row],[Quantity_Sold]]</f>
        <v>349.38799999999998</v>
      </c>
      <c r="R421" s="14" t="str">
        <f t="shared" si="19"/>
        <v>Afternoon</v>
      </c>
      <c r="S421" s="30">
        <f t="shared" si="20"/>
        <v>0.21</v>
      </c>
    </row>
    <row r="422" spans="1:19" ht="15.75" customHeight="1" x14ac:dyDescent="0.3">
      <c r="A422" s="3">
        <v>1096</v>
      </c>
      <c r="B422" s="4">
        <v>45006</v>
      </c>
      <c r="C422" s="3">
        <v>204</v>
      </c>
      <c r="D422" s="3">
        <v>304</v>
      </c>
      <c r="E422" s="3">
        <v>104</v>
      </c>
      <c r="F422" s="3">
        <v>7</v>
      </c>
      <c r="G422" s="5">
        <v>338.84499999999997</v>
      </c>
      <c r="H422" s="5">
        <v>2371.915</v>
      </c>
      <c r="I422" s="5">
        <v>403.22555</v>
      </c>
      <c r="J422" s="3" t="b">
        <v>0</v>
      </c>
      <c r="K422" s="3" t="s">
        <v>114</v>
      </c>
      <c r="L422" s="16">
        <f t="shared" si="18"/>
        <v>0.51458333333333328</v>
      </c>
      <c r="M422" s="3">
        <v>2023</v>
      </c>
      <c r="N422" s="3">
        <v>3</v>
      </c>
      <c r="O422" s="3" t="s">
        <v>31</v>
      </c>
      <c r="P422" s="3">
        <v>12</v>
      </c>
      <c r="Q422" s="9">
        <f xml:space="preserve"> Table1[[#This Row],[Total_Sales]] / Table1[[#This Row],[Quantity_Sold]]</f>
        <v>338.84499999999997</v>
      </c>
      <c r="R422" s="14" t="str">
        <f t="shared" si="19"/>
        <v>Afternoon</v>
      </c>
      <c r="S422" s="30">
        <f t="shared" si="20"/>
        <v>0.17</v>
      </c>
    </row>
    <row r="423" spans="1:19" ht="15.75" customHeight="1" x14ac:dyDescent="0.3">
      <c r="A423" s="3">
        <v>1645</v>
      </c>
      <c r="B423" s="4">
        <v>45006</v>
      </c>
      <c r="C423" s="3">
        <v>205</v>
      </c>
      <c r="D423" s="3">
        <v>305</v>
      </c>
      <c r="E423" s="3">
        <v>104</v>
      </c>
      <c r="F423" s="3">
        <v>3</v>
      </c>
      <c r="G423" s="5">
        <v>189.73499999999999</v>
      </c>
      <c r="H423" s="5">
        <v>569.20499999999993</v>
      </c>
      <c r="I423" s="5">
        <v>142.30124999999998</v>
      </c>
      <c r="J423" s="3" t="b">
        <v>1</v>
      </c>
      <c r="K423" s="3" t="s">
        <v>320</v>
      </c>
      <c r="L423" s="16">
        <f t="shared" si="18"/>
        <v>0.25347222222222221</v>
      </c>
      <c r="M423" s="3">
        <v>2023</v>
      </c>
      <c r="N423" s="3">
        <v>3</v>
      </c>
      <c r="O423" s="3" t="s">
        <v>31</v>
      </c>
      <c r="P423" s="3">
        <v>6</v>
      </c>
      <c r="Q423" s="9">
        <f xml:space="preserve"> Table1[[#This Row],[Total_Sales]] / Table1[[#This Row],[Quantity_Sold]]</f>
        <v>189.73499999999999</v>
      </c>
      <c r="R423" s="14" t="str">
        <f t="shared" si="19"/>
        <v>Morning</v>
      </c>
      <c r="S423" s="30">
        <f t="shared" si="20"/>
        <v>0.25</v>
      </c>
    </row>
    <row r="424" spans="1:19" ht="15.75" customHeight="1" x14ac:dyDescent="0.3">
      <c r="A424" s="3">
        <v>2297</v>
      </c>
      <c r="B424" s="4">
        <v>45006</v>
      </c>
      <c r="C424" s="3">
        <v>203</v>
      </c>
      <c r="D424" s="3">
        <v>303</v>
      </c>
      <c r="E424" s="3">
        <v>101</v>
      </c>
      <c r="F424" s="3">
        <v>9</v>
      </c>
      <c r="G424" s="5">
        <v>263.952</v>
      </c>
      <c r="H424" s="5">
        <v>2375.5680000000002</v>
      </c>
      <c r="I424" s="5">
        <v>451.35792000000004</v>
      </c>
      <c r="J424" s="3" t="b">
        <v>0</v>
      </c>
      <c r="K424" s="3" t="s">
        <v>280</v>
      </c>
      <c r="L424" s="16">
        <f t="shared" si="18"/>
        <v>0.33888888888888891</v>
      </c>
      <c r="M424" s="3">
        <v>2023</v>
      </c>
      <c r="N424" s="3">
        <v>3</v>
      </c>
      <c r="O424" s="3" t="s">
        <v>31</v>
      </c>
      <c r="P424" s="3">
        <v>8</v>
      </c>
      <c r="Q424" s="14">
        <f xml:space="preserve"> Table1[[#This Row],[Total_Sales]] / Table1[[#This Row],[Quantity_Sold]]</f>
        <v>263.952</v>
      </c>
      <c r="R424" s="14" t="str">
        <f t="shared" si="19"/>
        <v>Morning</v>
      </c>
      <c r="S424" s="30">
        <f t="shared" si="20"/>
        <v>0.19</v>
      </c>
    </row>
    <row r="425" spans="1:19" ht="15.75" customHeight="1" x14ac:dyDescent="0.3">
      <c r="A425" s="3">
        <v>1136</v>
      </c>
      <c r="B425" s="4">
        <v>45008</v>
      </c>
      <c r="C425" s="3">
        <v>203</v>
      </c>
      <c r="D425" s="3">
        <v>303</v>
      </c>
      <c r="E425" s="3">
        <v>101</v>
      </c>
      <c r="F425" s="3">
        <v>6</v>
      </c>
      <c r="G425" s="5">
        <v>61.334000000000003</v>
      </c>
      <c r="H425" s="5">
        <v>368.00400000000002</v>
      </c>
      <c r="I425" s="5">
        <v>110.4012</v>
      </c>
      <c r="J425" s="3" t="b">
        <v>1</v>
      </c>
      <c r="K425" s="3" t="s">
        <v>149</v>
      </c>
      <c r="L425" s="16">
        <f t="shared" si="18"/>
        <v>0.63194444444444442</v>
      </c>
      <c r="M425" s="3">
        <v>2023</v>
      </c>
      <c r="N425" s="3">
        <v>3</v>
      </c>
      <c r="O425" s="3" t="s">
        <v>16</v>
      </c>
      <c r="P425" s="3">
        <v>15</v>
      </c>
      <c r="Q425" s="14">
        <f xml:space="preserve"> Table1[[#This Row],[Total_Sales]] / Table1[[#This Row],[Quantity_Sold]]</f>
        <v>61.334000000000003</v>
      </c>
      <c r="R425" s="14" t="str">
        <f t="shared" si="19"/>
        <v>Evening</v>
      </c>
      <c r="S425" s="30">
        <f t="shared" si="20"/>
        <v>0.3</v>
      </c>
    </row>
    <row r="426" spans="1:19" ht="15.75" customHeight="1" x14ac:dyDescent="0.3">
      <c r="A426" s="3">
        <v>2573</v>
      </c>
      <c r="B426" s="4">
        <v>45008</v>
      </c>
      <c r="C426" s="3">
        <v>202</v>
      </c>
      <c r="D426" s="3">
        <v>305</v>
      </c>
      <c r="E426" s="3">
        <v>103</v>
      </c>
      <c r="F426" s="3">
        <v>5</v>
      </c>
      <c r="G426" s="5">
        <v>157.58600000000001</v>
      </c>
      <c r="H426" s="5">
        <v>787.93000000000006</v>
      </c>
      <c r="I426" s="5">
        <v>149.70670000000001</v>
      </c>
      <c r="J426" s="3" t="b">
        <v>0</v>
      </c>
      <c r="K426" s="3" t="s">
        <v>323</v>
      </c>
      <c r="L426" s="16">
        <f t="shared" si="18"/>
        <v>7.2916666666666671E-2</v>
      </c>
      <c r="M426" s="3">
        <v>2023</v>
      </c>
      <c r="N426" s="3">
        <v>3</v>
      </c>
      <c r="O426" s="3" t="s">
        <v>16</v>
      </c>
      <c r="P426" s="3">
        <v>1</v>
      </c>
      <c r="Q426" s="9">
        <f xml:space="preserve"> Table1[[#This Row],[Total_Sales]] / Table1[[#This Row],[Quantity_Sold]]</f>
        <v>157.58600000000001</v>
      </c>
      <c r="R426" s="14" t="str">
        <f t="shared" si="19"/>
        <v>Morning</v>
      </c>
      <c r="S426" s="30">
        <f t="shared" si="20"/>
        <v>0.19</v>
      </c>
    </row>
    <row r="427" spans="1:19" ht="15.75" customHeight="1" x14ac:dyDescent="0.3">
      <c r="A427" s="3">
        <v>1672</v>
      </c>
      <c r="B427" s="4">
        <v>45009</v>
      </c>
      <c r="C427" s="3">
        <v>204</v>
      </c>
      <c r="D427" s="3">
        <v>302</v>
      </c>
      <c r="E427" s="3">
        <v>101</v>
      </c>
      <c r="F427" s="3">
        <v>10</v>
      </c>
      <c r="G427" s="5">
        <v>32.11</v>
      </c>
      <c r="H427" s="5">
        <v>321.10000000000002</v>
      </c>
      <c r="I427" s="5">
        <v>54.58700000000001</v>
      </c>
      <c r="J427" s="3" t="b">
        <v>0</v>
      </c>
      <c r="K427" s="3" t="s">
        <v>562</v>
      </c>
      <c r="L427" s="16">
        <f t="shared" si="18"/>
        <v>0.82291666666666663</v>
      </c>
      <c r="M427" s="3">
        <v>2023</v>
      </c>
      <c r="N427" s="3">
        <v>3</v>
      </c>
      <c r="O427" s="3" t="s">
        <v>26</v>
      </c>
      <c r="P427" s="3">
        <v>19</v>
      </c>
      <c r="Q427" s="14">
        <f xml:space="preserve"> Table1[[#This Row],[Total_Sales]] / Table1[[#This Row],[Quantity_Sold]]</f>
        <v>32.11</v>
      </c>
      <c r="R427" s="14" t="str">
        <f t="shared" si="19"/>
        <v>Evening</v>
      </c>
      <c r="S427" s="30">
        <f t="shared" si="20"/>
        <v>0.17</v>
      </c>
    </row>
    <row r="428" spans="1:19" ht="15.75" customHeight="1" x14ac:dyDescent="0.3">
      <c r="A428" s="3">
        <v>1686</v>
      </c>
      <c r="B428" s="4">
        <v>45009</v>
      </c>
      <c r="C428" s="3">
        <v>203</v>
      </c>
      <c r="D428" s="3">
        <v>303</v>
      </c>
      <c r="E428" s="3">
        <v>102</v>
      </c>
      <c r="F428" s="3">
        <v>5</v>
      </c>
      <c r="G428" s="5">
        <v>118.664</v>
      </c>
      <c r="H428" s="5">
        <v>593.32000000000005</v>
      </c>
      <c r="I428" s="5">
        <v>124.5972</v>
      </c>
      <c r="J428" s="3" t="b">
        <v>0</v>
      </c>
      <c r="K428" s="3" t="s">
        <v>570</v>
      </c>
      <c r="L428" s="16">
        <f t="shared" si="18"/>
        <v>0.99861111111111112</v>
      </c>
      <c r="M428" s="3">
        <v>2023</v>
      </c>
      <c r="N428" s="3">
        <v>3</v>
      </c>
      <c r="O428" s="3" t="s">
        <v>26</v>
      </c>
      <c r="P428" s="3">
        <v>23</v>
      </c>
      <c r="Q428" s="9">
        <f xml:space="preserve"> Table1[[#This Row],[Total_Sales]] / Table1[[#This Row],[Quantity_Sold]]</f>
        <v>118.66400000000002</v>
      </c>
      <c r="R428" s="14" t="str">
        <f t="shared" si="19"/>
        <v>Night</v>
      </c>
      <c r="S428" s="30">
        <f t="shared" si="20"/>
        <v>0.21</v>
      </c>
    </row>
    <row r="429" spans="1:19" ht="15.75" customHeight="1" x14ac:dyDescent="0.3">
      <c r="A429" s="3">
        <v>2243</v>
      </c>
      <c r="B429" s="4">
        <v>45009</v>
      </c>
      <c r="C429" s="3">
        <v>205</v>
      </c>
      <c r="D429" s="3">
        <v>301</v>
      </c>
      <c r="E429" s="3">
        <v>105</v>
      </c>
      <c r="F429" s="3">
        <v>3</v>
      </c>
      <c r="G429" s="5">
        <v>142.285</v>
      </c>
      <c r="H429" s="5">
        <v>426.85500000000002</v>
      </c>
      <c r="I429" s="5">
        <v>81.102450000000005</v>
      </c>
      <c r="J429" s="3" t="b">
        <v>0</v>
      </c>
      <c r="K429" s="3" t="s">
        <v>839</v>
      </c>
      <c r="L429" s="16">
        <f t="shared" si="18"/>
        <v>0.30902777777777779</v>
      </c>
      <c r="M429" s="3">
        <v>2023</v>
      </c>
      <c r="N429" s="3">
        <v>3</v>
      </c>
      <c r="O429" s="3" t="s">
        <v>26</v>
      </c>
      <c r="P429" s="3">
        <v>7</v>
      </c>
      <c r="Q429" s="9">
        <f xml:space="preserve"> Table1[[#This Row],[Total_Sales]] / Table1[[#This Row],[Quantity_Sold]]</f>
        <v>142.285</v>
      </c>
      <c r="R429" s="14" t="str">
        <f t="shared" si="19"/>
        <v>Morning</v>
      </c>
      <c r="S429" s="30">
        <f t="shared" si="20"/>
        <v>0.19</v>
      </c>
    </row>
    <row r="430" spans="1:19" ht="15.75" customHeight="1" x14ac:dyDescent="0.3">
      <c r="A430" s="3">
        <v>1020</v>
      </c>
      <c r="B430" s="4">
        <v>45010</v>
      </c>
      <c r="C430" s="3">
        <v>202</v>
      </c>
      <c r="D430" s="3">
        <v>303</v>
      </c>
      <c r="E430" s="3">
        <v>102</v>
      </c>
      <c r="F430" s="3">
        <v>10</v>
      </c>
      <c r="G430" s="5">
        <v>293.30600000000004</v>
      </c>
      <c r="H430" s="5">
        <v>2933.0600000000004</v>
      </c>
      <c r="I430" s="5">
        <v>615.94260000000008</v>
      </c>
      <c r="J430" s="3" t="b">
        <v>1</v>
      </c>
      <c r="K430" s="3" t="s">
        <v>41</v>
      </c>
      <c r="L430" s="16">
        <f t="shared" si="18"/>
        <v>0.95902777777777781</v>
      </c>
      <c r="M430" s="3">
        <v>2023</v>
      </c>
      <c r="N430" s="3">
        <v>3</v>
      </c>
      <c r="O430" s="3" t="s">
        <v>22</v>
      </c>
      <c r="P430" s="3">
        <v>23</v>
      </c>
      <c r="Q430" s="9">
        <f xml:space="preserve"> Table1[[#This Row],[Total_Sales]] / Table1[[#This Row],[Quantity_Sold]]</f>
        <v>293.30600000000004</v>
      </c>
      <c r="R430" s="14" t="str">
        <f t="shared" si="19"/>
        <v>Night</v>
      </c>
      <c r="S430" s="30">
        <f t="shared" si="20"/>
        <v>0.21</v>
      </c>
    </row>
    <row r="431" spans="1:19" ht="15.75" customHeight="1" x14ac:dyDescent="0.3">
      <c r="A431" s="3">
        <v>1464</v>
      </c>
      <c r="B431" s="4">
        <v>45010</v>
      </c>
      <c r="C431" s="3">
        <v>202</v>
      </c>
      <c r="D431" s="3">
        <v>304</v>
      </c>
      <c r="E431" s="3">
        <v>103</v>
      </c>
      <c r="F431" s="3">
        <v>2</v>
      </c>
      <c r="G431" s="5">
        <v>233.649</v>
      </c>
      <c r="H431" s="5">
        <v>467.298</v>
      </c>
      <c r="I431" s="5">
        <v>98.13257999999999</v>
      </c>
      <c r="J431" s="3" t="b">
        <v>0</v>
      </c>
      <c r="K431" s="3" t="s">
        <v>417</v>
      </c>
      <c r="L431" s="16">
        <f t="shared" si="18"/>
        <v>0.97152777777777777</v>
      </c>
      <c r="M431" s="3">
        <v>2023</v>
      </c>
      <c r="N431" s="3">
        <v>3</v>
      </c>
      <c r="O431" s="3" t="s">
        <v>22</v>
      </c>
      <c r="P431" s="3">
        <v>23</v>
      </c>
      <c r="Q431" s="9">
        <f xml:space="preserve"> Table1[[#This Row],[Total_Sales]] / Table1[[#This Row],[Quantity_Sold]]</f>
        <v>233.649</v>
      </c>
      <c r="R431" s="14" t="str">
        <f t="shared" si="19"/>
        <v>Night</v>
      </c>
      <c r="S431" s="30">
        <f t="shared" si="20"/>
        <v>0.20999999999999996</v>
      </c>
    </row>
    <row r="432" spans="1:19" ht="15.75" customHeight="1" x14ac:dyDescent="0.3">
      <c r="A432" s="3">
        <v>1953</v>
      </c>
      <c r="B432" s="4">
        <v>45010</v>
      </c>
      <c r="C432" s="3">
        <v>202</v>
      </c>
      <c r="D432" s="3">
        <v>304</v>
      </c>
      <c r="E432" s="3">
        <v>105</v>
      </c>
      <c r="F432" s="3">
        <v>4</v>
      </c>
      <c r="G432" s="5">
        <v>340.36599999999999</v>
      </c>
      <c r="H432" s="5">
        <v>1361.4639999999999</v>
      </c>
      <c r="I432" s="5">
        <v>204.21959999999999</v>
      </c>
      <c r="J432" s="3" t="b">
        <v>0</v>
      </c>
      <c r="K432" s="3" t="s">
        <v>724</v>
      </c>
      <c r="L432" s="16">
        <f t="shared" si="18"/>
        <v>0.13194444444444445</v>
      </c>
      <c r="M432" s="3">
        <v>2023</v>
      </c>
      <c r="N432" s="3">
        <v>3</v>
      </c>
      <c r="O432" s="3" t="s">
        <v>22</v>
      </c>
      <c r="P432" s="3">
        <v>3</v>
      </c>
      <c r="Q432" s="9">
        <f xml:space="preserve"> Table1[[#This Row],[Total_Sales]] / Table1[[#This Row],[Quantity_Sold]]</f>
        <v>340.36599999999999</v>
      </c>
      <c r="R432" s="14" t="str">
        <f t="shared" si="19"/>
        <v>Morning</v>
      </c>
      <c r="S432" s="30">
        <f t="shared" si="20"/>
        <v>0.15</v>
      </c>
    </row>
    <row r="433" spans="1:19" ht="15.75" customHeight="1" x14ac:dyDescent="0.3">
      <c r="A433" s="3">
        <v>2357</v>
      </c>
      <c r="B433" s="4">
        <v>45011</v>
      </c>
      <c r="C433" s="3">
        <v>202</v>
      </c>
      <c r="D433" s="3">
        <v>303</v>
      </c>
      <c r="E433" s="3">
        <v>103</v>
      </c>
      <c r="F433" s="3">
        <v>3</v>
      </c>
      <c r="G433" s="5">
        <v>106.56100000000001</v>
      </c>
      <c r="H433" s="5">
        <v>319.68299999999999</v>
      </c>
      <c r="I433" s="5">
        <v>60.73977</v>
      </c>
      <c r="J433" s="3" t="b">
        <v>0</v>
      </c>
      <c r="K433" s="3" t="s">
        <v>887</v>
      </c>
      <c r="L433" s="16">
        <f t="shared" si="18"/>
        <v>0.75208333333333333</v>
      </c>
      <c r="M433" s="3">
        <v>2023</v>
      </c>
      <c r="N433" s="3">
        <v>3</v>
      </c>
      <c r="O433" s="3" t="s">
        <v>20</v>
      </c>
      <c r="P433" s="3">
        <v>18</v>
      </c>
      <c r="Q433" s="9">
        <f xml:space="preserve"> Table1[[#This Row],[Total_Sales]] / Table1[[#This Row],[Quantity_Sold]]</f>
        <v>106.56099999999999</v>
      </c>
      <c r="R433" s="14" t="str">
        <f t="shared" si="19"/>
        <v>Evening</v>
      </c>
      <c r="S433" s="30">
        <f t="shared" si="20"/>
        <v>0.19</v>
      </c>
    </row>
    <row r="434" spans="1:19" ht="15.75" customHeight="1" x14ac:dyDescent="0.3">
      <c r="A434" s="3">
        <v>2609</v>
      </c>
      <c r="B434" s="4">
        <v>45011</v>
      </c>
      <c r="C434" s="3">
        <v>205</v>
      </c>
      <c r="D434" s="3">
        <v>304</v>
      </c>
      <c r="E434" s="3">
        <v>105</v>
      </c>
      <c r="F434" s="3">
        <v>2</v>
      </c>
      <c r="G434" s="5">
        <v>104.364</v>
      </c>
      <c r="H434" s="5">
        <v>208.72800000000001</v>
      </c>
      <c r="I434" s="5">
        <v>39.658320000000003</v>
      </c>
      <c r="J434" s="3" t="b">
        <v>1</v>
      </c>
      <c r="K434" s="3" t="s">
        <v>977</v>
      </c>
      <c r="L434" s="16">
        <f t="shared" si="18"/>
        <v>0.63124999999999998</v>
      </c>
      <c r="M434" s="3">
        <v>2023</v>
      </c>
      <c r="N434" s="3">
        <v>3</v>
      </c>
      <c r="O434" s="3" t="s">
        <v>20</v>
      </c>
      <c r="P434" s="3">
        <v>15</v>
      </c>
      <c r="Q434" s="9">
        <f xml:space="preserve"> Table1[[#This Row],[Total_Sales]] / Table1[[#This Row],[Quantity_Sold]]</f>
        <v>104.364</v>
      </c>
      <c r="R434" s="14" t="str">
        <f t="shared" si="19"/>
        <v>Evening</v>
      </c>
      <c r="S434" s="30">
        <f t="shared" si="20"/>
        <v>0.19</v>
      </c>
    </row>
    <row r="435" spans="1:19" ht="15.75" customHeight="1" x14ac:dyDescent="0.3">
      <c r="A435" s="3">
        <v>2657</v>
      </c>
      <c r="B435" s="4">
        <v>45011</v>
      </c>
      <c r="C435" s="3">
        <v>202</v>
      </c>
      <c r="D435" s="3">
        <v>302</v>
      </c>
      <c r="E435" s="3">
        <v>104</v>
      </c>
      <c r="F435" s="3">
        <v>5</v>
      </c>
      <c r="G435" s="5">
        <v>267.89100000000002</v>
      </c>
      <c r="H435" s="5">
        <v>1339.4550000000002</v>
      </c>
      <c r="I435" s="5">
        <v>254.49645000000004</v>
      </c>
      <c r="J435" s="3" t="b">
        <v>0</v>
      </c>
      <c r="K435" s="3" t="s">
        <v>627</v>
      </c>
      <c r="L435" s="16">
        <f t="shared" si="18"/>
        <v>7.9861111111111105E-2</v>
      </c>
      <c r="M435" s="3">
        <v>2023</v>
      </c>
      <c r="N435" s="3">
        <v>3</v>
      </c>
      <c r="O435" s="3" t="s">
        <v>20</v>
      </c>
      <c r="P435" s="3">
        <v>1</v>
      </c>
      <c r="Q435" s="9">
        <f xml:space="preserve"> Table1[[#This Row],[Total_Sales]] / Table1[[#This Row],[Quantity_Sold]]</f>
        <v>267.89100000000002</v>
      </c>
      <c r="R435" s="14" t="str">
        <f t="shared" si="19"/>
        <v>Morning</v>
      </c>
      <c r="S435" s="30">
        <f t="shared" si="20"/>
        <v>0.19</v>
      </c>
    </row>
    <row r="436" spans="1:19" ht="15.75" customHeight="1" x14ac:dyDescent="0.3">
      <c r="A436" s="3">
        <v>2712</v>
      </c>
      <c r="B436" s="4">
        <v>45011</v>
      </c>
      <c r="C436" s="3">
        <v>202</v>
      </c>
      <c r="D436" s="3">
        <v>303</v>
      </c>
      <c r="E436" s="3">
        <v>105</v>
      </c>
      <c r="F436" s="3">
        <v>7</v>
      </c>
      <c r="G436" s="5">
        <v>241.50100000000003</v>
      </c>
      <c r="H436" s="5">
        <v>1690.5070000000003</v>
      </c>
      <c r="I436" s="5">
        <v>355.00647000000004</v>
      </c>
      <c r="J436" s="3" t="b">
        <v>0</v>
      </c>
      <c r="K436" s="3" t="s">
        <v>170</v>
      </c>
      <c r="L436" s="16">
        <f t="shared" si="18"/>
        <v>0.79652777777777772</v>
      </c>
      <c r="M436" s="3">
        <v>2023</v>
      </c>
      <c r="N436" s="3">
        <v>3</v>
      </c>
      <c r="O436" s="3" t="s">
        <v>20</v>
      </c>
      <c r="P436" s="3">
        <v>19</v>
      </c>
      <c r="Q436" s="9">
        <f xml:space="preserve"> Table1[[#This Row],[Total_Sales]] / Table1[[#This Row],[Quantity_Sold]]</f>
        <v>241.50100000000003</v>
      </c>
      <c r="R436" s="14" t="str">
        <f t="shared" si="19"/>
        <v>Evening</v>
      </c>
      <c r="S436" s="30">
        <f t="shared" si="20"/>
        <v>0.21</v>
      </c>
    </row>
    <row r="437" spans="1:19" ht="15.75" customHeight="1" x14ac:dyDescent="0.3">
      <c r="A437" s="3">
        <v>1574</v>
      </c>
      <c r="B437" s="4">
        <v>45012</v>
      </c>
      <c r="C437" s="3">
        <v>202</v>
      </c>
      <c r="D437" s="3">
        <v>304</v>
      </c>
      <c r="E437" s="3">
        <v>104</v>
      </c>
      <c r="F437" s="3">
        <v>7</v>
      </c>
      <c r="G437" s="5">
        <v>340.36599999999999</v>
      </c>
      <c r="H437" s="5">
        <v>2382.5619999999999</v>
      </c>
      <c r="I437" s="5">
        <v>714.76859999999999</v>
      </c>
      <c r="J437" s="3" t="b">
        <v>0</v>
      </c>
      <c r="K437" s="3" t="s">
        <v>496</v>
      </c>
      <c r="L437" s="16">
        <f t="shared" si="18"/>
        <v>0.92152777777777772</v>
      </c>
      <c r="M437" s="3">
        <v>2023</v>
      </c>
      <c r="N437" s="3">
        <v>3</v>
      </c>
      <c r="O437" s="3" t="s">
        <v>28</v>
      </c>
      <c r="P437" s="3">
        <v>22</v>
      </c>
      <c r="Q437" s="9">
        <f xml:space="preserve"> Table1[[#This Row],[Total_Sales]] / Table1[[#This Row],[Quantity_Sold]]</f>
        <v>340.36599999999999</v>
      </c>
      <c r="R437" s="14" t="str">
        <f t="shared" si="19"/>
        <v>Night</v>
      </c>
      <c r="S437" s="30">
        <f t="shared" si="20"/>
        <v>0.3</v>
      </c>
    </row>
    <row r="438" spans="1:19" ht="15.75" customHeight="1" x14ac:dyDescent="0.3">
      <c r="A438" s="3">
        <v>1816</v>
      </c>
      <c r="B438" s="4">
        <v>45012</v>
      </c>
      <c r="C438" s="3">
        <v>205</v>
      </c>
      <c r="D438" s="3">
        <v>305</v>
      </c>
      <c r="E438" s="3">
        <v>105</v>
      </c>
      <c r="F438" s="3">
        <v>5</v>
      </c>
      <c r="G438" s="5">
        <v>190.89200000000002</v>
      </c>
      <c r="H438" s="5">
        <v>954.46000000000015</v>
      </c>
      <c r="I438" s="5">
        <v>162.25820000000004</v>
      </c>
      <c r="J438" s="3" t="b">
        <v>0</v>
      </c>
      <c r="K438" s="3" t="s">
        <v>645</v>
      </c>
      <c r="L438" s="16">
        <f t="shared" si="18"/>
        <v>1.9444444444444445E-2</v>
      </c>
      <c r="M438" s="3">
        <v>2023</v>
      </c>
      <c r="N438" s="3">
        <v>3</v>
      </c>
      <c r="O438" s="3" t="s">
        <v>28</v>
      </c>
      <c r="P438" s="3">
        <v>0</v>
      </c>
      <c r="Q438" s="9">
        <f xml:space="preserve"> Table1[[#This Row],[Total_Sales]] / Table1[[#This Row],[Quantity_Sold]]</f>
        <v>190.89200000000002</v>
      </c>
      <c r="R438" s="14" t="str">
        <f t="shared" si="19"/>
        <v>Morning</v>
      </c>
      <c r="S438" s="30">
        <f t="shared" si="20"/>
        <v>0.17</v>
      </c>
    </row>
    <row r="439" spans="1:19" ht="15.75" customHeight="1" x14ac:dyDescent="0.3">
      <c r="A439" s="3">
        <v>2966</v>
      </c>
      <c r="B439" s="4">
        <v>45012</v>
      </c>
      <c r="C439" s="3">
        <v>204</v>
      </c>
      <c r="D439" s="3">
        <v>305</v>
      </c>
      <c r="E439" s="3">
        <v>102</v>
      </c>
      <c r="F439" s="3">
        <v>8</v>
      </c>
      <c r="G439" s="5">
        <v>257.79000000000002</v>
      </c>
      <c r="H439" s="5">
        <v>2062.3200000000002</v>
      </c>
      <c r="I439" s="5">
        <v>618.69600000000003</v>
      </c>
      <c r="J439" s="3" t="b">
        <v>0</v>
      </c>
      <c r="K439" s="3" t="s">
        <v>163</v>
      </c>
      <c r="L439" s="16">
        <f t="shared" si="18"/>
        <v>0.39861111111111114</v>
      </c>
      <c r="M439" s="3">
        <v>2023</v>
      </c>
      <c r="N439" s="3">
        <v>3</v>
      </c>
      <c r="O439" s="3" t="s">
        <v>28</v>
      </c>
      <c r="P439" s="3">
        <v>9</v>
      </c>
      <c r="Q439" s="9">
        <f xml:space="preserve"> Table1[[#This Row],[Total_Sales]] / Table1[[#This Row],[Quantity_Sold]]</f>
        <v>257.79000000000002</v>
      </c>
      <c r="R439" s="14" t="str">
        <f t="shared" si="19"/>
        <v>Morning</v>
      </c>
      <c r="S439" s="30">
        <f t="shared" si="20"/>
        <v>0.3</v>
      </c>
    </row>
    <row r="440" spans="1:19" ht="15.75" customHeight="1" x14ac:dyDescent="0.3">
      <c r="A440" s="3">
        <v>1597</v>
      </c>
      <c r="B440" s="4">
        <v>45013</v>
      </c>
      <c r="C440" s="3">
        <v>204</v>
      </c>
      <c r="D440" s="3">
        <v>305</v>
      </c>
      <c r="E440" s="3">
        <v>101</v>
      </c>
      <c r="F440" s="3">
        <v>3</v>
      </c>
      <c r="G440" s="5">
        <v>268.32</v>
      </c>
      <c r="H440" s="5">
        <v>804.96</v>
      </c>
      <c r="I440" s="5">
        <v>201.24</v>
      </c>
      <c r="J440" s="3" t="b">
        <v>0</v>
      </c>
      <c r="K440" s="3" t="s">
        <v>512</v>
      </c>
      <c r="L440" s="16">
        <f t="shared" si="18"/>
        <v>0.88680555555555551</v>
      </c>
      <c r="M440" s="3">
        <v>2023</v>
      </c>
      <c r="N440" s="3">
        <v>3</v>
      </c>
      <c r="O440" s="3" t="s">
        <v>31</v>
      </c>
      <c r="P440" s="3">
        <v>21</v>
      </c>
      <c r="Q440" s="14">
        <f xml:space="preserve"> Table1[[#This Row],[Total_Sales]] / Table1[[#This Row],[Quantity_Sold]]</f>
        <v>268.32</v>
      </c>
      <c r="R440" s="14" t="str">
        <f t="shared" si="19"/>
        <v>Night</v>
      </c>
      <c r="S440" s="30">
        <f t="shared" si="20"/>
        <v>0.25</v>
      </c>
    </row>
    <row r="441" spans="1:19" ht="15.75" customHeight="1" x14ac:dyDescent="0.3">
      <c r="A441" s="3">
        <v>2081</v>
      </c>
      <c r="B441" s="4">
        <v>45013</v>
      </c>
      <c r="C441" s="3">
        <v>203</v>
      </c>
      <c r="D441" s="3">
        <v>301</v>
      </c>
      <c r="E441" s="3">
        <v>104</v>
      </c>
      <c r="F441" s="3">
        <v>10</v>
      </c>
      <c r="G441" s="5">
        <v>347.12599999999998</v>
      </c>
      <c r="H441" s="5">
        <v>3471.2599999999998</v>
      </c>
      <c r="I441" s="5">
        <v>659.5394</v>
      </c>
      <c r="J441" s="3" t="b">
        <v>0</v>
      </c>
      <c r="K441" s="3" t="s">
        <v>476</v>
      </c>
      <c r="L441" s="16">
        <f t="shared" si="18"/>
        <v>0.34444444444444444</v>
      </c>
      <c r="M441" s="3">
        <v>2023</v>
      </c>
      <c r="N441" s="3">
        <v>3</v>
      </c>
      <c r="O441" s="3" t="s">
        <v>31</v>
      </c>
      <c r="P441" s="3">
        <v>8</v>
      </c>
      <c r="Q441" s="9">
        <f xml:space="preserve"> Table1[[#This Row],[Total_Sales]] / Table1[[#This Row],[Quantity_Sold]]</f>
        <v>347.12599999999998</v>
      </c>
      <c r="R441" s="14" t="str">
        <f t="shared" si="19"/>
        <v>Morning</v>
      </c>
      <c r="S441" s="30">
        <f t="shared" si="20"/>
        <v>0.19</v>
      </c>
    </row>
    <row r="442" spans="1:19" ht="15.75" customHeight="1" x14ac:dyDescent="0.3">
      <c r="A442" s="3">
        <v>2219</v>
      </c>
      <c r="B442" s="4">
        <v>45013</v>
      </c>
      <c r="C442" s="3">
        <v>203</v>
      </c>
      <c r="D442" s="3">
        <v>303</v>
      </c>
      <c r="E442" s="3">
        <v>102</v>
      </c>
      <c r="F442" s="3">
        <v>7</v>
      </c>
      <c r="G442" s="5">
        <v>254.29300000000003</v>
      </c>
      <c r="H442" s="5">
        <v>1780.0510000000002</v>
      </c>
      <c r="I442" s="5">
        <v>338.20969000000002</v>
      </c>
      <c r="J442" s="3" t="b">
        <v>0</v>
      </c>
      <c r="K442" s="3" t="s">
        <v>491</v>
      </c>
      <c r="L442" s="16">
        <f t="shared" si="18"/>
        <v>0.94374999999999998</v>
      </c>
      <c r="M442" s="3">
        <v>2023</v>
      </c>
      <c r="N442" s="3">
        <v>3</v>
      </c>
      <c r="O442" s="3" t="s">
        <v>31</v>
      </c>
      <c r="P442" s="3">
        <v>22</v>
      </c>
      <c r="Q442" s="9">
        <f xml:space="preserve"> Table1[[#This Row],[Total_Sales]] / Table1[[#This Row],[Quantity_Sold]]</f>
        <v>254.29300000000003</v>
      </c>
      <c r="R442" s="14" t="str">
        <f t="shared" si="19"/>
        <v>Night</v>
      </c>
      <c r="S442" s="30">
        <f t="shared" si="20"/>
        <v>0.19</v>
      </c>
    </row>
    <row r="443" spans="1:19" ht="15.75" customHeight="1" x14ac:dyDescent="0.3">
      <c r="A443" s="3">
        <v>1416</v>
      </c>
      <c r="B443" s="4">
        <v>45014</v>
      </c>
      <c r="C443" s="3">
        <v>202</v>
      </c>
      <c r="D443" s="3">
        <v>305</v>
      </c>
      <c r="E443" s="3">
        <v>105</v>
      </c>
      <c r="F443" s="3">
        <v>10</v>
      </c>
      <c r="G443" s="5">
        <v>245.81700000000001</v>
      </c>
      <c r="H443" s="5">
        <v>2458.17</v>
      </c>
      <c r="I443" s="5">
        <v>516.21569999999997</v>
      </c>
      <c r="J443" s="3" t="b">
        <v>0</v>
      </c>
      <c r="K443" s="3" t="s">
        <v>286</v>
      </c>
      <c r="L443" s="16">
        <f t="shared" si="18"/>
        <v>0.61527777777777781</v>
      </c>
      <c r="M443" s="3">
        <v>2023</v>
      </c>
      <c r="N443" s="3">
        <v>3</v>
      </c>
      <c r="O443" s="3" t="s">
        <v>18</v>
      </c>
      <c r="P443" s="3">
        <v>14</v>
      </c>
      <c r="Q443" s="9">
        <f xml:space="preserve"> Table1[[#This Row],[Total_Sales]] / Table1[[#This Row],[Quantity_Sold]]</f>
        <v>245.81700000000001</v>
      </c>
      <c r="R443" s="14" t="str">
        <f t="shared" si="19"/>
        <v>Afternoon</v>
      </c>
      <c r="S443" s="30">
        <f t="shared" si="20"/>
        <v>0.21</v>
      </c>
    </row>
    <row r="444" spans="1:19" ht="15.75" customHeight="1" x14ac:dyDescent="0.3">
      <c r="A444" s="3">
        <v>1848</v>
      </c>
      <c r="B444" s="4">
        <v>45014</v>
      </c>
      <c r="C444" s="3">
        <v>204</v>
      </c>
      <c r="D444" s="3">
        <v>302</v>
      </c>
      <c r="E444" s="3">
        <v>103</v>
      </c>
      <c r="F444" s="3">
        <v>9</v>
      </c>
      <c r="G444" s="5">
        <v>387.03600000000006</v>
      </c>
      <c r="H444" s="5">
        <v>3483.3240000000005</v>
      </c>
      <c r="I444" s="5">
        <v>731.49804000000006</v>
      </c>
      <c r="J444" s="3" t="b">
        <v>0</v>
      </c>
      <c r="K444" s="3" t="s">
        <v>46</v>
      </c>
      <c r="L444" s="16">
        <f t="shared" si="18"/>
        <v>0.36458333333333331</v>
      </c>
      <c r="M444" s="3">
        <v>2023</v>
      </c>
      <c r="N444" s="3">
        <v>3</v>
      </c>
      <c r="O444" s="3" t="s">
        <v>18</v>
      </c>
      <c r="P444" s="3">
        <v>8</v>
      </c>
      <c r="Q444" s="9">
        <f xml:space="preserve"> Table1[[#This Row],[Total_Sales]] / Table1[[#This Row],[Quantity_Sold]]</f>
        <v>387.03600000000006</v>
      </c>
      <c r="R444" s="14" t="str">
        <f t="shared" si="19"/>
        <v>Morning</v>
      </c>
      <c r="S444" s="30">
        <f t="shared" si="20"/>
        <v>0.21</v>
      </c>
    </row>
    <row r="445" spans="1:19" ht="15.75" customHeight="1" x14ac:dyDescent="0.3">
      <c r="A445" s="3">
        <v>2617</v>
      </c>
      <c r="B445" s="4">
        <v>45015</v>
      </c>
      <c r="C445" s="3">
        <v>203</v>
      </c>
      <c r="D445" s="3">
        <v>302</v>
      </c>
      <c r="E445" s="3">
        <v>104</v>
      </c>
      <c r="F445" s="3">
        <v>10</v>
      </c>
      <c r="G445" s="5">
        <v>219.583</v>
      </c>
      <c r="H445" s="5">
        <v>2195.83</v>
      </c>
      <c r="I445" s="5">
        <v>548.95749999999998</v>
      </c>
      <c r="J445" s="3" t="b">
        <v>0</v>
      </c>
      <c r="K445" s="3" t="s">
        <v>489</v>
      </c>
      <c r="L445" s="16">
        <f t="shared" si="18"/>
        <v>0.72152777777777777</v>
      </c>
      <c r="M445" s="3">
        <v>2023</v>
      </c>
      <c r="N445" s="3">
        <v>3</v>
      </c>
      <c r="O445" s="3" t="s">
        <v>16</v>
      </c>
      <c r="P445" s="3">
        <v>17</v>
      </c>
      <c r="Q445" s="9">
        <f xml:space="preserve"> Table1[[#This Row],[Total_Sales]] / Table1[[#This Row],[Quantity_Sold]]</f>
        <v>219.583</v>
      </c>
      <c r="R445" s="14" t="str">
        <f t="shared" si="19"/>
        <v>Evening</v>
      </c>
      <c r="S445" s="30">
        <f t="shared" si="20"/>
        <v>0.25</v>
      </c>
    </row>
    <row r="446" spans="1:19" ht="15.75" customHeight="1" x14ac:dyDescent="0.3">
      <c r="A446" s="3">
        <v>1404</v>
      </c>
      <c r="B446" s="4">
        <v>45016</v>
      </c>
      <c r="C446" s="3">
        <v>205</v>
      </c>
      <c r="D446" s="3">
        <v>303</v>
      </c>
      <c r="E446" s="3">
        <v>103</v>
      </c>
      <c r="F446" s="3">
        <v>5</v>
      </c>
      <c r="G446" s="5">
        <v>386.45099999999996</v>
      </c>
      <c r="H446" s="5">
        <v>1932.2549999999999</v>
      </c>
      <c r="I446" s="5">
        <v>405.77354999999994</v>
      </c>
      <c r="J446" s="3" t="b">
        <v>0</v>
      </c>
      <c r="K446" s="3" t="s">
        <v>379</v>
      </c>
      <c r="L446" s="16">
        <f t="shared" si="18"/>
        <v>0.26944444444444443</v>
      </c>
      <c r="M446" s="3">
        <v>2023</v>
      </c>
      <c r="N446" s="3">
        <v>3</v>
      </c>
      <c r="O446" s="3" t="s">
        <v>26</v>
      </c>
      <c r="P446" s="3">
        <v>6</v>
      </c>
      <c r="Q446" s="9">
        <f xml:space="preserve"> Table1[[#This Row],[Total_Sales]] / Table1[[#This Row],[Quantity_Sold]]</f>
        <v>386.45099999999996</v>
      </c>
      <c r="R446" s="14" t="str">
        <f t="shared" si="19"/>
        <v>Morning</v>
      </c>
      <c r="S446" s="30">
        <f t="shared" si="20"/>
        <v>0.21</v>
      </c>
    </row>
    <row r="447" spans="1:19" ht="15.75" customHeight="1" x14ac:dyDescent="0.3">
      <c r="A447" s="3">
        <v>1450</v>
      </c>
      <c r="B447" s="4">
        <v>45016</v>
      </c>
      <c r="C447" s="3">
        <v>201</v>
      </c>
      <c r="D447" s="3">
        <v>302</v>
      </c>
      <c r="E447" s="3">
        <v>104</v>
      </c>
      <c r="F447" s="3">
        <v>6</v>
      </c>
      <c r="G447" s="5">
        <v>271.14100000000002</v>
      </c>
      <c r="H447" s="5">
        <v>1626.846</v>
      </c>
      <c r="I447" s="5">
        <v>276.56382000000002</v>
      </c>
      <c r="J447" s="3" t="b">
        <v>0</v>
      </c>
      <c r="K447" s="3" t="s">
        <v>223</v>
      </c>
      <c r="L447" s="16">
        <f t="shared" si="18"/>
        <v>0.87083333333333335</v>
      </c>
      <c r="M447" s="3">
        <v>2023</v>
      </c>
      <c r="N447" s="3">
        <v>3</v>
      </c>
      <c r="O447" s="3" t="s">
        <v>26</v>
      </c>
      <c r="P447" s="3">
        <v>20</v>
      </c>
      <c r="Q447" s="9">
        <f xml:space="preserve"> Table1[[#This Row],[Total_Sales]] / Table1[[#This Row],[Quantity_Sold]]</f>
        <v>271.14100000000002</v>
      </c>
      <c r="R447" s="14" t="str">
        <f t="shared" si="19"/>
        <v>Evening</v>
      </c>
      <c r="S447" s="30">
        <f t="shared" si="20"/>
        <v>0.17</v>
      </c>
    </row>
    <row r="448" spans="1:19" ht="15.75" customHeight="1" x14ac:dyDescent="0.3">
      <c r="A448" s="3">
        <v>1012</v>
      </c>
      <c r="B448" s="4">
        <v>45017</v>
      </c>
      <c r="C448" s="3">
        <v>201</v>
      </c>
      <c r="D448" s="3">
        <v>303</v>
      </c>
      <c r="E448" s="3">
        <v>102</v>
      </c>
      <c r="F448" s="3">
        <v>10</v>
      </c>
      <c r="G448" s="5">
        <v>285.80500000000001</v>
      </c>
      <c r="H448" s="5">
        <v>2858.05</v>
      </c>
      <c r="I448" s="5">
        <v>485.86850000000004</v>
      </c>
      <c r="J448" s="3" t="b">
        <v>0</v>
      </c>
      <c r="K448" s="3" t="s">
        <v>33</v>
      </c>
      <c r="L448" s="16">
        <f t="shared" si="18"/>
        <v>0.30486111111111114</v>
      </c>
      <c r="M448" s="3">
        <v>2023</v>
      </c>
      <c r="N448" s="3">
        <v>4</v>
      </c>
      <c r="O448" s="3" t="s">
        <v>22</v>
      </c>
      <c r="P448" s="3">
        <v>7</v>
      </c>
      <c r="Q448" s="9">
        <f xml:space="preserve"> Table1[[#This Row],[Total_Sales]] / Table1[[#This Row],[Quantity_Sold]]</f>
        <v>285.80500000000001</v>
      </c>
      <c r="R448" s="14" t="str">
        <f t="shared" si="19"/>
        <v>Morning</v>
      </c>
      <c r="S448" s="30">
        <f t="shared" si="20"/>
        <v>0.17</v>
      </c>
    </row>
    <row r="449" spans="1:19" ht="15.75" customHeight="1" x14ac:dyDescent="0.3">
      <c r="A449" s="3">
        <v>1309</v>
      </c>
      <c r="B449" s="4">
        <v>45017</v>
      </c>
      <c r="C449" s="3">
        <v>201</v>
      </c>
      <c r="D449" s="3">
        <v>303</v>
      </c>
      <c r="E449" s="3">
        <v>105</v>
      </c>
      <c r="F449" s="3">
        <v>5</v>
      </c>
      <c r="G449" s="5">
        <v>287.82</v>
      </c>
      <c r="H449" s="5">
        <v>1439.1</v>
      </c>
      <c r="I449" s="5">
        <v>359.77499999999998</v>
      </c>
      <c r="J449" s="3" t="b">
        <v>0</v>
      </c>
      <c r="K449" s="3" t="s">
        <v>300</v>
      </c>
      <c r="L449" s="16">
        <f t="shared" si="18"/>
        <v>0.63402777777777775</v>
      </c>
      <c r="M449" s="3">
        <v>2023</v>
      </c>
      <c r="N449" s="3">
        <v>4</v>
      </c>
      <c r="O449" s="3" t="s">
        <v>22</v>
      </c>
      <c r="P449" s="3">
        <v>15</v>
      </c>
      <c r="Q449" s="9">
        <f xml:space="preserve"> Table1[[#This Row],[Total_Sales]] / Table1[[#This Row],[Quantity_Sold]]</f>
        <v>287.82</v>
      </c>
      <c r="R449" s="14" t="str">
        <f t="shared" si="19"/>
        <v>Evening</v>
      </c>
      <c r="S449" s="30">
        <f t="shared" si="20"/>
        <v>0.25</v>
      </c>
    </row>
    <row r="450" spans="1:19" ht="15.75" customHeight="1" x14ac:dyDescent="0.3">
      <c r="A450" s="3">
        <v>1939</v>
      </c>
      <c r="B450" s="4">
        <v>45017</v>
      </c>
      <c r="C450" s="3">
        <v>205</v>
      </c>
      <c r="D450" s="3">
        <v>301</v>
      </c>
      <c r="E450" s="3">
        <v>102</v>
      </c>
      <c r="F450" s="3">
        <v>4</v>
      </c>
      <c r="G450" s="5">
        <v>134.82300000000001</v>
      </c>
      <c r="H450" s="5">
        <v>539.29200000000003</v>
      </c>
      <c r="I450" s="5">
        <v>134.82300000000001</v>
      </c>
      <c r="J450" s="3" t="b">
        <v>0</v>
      </c>
      <c r="K450" s="3" t="s">
        <v>104</v>
      </c>
      <c r="L450" s="16">
        <f t="shared" ref="L450:L513" si="21">TIMEVALUE(K450)</f>
        <v>4.0972222222222222E-2</v>
      </c>
      <c r="M450" s="3">
        <v>2023</v>
      </c>
      <c r="N450" s="3">
        <v>4</v>
      </c>
      <c r="O450" s="3" t="s">
        <v>22</v>
      </c>
      <c r="P450" s="3">
        <v>0</v>
      </c>
      <c r="Q450" s="9">
        <f xml:space="preserve"> Table1[[#This Row],[Total_Sales]] / Table1[[#This Row],[Quantity_Sold]]</f>
        <v>134.82300000000001</v>
      </c>
      <c r="R450" s="14" t="str">
        <f t="shared" ref="R450:R513" si="22">IF(L450&lt;TIME(12,0,0),"Morning", IF(L450&lt;TIME(15,0,0),"Afternoon", IF(L450&lt;TIME(21,0,0),"Evening","Night")))</f>
        <v>Morning</v>
      </c>
      <c r="S450" s="30">
        <f t="shared" ref="S450:S513" si="23">(I450/H450)</f>
        <v>0.25</v>
      </c>
    </row>
    <row r="451" spans="1:19" ht="15.75" customHeight="1" x14ac:dyDescent="0.3">
      <c r="A451" s="3">
        <v>2614</v>
      </c>
      <c r="B451" s="4">
        <v>45018</v>
      </c>
      <c r="C451" s="3">
        <v>203</v>
      </c>
      <c r="D451" s="3">
        <v>302</v>
      </c>
      <c r="E451" s="3">
        <v>104</v>
      </c>
      <c r="F451" s="3">
        <v>4</v>
      </c>
      <c r="G451" s="5">
        <v>177.08600000000001</v>
      </c>
      <c r="H451" s="5">
        <v>708.34400000000005</v>
      </c>
      <c r="I451" s="5">
        <v>120.41848000000002</v>
      </c>
      <c r="J451" s="3" t="b">
        <v>0</v>
      </c>
      <c r="K451" s="3" t="s">
        <v>980</v>
      </c>
      <c r="L451" s="16">
        <f t="shared" si="21"/>
        <v>0.51736111111111116</v>
      </c>
      <c r="M451" s="3">
        <v>2023</v>
      </c>
      <c r="N451" s="3">
        <v>4</v>
      </c>
      <c r="O451" s="3" t="s">
        <v>20</v>
      </c>
      <c r="P451" s="3">
        <v>12</v>
      </c>
      <c r="Q451" s="9">
        <f xml:space="preserve"> Table1[[#This Row],[Total_Sales]] / Table1[[#This Row],[Quantity_Sold]]</f>
        <v>177.08600000000001</v>
      </c>
      <c r="R451" s="14" t="str">
        <f t="shared" si="22"/>
        <v>Afternoon</v>
      </c>
      <c r="S451" s="30">
        <f t="shared" si="23"/>
        <v>0.17</v>
      </c>
    </row>
    <row r="452" spans="1:19" ht="15.75" customHeight="1" x14ac:dyDescent="0.3">
      <c r="A452" s="3">
        <v>1599</v>
      </c>
      <c r="B452" s="4">
        <v>45019</v>
      </c>
      <c r="C452" s="3">
        <v>205</v>
      </c>
      <c r="D452" s="3">
        <v>303</v>
      </c>
      <c r="E452" s="3">
        <v>105</v>
      </c>
      <c r="F452" s="3">
        <v>1</v>
      </c>
      <c r="G452" s="5">
        <v>378.10500000000002</v>
      </c>
      <c r="H452" s="5">
        <v>378.10500000000002</v>
      </c>
      <c r="I452" s="5">
        <v>56.71575</v>
      </c>
      <c r="J452" s="3" t="b">
        <v>1</v>
      </c>
      <c r="K452" s="3" t="s">
        <v>210</v>
      </c>
      <c r="L452" s="16">
        <f t="shared" si="21"/>
        <v>0.78402777777777777</v>
      </c>
      <c r="M452" s="3">
        <v>2023</v>
      </c>
      <c r="N452" s="3">
        <v>4</v>
      </c>
      <c r="O452" s="3" t="s">
        <v>28</v>
      </c>
      <c r="P452" s="3">
        <v>18</v>
      </c>
      <c r="Q452" s="9">
        <f xml:space="preserve"> Table1[[#This Row],[Total_Sales]] / Table1[[#This Row],[Quantity_Sold]]</f>
        <v>378.10500000000002</v>
      </c>
      <c r="R452" s="14" t="str">
        <f t="shared" si="22"/>
        <v>Evening</v>
      </c>
      <c r="S452" s="30">
        <f t="shared" si="23"/>
        <v>0.15</v>
      </c>
    </row>
    <row r="453" spans="1:19" ht="15.75" customHeight="1" x14ac:dyDescent="0.3">
      <c r="A453" s="3">
        <v>1753</v>
      </c>
      <c r="B453" s="4">
        <v>45019</v>
      </c>
      <c r="C453" s="3">
        <v>204</v>
      </c>
      <c r="D453" s="3">
        <v>304</v>
      </c>
      <c r="E453" s="3">
        <v>103</v>
      </c>
      <c r="F453" s="3">
        <v>3</v>
      </c>
      <c r="G453" s="5">
        <v>258.88200000000001</v>
      </c>
      <c r="H453" s="5">
        <v>776.64599999999996</v>
      </c>
      <c r="I453" s="5">
        <v>194.16149999999999</v>
      </c>
      <c r="J453" s="3" t="b">
        <v>0</v>
      </c>
      <c r="K453" s="3" t="s">
        <v>316</v>
      </c>
      <c r="L453" s="16">
        <f t="shared" si="21"/>
        <v>0.78611111111111109</v>
      </c>
      <c r="M453" s="3">
        <v>2023</v>
      </c>
      <c r="N453" s="3">
        <v>4</v>
      </c>
      <c r="O453" s="3" t="s">
        <v>28</v>
      </c>
      <c r="P453" s="3">
        <v>18</v>
      </c>
      <c r="Q453" s="9">
        <f xml:space="preserve"> Table1[[#This Row],[Total_Sales]] / Table1[[#This Row],[Quantity_Sold]]</f>
        <v>258.88200000000001</v>
      </c>
      <c r="R453" s="14" t="str">
        <f t="shared" si="22"/>
        <v>Evening</v>
      </c>
      <c r="S453" s="30">
        <f t="shared" si="23"/>
        <v>0.25</v>
      </c>
    </row>
    <row r="454" spans="1:19" ht="15.75" customHeight="1" x14ac:dyDescent="0.3">
      <c r="A454" s="3">
        <v>2829</v>
      </c>
      <c r="B454" s="4">
        <v>45019</v>
      </c>
      <c r="C454" s="3">
        <v>202</v>
      </c>
      <c r="D454" s="3">
        <v>304</v>
      </c>
      <c r="E454" s="3">
        <v>101</v>
      </c>
      <c r="F454" s="3">
        <v>2</v>
      </c>
      <c r="G454" s="5">
        <v>201.20100000000002</v>
      </c>
      <c r="H454" s="5">
        <v>402.40200000000004</v>
      </c>
      <c r="I454" s="5">
        <v>60.360300000000002</v>
      </c>
      <c r="J454" s="3" t="b">
        <v>0</v>
      </c>
      <c r="K454" s="3" t="s">
        <v>1054</v>
      </c>
      <c r="L454" s="16">
        <f t="shared" si="21"/>
        <v>0.77430555555555558</v>
      </c>
      <c r="M454" s="3">
        <v>2023</v>
      </c>
      <c r="N454" s="3">
        <v>4</v>
      </c>
      <c r="O454" s="3" t="s">
        <v>28</v>
      </c>
      <c r="P454" s="3">
        <v>18</v>
      </c>
      <c r="Q454" s="14">
        <f xml:space="preserve"> Table1[[#This Row],[Total_Sales]] / Table1[[#This Row],[Quantity_Sold]]</f>
        <v>201.20100000000002</v>
      </c>
      <c r="R454" s="14" t="str">
        <f t="shared" si="22"/>
        <v>Evening</v>
      </c>
      <c r="S454" s="30">
        <f t="shared" si="23"/>
        <v>0.15</v>
      </c>
    </row>
    <row r="455" spans="1:19" ht="15.75" customHeight="1" x14ac:dyDescent="0.3">
      <c r="A455" s="3">
        <v>1691</v>
      </c>
      <c r="B455" s="4">
        <v>45020</v>
      </c>
      <c r="C455" s="3">
        <v>203</v>
      </c>
      <c r="D455" s="3">
        <v>302</v>
      </c>
      <c r="E455" s="3">
        <v>104</v>
      </c>
      <c r="F455" s="3">
        <v>3</v>
      </c>
      <c r="G455" s="5">
        <v>371.47500000000002</v>
      </c>
      <c r="H455" s="5">
        <v>1114.4250000000002</v>
      </c>
      <c r="I455" s="5">
        <v>211.74075000000005</v>
      </c>
      <c r="J455" s="3" t="b">
        <v>0</v>
      </c>
      <c r="K455" s="3" t="s">
        <v>301</v>
      </c>
      <c r="L455" s="16">
        <f t="shared" si="21"/>
        <v>0.67291666666666672</v>
      </c>
      <c r="M455" s="3">
        <v>2023</v>
      </c>
      <c r="N455" s="3">
        <v>4</v>
      </c>
      <c r="O455" s="3" t="s">
        <v>31</v>
      </c>
      <c r="P455" s="3">
        <v>16</v>
      </c>
      <c r="Q455" s="9">
        <f xml:space="preserve"> Table1[[#This Row],[Total_Sales]] / Table1[[#This Row],[Quantity_Sold]]</f>
        <v>371.47500000000008</v>
      </c>
      <c r="R455" s="14" t="str">
        <f t="shared" si="22"/>
        <v>Evening</v>
      </c>
      <c r="S455" s="30">
        <f t="shared" si="23"/>
        <v>0.19</v>
      </c>
    </row>
    <row r="456" spans="1:19" ht="15.75" customHeight="1" x14ac:dyDescent="0.3">
      <c r="A456" s="3">
        <v>1031</v>
      </c>
      <c r="B456" s="4">
        <v>45021</v>
      </c>
      <c r="C456" s="3">
        <v>203</v>
      </c>
      <c r="D456" s="3">
        <v>303</v>
      </c>
      <c r="E456" s="3">
        <v>105</v>
      </c>
      <c r="F456" s="3">
        <v>5</v>
      </c>
      <c r="G456" s="5">
        <v>241.358</v>
      </c>
      <c r="H456" s="5">
        <v>1206.79</v>
      </c>
      <c r="I456" s="5">
        <v>229.2901</v>
      </c>
      <c r="J456" s="3" t="b">
        <v>0</v>
      </c>
      <c r="K456" s="3" t="s">
        <v>52</v>
      </c>
      <c r="L456" s="16">
        <f t="shared" si="21"/>
        <v>0.92361111111111116</v>
      </c>
      <c r="M456" s="3">
        <v>2023</v>
      </c>
      <c r="N456" s="3">
        <v>4</v>
      </c>
      <c r="O456" s="3" t="s">
        <v>18</v>
      </c>
      <c r="P456" s="3">
        <v>22</v>
      </c>
      <c r="Q456" s="9">
        <f xml:space="preserve"> Table1[[#This Row],[Total_Sales]] / Table1[[#This Row],[Quantity_Sold]]</f>
        <v>241.358</v>
      </c>
      <c r="R456" s="14" t="str">
        <f t="shared" si="22"/>
        <v>Night</v>
      </c>
      <c r="S456" s="30">
        <f t="shared" si="23"/>
        <v>0.19</v>
      </c>
    </row>
    <row r="457" spans="1:19" ht="15.75" customHeight="1" x14ac:dyDescent="0.3">
      <c r="A457" s="3">
        <v>1963</v>
      </c>
      <c r="B457" s="4">
        <v>45021</v>
      </c>
      <c r="C457" s="3">
        <v>203</v>
      </c>
      <c r="D457" s="3">
        <v>301</v>
      </c>
      <c r="E457" s="3">
        <v>104</v>
      </c>
      <c r="F457" s="3">
        <v>7</v>
      </c>
      <c r="G457" s="5">
        <v>374.23099999999999</v>
      </c>
      <c r="H457" s="5">
        <v>2619.6170000000002</v>
      </c>
      <c r="I457" s="5">
        <v>654.90425000000005</v>
      </c>
      <c r="J457" s="3" t="b">
        <v>0</v>
      </c>
      <c r="K457" s="3" t="s">
        <v>206</v>
      </c>
      <c r="L457" s="16">
        <f t="shared" si="21"/>
        <v>2.2222222222222223E-2</v>
      </c>
      <c r="M457" s="3">
        <v>2023</v>
      </c>
      <c r="N457" s="3">
        <v>4</v>
      </c>
      <c r="O457" s="3" t="s">
        <v>18</v>
      </c>
      <c r="P457" s="3">
        <v>0</v>
      </c>
      <c r="Q457" s="9">
        <f xml:space="preserve"> Table1[[#This Row],[Total_Sales]] / Table1[[#This Row],[Quantity_Sold]]</f>
        <v>374.23100000000005</v>
      </c>
      <c r="R457" s="14" t="str">
        <f t="shared" si="22"/>
        <v>Morning</v>
      </c>
      <c r="S457" s="30">
        <f t="shared" si="23"/>
        <v>0.25</v>
      </c>
    </row>
    <row r="458" spans="1:19" ht="15.75" customHeight="1" x14ac:dyDescent="0.3">
      <c r="A458" s="3">
        <v>1338</v>
      </c>
      <c r="B458" s="4">
        <v>45022</v>
      </c>
      <c r="C458" s="3">
        <v>203</v>
      </c>
      <c r="D458" s="3">
        <v>305</v>
      </c>
      <c r="E458" s="3">
        <v>103</v>
      </c>
      <c r="F458" s="3">
        <v>1</v>
      </c>
      <c r="G458" s="5">
        <v>127.712</v>
      </c>
      <c r="H458" s="5">
        <v>127.712</v>
      </c>
      <c r="I458" s="5">
        <v>26.819520000000001</v>
      </c>
      <c r="J458" s="3" t="b">
        <v>1</v>
      </c>
      <c r="K458" s="3" t="s">
        <v>66</v>
      </c>
      <c r="L458" s="16">
        <f t="shared" si="21"/>
        <v>0.18541666666666667</v>
      </c>
      <c r="M458" s="3">
        <v>2023</v>
      </c>
      <c r="N458" s="3">
        <v>4</v>
      </c>
      <c r="O458" s="3" t="s">
        <v>16</v>
      </c>
      <c r="P458" s="3">
        <v>4</v>
      </c>
      <c r="Q458" s="9">
        <f xml:space="preserve"> Table1[[#This Row],[Total_Sales]] / Table1[[#This Row],[Quantity_Sold]]</f>
        <v>127.712</v>
      </c>
      <c r="R458" s="14" t="str">
        <f t="shared" si="22"/>
        <v>Morning</v>
      </c>
      <c r="S458" s="30">
        <f t="shared" si="23"/>
        <v>0.21</v>
      </c>
    </row>
    <row r="459" spans="1:19" ht="15.75" customHeight="1" x14ac:dyDescent="0.3">
      <c r="A459" s="3">
        <v>1351</v>
      </c>
      <c r="B459" s="4">
        <v>45022</v>
      </c>
      <c r="C459" s="3">
        <v>203</v>
      </c>
      <c r="D459" s="3">
        <v>305</v>
      </c>
      <c r="E459" s="3">
        <v>104</v>
      </c>
      <c r="F459" s="3">
        <v>8</v>
      </c>
      <c r="G459" s="5">
        <v>337.05099999999999</v>
      </c>
      <c r="H459" s="5">
        <v>2696.4079999999999</v>
      </c>
      <c r="I459" s="5">
        <v>674.10199999999998</v>
      </c>
      <c r="J459" s="3" t="b">
        <v>0</v>
      </c>
      <c r="K459" s="3" t="s">
        <v>334</v>
      </c>
      <c r="L459" s="16">
        <f t="shared" si="21"/>
        <v>0.85347222222222219</v>
      </c>
      <c r="M459" s="3">
        <v>2023</v>
      </c>
      <c r="N459" s="3">
        <v>4</v>
      </c>
      <c r="O459" s="3" t="s">
        <v>16</v>
      </c>
      <c r="P459" s="3">
        <v>20</v>
      </c>
      <c r="Q459" s="9">
        <f xml:space="preserve"> Table1[[#This Row],[Total_Sales]] / Table1[[#This Row],[Quantity_Sold]]</f>
        <v>337.05099999999999</v>
      </c>
      <c r="R459" s="14" t="str">
        <f t="shared" si="22"/>
        <v>Evening</v>
      </c>
      <c r="S459" s="30">
        <f t="shared" si="23"/>
        <v>0.25</v>
      </c>
    </row>
    <row r="460" spans="1:19" ht="15.75" customHeight="1" x14ac:dyDescent="0.3">
      <c r="A460" s="3">
        <v>2542</v>
      </c>
      <c r="B460" s="4">
        <v>45022</v>
      </c>
      <c r="C460" s="3">
        <v>205</v>
      </c>
      <c r="D460" s="3">
        <v>302</v>
      </c>
      <c r="E460" s="3">
        <v>105</v>
      </c>
      <c r="F460" s="3">
        <v>5</v>
      </c>
      <c r="G460" s="5">
        <v>142.46700000000001</v>
      </c>
      <c r="H460" s="5">
        <v>712.33500000000004</v>
      </c>
      <c r="I460" s="5">
        <v>121.09695000000002</v>
      </c>
      <c r="J460" s="3" t="b">
        <v>0</v>
      </c>
      <c r="K460" s="3" t="s">
        <v>581</v>
      </c>
      <c r="L460" s="16">
        <f t="shared" si="21"/>
        <v>0.33124999999999999</v>
      </c>
      <c r="M460" s="3">
        <v>2023</v>
      </c>
      <c r="N460" s="3">
        <v>4</v>
      </c>
      <c r="O460" s="3" t="s">
        <v>16</v>
      </c>
      <c r="P460" s="3">
        <v>7</v>
      </c>
      <c r="Q460" s="9">
        <f xml:space="preserve"> Table1[[#This Row],[Total_Sales]] / Table1[[#This Row],[Quantity_Sold]]</f>
        <v>142.46700000000001</v>
      </c>
      <c r="R460" s="14" t="str">
        <f t="shared" si="22"/>
        <v>Morning</v>
      </c>
      <c r="S460" s="30">
        <f t="shared" si="23"/>
        <v>0.17</v>
      </c>
    </row>
    <row r="461" spans="1:19" ht="15.75" customHeight="1" x14ac:dyDescent="0.3">
      <c r="A461" s="3">
        <v>1635</v>
      </c>
      <c r="B461" s="4">
        <v>45023</v>
      </c>
      <c r="C461" s="3">
        <v>205</v>
      </c>
      <c r="D461" s="3">
        <v>302</v>
      </c>
      <c r="E461" s="3">
        <v>104</v>
      </c>
      <c r="F461" s="3">
        <v>5</v>
      </c>
      <c r="G461" s="5">
        <v>250.88700000000003</v>
      </c>
      <c r="H461" s="5">
        <v>1254.4350000000002</v>
      </c>
      <c r="I461" s="5">
        <v>188.16525000000001</v>
      </c>
      <c r="J461" s="3" t="b">
        <v>0</v>
      </c>
      <c r="K461" s="3" t="s">
        <v>534</v>
      </c>
      <c r="L461" s="16">
        <f t="shared" si="21"/>
        <v>0.76249999999999996</v>
      </c>
      <c r="M461" s="3">
        <v>2023</v>
      </c>
      <c r="N461" s="3">
        <v>4</v>
      </c>
      <c r="O461" s="3" t="s">
        <v>26</v>
      </c>
      <c r="P461" s="3">
        <v>18</v>
      </c>
      <c r="Q461" s="9">
        <f xml:space="preserve"> Table1[[#This Row],[Total_Sales]] / Table1[[#This Row],[Quantity_Sold]]</f>
        <v>250.88700000000003</v>
      </c>
      <c r="R461" s="14" t="str">
        <f t="shared" si="22"/>
        <v>Evening</v>
      </c>
      <c r="S461" s="30">
        <f t="shared" si="23"/>
        <v>0.15</v>
      </c>
    </row>
    <row r="462" spans="1:19" ht="15.75" customHeight="1" x14ac:dyDescent="0.3">
      <c r="A462" s="3">
        <v>1524</v>
      </c>
      <c r="B462" s="4">
        <v>45025</v>
      </c>
      <c r="C462" s="3">
        <v>205</v>
      </c>
      <c r="D462" s="3">
        <v>303</v>
      </c>
      <c r="E462" s="3">
        <v>104</v>
      </c>
      <c r="F462" s="3">
        <v>4</v>
      </c>
      <c r="G462" s="5">
        <v>139.76300000000001</v>
      </c>
      <c r="H462" s="5">
        <v>559.05200000000002</v>
      </c>
      <c r="I462" s="5">
        <v>117.40092</v>
      </c>
      <c r="J462" s="3" t="b">
        <v>1</v>
      </c>
      <c r="K462" s="3" t="s">
        <v>461</v>
      </c>
      <c r="L462" s="16">
        <f t="shared" si="21"/>
        <v>0.80625000000000002</v>
      </c>
      <c r="M462" s="3">
        <v>2023</v>
      </c>
      <c r="N462" s="3">
        <v>4</v>
      </c>
      <c r="O462" s="3" t="s">
        <v>20</v>
      </c>
      <c r="P462" s="3">
        <v>19</v>
      </c>
      <c r="Q462" s="9">
        <f xml:space="preserve"> Table1[[#This Row],[Total_Sales]] / Table1[[#This Row],[Quantity_Sold]]</f>
        <v>139.76300000000001</v>
      </c>
      <c r="R462" s="14" t="str">
        <f t="shared" si="22"/>
        <v>Evening</v>
      </c>
      <c r="S462" s="30">
        <f t="shared" si="23"/>
        <v>0.21</v>
      </c>
    </row>
    <row r="463" spans="1:19" ht="15.75" customHeight="1" x14ac:dyDescent="0.3">
      <c r="A463" s="3">
        <v>2705</v>
      </c>
      <c r="B463" s="4">
        <v>45025</v>
      </c>
      <c r="C463" s="3">
        <v>204</v>
      </c>
      <c r="D463" s="3">
        <v>305</v>
      </c>
      <c r="E463" s="3">
        <v>101</v>
      </c>
      <c r="F463" s="3">
        <v>6</v>
      </c>
      <c r="G463" s="5">
        <v>122.57700000000001</v>
      </c>
      <c r="H463" s="5">
        <v>735.4620000000001</v>
      </c>
      <c r="I463" s="5">
        <v>139.73778000000001</v>
      </c>
      <c r="J463" s="3" t="b">
        <v>0</v>
      </c>
      <c r="K463" s="3" t="s">
        <v>217</v>
      </c>
      <c r="L463" s="16">
        <f t="shared" si="21"/>
        <v>0.18055555555555555</v>
      </c>
      <c r="M463" s="3">
        <v>2023</v>
      </c>
      <c r="N463" s="3">
        <v>4</v>
      </c>
      <c r="O463" s="3" t="s">
        <v>20</v>
      </c>
      <c r="P463" s="3">
        <v>4</v>
      </c>
      <c r="Q463" s="14">
        <f xml:space="preserve"> Table1[[#This Row],[Total_Sales]] / Table1[[#This Row],[Quantity_Sold]]</f>
        <v>122.57700000000001</v>
      </c>
      <c r="R463" s="14" t="str">
        <f t="shared" si="22"/>
        <v>Morning</v>
      </c>
      <c r="S463" s="30">
        <f t="shared" si="23"/>
        <v>0.19</v>
      </c>
    </row>
    <row r="464" spans="1:19" ht="15.75" customHeight="1" x14ac:dyDescent="0.3">
      <c r="A464" s="3">
        <v>1141</v>
      </c>
      <c r="B464" s="4">
        <v>45026</v>
      </c>
      <c r="C464" s="3">
        <v>202</v>
      </c>
      <c r="D464" s="3">
        <v>301</v>
      </c>
      <c r="E464" s="3">
        <v>101</v>
      </c>
      <c r="F464" s="3">
        <v>10</v>
      </c>
      <c r="G464" s="5">
        <v>220.76599999999999</v>
      </c>
      <c r="H464" s="5">
        <v>2207.66</v>
      </c>
      <c r="I464" s="5">
        <v>551.91499999999996</v>
      </c>
      <c r="J464" s="3" t="b">
        <v>0</v>
      </c>
      <c r="K464" s="3" t="s">
        <v>154</v>
      </c>
      <c r="L464" s="16">
        <f t="shared" si="21"/>
        <v>0.88472222222222219</v>
      </c>
      <c r="M464" s="3">
        <v>2023</v>
      </c>
      <c r="N464" s="3">
        <v>4</v>
      </c>
      <c r="O464" s="3" t="s">
        <v>28</v>
      </c>
      <c r="P464" s="3">
        <v>21</v>
      </c>
      <c r="Q464" s="14">
        <f xml:space="preserve"> Table1[[#This Row],[Total_Sales]] / Table1[[#This Row],[Quantity_Sold]]</f>
        <v>220.76599999999999</v>
      </c>
      <c r="R464" s="14" t="str">
        <f t="shared" si="22"/>
        <v>Night</v>
      </c>
      <c r="S464" s="30">
        <f t="shared" si="23"/>
        <v>0.25</v>
      </c>
    </row>
    <row r="465" spans="1:19" ht="15.75" customHeight="1" x14ac:dyDescent="0.3">
      <c r="A465" s="3">
        <v>1685</v>
      </c>
      <c r="B465" s="4">
        <v>45027</v>
      </c>
      <c r="C465" s="3">
        <v>204</v>
      </c>
      <c r="D465" s="3">
        <v>303</v>
      </c>
      <c r="E465" s="3">
        <v>102</v>
      </c>
      <c r="F465" s="3">
        <v>3</v>
      </c>
      <c r="G465" s="5">
        <v>182.71500000000003</v>
      </c>
      <c r="H465" s="5">
        <v>548.1450000000001</v>
      </c>
      <c r="I465" s="5">
        <v>104.14755000000002</v>
      </c>
      <c r="J465" s="3" t="b">
        <v>0</v>
      </c>
      <c r="K465" s="3" t="s">
        <v>569</v>
      </c>
      <c r="L465" s="16">
        <f t="shared" si="21"/>
        <v>0.89583333333333337</v>
      </c>
      <c r="M465" s="3">
        <v>2023</v>
      </c>
      <c r="N465" s="3">
        <v>4</v>
      </c>
      <c r="O465" s="3" t="s">
        <v>31</v>
      </c>
      <c r="P465" s="3">
        <v>21</v>
      </c>
      <c r="Q465" s="9">
        <f xml:space="preserve"> Table1[[#This Row],[Total_Sales]] / Table1[[#This Row],[Quantity_Sold]]</f>
        <v>182.71500000000003</v>
      </c>
      <c r="R465" s="14" t="str">
        <f t="shared" si="22"/>
        <v>Night</v>
      </c>
      <c r="S465" s="30">
        <f t="shared" si="23"/>
        <v>0.19</v>
      </c>
    </row>
    <row r="466" spans="1:19" ht="15.75" customHeight="1" x14ac:dyDescent="0.3">
      <c r="A466" s="3">
        <v>1445</v>
      </c>
      <c r="B466" s="4">
        <v>45028</v>
      </c>
      <c r="C466" s="3">
        <v>203</v>
      </c>
      <c r="D466" s="3">
        <v>305</v>
      </c>
      <c r="E466" s="3">
        <v>105</v>
      </c>
      <c r="F466" s="3">
        <v>2</v>
      </c>
      <c r="G466" s="5">
        <v>98.137</v>
      </c>
      <c r="H466" s="5">
        <v>196.274</v>
      </c>
      <c r="I466" s="5">
        <v>37.292059999999999</v>
      </c>
      <c r="J466" s="3" t="b">
        <v>0</v>
      </c>
      <c r="K466" s="3" t="s">
        <v>203</v>
      </c>
      <c r="L466" s="16">
        <f t="shared" si="21"/>
        <v>0.30763888888888891</v>
      </c>
      <c r="M466" s="3">
        <v>2023</v>
      </c>
      <c r="N466" s="3">
        <v>4</v>
      </c>
      <c r="O466" s="3" t="s">
        <v>18</v>
      </c>
      <c r="P466" s="3">
        <v>7</v>
      </c>
      <c r="Q466" s="9">
        <f xml:space="preserve"> Table1[[#This Row],[Total_Sales]] / Table1[[#This Row],[Quantity_Sold]]</f>
        <v>98.137</v>
      </c>
      <c r="R466" s="14" t="str">
        <f t="shared" si="22"/>
        <v>Morning</v>
      </c>
      <c r="S466" s="30">
        <f t="shared" si="23"/>
        <v>0.19</v>
      </c>
    </row>
    <row r="467" spans="1:19" ht="15.75" customHeight="1" x14ac:dyDescent="0.3">
      <c r="A467" s="3">
        <v>2055</v>
      </c>
      <c r="B467" s="4">
        <v>45028</v>
      </c>
      <c r="C467" s="3">
        <v>202</v>
      </c>
      <c r="D467" s="3">
        <v>304</v>
      </c>
      <c r="E467" s="3">
        <v>103</v>
      </c>
      <c r="F467" s="3">
        <v>2</v>
      </c>
      <c r="G467" s="5">
        <v>320.30700000000002</v>
      </c>
      <c r="H467" s="5">
        <v>640.61400000000003</v>
      </c>
      <c r="I467" s="5">
        <v>96.092100000000002</v>
      </c>
      <c r="J467" s="3" t="b">
        <v>0</v>
      </c>
      <c r="K467" s="3" t="s">
        <v>592</v>
      </c>
      <c r="L467" s="16">
        <f t="shared" si="21"/>
        <v>0.3923611111111111</v>
      </c>
      <c r="M467" s="3">
        <v>2023</v>
      </c>
      <c r="N467" s="3">
        <v>4</v>
      </c>
      <c r="O467" s="3" t="s">
        <v>18</v>
      </c>
      <c r="P467" s="3">
        <v>9</v>
      </c>
      <c r="Q467" s="9">
        <f xml:space="preserve"> Table1[[#This Row],[Total_Sales]] / Table1[[#This Row],[Quantity_Sold]]</f>
        <v>320.30700000000002</v>
      </c>
      <c r="R467" s="14" t="str">
        <f t="shared" si="22"/>
        <v>Morning</v>
      </c>
      <c r="S467" s="30">
        <f t="shared" si="23"/>
        <v>0.15</v>
      </c>
    </row>
    <row r="468" spans="1:19" ht="15.75" customHeight="1" x14ac:dyDescent="0.3">
      <c r="A468" s="3">
        <v>2121</v>
      </c>
      <c r="B468" s="4">
        <v>45028</v>
      </c>
      <c r="C468" s="3">
        <v>204</v>
      </c>
      <c r="D468" s="3">
        <v>304</v>
      </c>
      <c r="E468" s="3">
        <v>105</v>
      </c>
      <c r="F468" s="3">
        <v>8</v>
      </c>
      <c r="G468" s="5">
        <v>207.94800000000001</v>
      </c>
      <c r="H468" s="5">
        <v>1663.5840000000001</v>
      </c>
      <c r="I468" s="5">
        <v>249.5376</v>
      </c>
      <c r="J468" s="3" t="b">
        <v>0</v>
      </c>
      <c r="K468" s="3" t="s">
        <v>794</v>
      </c>
      <c r="L468" s="16">
        <f t="shared" si="21"/>
        <v>0.49722222222222223</v>
      </c>
      <c r="M468" s="3">
        <v>2023</v>
      </c>
      <c r="N468" s="3">
        <v>4</v>
      </c>
      <c r="O468" s="3" t="s">
        <v>18</v>
      </c>
      <c r="P468" s="3">
        <v>11</v>
      </c>
      <c r="Q468" s="9">
        <f xml:space="preserve"> Table1[[#This Row],[Total_Sales]] / Table1[[#This Row],[Quantity_Sold]]</f>
        <v>207.94800000000001</v>
      </c>
      <c r="R468" s="14" t="str">
        <f t="shared" si="22"/>
        <v>Morning</v>
      </c>
      <c r="S468" s="30">
        <f t="shared" si="23"/>
        <v>0.15</v>
      </c>
    </row>
    <row r="469" spans="1:19" ht="15.75" customHeight="1" x14ac:dyDescent="0.3">
      <c r="A469" s="3">
        <v>2423</v>
      </c>
      <c r="B469" s="4">
        <v>45028</v>
      </c>
      <c r="C469" s="3">
        <v>203</v>
      </c>
      <c r="D469" s="3">
        <v>302</v>
      </c>
      <c r="E469" s="3">
        <v>101</v>
      </c>
      <c r="F469" s="3">
        <v>8</v>
      </c>
      <c r="G469" s="5">
        <v>230.958</v>
      </c>
      <c r="H469" s="5">
        <v>1847.664</v>
      </c>
      <c r="I469" s="5">
        <v>351.05615999999998</v>
      </c>
      <c r="J469" s="3" t="b">
        <v>0</v>
      </c>
      <c r="K469" s="3" t="s">
        <v>288</v>
      </c>
      <c r="L469" s="16">
        <f t="shared" si="21"/>
        <v>0.7583333333333333</v>
      </c>
      <c r="M469" s="3">
        <v>2023</v>
      </c>
      <c r="N469" s="3">
        <v>4</v>
      </c>
      <c r="O469" s="3" t="s">
        <v>18</v>
      </c>
      <c r="P469" s="3">
        <v>18</v>
      </c>
      <c r="Q469" s="14">
        <f xml:space="preserve"> Table1[[#This Row],[Total_Sales]] / Table1[[#This Row],[Quantity_Sold]]</f>
        <v>230.958</v>
      </c>
      <c r="R469" s="14" t="str">
        <f t="shared" si="22"/>
        <v>Evening</v>
      </c>
      <c r="S469" s="30">
        <f t="shared" si="23"/>
        <v>0.19</v>
      </c>
    </row>
    <row r="470" spans="1:19" ht="15.75" customHeight="1" x14ac:dyDescent="0.3">
      <c r="A470" s="3">
        <v>2720</v>
      </c>
      <c r="B470" s="4">
        <v>45028</v>
      </c>
      <c r="C470" s="3">
        <v>205</v>
      </c>
      <c r="D470" s="3">
        <v>303</v>
      </c>
      <c r="E470" s="3">
        <v>101</v>
      </c>
      <c r="F470" s="3">
        <v>2</v>
      </c>
      <c r="G470" s="5">
        <v>161.304</v>
      </c>
      <c r="H470" s="5">
        <v>322.608</v>
      </c>
      <c r="I470" s="5">
        <v>96.782399999999996</v>
      </c>
      <c r="J470" s="3" t="b">
        <v>0</v>
      </c>
      <c r="K470" s="3" t="s">
        <v>1012</v>
      </c>
      <c r="L470" s="16">
        <f t="shared" si="21"/>
        <v>0.36666666666666664</v>
      </c>
      <c r="M470" s="3">
        <v>2023</v>
      </c>
      <c r="N470" s="3">
        <v>4</v>
      </c>
      <c r="O470" s="3" t="s">
        <v>18</v>
      </c>
      <c r="P470" s="3">
        <v>8</v>
      </c>
      <c r="Q470" s="14">
        <f xml:space="preserve"> Table1[[#This Row],[Total_Sales]] / Table1[[#This Row],[Quantity_Sold]]</f>
        <v>161.304</v>
      </c>
      <c r="R470" s="14" t="str">
        <f t="shared" si="22"/>
        <v>Morning</v>
      </c>
      <c r="S470" s="30">
        <f t="shared" si="23"/>
        <v>0.3</v>
      </c>
    </row>
    <row r="471" spans="1:19" ht="15.75" customHeight="1" x14ac:dyDescent="0.3">
      <c r="A471" s="3">
        <v>1234</v>
      </c>
      <c r="B471" s="4">
        <v>45029</v>
      </c>
      <c r="C471" s="3">
        <v>202</v>
      </c>
      <c r="D471" s="3">
        <v>303</v>
      </c>
      <c r="E471" s="3">
        <v>102</v>
      </c>
      <c r="F471" s="3">
        <v>7</v>
      </c>
      <c r="G471" s="5">
        <v>246.54500000000002</v>
      </c>
      <c r="H471" s="5">
        <v>1725.8150000000001</v>
      </c>
      <c r="I471" s="5">
        <v>293.38855000000001</v>
      </c>
      <c r="J471" s="3" t="b">
        <v>0</v>
      </c>
      <c r="K471" s="3" t="s">
        <v>238</v>
      </c>
      <c r="L471" s="16">
        <f t="shared" si="21"/>
        <v>0.57430555555555551</v>
      </c>
      <c r="M471" s="3">
        <v>2023</v>
      </c>
      <c r="N471" s="3">
        <v>4</v>
      </c>
      <c r="O471" s="3" t="s">
        <v>16</v>
      </c>
      <c r="P471" s="3">
        <v>13</v>
      </c>
      <c r="Q471" s="9">
        <f xml:space="preserve"> Table1[[#This Row],[Total_Sales]] / Table1[[#This Row],[Quantity_Sold]]</f>
        <v>246.54500000000002</v>
      </c>
      <c r="R471" s="14" t="str">
        <f t="shared" si="22"/>
        <v>Afternoon</v>
      </c>
      <c r="S471" s="30">
        <f t="shared" si="23"/>
        <v>0.17</v>
      </c>
    </row>
    <row r="472" spans="1:19" ht="15.75" customHeight="1" x14ac:dyDescent="0.3">
      <c r="A472" s="3">
        <v>1340</v>
      </c>
      <c r="B472" s="4">
        <v>45029</v>
      </c>
      <c r="C472" s="3">
        <v>204</v>
      </c>
      <c r="D472" s="3">
        <v>305</v>
      </c>
      <c r="E472" s="3">
        <v>101</v>
      </c>
      <c r="F472" s="3">
        <v>2</v>
      </c>
      <c r="G472" s="5">
        <v>308.34699999999998</v>
      </c>
      <c r="H472" s="5">
        <v>616.69399999999996</v>
      </c>
      <c r="I472" s="5">
        <v>185.00819999999999</v>
      </c>
      <c r="J472" s="3" t="b">
        <v>0</v>
      </c>
      <c r="K472" s="3" t="s">
        <v>324</v>
      </c>
      <c r="L472" s="16">
        <f t="shared" si="21"/>
        <v>9.7222222222222224E-2</v>
      </c>
      <c r="M472" s="3">
        <v>2023</v>
      </c>
      <c r="N472" s="3">
        <v>4</v>
      </c>
      <c r="O472" s="3" t="s">
        <v>16</v>
      </c>
      <c r="P472" s="3">
        <v>2</v>
      </c>
      <c r="Q472" s="14">
        <f xml:space="preserve"> Table1[[#This Row],[Total_Sales]] / Table1[[#This Row],[Quantity_Sold]]</f>
        <v>308.34699999999998</v>
      </c>
      <c r="R472" s="14" t="str">
        <f t="shared" si="22"/>
        <v>Morning</v>
      </c>
      <c r="S472" s="30">
        <f t="shared" si="23"/>
        <v>0.3</v>
      </c>
    </row>
    <row r="473" spans="1:19" ht="15.75" customHeight="1" x14ac:dyDescent="0.3">
      <c r="A473" s="3">
        <v>1395</v>
      </c>
      <c r="B473" s="4">
        <v>45029</v>
      </c>
      <c r="C473" s="3">
        <v>201</v>
      </c>
      <c r="D473" s="3">
        <v>303</v>
      </c>
      <c r="E473" s="3">
        <v>104</v>
      </c>
      <c r="F473" s="3">
        <v>9</v>
      </c>
      <c r="G473" s="5">
        <v>187.03100000000001</v>
      </c>
      <c r="H473" s="5">
        <v>1683.279</v>
      </c>
      <c r="I473" s="5">
        <v>252.49185</v>
      </c>
      <c r="J473" s="3" t="b">
        <v>0</v>
      </c>
      <c r="K473" s="3" t="s">
        <v>370</v>
      </c>
      <c r="L473" s="16">
        <f t="shared" si="21"/>
        <v>0.99930555555555556</v>
      </c>
      <c r="M473" s="3">
        <v>2023</v>
      </c>
      <c r="N473" s="3">
        <v>4</v>
      </c>
      <c r="O473" s="3" t="s">
        <v>16</v>
      </c>
      <c r="P473" s="3">
        <v>23</v>
      </c>
      <c r="Q473" s="9">
        <f xml:space="preserve"> Table1[[#This Row],[Total_Sales]] / Table1[[#This Row],[Quantity_Sold]]</f>
        <v>187.03100000000001</v>
      </c>
      <c r="R473" s="14" t="str">
        <f t="shared" si="22"/>
        <v>Night</v>
      </c>
      <c r="S473" s="30">
        <f t="shared" si="23"/>
        <v>0.15</v>
      </c>
    </row>
    <row r="474" spans="1:19" ht="15.75" customHeight="1" x14ac:dyDescent="0.3">
      <c r="A474" s="3">
        <v>1995</v>
      </c>
      <c r="B474" s="4">
        <v>45029</v>
      </c>
      <c r="C474" s="3">
        <v>205</v>
      </c>
      <c r="D474" s="3">
        <v>304</v>
      </c>
      <c r="E474" s="3">
        <v>101</v>
      </c>
      <c r="F474" s="3">
        <v>7</v>
      </c>
      <c r="G474" s="5">
        <v>347.91899999999998</v>
      </c>
      <c r="H474" s="5">
        <v>2435.433</v>
      </c>
      <c r="I474" s="5">
        <v>365.31495000000001</v>
      </c>
      <c r="J474" s="3" t="b">
        <v>0</v>
      </c>
      <c r="K474" s="3" t="s">
        <v>76</v>
      </c>
      <c r="L474" s="16">
        <f t="shared" si="21"/>
        <v>0.58402777777777781</v>
      </c>
      <c r="M474" s="3">
        <v>2023</v>
      </c>
      <c r="N474" s="3">
        <v>4</v>
      </c>
      <c r="O474" s="3" t="s">
        <v>16</v>
      </c>
      <c r="P474" s="3">
        <v>14</v>
      </c>
      <c r="Q474" s="14">
        <f xml:space="preserve"> Table1[[#This Row],[Total_Sales]] / Table1[[#This Row],[Quantity_Sold]]</f>
        <v>347.91899999999998</v>
      </c>
      <c r="R474" s="14" t="str">
        <f t="shared" si="22"/>
        <v>Afternoon</v>
      </c>
      <c r="S474" s="30">
        <f t="shared" si="23"/>
        <v>0.15</v>
      </c>
    </row>
    <row r="475" spans="1:19" ht="15.75" customHeight="1" x14ac:dyDescent="0.3">
      <c r="A475" s="3">
        <v>1230</v>
      </c>
      <c r="B475" s="4">
        <v>45030</v>
      </c>
      <c r="C475" s="3">
        <v>203</v>
      </c>
      <c r="D475" s="3">
        <v>302</v>
      </c>
      <c r="E475" s="3">
        <v>103</v>
      </c>
      <c r="F475" s="3">
        <v>5</v>
      </c>
      <c r="G475" s="5">
        <v>235.56</v>
      </c>
      <c r="H475" s="5">
        <v>1177.8</v>
      </c>
      <c r="I475" s="5">
        <v>247.33799999999999</v>
      </c>
      <c r="J475" s="3" t="b">
        <v>0</v>
      </c>
      <c r="K475" s="3" t="s">
        <v>234</v>
      </c>
      <c r="L475" s="16">
        <f t="shared" si="21"/>
        <v>0.5444444444444444</v>
      </c>
      <c r="M475" s="3">
        <v>2023</v>
      </c>
      <c r="N475" s="3">
        <v>4</v>
      </c>
      <c r="O475" s="3" t="s">
        <v>26</v>
      </c>
      <c r="P475" s="3">
        <v>13</v>
      </c>
      <c r="Q475" s="9">
        <f xml:space="preserve"> Table1[[#This Row],[Total_Sales]] / Table1[[#This Row],[Quantity_Sold]]</f>
        <v>235.56</v>
      </c>
      <c r="R475" s="14" t="str">
        <f t="shared" si="22"/>
        <v>Afternoon</v>
      </c>
      <c r="S475" s="30">
        <f t="shared" si="23"/>
        <v>0.21</v>
      </c>
    </row>
    <row r="476" spans="1:19" ht="15.75" customHeight="1" x14ac:dyDescent="0.3">
      <c r="A476" s="3">
        <v>2476</v>
      </c>
      <c r="B476" s="4">
        <v>45030</v>
      </c>
      <c r="C476" s="3">
        <v>201</v>
      </c>
      <c r="D476" s="3">
        <v>302</v>
      </c>
      <c r="E476" s="3">
        <v>104</v>
      </c>
      <c r="F476" s="3">
        <v>6</v>
      </c>
      <c r="G476" s="5">
        <v>177.11200000000002</v>
      </c>
      <c r="H476" s="5">
        <v>1062.672</v>
      </c>
      <c r="I476" s="5">
        <v>180.65424000000002</v>
      </c>
      <c r="J476" s="3" t="b">
        <v>0</v>
      </c>
      <c r="K476" s="3" t="s">
        <v>931</v>
      </c>
      <c r="L476" s="16">
        <f t="shared" si="21"/>
        <v>0.49027777777777776</v>
      </c>
      <c r="M476" s="3">
        <v>2023</v>
      </c>
      <c r="N476" s="3">
        <v>4</v>
      </c>
      <c r="O476" s="3" t="s">
        <v>26</v>
      </c>
      <c r="P476" s="3">
        <v>11</v>
      </c>
      <c r="Q476" s="9">
        <f xml:space="preserve"> Table1[[#This Row],[Total_Sales]] / Table1[[#This Row],[Quantity_Sold]]</f>
        <v>177.11199999999999</v>
      </c>
      <c r="R476" s="14" t="str">
        <f t="shared" si="22"/>
        <v>Morning</v>
      </c>
      <c r="S476" s="30">
        <f t="shared" si="23"/>
        <v>0.17</v>
      </c>
    </row>
    <row r="477" spans="1:19" ht="15.75" customHeight="1" x14ac:dyDescent="0.3">
      <c r="A477" s="3">
        <v>2500</v>
      </c>
      <c r="B477" s="4">
        <v>45030</v>
      </c>
      <c r="C477" s="3">
        <v>202</v>
      </c>
      <c r="D477" s="3">
        <v>304</v>
      </c>
      <c r="E477" s="3">
        <v>105</v>
      </c>
      <c r="F477" s="3">
        <v>9</v>
      </c>
      <c r="G477" s="5">
        <v>388.40100000000001</v>
      </c>
      <c r="H477" s="5">
        <v>3495.6089999999999</v>
      </c>
      <c r="I477" s="5">
        <v>594.25353000000007</v>
      </c>
      <c r="J477" s="3" t="b">
        <v>0</v>
      </c>
      <c r="K477" s="3" t="s">
        <v>939</v>
      </c>
      <c r="L477" s="16">
        <f t="shared" si="21"/>
        <v>0.90277777777777779</v>
      </c>
      <c r="M477" s="3">
        <v>2023</v>
      </c>
      <c r="N477" s="3">
        <v>4</v>
      </c>
      <c r="O477" s="3" t="s">
        <v>26</v>
      </c>
      <c r="P477" s="3">
        <v>21</v>
      </c>
      <c r="Q477" s="9">
        <f xml:space="preserve"> Table1[[#This Row],[Total_Sales]] / Table1[[#This Row],[Quantity_Sold]]</f>
        <v>388.40100000000001</v>
      </c>
      <c r="R477" s="14" t="str">
        <f t="shared" si="22"/>
        <v>Night</v>
      </c>
      <c r="S477" s="30">
        <f t="shared" si="23"/>
        <v>0.17</v>
      </c>
    </row>
    <row r="478" spans="1:19" ht="15.75" customHeight="1" x14ac:dyDescent="0.3">
      <c r="A478" s="3">
        <v>2709</v>
      </c>
      <c r="B478" s="4">
        <v>45030</v>
      </c>
      <c r="C478" s="3">
        <v>205</v>
      </c>
      <c r="D478" s="3">
        <v>303</v>
      </c>
      <c r="E478" s="3">
        <v>101</v>
      </c>
      <c r="F478" s="3">
        <v>2</v>
      </c>
      <c r="G478" s="5">
        <v>207.727</v>
      </c>
      <c r="H478" s="5">
        <v>415.45400000000001</v>
      </c>
      <c r="I478" s="5">
        <v>62.318100000000001</v>
      </c>
      <c r="J478" s="3" t="b">
        <v>1</v>
      </c>
      <c r="K478" s="3" t="s">
        <v>1005</v>
      </c>
      <c r="L478" s="16">
        <f t="shared" si="21"/>
        <v>4.8611111111111112E-2</v>
      </c>
      <c r="M478" s="3">
        <v>2023</v>
      </c>
      <c r="N478" s="3">
        <v>4</v>
      </c>
      <c r="O478" s="3" t="s">
        <v>26</v>
      </c>
      <c r="P478" s="3">
        <v>1</v>
      </c>
      <c r="Q478" s="14">
        <f xml:space="preserve"> Table1[[#This Row],[Total_Sales]] / Table1[[#This Row],[Quantity_Sold]]</f>
        <v>207.727</v>
      </c>
      <c r="R478" s="14" t="str">
        <f t="shared" si="22"/>
        <v>Morning</v>
      </c>
      <c r="S478" s="30">
        <f t="shared" si="23"/>
        <v>0.15</v>
      </c>
    </row>
    <row r="479" spans="1:19" ht="15.75" customHeight="1" x14ac:dyDescent="0.3">
      <c r="A479" s="3">
        <v>1435</v>
      </c>
      <c r="B479" s="4">
        <v>45031</v>
      </c>
      <c r="C479" s="3">
        <v>204</v>
      </c>
      <c r="D479" s="3">
        <v>302</v>
      </c>
      <c r="E479" s="3">
        <v>104</v>
      </c>
      <c r="F479" s="3">
        <v>3</v>
      </c>
      <c r="G479" s="5">
        <v>243.35999999999999</v>
      </c>
      <c r="H479" s="5">
        <v>730.07999999999993</v>
      </c>
      <c r="I479" s="5">
        <v>182.51999999999998</v>
      </c>
      <c r="J479" s="3" t="b">
        <v>0</v>
      </c>
      <c r="K479" s="3" t="s">
        <v>339</v>
      </c>
      <c r="L479" s="16">
        <f t="shared" si="21"/>
        <v>0.91041666666666665</v>
      </c>
      <c r="M479" s="3">
        <v>2023</v>
      </c>
      <c r="N479" s="3">
        <v>4</v>
      </c>
      <c r="O479" s="3" t="s">
        <v>22</v>
      </c>
      <c r="P479" s="3">
        <v>21</v>
      </c>
      <c r="Q479" s="9">
        <f xml:space="preserve"> Table1[[#This Row],[Total_Sales]] / Table1[[#This Row],[Quantity_Sold]]</f>
        <v>243.35999999999999</v>
      </c>
      <c r="R479" s="14" t="str">
        <f t="shared" si="22"/>
        <v>Night</v>
      </c>
      <c r="S479" s="30">
        <f t="shared" si="23"/>
        <v>0.25</v>
      </c>
    </row>
    <row r="480" spans="1:19" ht="15.75" customHeight="1" x14ac:dyDescent="0.3">
      <c r="A480" s="3">
        <v>1690</v>
      </c>
      <c r="B480" s="4">
        <v>45031</v>
      </c>
      <c r="C480" s="3">
        <v>204</v>
      </c>
      <c r="D480" s="3">
        <v>303</v>
      </c>
      <c r="E480" s="3">
        <v>101</v>
      </c>
      <c r="F480" s="3">
        <v>4</v>
      </c>
      <c r="G480" s="5">
        <v>260.16899999999998</v>
      </c>
      <c r="H480" s="5">
        <v>1040.6759999999999</v>
      </c>
      <c r="I480" s="5">
        <v>176.91492</v>
      </c>
      <c r="J480" s="3" t="b">
        <v>0</v>
      </c>
      <c r="K480" s="3" t="s">
        <v>573</v>
      </c>
      <c r="L480" s="16">
        <f t="shared" si="21"/>
        <v>0.34791666666666665</v>
      </c>
      <c r="M480" s="3">
        <v>2023</v>
      </c>
      <c r="N480" s="3">
        <v>4</v>
      </c>
      <c r="O480" s="3" t="s">
        <v>22</v>
      </c>
      <c r="P480" s="3">
        <v>8</v>
      </c>
      <c r="Q480" s="14">
        <f xml:space="preserve"> Table1[[#This Row],[Total_Sales]] / Table1[[#This Row],[Quantity_Sold]]</f>
        <v>260.16899999999998</v>
      </c>
      <c r="R480" s="14" t="str">
        <f t="shared" si="22"/>
        <v>Morning</v>
      </c>
      <c r="S480" s="30">
        <f t="shared" si="23"/>
        <v>0.17</v>
      </c>
    </row>
    <row r="481" spans="1:19" ht="15.75" customHeight="1" x14ac:dyDescent="0.3">
      <c r="A481" s="3">
        <v>1087</v>
      </c>
      <c r="B481" s="4">
        <v>45032</v>
      </c>
      <c r="C481" s="3">
        <v>203</v>
      </c>
      <c r="D481" s="3">
        <v>301</v>
      </c>
      <c r="E481" s="3">
        <v>104</v>
      </c>
      <c r="F481" s="3">
        <v>9</v>
      </c>
      <c r="G481" s="5">
        <v>293.68299999999999</v>
      </c>
      <c r="H481" s="5">
        <v>2643.1469999999999</v>
      </c>
      <c r="I481" s="5">
        <v>660.78674999999998</v>
      </c>
      <c r="J481" s="3" t="b">
        <v>0</v>
      </c>
      <c r="K481" s="3" t="s">
        <v>106</v>
      </c>
      <c r="L481" s="16">
        <f t="shared" si="21"/>
        <v>0.15486111111111112</v>
      </c>
      <c r="M481" s="3">
        <v>2023</v>
      </c>
      <c r="N481" s="3">
        <v>4</v>
      </c>
      <c r="O481" s="3" t="s">
        <v>20</v>
      </c>
      <c r="P481" s="3">
        <v>3</v>
      </c>
      <c r="Q481" s="9">
        <f xml:space="preserve"> Table1[[#This Row],[Total_Sales]] / Table1[[#This Row],[Quantity_Sold]]</f>
        <v>293.68299999999999</v>
      </c>
      <c r="R481" s="14" t="str">
        <f t="shared" si="22"/>
        <v>Morning</v>
      </c>
      <c r="S481" s="30">
        <f t="shared" si="23"/>
        <v>0.25</v>
      </c>
    </row>
    <row r="482" spans="1:19" ht="15.75" customHeight="1" x14ac:dyDescent="0.3">
      <c r="A482" s="3">
        <v>1107</v>
      </c>
      <c r="B482" s="4">
        <v>45032</v>
      </c>
      <c r="C482" s="3">
        <v>205</v>
      </c>
      <c r="D482" s="3">
        <v>305</v>
      </c>
      <c r="E482" s="3">
        <v>102</v>
      </c>
      <c r="F482" s="3">
        <v>9</v>
      </c>
      <c r="G482" s="5">
        <v>344.20099999999996</v>
      </c>
      <c r="H482" s="5">
        <v>3097.8089999999997</v>
      </c>
      <c r="I482" s="5">
        <v>464.67134999999996</v>
      </c>
      <c r="J482" s="3" t="b">
        <v>0</v>
      </c>
      <c r="K482" s="3" t="s">
        <v>122</v>
      </c>
      <c r="L482" s="16">
        <f t="shared" si="21"/>
        <v>0.44791666666666669</v>
      </c>
      <c r="M482" s="3">
        <v>2023</v>
      </c>
      <c r="N482" s="3">
        <v>4</v>
      </c>
      <c r="O482" s="3" t="s">
        <v>20</v>
      </c>
      <c r="P482" s="3">
        <v>10</v>
      </c>
      <c r="Q482" s="9">
        <f xml:space="preserve"> Table1[[#This Row],[Total_Sales]] / Table1[[#This Row],[Quantity_Sold]]</f>
        <v>344.20099999999996</v>
      </c>
      <c r="R482" s="14" t="str">
        <f t="shared" si="22"/>
        <v>Morning</v>
      </c>
      <c r="S482" s="30">
        <f t="shared" si="23"/>
        <v>0.15</v>
      </c>
    </row>
    <row r="483" spans="1:19" ht="15.75" customHeight="1" x14ac:dyDescent="0.3">
      <c r="A483" s="3">
        <v>1591</v>
      </c>
      <c r="B483" s="4">
        <v>45032</v>
      </c>
      <c r="C483" s="3">
        <v>202</v>
      </c>
      <c r="D483" s="3">
        <v>305</v>
      </c>
      <c r="E483" s="3">
        <v>104</v>
      </c>
      <c r="F483" s="3">
        <v>5</v>
      </c>
      <c r="G483" s="5">
        <v>100.43800000000002</v>
      </c>
      <c r="H483" s="5">
        <v>502.19000000000005</v>
      </c>
      <c r="I483" s="5">
        <v>125.54750000000001</v>
      </c>
      <c r="J483" s="3" t="b">
        <v>1</v>
      </c>
      <c r="K483" s="3" t="s">
        <v>508</v>
      </c>
      <c r="L483" s="16">
        <f t="shared" si="21"/>
        <v>0.68194444444444446</v>
      </c>
      <c r="M483" s="3">
        <v>2023</v>
      </c>
      <c r="N483" s="3">
        <v>4</v>
      </c>
      <c r="O483" s="3" t="s">
        <v>20</v>
      </c>
      <c r="P483" s="3">
        <v>16</v>
      </c>
      <c r="Q483" s="9">
        <f xml:space="preserve"> Table1[[#This Row],[Total_Sales]] / Table1[[#This Row],[Quantity_Sold]]</f>
        <v>100.43800000000002</v>
      </c>
      <c r="R483" s="14" t="str">
        <f t="shared" si="22"/>
        <v>Evening</v>
      </c>
      <c r="S483" s="30">
        <f t="shared" si="23"/>
        <v>0.25</v>
      </c>
    </row>
    <row r="484" spans="1:19" ht="15.75" customHeight="1" x14ac:dyDescent="0.3">
      <c r="A484" s="3">
        <v>2078</v>
      </c>
      <c r="B484" s="4">
        <v>45032</v>
      </c>
      <c r="C484" s="3">
        <v>204</v>
      </c>
      <c r="D484" s="3">
        <v>304</v>
      </c>
      <c r="E484" s="3">
        <v>102</v>
      </c>
      <c r="F484" s="3">
        <v>5</v>
      </c>
      <c r="G484" s="5">
        <v>69.082000000000008</v>
      </c>
      <c r="H484" s="5">
        <v>345.41</v>
      </c>
      <c r="I484" s="5">
        <v>103.623</v>
      </c>
      <c r="J484" s="3" t="b">
        <v>0</v>
      </c>
      <c r="K484" s="3" t="s">
        <v>773</v>
      </c>
      <c r="L484" s="16">
        <f t="shared" si="21"/>
        <v>0.49930555555555556</v>
      </c>
      <c r="M484" s="3">
        <v>2023</v>
      </c>
      <c r="N484" s="3">
        <v>4</v>
      </c>
      <c r="O484" s="3" t="s">
        <v>20</v>
      </c>
      <c r="P484" s="3">
        <v>11</v>
      </c>
      <c r="Q484" s="9">
        <f xml:space="preserve"> Table1[[#This Row],[Total_Sales]] / Table1[[#This Row],[Quantity_Sold]]</f>
        <v>69.082000000000008</v>
      </c>
      <c r="R484" s="14" t="str">
        <f t="shared" si="22"/>
        <v>Morning</v>
      </c>
      <c r="S484" s="30">
        <f t="shared" si="23"/>
        <v>0.3</v>
      </c>
    </row>
    <row r="485" spans="1:19" ht="15.75" customHeight="1" x14ac:dyDescent="0.3">
      <c r="A485" s="3">
        <v>1127</v>
      </c>
      <c r="B485" s="4">
        <v>45033</v>
      </c>
      <c r="C485" s="3">
        <v>205</v>
      </c>
      <c r="D485" s="3">
        <v>304</v>
      </c>
      <c r="E485" s="3">
        <v>104</v>
      </c>
      <c r="F485" s="3">
        <v>6</v>
      </c>
      <c r="G485" s="5">
        <v>351.09100000000001</v>
      </c>
      <c r="H485" s="5">
        <v>2106.5460000000003</v>
      </c>
      <c r="I485" s="5">
        <v>400.24374000000006</v>
      </c>
      <c r="J485" s="3" t="b">
        <v>0</v>
      </c>
      <c r="K485" s="3" t="s">
        <v>141</v>
      </c>
      <c r="L485" s="16">
        <f t="shared" si="21"/>
        <v>5.9722222222222225E-2</v>
      </c>
      <c r="M485" s="3">
        <v>2023</v>
      </c>
      <c r="N485" s="3">
        <v>4</v>
      </c>
      <c r="O485" s="3" t="s">
        <v>28</v>
      </c>
      <c r="P485" s="3">
        <v>1</v>
      </c>
      <c r="Q485" s="9">
        <f xml:space="preserve"> Table1[[#This Row],[Total_Sales]] / Table1[[#This Row],[Quantity_Sold]]</f>
        <v>351.09100000000007</v>
      </c>
      <c r="R485" s="14" t="str">
        <f t="shared" si="22"/>
        <v>Morning</v>
      </c>
      <c r="S485" s="30">
        <f t="shared" si="23"/>
        <v>0.19</v>
      </c>
    </row>
    <row r="486" spans="1:19" ht="15.75" customHeight="1" x14ac:dyDescent="0.3">
      <c r="A486" s="3">
        <v>1275</v>
      </c>
      <c r="B486" s="4">
        <v>45034</v>
      </c>
      <c r="C486" s="3">
        <v>205</v>
      </c>
      <c r="D486" s="3">
        <v>304</v>
      </c>
      <c r="E486" s="3">
        <v>101</v>
      </c>
      <c r="F486" s="3">
        <v>7</v>
      </c>
      <c r="G486" s="5">
        <v>334.15200000000004</v>
      </c>
      <c r="H486" s="5">
        <v>2339.0640000000003</v>
      </c>
      <c r="I486" s="5">
        <v>350.85960000000006</v>
      </c>
      <c r="J486" s="3" t="b">
        <v>0</v>
      </c>
      <c r="K486" s="3" t="s">
        <v>275</v>
      </c>
      <c r="L486" s="16">
        <f t="shared" si="21"/>
        <v>0.28541666666666665</v>
      </c>
      <c r="M486" s="3">
        <v>2023</v>
      </c>
      <c r="N486" s="3">
        <v>4</v>
      </c>
      <c r="O486" s="3" t="s">
        <v>31</v>
      </c>
      <c r="P486" s="3">
        <v>6</v>
      </c>
      <c r="Q486" s="14">
        <f xml:space="preserve"> Table1[[#This Row],[Total_Sales]] / Table1[[#This Row],[Quantity_Sold]]</f>
        <v>334.15200000000004</v>
      </c>
      <c r="R486" s="14" t="str">
        <f t="shared" si="22"/>
        <v>Morning</v>
      </c>
      <c r="S486" s="30">
        <f t="shared" si="23"/>
        <v>0.15</v>
      </c>
    </row>
    <row r="487" spans="1:19" ht="15.75" customHeight="1" x14ac:dyDescent="0.3">
      <c r="A487" s="3">
        <v>1695</v>
      </c>
      <c r="B487" s="4">
        <v>45034</v>
      </c>
      <c r="C487" s="3">
        <v>204</v>
      </c>
      <c r="D487" s="3">
        <v>304</v>
      </c>
      <c r="E487" s="3">
        <v>105</v>
      </c>
      <c r="F487" s="3">
        <v>5</v>
      </c>
      <c r="G487" s="5">
        <v>190.42400000000001</v>
      </c>
      <c r="H487" s="5">
        <v>952.12</v>
      </c>
      <c r="I487" s="5">
        <v>142.81799999999998</v>
      </c>
      <c r="J487" s="3" t="b">
        <v>0</v>
      </c>
      <c r="K487" s="3" t="s">
        <v>576</v>
      </c>
      <c r="L487" s="16">
        <f t="shared" si="21"/>
        <v>0.24861111111111112</v>
      </c>
      <c r="M487" s="3">
        <v>2023</v>
      </c>
      <c r="N487" s="3">
        <v>4</v>
      </c>
      <c r="O487" s="3" t="s">
        <v>31</v>
      </c>
      <c r="P487" s="3">
        <v>5</v>
      </c>
      <c r="Q487" s="9">
        <f xml:space="preserve"> Table1[[#This Row],[Total_Sales]] / Table1[[#This Row],[Quantity_Sold]]</f>
        <v>190.42400000000001</v>
      </c>
      <c r="R487" s="14" t="str">
        <f t="shared" si="22"/>
        <v>Morning</v>
      </c>
      <c r="S487" s="30">
        <f t="shared" si="23"/>
        <v>0.15</v>
      </c>
    </row>
    <row r="488" spans="1:19" ht="15.75" customHeight="1" x14ac:dyDescent="0.3">
      <c r="A488" s="3">
        <v>1061</v>
      </c>
      <c r="B488" s="4">
        <v>45035</v>
      </c>
      <c r="C488" s="3">
        <v>204</v>
      </c>
      <c r="D488" s="3">
        <v>303</v>
      </c>
      <c r="E488" s="3">
        <v>101</v>
      </c>
      <c r="F488" s="3">
        <v>9</v>
      </c>
      <c r="G488" s="5">
        <v>196.15699999999998</v>
      </c>
      <c r="H488" s="5">
        <v>1765.4129999999998</v>
      </c>
      <c r="I488" s="5">
        <v>335.42846999999995</v>
      </c>
      <c r="J488" s="3" t="b">
        <v>0</v>
      </c>
      <c r="K488" s="3" t="s">
        <v>59</v>
      </c>
      <c r="L488" s="16">
        <f t="shared" si="21"/>
        <v>0.44097222222222221</v>
      </c>
      <c r="M488" s="3">
        <v>2023</v>
      </c>
      <c r="N488" s="3">
        <v>4</v>
      </c>
      <c r="O488" s="3" t="s">
        <v>18</v>
      </c>
      <c r="P488" s="3">
        <v>10</v>
      </c>
      <c r="Q488" s="14">
        <f xml:space="preserve"> Table1[[#This Row],[Total_Sales]] / Table1[[#This Row],[Quantity_Sold]]</f>
        <v>196.15699999999998</v>
      </c>
      <c r="R488" s="14" t="str">
        <f t="shared" si="22"/>
        <v>Morning</v>
      </c>
      <c r="S488" s="30">
        <f t="shared" si="23"/>
        <v>0.19</v>
      </c>
    </row>
    <row r="489" spans="1:19" ht="15.75" customHeight="1" x14ac:dyDescent="0.3">
      <c r="A489" s="3">
        <v>1420</v>
      </c>
      <c r="B489" s="4">
        <v>45035</v>
      </c>
      <c r="C489" s="3">
        <v>204</v>
      </c>
      <c r="D489" s="3">
        <v>305</v>
      </c>
      <c r="E489" s="3">
        <v>104</v>
      </c>
      <c r="F489" s="3">
        <v>8</v>
      </c>
      <c r="G489" s="5">
        <v>239.733</v>
      </c>
      <c r="H489" s="5">
        <v>1917.864</v>
      </c>
      <c r="I489" s="5">
        <v>326.03688000000005</v>
      </c>
      <c r="J489" s="3" t="b">
        <v>1</v>
      </c>
      <c r="K489" s="3" t="s">
        <v>390</v>
      </c>
      <c r="L489" s="16">
        <f t="shared" si="21"/>
        <v>0.50347222222222221</v>
      </c>
      <c r="M489" s="3">
        <v>2023</v>
      </c>
      <c r="N489" s="3">
        <v>4</v>
      </c>
      <c r="O489" s="3" t="s">
        <v>18</v>
      </c>
      <c r="P489" s="3">
        <v>12</v>
      </c>
      <c r="Q489" s="9">
        <f xml:space="preserve"> Table1[[#This Row],[Total_Sales]] / Table1[[#This Row],[Quantity_Sold]]</f>
        <v>239.733</v>
      </c>
      <c r="R489" s="14" t="str">
        <f t="shared" si="22"/>
        <v>Afternoon</v>
      </c>
      <c r="S489" s="30">
        <f t="shared" si="23"/>
        <v>0.17</v>
      </c>
    </row>
    <row r="490" spans="1:19" ht="15.75" customHeight="1" x14ac:dyDescent="0.3">
      <c r="A490" s="3">
        <v>2353</v>
      </c>
      <c r="B490" s="4">
        <v>45035</v>
      </c>
      <c r="C490" s="3">
        <v>202</v>
      </c>
      <c r="D490" s="3">
        <v>303</v>
      </c>
      <c r="E490" s="3">
        <v>105</v>
      </c>
      <c r="F490" s="3">
        <v>7</v>
      </c>
      <c r="G490" s="5">
        <v>125.437</v>
      </c>
      <c r="H490" s="5">
        <v>878.05899999999997</v>
      </c>
      <c r="I490" s="5">
        <v>219.51474999999999</v>
      </c>
      <c r="J490" s="3" t="b">
        <v>0</v>
      </c>
      <c r="K490" s="3" t="s">
        <v>886</v>
      </c>
      <c r="L490" s="16">
        <f t="shared" si="21"/>
        <v>0.29375000000000001</v>
      </c>
      <c r="M490" s="3">
        <v>2023</v>
      </c>
      <c r="N490" s="3">
        <v>4</v>
      </c>
      <c r="O490" s="3" t="s">
        <v>18</v>
      </c>
      <c r="P490" s="3">
        <v>7</v>
      </c>
      <c r="Q490" s="9">
        <f xml:space="preserve"> Table1[[#This Row],[Total_Sales]] / Table1[[#This Row],[Quantity_Sold]]</f>
        <v>125.437</v>
      </c>
      <c r="R490" s="14" t="str">
        <f t="shared" si="22"/>
        <v>Morning</v>
      </c>
      <c r="S490" s="30">
        <f t="shared" si="23"/>
        <v>0.25</v>
      </c>
    </row>
    <row r="491" spans="1:19" ht="15.75" customHeight="1" x14ac:dyDescent="0.3">
      <c r="A491" s="3">
        <v>1949</v>
      </c>
      <c r="B491" s="4">
        <v>45036</v>
      </c>
      <c r="C491" s="3">
        <v>205</v>
      </c>
      <c r="D491" s="3">
        <v>302</v>
      </c>
      <c r="E491" s="3">
        <v>103</v>
      </c>
      <c r="F491" s="3">
        <v>7</v>
      </c>
      <c r="G491" s="5">
        <v>351.15600000000001</v>
      </c>
      <c r="H491" s="5">
        <v>2458.0920000000001</v>
      </c>
      <c r="I491" s="5">
        <v>467.03748000000002</v>
      </c>
      <c r="J491" s="3" t="b">
        <v>0</v>
      </c>
      <c r="K491" s="3" t="s">
        <v>538</v>
      </c>
      <c r="L491" s="16">
        <f t="shared" si="21"/>
        <v>0.70972222222222225</v>
      </c>
      <c r="M491" s="3">
        <v>2023</v>
      </c>
      <c r="N491" s="3">
        <v>4</v>
      </c>
      <c r="O491" s="3" t="s">
        <v>16</v>
      </c>
      <c r="P491" s="3">
        <v>17</v>
      </c>
      <c r="Q491" s="9">
        <f xml:space="preserve"> Table1[[#This Row],[Total_Sales]] / Table1[[#This Row],[Quantity_Sold]]</f>
        <v>351.15600000000001</v>
      </c>
      <c r="R491" s="14" t="str">
        <f t="shared" si="22"/>
        <v>Evening</v>
      </c>
      <c r="S491" s="30">
        <f t="shared" si="23"/>
        <v>0.19</v>
      </c>
    </row>
    <row r="492" spans="1:19" ht="15.75" customHeight="1" x14ac:dyDescent="0.3">
      <c r="A492" s="3">
        <v>2616</v>
      </c>
      <c r="B492" s="4">
        <v>45036</v>
      </c>
      <c r="C492" s="3">
        <v>204</v>
      </c>
      <c r="D492" s="3">
        <v>303</v>
      </c>
      <c r="E492" s="3">
        <v>101</v>
      </c>
      <c r="F492" s="3">
        <v>1</v>
      </c>
      <c r="G492" s="5">
        <v>243.23</v>
      </c>
      <c r="H492" s="5">
        <v>243.23</v>
      </c>
      <c r="I492" s="5">
        <v>51.078299999999999</v>
      </c>
      <c r="J492" s="3" t="b">
        <v>0</v>
      </c>
      <c r="K492" s="3" t="s">
        <v>981</v>
      </c>
      <c r="L492" s="16">
        <f t="shared" si="21"/>
        <v>0.40277777777777779</v>
      </c>
      <c r="M492" s="3">
        <v>2023</v>
      </c>
      <c r="N492" s="3">
        <v>4</v>
      </c>
      <c r="O492" s="3" t="s">
        <v>16</v>
      </c>
      <c r="P492" s="3">
        <v>9</v>
      </c>
      <c r="Q492" s="14">
        <f xml:space="preserve"> Table1[[#This Row],[Total_Sales]] / Table1[[#This Row],[Quantity_Sold]]</f>
        <v>243.23</v>
      </c>
      <c r="R492" s="14" t="str">
        <f t="shared" si="22"/>
        <v>Morning</v>
      </c>
      <c r="S492" s="30">
        <f t="shared" si="23"/>
        <v>0.21</v>
      </c>
    </row>
    <row r="493" spans="1:19" ht="15.75" customHeight="1" x14ac:dyDescent="0.3">
      <c r="A493" s="3">
        <v>1084</v>
      </c>
      <c r="B493" s="4">
        <v>45037</v>
      </c>
      <c r="C493" s="3">
        <v>204</v>
      </c>
      <c r="D493" s="3">
        <v>301</v>
      </c>
      <c r="E493" s="3">
        <v>102</v>
      </c>
      <c r="F493" s="3">
        <v>4</v>
      </c>
      <c r="G493" s="5">
        <v>374.02299999999997</v>
      </c>
      <c r="H493" s="5">
        <v>1496.0919999999999</v>
      </c>
      <c r="I493" s="5">
        <v>254.33563999999998</v>
      </c>
      <c r="J493" s="3" t="b">
        <v>0</v>
      </c>
      <c r="K493" s="3" t="s">
        <v>103</v>
      </c>
      <c r="L493" s="16">
        <f t="shared" si="21"/>
        <v>0.68263888888888891</v>
      </c>
      <c r="M493" s="3">
        <v>2023</v>
      </c>
      <c r="N493" s="3">
        <v>4</v>
      </c>
      <c r="O493" s="3" t="s">
        <v>26</v>
      </c>
      <c r="P493" s="3">
        <v>16</v>
      </c>
      <c r="Q493" s="9">
        <f xml:space="preserve"> Table1[[#This Row],[Total_Sales]] / Table1[[#This Row],[Quantity_Sold]]</f>
        <v>374.02299999999997</v>
      </c>
      <c r="R493" s="14" t="str">
        <f t="shared" si="22"/>
        <v>Evening</v>
      </c>
      <c r="S493" s="30">
        <f t="shared" si="23"/>
        <v>0.17</v>
      </c>
    </row>
    <row r="494" spans="1:19" ht="15.75" customHeight="1" x14ac:dyDescent="0.3">
      <c r="A494" s="3">
        <v>1130</v>
      </c>
      <c r="B494" s="4">
        <v>45037</v>
      </c>
      <c r="C494" s="3">
        <v>201</v>
      </c>
      <c r="D494" s="3">
        <v>305</v>
      </c>
      <c r="E494" s="3">
        <v>103</v>
      </c>
      <c r="F494" s="3">
        <v>2</v>
      </c>
      <c r="G494" s="5">
        <v>59.253999999999998</v>
      </c>
      <c r="H494" s="5">
        <v>118.508</v>
      </c>
      <c r="I494" s="5">
        <v>35.552399999999999</v>
      </c>
      <c r="J494" s="3" t="b">
        <v>0</v>
      </c>
      <c r="K494" s="3" t="s">
        <v>144</v>
      </c>
      <c r="L494" s="16">
        <f t="shared" si="21"/>
        <v>0.88194444444444442</v>
      </c>
      <c r="M494" s="3">
        <v>2023</v>
      </c>
      <c r="N494" s="3">
        <v>4</v>
      </c>
      <c r="O494" s="3" t="s">
        <v>26</v>
      </c>
      <c r="P494" s="3">
        <v>21</v>
      </c>
      <c r="Q494" s="9">
        <f xml:space="preserve"> Table1[[#This Row],[Total_Sales]] / Table1[[#This Row],[Quantity_Sold]]</f>
        <v>59.253999999999998</v>
      </c>
      <c r="R494" s="14" t="str">
        <f t="shared" si="22"/>
        <v>Night</v>
      </c>
      <c r="S494" s="30">
        <f t="shared" si="23"/>
        <v>0.3</v>
      </c>
    </row>
    <row r="495" spans="1:19" ht="15.75" customHeight="1" x14ac:dyDescent="0.3">
      <c r="A495" s="3">
        <v>1697</v>
      </c>
      <c r="B495" s="4">
        <v>45037</v>
      </c>
      <c r="C495" s="3">
        <v>204</v>
      </c>
      <c r="D495" s="3">
        <v>303</v>
      </c>
      <c r="E495" s="3">
        <v>105</v>
      </c>
      <c r="F495" s="3">
        <v>6</v>
      </c>
      <c r="G495" s="5">
        <v>118.001</v>
      </c>
      <c r="H495" s="5">
        <v>708.00600000000009</v>
      </c>
      <c r="I495" s="5">
        <v>134.52114000000003</v>
      </c>
      <c r="J495" s="3" t="b">
        <v>0</v>
      </c>
      <c r="K495" s="3" t="s">
        <v>383</v>
      </c>
      <c r="L495" s="16">
        <f t="shared" si="21"/>
        <v>0.38263888888888886</v>
      </c>
      <c r="M495" s="3">
        <v>2023</v>
      </c>
      <c r="N495" s="3">
        <v>4</v>
      </c>
      <c r="O495" s="3" t="s">
        <v>26</v>
      </c>
      <c r="P495" s="3">
        <v>9</v>
      </c>
      <c r="Q495" s="9">
        <f xml:space="preserve"> Table1[[#This Row],[Total_Sales]] / Table1[[#This Row],[Quantity_Sold]]</f>
        <v>118.00100000000002</v>
      </c>
      <c r="R495" s="14" t="str">
        <f t="shared" si="22"/>
        <v>Morning</v>
      </c>
      <c r="S495" s="30">
        <f t="shared" si="23"/>
        <v>0.19000000000000003</v>
      </c>
    </row>
    <row r="496" spans="1:19" ht="15.75" customHeight="1" x14ac:dyDescent="0.3">
      <c r="A496" s="3">
        <v>2359</v>
      </c>
      <c r="B496" s="4">
        <v>45037</v>
      </c>
      <c r="C496" s="3">
        <v>202</v>
      </c>
      <c r="D496" s="3">
        <v>305</v>
      </c>
      <c r="E496" s="3">
        <v>105</v>
      </c>
      <c r="F496" s="3">
        <v>3</v>
      </c>
      <c r="G496" s="5">
        <v>280.98199999999997</v>
      </c>
      <c r="H496" s="5">
        <v>842.94599999999991</v>
      </c>
      <c r="I496" s="5">
        <v>210.73649999999998</v>
      </c>
      <c r="J496" s="3" t="b">
        <v>0</v>
      </c>
      <c r="K496" s="3" t="s">
        <v>614</v>
      </c>
      <c r="L496" s="16">
        <f t="shared" si="21"/>
        <v>7.2222222222222215E-2</v>
      </c>
      <c r="M496" s="3">
        <v>2023</v>
      </c>
      <c r="N496" s="3">
        <v>4</v>
      </c>
      <c r="O496" s="3" t="s">
        <v>26</v>
      </c>
      <c r="P496" s="3">
        <v>1</v>
      </c>
      <c r="Q496" s="9">
        <f xml:space="preserve"> Table1[[#This Row],[Total_Sales]] / Table1[[#This Row],[Quantity_Sold]]</f>
        <v>280.98199999999997</v>
      </c>
      <c r="R496" s="14" t="str">
        <f t="shared" si="22"/>
        <v>Morning</v>
      </c>
      <c r="S496" s="30">
        <f t="shared" si="23"/>
        <v>0.25</v>
      </c>
    </row>
    <row r="497" spans="1:19" ht="15.75" customHeight="1" x14ac:dyDescent="0.3">
      <c r="A497" s="3">
        <v>2406</v>
      </c>
      <c r="B497" s="4">
        <v>45037</v>
      </c>
      <c r="C497" s="3">
        <v>204</v>
      </c>
      <c r="D497" s="3">
        <v>302</v>
      </c>
      <c r="E497" s="3">
        <v>103</v>
      </c>
      <c r="F497" s="3">
        <v>5</v>
      </c>
      <c r="G497" s="5">
        <v>77.025000000000006</v>
      </c>
      <c r="H497" s="5">
        <v>385.125</v>
      </c>
      <c r="I497" s="5">
        <v>80.876249999999999</v>
      </c>
      <c r="J497" s="3" t="b">
        <v>1</v>
      </c>
      <c r="K497" s="3" t="s">
        <v>907</v>
      </c>
      <c r="L497" s="16">
        <f t="shared" si="21"/>
        <v>0.69444444444444442</v>
      </c>
      <c r="M497" s="3">
        <v>2023</v>
      </c>
      <c r="N497" s="3">
        <v>4</v>
      </c>
      <c r="O497" s="3" t="s">
        <v>26</v>
      </c>
      <c r="P497" s="3">
        <v>16</v>
      </c>
      <c r="Q497" s="9">
        <f xml:space="preserve"> Table1[[#This Row],[Total_Sales]] / Table1[[#This Row],[Quantity_Sold]]</f>
        <v>77.025000000000006</v>
      </c>
      <c r="R497" s="14" t="str">
        <f t="shared" si="22"/>
        <v>Evening</v>
      </c>
      <c r="S497" s="30">
        <f t="shared" si="23"/>
        <v>0.21</v>
      </c>
    </row>
    <row r="498" spans="1:19" ht="15.75" customHeight="1" x14ac:dyDescent="0.3">
      <c r="A498" s="3">
        <v>2560</v>
      </c>
      <c r="B498" s="4">
        <v>45037</v>
      </c>
      <c r="C498" s="3">
        <v>203</v>
      </c>
      <c r="D498" s="3">
        <v>303</v>
      </c>
      <c r="E498" s="3">
        <v>105</v>
      </c>
      <c r="F498" s="3">
        <v>3</v>
      </c>
      <c r="G498" s="5">
        <v>318.81200000000001</v>
      </c>
      <c r="H498" s="5">
        <v>956.43600000000004</v>
      </c>
      <c r="I498" s="5">
        <v>162.59412</v>
      </c>
      <c r="J498" s="3" t="b">
        <v>0</v>
      </c>
      <c r="K498" s="3" t="s">
        <v>260</v>
      </c>
      <c r="L498" s="16">
        <f t="shared" si="21"/>
        <v>0.45694444444444443</v>
      </c>
      <c r="M498" s="3">
        <v>2023</v>
      </c>
      <c r="N498" s="3">
        <v>4</v>
      </c>
      <c r="O498" s="3" t="s">
        <v>26</v>
      </c>
      <c r="P498" s="3">
        <v>10</v>
      </c>
      <c r="Q498" s="9">
        <f xml:space="preserve"> Table1[[#This Row],[Total_Sales]] / Table1[[#This Row],[Quantity_Sold]]</f>
        <v>318.81200000000001</v>
      </c>
      <c r="R498" s="14" t="str">
        <f t="shared" si="22"/>
        <v>Morning</v>
      </c>
      <c r="S498" s="30">
        <f t="shared" si="23"/>
        <v>0.16999999999999998</v>
      </c>
    </row>
    <row r="499" spans="1:19" ht="15.75" customHeight="1" x14ac:dyDescent="0.3">
      <c r="A499" s="3">
        <v>1486</v>
      </c>
      <c r="B499" s="4">
        <v>45038</v>
      </c>
      <c r="C499" s="3">
        <v>203</v>
      </c>
      <c r="D499" s="3">
        <v>302</v>
      </c>
      <c r="E499" s="3">
        <v>105</v>
      </c>
      <c r="F499" s="3">
        <v>1</v>
      </c>
      <c r="G499" s="5">
        <v>41.197000000000003</v>
      </c>
      <c r="H499" s="5">
        <v>41.197000000000003</v>
      </c>
      <c r="I499" s="5">
        <v>7.0034900000000011</v>
      </c>
      <c r="J499" s="3" t="b">
        <v>0</v>
      </c>
      <c r="K499" s="3" t="s">
        <v>432</v>
      </c>
      <c r="L499" s="16">
        <f t="shared" si="21"/>
        <v>0.13402777777777777</v>
      </c>
      <c r="M499" s="3">
        <v>2023</v>
      </c>
      <c r="N499" s="3">
        <v>4</v>
      </c>
      <c r="O499" s="3" t="s">
        <v>22</v>
      </c>
      <c r="P499" s="3">
        <v>3</v>
      </c>
      <c r="Q499" s="9">
        <f xml:space="preserve"> Table1[[#This Row],[Total_Sales]] / Table1[[#This Row],[Quantity_Sold]]</f>
        <v>41.197000000000003</v>
      </c>
      <c r="R499" s="14" t="str">
        <f t="shared" si="22"/>
        <v>Morning</v>
      </c>
      <c r="S499" s="30">
        <f t="shared" si="23"/>
        <v>0.17</v>
      </c>
    </row>
    <row r="500" spans="1:19" ht="15.75" customHeight="1" x14ac:dyDescent="0.3">
      <c r="A500" s="3">
        <v>1876</v>
      </c>
      <c r="B500" s="4">
        <v>45038</v>
      </c>
      <c r="C500" s="3">
        <v>204</v>
      </c>
      <c r="D500" s="3">
        <v>302</v>
      </c>
      <c r="E500" s="3">
        <v>101</v>
      </c>
      <c r="F500" s="3">
        <v>2</v>
      </c>
      <c r="G500" s="5">
        <v>73.242000000000004</v>
      </c>
      <c r="H500" s="5">
        <v>146.48400000000001</v>
      </c>
      <c r="I500" s="5">
        <v>24.902280000000005</v>
      </c>
      <c r="J500" s="3" t="b">
        <v>0</v>
      </c>
      <c r="K500" s="3" t="s">
        <v>678</v>
      </c>
      <c r="L500" s="16">
        <f t="shared" si="21"/>
        <v>0.22708333333333333</v>
      </c>
      <c r="M500" s="3">
        <v>2023</v>
      </c>
      <c r="N500" s="3">
        <v>4</v>
      </c>
      <c r="O500" s="3" t="s">
        <v>22</v>
      </c>
      <c r="P500" s="3">
        <v>5</v>
      </c>
      <c r="Q500" s="14">
        <f xml:space="preserve"> Table1[[#This Row],[Total_Sales]] / Table1[[#This Row],[Quantity_Sold]]</f>
        <v>73.242000000000004</v>
      </c>
      <c r="R500" s="14" t="str">
        <f t="shared" si="22"/>
        <v>Morning</v>
      </c>
      <c r="S500" s="30">
        <f t="shared" si="23"/>
        <v>0.17</v>
      </c>
    </row>
    <row r="501" spans="1:19" ht="15.75" customHeight="1" x14ac:dyDescent="0.3">
      <c r="A501" s="3">
        <v>2145</v>
      </c>
      <c r="B501" s="4">
        <v>45038</v>
      </c>
      <c r="C501" s="3">
        <v>205</v>
      </c>
      <c r="D501" s="3">
        <v>303</v>
      </c>
      <c r="E501" s="3">
        <v>104</v>
      </c>
      <c r="F501" s="3">
        <v>1</v>
      </c>
      <c r="G501" s="5">
        <v>214.31800000000001</v>
      </c>
      <c r="H501" s="5">
        <v>214.31800000000001</v>
      </c>
      <c r="I501" s="5">
        <v>32.1477</v>
      </c>
      <c r="J501" s="3" t="b">
        <v>0</v>
      </c>
      <c r="K501" s="3" t="s">
        <v>140</v>
      </c>
      <c r="L501" s="16">
        <f t="shared" si="21"/>
        <v>0.94930555555555551</v>
      </c>
      <c r="M501" s="3">
        <v>2023</v>
      </c>
      <c r="N501" s="3">
        <v>4</v>
      </c>
      <c r="O501" s="3" t="s">
        <v>22</v>
      </c>
      <c r="P501" s="3">
        <v>22</v>
      </c>
      <c r="Q501" s="9">
        <f xml:space="preserve"> Table1[[#This Row],[Total_Sales]] / Table1[[#This Row],[Quantity_Sold]]</f>
        <v>214.31800000000001</v>
      </c>
      <c r="R501" s="14" t="str">
        <f t="shared" si="22"/>
        <v>Night</v>
      </c>
      <c r="S501" s="30">
        <f t="shared" si="23"/>
        <v>0.15</v>
      </c>
    </row>
    <row r="502" spans="1:19" ht="15.75" customHeight="1" x14ac:dyDescent="0.3">
      <c r="A502" s="3">
        <v>1611</v>
      </c>
      <c r="B502" s="4">
        <v>45039</v>
      </c>
      <c r="C502" s="3">
        <v>203</v>
      </c>
      <c r="D502" s="3">
        <v>301</v>
      </c>
      <c r="E502" s="3">
        <v>102</v>
      </c>
      <c r="F502" s="3">
        <v>10</v>
      </c>
      <c r="G502" s="5">
        <v>118.57299999999999</v>
      </c>
      <c r="H502" s="5">
        <v>1185.73</v>
      </c>
      <c r="I502" s="5">
        <v>177.8595</v>
      </c>
      <c r="J502" s="3" t="b">
        <v>1</v>
      </c>
      <c r="K502" s="3" t="s">
        <v>462</v>
      </c>
      <c r="L502" s="16">
        <f t="shared" si="21"/>
        <v>0.4</v>
      </c>
      <c r="M502" s="3">
        <v>2023</v>
      </c>
      <c r="N502" s="3">
        <v>4</v>
      </c>
      <c r="O502" s="3" t="s">
        <v>20</v>
      </c>
      <c r="P502" s="3">
        <v>9</v>
      </c>
      <c r="Q502" s="9">
        <f xml:space="preserve"> Table1[[#This Row],[Total_Sales]] / Table1[[#This Row],[Quantity_Sold]]</f>
        <v>118.57300000000001</v>
      </c>
      <c r="R502" s="14" t="str">
        <f t="shared" si="22"/>
        <v>Morning</v>
      </c>
      <c r="S502" s="30">
        <f t="shared" si="23"/>
        <v>0.15</v>
      </c>
    </row>
    <row r="503" spans="1:19" ht="15.75" customHeight="1" x14ac:dyDescent="0.3">
      <c r="A503" s="3">
        <v>2184</v>
      </c>
      <c r="B503" s="4">
        <v>45039</v>
      </c>
      <c r="C503" s="3">
        <v>201</v>
      </c>
      <c r="D503" s="3">
        <v>301</v>
      </c>
      <c r="E503" s="3">
        <v>101</v>
      </c>
      <c r="F503" s="3">
        <v>5</v>
      </c>
      <c r="G503" s="5">
        <v>76.114999999999995</v>
      </c>
      <c r="H503" s="5">
        <v>380.57499999999999</v>
      </c>
      <c r="I503" s="5">
        <v>79.920749999999998</v>
      </c>
      <c r="J503" s="3" t="b">
        <v>0</v>
      </c>
      <c r="K503" s="3" t="s">
        <v>703</v>
      </c>
      <c r="L503" s="16">
        <f t="shared" si="21"/>
        <v>0.86111111111111116</v>
      </c>
      <c r="M503" s="3">
        <v>2023</v>
      </c>
      <c r="N503" s="3">
        <v>4</v>
      </c>
      <c r="O503" s="3" t="s">
        <v>20</v>
      </c>
      <c r="P503" s="3">
        <v>20</v>
      </c>
      <c r="Q503" s="14">
        <f xml:space="preserve"> Table1[[#This Row],[Total_Sales]] / Table1[[#This Row],[Quantity_Sold]]</f>
        <v>76.114999999999995</v>
      </c>
      <c r="R503" s="14" t="str">
        <f t="shared" si="22"/>
        <v>Evening</v>
      </c>
      <c r="S503" s="30">
        <f t="shared" si="23"/>
        <v>0.21</v>
      </c>
    </row>
    <row r="504" spans="1:19" ht="15.75" customHeight="1" x14ac:dyDescent="0.3">
      <c r="A504" s="3">
        <v>2521</v>
      </c>
      <c r="B504" s="4">
        <v>45039</v>
      </c>
      <c r="C504" s="3">
        <v>203</v>
      </c>
      <c r="D504" s="3">
        <v>303</v>
      </c>
      <c r="E504" s="3">
        <v>104</v>
      </c>
      <c r="F504" s="3">
        <v>8</v>
      </c>
      <c r="G504" s="5">
        <v>352.43000000000006</v>
      </c>
      <c r="H504" s="5">
        <v>2819.4400000000005</v>
      </c>
      <c r="I504" s="5">
        <v>704.86000000000013</v>
      </c>
      <c r="J504" s="3" t="b">
        <v>1</v>
      </c>
      <c r="K504" s="3" t="s">
        <v>952</v>
      </c>
      <c r="L504" s="16">
        <f t="shared" si="21"/>
        <v>0.84097222222222223</v>
      </c>
      <c r="M504" s="3">
        <v>2023</v>
      </c>
      <c r="N504" s="3">
        <v>4</v>
      </c>
      <c r="O504" s="3" t="s">
        <v>20</v>
      </c>
      <c r="P504" s="3">
        <v>20</v>
      </c>
      <c r="Q504" s="9">
        <f xml:space="preserve"> Table1[[#This Row],[Total_Sales]] / Table1[[#This Row],[Quantity_Sold]]</f>
        <v>352.43000000000006</v>
      </c>
      <c r="R504" s="14" t="str">
        <f t="shared" si="22"/>
        <v>Evening</v>
      </c>
      <c r="S504" s="30">
        <f t="shared" si="23"/>
        <v>0.25</v>
      </c>
    </row>
    <row r="505" spans="1:19" ht="15.75" customHeight="1" x14ac:dyDescent="0.3">
      <c r="A505" s="3">
        <v>1693</v>
      </c>
      <c r="B505" s="4">
        <v>45040</v>
      </c>
      <c r="C505" s="3">
        <v>203</v>
      </c>
      <c r="D505" s="3">
        <v>304</v>
      </c>
      <c r="E505" s="3">
        <v>101</v>
      </c>
      <c r="F505" s="3">
        <v>5</v>
      </c>
      <c r="G505" s="5">
        <v>105.35200000000002</v>
      </c>
      <c r="H505" s="5">
        <v>526.7600000000001</v>
      </c>
      <c r="I505" s="5">
        <v>131.69000000000003</v>
      </c>
      <c r="J505" s="3" t="b">
        <v>0</v>
      </c>
      <c r="K505" s="3" t="s">
        <v>574</v>
      </c>
      <c r="L505" s="16">
        <f t="shared" si="21"/>
        <v>0.12986111111111112</v>
      </c>
      <c r="M505" s="3">
        <v>2023</v>
      </c>
      <c r="N505" s="3">
        <v>4</v>
      </c>
      <c r="O505" s="3" t="s">
        <v>28</v>
      </c>
      <c r="P505" s="3">
        <v>3</v>
      </c>
      <c r="Q505" s="14">
        <f xml:space="preserve"> Table1[[#This Row],[Total_Sales]] / Table1[[#This Row],[Quantity_Sold]]</f>
        <v>105.35200000000002</v>
      </c>
      <c r="R505" s="14" t="str">
        <f t="shared" si="22"/>
        <v>Morning</v>
      </c>
      <c r="S505" s="30">
        <f t="shared" si="23"/>
        <v>0.25</v>
      </c>
    </row>
    <row r="506" spans="1:19" ht="15.75" customHeight="1" x14ac:dyDescent="0.3">
      <c r="A506" s="3">
        <v>2812</v>
      </c>
      <c r="B506" s="4">
        <v>45040</v>
      </c>
      <c r="C506" s="3">
        <v>204</v>
      </c>
      <c r="D506" s="3">
        <v>303</v>
      </c>
      <c r="E506" s="3">
        <v>104</v>
      </c>
      <c r="F506" s="3">
        <v>9</v>
      </c>
      <c r="G506" s="5">
        <v>47.398000000000003</v>
      </c>
      <c r="H506" s="5">
        <v>426.58200000000005</v>
      </c>
      <c r="I506" s="5">
        <v>72.518940000000015</v>
      </c>
      <c r="J506" s="3" t="b">
        <v>0</v>
      </c>
      <c r="K506" s="3" t="s">
        <v>1047</v>
      </c>
      <c r="L506" s="16">
        <f t="shared" si="21"/>
        <v>0.45</v>
      </c>
      <c r="M506" s="3">
        <v>2023</v>
      </c>
      <c r="N506" s="3">
        <v>4</v>
      </c>
      <c r="O506" s="3" t="s">
        <v>28</v>
      </c>
      <c r="P506" s="3">
        <v>10</v>
      </c>
      <c r="Q506" s="9">
        <f xml:space="preserve"> Table1[[#This Row],[Total_Sales]] / Table1[[#This Row],[Quantity_Sold]]</f>
        <v>47.398000000000003</v>
      </c>
      <c r="R506" s="14" t="str">
        <f t="shared" si="22"/>
        <v>Morning</v>
      </c>
      <c r="S506" s="30">
        <f t="shared" si="23"/>
        <v>0.17</v>
      </c>
    </row>
    <row r="507" spans="1:19" ht="15.75" customHeight="1" x14ac:dyDescent="0.3">
      <c r="A507" s="3">
        <v>2892</v>
      </c>
      <c r="B507" s="4">
        <v>45040</v>
      </c>
      <c r="C507" s="3">
        <v>202</v>
      </c>
      <c r="D507" s="3">
        <v>303</v>
      </c>
      <c r="E507" s="3">
        <v>101</v>
      </c>
      <c r="F507" s="3">
        <v>1</v>
      </c>
      <c r="G507" s="5">
        <v>34.008000000000003</v>
      </c>
      <c r="H507" s="5">
        <v>34.008000000000003</v>
      </c>
      <c r="I507" s="5">
        <v>7.14168</v>
      </c>
      <c r="J507" s="3" t="b">
        <v>0</v>
      </c>
      <c r="K507" s="3" t="s">
        <v>340</v>
      </c>
      <c r="L507" s="16">
        <f t="shared" si="21"/>
        <v>0.64444444444444449</v>
      </c>
      <c r="M507" s="3">
        <v>2023</v>
      </c>
      <c r="N507" s="3">
        <v>4</v>
      </c>
      <c r="O507" s="3" t="s">
        <v>28</v>
      </c>
      <c r="P507" s="3">
        <v>15</v>
      </c>
      <c r="Q507" s="14">
        <f xml:space="preserve"> Table1[[#This Row],[Total_Sales]] / Table1[[#This Row],[Quantity_Sold]]</f>
        <v>34.008000000000003</v>
      </c>
      <c r="R507" s="14" t="str">
        <f t="shared" si="22"/>
        <v>Evening</v>
      </c>
      <c r="S507" s="30">
        <f t="shared" si="23"/>
        <v>0.21</v>
      </c>
    </row>
    <row r="508" spans="1:19" ht="15.75" customHeight="1" x14ac:dyDescent="0.3">
      <c r="A508" s="3">
        <v>2468</v>
      </c>
      <c r="B508" s="4">
        <v>45041</v>
      </c>
      <c r="C508" s="3">
        <v>203</v>
      </c>
      <c r="D508" s="3">
        <v>304</v>
      </c>
      <c r="E508" s="3">
        <v>103</v>
      </c>
      <c r="F508" s="3">
        <v>6</v>
      </c>
      <c r="G508" s="5">
        <v>325.96200000000005</v>
      </c>
      <c r="H508" s="5">
        <v>1955.7720000000004</v>
      </c>
      <c r="I508" s="5">
        <v>586.73160000000007</v>
      </c>
      <c r="J508" s="3" t="b">
        <v>0</v>
      </c>
      <c r="K508" s="3" t="s">
        <v>904</v>
      </c>
      <c r="L508" s="16">
        <f t="shared" si="21"/>
        <v>0.43333333333333335</v>
      </c>
      <c r="M508" s="3">
        <v>2023</v>
      </c>
      <c r="N508" s="3">
        <v>4</v>
      </c>
      <c r="O508" s="3" t="s">
        <v>31</v>
      </c>
      <c r="P508" s="3">
        <v>10</v>
      </c>
      <c r="Q508" s="9">
        <f xml:space="preserve"> Table1[[#This Row],[Total_Sales]] / Table1[[#This Row],[Quantity_Sold]]</f>
        <v>325.96200000000005</v>
      </c>
      <c r="R508" s="14" t="str">
        <f t="shared" si="22"/>
        <v>Morning</v>
      </c>
      <c r="S508" s="30">
        <f t="shared" si="23"/>
        <v>0.3</v>
      </c>
    </row>
    <row r="509" spans="1:19" ht="15.75" customHeight="1" x14ac:dyDescent="0.3">
      <c r="A509" s="3">
        <v>2606</v>
      </c>
      <c r="B509" s="4">
        <v>45041</v>
      </c>
      <c r="C509" s="3">
        <v>203</v>
      </c>
      <c r="D509" s="3">
        <v>302</v>
      </c>
      <c r="E509" s="3">
        <v>104</v>
      </c>
      <c r="F509" s="3">
        <v>1</v>
      </c>
      <c r="G509" s="5">
        <v>90.350000000000009</v>
      </c>
      <c r="H509" s="5">
        <v>90.350000000000009</v>
      </c>
      <c r="I509" s="5">
        <v>27.105</v>
      </c>
      <c r="J509" s="3" t="b">
        <v>0</v>
      </c>
      <c r="K509" s="3" t="s">
        <v>975</v>
      </c>
      <c r="L509" s="16">
        <f t="shared" si="21"/>
        <v>0.4152777777777778</v>
      </c>
      <c r="M509" s="3">
        <v>2023</v>
      </c>
      <c r="N509" s="3">
        <v>4</v>
      </c>
      <c r="O509" s="3" t="s">
        <v>31</v>
      </c>
      <c r="P509" s="3">
        <v>9</v>
      </c>
      <c r="Q509" s="9">
        <f xml:space="preserve"> Table1[[#This Row],[Total_Sales]] / Table1[[#This Row],[Quantity_Sold]]</f>
        <v>90.350000000000009</v>
      </c>
      <c r="R509" s="14" t="str">
        <f t="shared" si="22"/>
        <v>Morning</v>
      </c>
      <c r="S509" s="30">
        <f t="shared" si="23"/>
        <v>0.3</v>
      </c>
    </row>
    <row r="510" spans="1:19" ht="15.75" customHeight="1" x14ac:dyDescent="0.3">
      <c r="A510" s="3">
        <v>1612</v>
      </c>
      <c r="B510" s="4">
        <v>45043</v>
      </c>
      <c r="C510" s="3">
        <v>204</v>
      </c>
      <c r="D510" s="3">
        <v>305</v>
      </c>
      <c r="E510" s="3">
        <v>104</v>
      </c>
      <c r="F510" s="3">
        <v>5</v>
      </c>
      <c r="G510" s="5">
        <v>77.61</v>
      </c>
      <c r="H510" s="5">
        <v>388.05</v>
      </c>
      <c r="I510" s="5">
        <v>65.968500000000006</v>
      </c>
      <c r="J510" s="3" t="b">
        <v>0</v>
      </c>
      <c r="K510" s="3" t="s">
        <v>520</v>
      </c>
      <c r="L510" s="16">
        <f t="shared" si="21"/>
        <v>5.486111111111111E-2</v>
      </c>
      <c r="M510" s="3">
        <v>2023</v>
      </c>
      <c r="N510" s="3">
        <v>4</v>
      </c>
      <c r="O510" s="3" t="s">
        <v>16</v>
      </c>
      <c r="P510" s="3">
        <v>1</v>
      </c>
      <c r="Q510" s="9">
        <f xml:space="preserve"> Table1[[#This Row],[Total_Sales]] / Table1[[#This Row],[Quantity_Sold]]</f>
        <v>77.61</v>
      </c>
      <c r="R510" s="14" t="str">
        <f t="shared" si="22"/>
        <v>Morning</v>
      </c>
      <c r="S510" s="30">
        <f t="shared" si="23"/>
        <v>0.17</v>
      </c>
    </row>
    <row r="511" spans="1:19" ht="15.75" customHeight="1" x14ac:dyDescent="0.3">
      <c r="A511" s="3">
        <v>1617</v>
      </c>
      <c r="B511" s="4">
        <v>45043</v>
      </c>
      <c r="C511" s="3">
        <v>201</v>
      </c>
      <c r="D511" s="3">
        <v>302</v>
      </c>
      <c r="E511" s="3">
        <v>103</v>
      </c>
      <c r="F511" s="3">
        <v>8</v>
      </c>
      <c r="G511" s="5">
        <v>194.06400000000002</v>
      </c>
      <c r="H511" s="5">
        <v>1552.5120000000002</v>
      </c>
      <c r="I511" s="5">
        <v>232.8768</v>
      </c>
      <c r="J511" s="3" t="b">
        <v>0</v>
      </c>
      <c r="K511" s="3" t="s">
        <v>522</v>
      </c>
      <c r="L511" s="16">
        <f t="shared" si="21"/>
        <v>0.3888888888888889</v>
      </c>
      <c r="M511" s="3">
        <v>2023</v>
      </c>
      <c r="N511" s="3">
        <v>4</v>
      </c>
      <c r="O511" s="3" t="s">
        <v>16</v>
      </c>
      <c r="P511" s="3">
        <v>9</v>
      </c>
      <c r="Q511" s="9">
        <f xml:space="preserve"> Table1[[#This Row],[Total_Sales]] / Table1[[#This Row],[Quantity_Sold]]</f>
        <v>194.06400000000002</v>
      </c>
      <c r="R511" s="14" t="str">
        <f t="shared" si="22"/>
        <v>Morning</v>
      </c>
      <c r="S511" s="30">
        <f t="shared" si="23"/>
        <v>0.15</v>
      </c>
    </row>
    <row r="512" spans="1:19" ht="15.75" customHeight="1" x14ac:dyDescent="0.3">
      <c r="A512" s="3">
        <v>1240</v>
      </c>
      <c r="B512" s="4">
        <v>45044</v>
      </c>
      <c r="C512" s="3">
        <v>202</v>
      </c>
      <c r="D512" s="3">
        <v>304</v>
      </c>
      <c r="E512" s="3">
        <v>104</v>
      </c>
      <c r="F512" s="3">
        <v>4</v>
      </c>
      <c r="G512" s="5">
        <v>113.503</v>
      </c>
      <c r="H512" s="5">
        <v>454.012</v>
      </c>
      <c r="I512" s="5">
        <v>77.182040000000001</v>
      </c>
      <c r="J512" s="3" t="b">
        <v>0</v>
      </c>
      <c r="K512" s="3" t="s">
        <v>244</v>
      </c>
      <c r="L512" s="16">
        <f t="shared" si="21"/>
        <v>0.77083333333333337</v>
      </c>
      <c r="M512" s="3">
        <v>2023</v>
      </c>
      <c r="N512" s="3">
        <v>4</v>
      </c>
      <c r="O512" s="3" t="s">
        <v>26</v>
      </c>
      <c r="P512" s="3">
        <v>18</v>
      </c>
      <c r="Q512" s="9">
        <f xml:space="preserve"> Table1[[#This Row],[Total_Sales]] / Table1[[#This Row],[Quantity_Sold]]</f>
        <v>113.503</v>
      </c>
      <c r="R512" s="14" t="str">
        <f t="shared" si="22"/>
        <v>Evening</v>
      </c>
      <c r="S512" s="30">
        <f t="shared" si="23"/>
        <v>0.17</v>
      </c>
    </row>
    <row r="513" spans="1:19" ht="15.75" customHeight="1" x14ac:dyDescent="0.3">
      <c r="A513" s="3">
        <v>1539</v>
      </c>
      <c r="B513" s="4">
        <v>45044</v>
      </c>
      <c r="C513" s="3">
        <v>204</v>
      </c>
      <c r="D513" s="3">
        <v>303</v>
      </c>
      <c r="E513" s="3">
        <v>105</v>
      </c>
      <c r="F513" s="3">
        <v>1</v>
      </c>
      <c r="G513" s="5">
        <v>53.885000000000005</v>
      </c>
      <c r="H513" s="5">
        <v>53.885000000000005</v>
      </c>
      <c r="I513" s="5">
        <v>8.0827500000000008</v>
      </c>
      <c r="J513" s="3" t="b">
        <v>0</v>
      </c>
      <c r="K513" s="3" t="s">
        <v>471</v>
      </c>
      <c r="L513" s="16">
        <f t="shared" si="21"/>
        <v>0.55208333333333337</v>
      </c>
      <c r="M513" s="3">
        <v>2023</v>
      </c>
      <c r="N513" s="3">
        <v>4</v>
      </c>
      <c r="O513" s="3" t="s">
        <v>26</v>
      </c>
      <c r="P513" s="3">
        <v>13</v>
      </c>
      <c r="Q513" s="9">
        <f xml:space="preserve"> Table1[[#This Row],[Total_Sales]] / Table1[[#This Row],[Quantity_Sold]]</f>
        <v>53.885000000000005</v>
      </c>
      <c r="R513" s="14" t="str">
        <f t="shared" si="22"/>
        <v>Afternoon</v>
      </c>
      <c r="S513" s="30">
        <f t="shared" si="23"/>
        <v>0.15</v>
      </c>
    </row>
    <row r="514" spans="1:19" ht="15.75" customHeight="1" x14ac:dyDescent="0.3">
      <c r="A514" s="3">
        <v>2516</v>
      </c>
      <c r="B514" s="4">
        <v>45044</v>
      </c>
      <c r="C514" s="3">
        <v>203</v>
      </c>
      <c r="D514" s="3">
        <v>305</v>
      </c>
      <c r="E514" s="3">
        <v>104</v>
      </c>
      <c r="F514" s="3">
        <v>1</v>
      </c>
      <c r="G514" s="5">
        <v>205.17900000000003</v>
      </c>
      <c r="H514" s="5">
        <v>205.17900000000003</v>
      </c>
      <c r="I514" s="5">
        <v>61.553700000000006</v>
      </c>
      <c r="J514" s="3" t="b">
        <v>1</v>
      </c>
      <c r="K514" s="3" t="s">
        <v>948</v>
      </c>
      <c r="L514" s="16">
        <f t="shared" ref="L514:L577" si="24">TIMEVALUE(K514)</f>
        <v>6.805555555555555E-2</v>
      </c>
      <c r="M514" s="3">
        <v>2023</v>
      </c>
      <c r="N514" s="3">
        <v>4</v>
      </c>
      <c r="O514" s="3" t="s">
        <v>26</v>
      </c>
      <c r="P514" s="3">
        <v>1</v>
      </c>
      <c r="Q514" s="9">
        <f xml:space="preserve"> Table1[[#This Row],[Total_Sales]] / Table1[[#This Row],[Quantity_Sold]]</f>
        <v>205.17900000000003</v>
      </c>
      <c r="R514" s="14" t="str">
        <f t="shared" ref="R514:R577" si="25">IF(L514&lt;TIME(12,0,0),"Morning", IF(L514&lt;TIME(15,0,0),"Afternoon", IF(L514&lt;TIME(21,0,0),"Evening","Night")))</f>
        <v>Morning</v>
      </c>
      <c r="S514" s="30">
        <f t="shared" ref="S514:S577" si="26">(I514/H514)</f>
        <v>0.3</v>
      </c>
    </row>
    <row r="515" spans="1:19" ht="15.75" customHeight="1" x14ac:dyDescent="0.3">
      <c r="A515" s="3">
        <v>2590</v>
      </c>
      <c r="B515" s="4">
        <v>45044</v>
      </c>
      <c r="C515" s="3">
        <v>202</v>
      </c>
      <c r="D515" s="3">
        <v>302</v>
      </c>
      <c r="E515" s="3">
        <v>101</v>
      </c>
      <c r="F515" s="3">
        <v>6</v>
      </c>
      <c r="G515" s="5">
        <v>221.078</v>
      </c>
      <c r="H515" s="5">
        <v>1326.4680000000001</v>
      </c>
      <c r="I515" s="5">
        <v>225.49956000000003</v>
      </c>
      <c r="J515" s="3" t="b">
        <v>0</v>
      </c>
      <c r="K515" s="3" t="s">
        <v>969</v>
      </c>
      <c r="L515" s="16">
        <f t="shared" si="24"/>
        <v>0.87222222222222223</v>
      </c>
      <c r="M515" s="3">
        <v>2023</v>
      </c>
      <c r="N515" s="3">
        <v>4</v>
      </c>
      <c r="O515" s="3" t="s">
        <v>26</v>
      </c>
      <c r="P515" s="3">
        <v>20</v>
      </c>
      <c r="Q515" s="14">
        <f xml:space="preserve"> Table1[[#This Row],[Total_Sales]] / Table1[[#This Row],[Quantity_Sold]]</f>
        <v>221.078</v>
      </c>
      <c r="R515" s="14" t="str">
        <f t="shared" si="25"/>
        <v>Evening</v>
      </c>
      <c r="S515" s="30">
        <f t="shared" si="26"/>
        <v>0.17</v>
      </c>
    </row>
    <row r="516" spans="1:19" ht="15.75" customHeight="1" x14ac:dyDescent="0.3">
      <c r="A516" s="3">
        <v>2890</v>
      </c>
      <c r="B516" s="4">
        <v>45044</v>
      </c>
      <c r="C516" s="3">
        <v>202</v>
      </c>
      <c r="D516" s="3">
        <v>302</v>
      </c>
      <c r="E516" s="3">
        <v>101</v>
      </c>
      <c r="F516" s="3">
        <v>7</v>
      </c>
      <c r="G516" s="5">
        <v>294.59300000000002</v>
      </c>
      <c r="H516" s="5">
        <v>2062.1510000000003</v>
      </c>
      <c r="I516" s="5">
        <v>350.56567000000007</v>
      </c>
      <c r="J516" s="3" t="b">
        <v>1</v>
      </c>
      <c r="K516" s="3" t="s">
        <v>1072</v>
      </c>
      <c r="L516" s="16">
        <f t="shared" si="24"/>
        <v>0.19444444444444445</v>
      </c>
      <c r="M516" s="3">
        <v>2023</v>
      </c>
      <c r="N516" s="3">
        <v>4</v>
      </c>
      <c r="O516" s="3" t="s">
        <v>26</v>
      </c>
      <c r="P516" s="3">
        <v>4</v>
      </c>
      <c r="Q516" s="14">
        <f xml:space="preserve"> Table1[[#This Row],[Total_Sales]] / Table1[[#This Row],[Quantity_Sold]]</f>
        <v>294.59300000000002</v>
      </c>
      <c r="R516" s="14" t="str">
        <f t="shared" si="25"/>
        <v>Morning</v>
      </c>
      <c r="S516" s="30">
        <f t="shared" si="26"/>
        <v>0.17</v>
      </c>
    </row>
    <row r="517" spans="1:19" ht="15.75" customHeight="1" x14ac:dyDescent="0.3">
      <c r="A517" s="3">
        <v>1503</v>
      </c>
      <c r="B517" s="4">
        <v>45045</v>
      </c>
      <c r="C517" s="3">
        <v>204</v>
      </c>
      <c r="D517" s="3">
        <v>304</v>
      </c>
      <c r="E517" s="3">
        <v>101</v>
      </c>
      <c r="F517" s="3">
        <v>9</v>
      </c>
      <c r="G517" s="5">
        <v>379.79499999999996</v>
      </c>
      <c r="H517" s="5">
        <v>3418.1549999999997</v>
      </c>
      <c r="I517" s="5">
        <v>512.72324999999989</v>
      </c>
      <c r="J517" s="3" t="b">
        <v>0</v>
      </c>
      <c r="K517" s="3" t="s">
        <v>446</v>
      </c>
      <c r="L517" s="16">
        <f t="shared" si="24"/>
        <v>0.14305555555555555</v>
      </c>
      <c r="M517" s="3">
        <v>2023</v>
      </c>
      <c r="N517" s="3">
        <v>4</v>
      </c>
      <c r="O517" s="3" t="s">
        <v>22</v>
      </c>
      <c r="P517" s="3">
        <v>3</v>
      </c>
      <c r="Q517" s="14">
        <f xml:space="preserve"> Table1[[#This Row],[Total_Sales]] / Table1[[#This Row],[Quantity_Sold]]</f>
        <v>379.79499999999996</v>
      </c>
      <c r="R517" s="14" t="str">
        <f t="shared" si="25"/>
        <v>Morning</v>
      </c>
      <c r="S517" s="30">
        <f t="shared" si="26"/>
        <v>0.14999999999999997</v>
      </c>
    </row>
    <row r="518" spans="1:19" ht="15.75" customHeight="1" x14ac:dyDescent="0.3">
      <c r="A518" s="3">
        <v>2241</v>
      </c>
      <c r="B518" s="4">
        <v>45045</v>
      </c>
      <c r="C518" s="3">
        <v>204</v>
      </c>
      <c r="D518" s="3">
        <v>301</v>
      </c>
      <c r="E518" s="3">
        <v>101</v>
      </c>
      <c r="F518" s="3">
        <v>8</v>
      </c>
      <c r="G518" s="5">
        <v>289.75700000000001</v>
      </c>
      <c r="H518" s="5">
        <v>2318.056</v>
      </c>
      <c r="I518" s="5">
        <v>347.70839999999998</v>
      </c>
      <c r="J518" s="3" t="b">
        <v>0</v>
      </c>
      <c r="K518" s="3" t="s">
        <v>838</v>
      </c>
      <c r="L518" s="16">
        <f t="shared" si="24"/>
        <v>9.6527777777777782E-2</v>
      </c>
      <c r="M518" s="3">
        <v>2023</v>
      </c>
      <c r="N518" s="3">
        <v>4</v>
      </c>
      <c r="O518" s="3" t="s">
        <v>22</v>
      </c>
      <c r="P518" s="3">
        <v>2</v>
      </c>
      <c r="Q518" s="14">
        <f xml:space="preserve"> Table1[[#This Row],[Total_Sales]] / Table1[[#This Row],[Quantity_Sold]]</f>
        <v>289.75700000000001</v>
      </c>
      <c r="R518" s="14" t="str">
        <f t="shared" si="25"/>
        <v>Morning</v>
      </c>
      <c r="S518" s="30">
        <f t="shared" si="26"/>
        <v>0.15</v>
      </c>
    </row>
    <row r="519" spans="1:19" ht="15.75" customHeight="1" x14ac:dyDescent="0.3">
      <c r="A519" s="3">
        <v>1175</v>
      </c>
      <c r="B519" s="4">
        <v>45046</v>
      </c>
      <c r="C519" s="3">
        <v>203</v>
      </c>
      <c r="D519" s="3">
        <v>305</v>
      </c>
      <c r="E519" s="3">
        <v>103</v>
      </c>
      <c r="F519" s="3">
        <v>5</v>
      </c>
      <c r="G519" s="5">
        <v>146.51000000000002</v>
      </c>
      <c r="H519" s="5">
        <v>732.55000000000007</v>
      </c>
      <c r="I519" s="5">
        <v>139.18450000000001</v>
      </c>
      <c r="J519" s="3" t="b">
        <v>1</v>
      </c>
      <c r="K519" s="3" t="s">
        <v>187</v>
      </c>
      <c r="L519" s="16">
        <f t="shared" si="24"/>
        <v>0.75555555555555554</v>
      </c>
      <c r="M519" s="3">
        <v>2023</v>
      </c>
      <c r="N519" s="3">
        <v>4</v>
      </c>
      <c r="O519" s="3" t="s">
        <v>20</v>
      </c>
      <c r="P519" s="3">
        <v>18</v>
      </c>
      <c r="Q519" s="9">
        <f xml:space="preserve"> Table1[[#This Row],[Total_Sales]] / Table1[[#This Row],[Quantity_Sold]]</f>
        <v>146.51000000000002</v>
      </c>
      <c r="R519" s="14" t="str">
        <f t="shared" si="25"/>
        <v>Evening</v>
      </c>
      <c r="S519" s="30">
        <f t="shared" si="26"/>
        <v>0.19</v>
      </c>
    </row>
    <row r="520" spans="1:19" ht="15.75" customHeight="1" x14ac:dyDescent="0.3">
      <c r="A520" s="3">
        <v>1205</v>
      </c>
      <c r="B520" s="4">
        <v>45046</v>
      </c>
      <c r="C520" s="3">
        <v>205</v>
      </c>
      <c r="D520" s="3">
        <v>305</v>
      </c>
      <c r="E520" s="3">
        <v>104</v>
      </c>
      <c r="F520" s="3">
        <v>6</v>
      </c>
      <c r="G520" s="5">
        <v>105.69</v>
      </c>
      <c r="H520" s="5">
        <v>634.14</v>
      </c>
      <c r="I520" s="5">
        <v>120.4866</v>
      </c>
      <c r="J520" s="3" t="b">
        <v>0</v>
      </c>
      <c r="K520" s="3" t="s">
        <v>213</v>
      </c>
      <c r="L520" s="16">
        <f t="shared" si="24"/>
        <v>0.16805555555555557</v>
      </c>
      <c r="M520" s="3">
        <v>2023</v>
      </c>
      <c r="N520" s="3">
        <v>4</v>
      </c>
      <c r="O520" s="3" t="s">
        <v>20</v>
      </c>
      <c r="P520" s="3">
        <v>4</v>
      </c>
      <c r="Q520" s="9">
        <f xml:space="preserve"> Table1[[#This Row],[Total_Sales]] / Table1[[#This Row],[Quantity_Sold]]</f>
        <v>105.69</v>
      </c>
      <c r="R520" s="14" t="str">
        <f t="shared" si="25"/>
        <v>Morning</v>
      </c>
      <c r="S520" s="30">
        <f t="shared" si="26"/>
        <v>0.19</v>
      </c>
    </row>
    <row r="521" spans="1:19" ht="15.75" customHeight="1" x14ac:dyDescent="0.3">
      <c r="A521" s="3">
        <v>2951</v>
      </c>
      <c r="B521" s="4">
        <v>45046</v>
      </c>
      <c r="C521" s="3">
        <v>201</v>
      </c>
      <c r="D521" s="3">
        <v>305</v>
      </c>
      <c r="E521" s="3">
        <v>105</v>
      </c>
      <c r="F521" s="3">
        <v>7</v>
      </c>
      <c r="G521" s="5">
        <v>188.227</v>
      </c>
      <c r="H521" s="5">
        <v>1317.5889999999999</v>
      </c>
      <c r="I521" s="5">
        <v>250.34190999999998</v>
      </c>
      <c r="J521" s="3" t="b">
        <v>0</v>
      </c>
      <c r="K521" s="3" t="s">
        <v>1066</v>
      </c>
      <c r="L521" s="16">
        <f t="shared" si="24"/>
        <v>1.8749999999999999E-2</v>
      </c>
      <c r="M521" s="3">
        <v>2023</v>
      </c>
      <c r="N521" s="3">
        <v>4</v>
      </c>
      <c r="O521" s="3" t="s">
        <v>20</v>
      </c>
      <c r="P521" s="3">
        <v>0</v>
      </c>
      <c r="Q521" s="9">
        <f xml:space="preserve"> Table1[[#This Row],[Total_Sales]] / Table1[[#This Row],[Quantity_Sold]]</f>
        <v>188.227</v>
      </c>
      <c r="R521" s="14" t="str">
        <f t="shared" si="25"/>
        <v>Morning</v>
      </c>
      <c r="S521" s="30">
        <f t="shared" si="26"/>
        <v>0.19</v>
      </c>
    </row>
    <row r="522" spans="1:19" ht="15.75" customHeight="1" x14ac:dyDescent="0.3">
      <c r="A522" s="3">
        <v>1377</v>
      </c>
      <c r="B522" s="4">
        <v>45047</v>
      </c>
      <c r="C522" s="3">
        <v>201</v>
      </c>
      <c r="D522" s="3">
        <v>301</v>
      </c>
      <c r="E522" s="3">
        <v>101</v>
      </c>
      <c r="F522" s="3">
        <v>2</v>
      </c>
      <c r="G522" s="5">
        <v>389.83100000000002</v>
      </c>
      <c r="H522" s="5">
        <v>779.66200000000003</v>
      </c>
      <c r="I522" s="5">
        <v>116.94929999999999</v>
      </c>
      <c r="J522" s="3" t="b">
        <v>0</v>
      </c>
      <c r="K522" s="3" t="s">
        <v>356</v>
      </c>
      <c r="L522" s="16">
        <f t="shared" si="24"/>
        <v>3.125E-2</v>
      </c>
      <c r="M522" s="3">
        <v>2023</v>
      </c>
      <c r="N522" s="3">
        <v>5</v>
      </c>
      <c r="O522" s="3" t="s">
        <v>28</v>
      </c>
      <c r="P522" s="3">
        <v>0</v>
      </c>
      <c r="Q522" s="14">
        <f xml:space="preserve"> Table1[[#This Row],[Total_Sales]] / Table1[[#This Row],[Quantity_Sold]]</f>
        <v>389.83100000000002</v>
      </c>
      <c r="R522" s="14" t="str">
        <f t="shared" si="25"/>
        <v>Morning</v>
      </c>
      <c r="S522" s="30">
        <f t="shared" si="26"/>
        <v>0.15</v>
      </c>
    </row>
    <row r="523" spans="1:19" ht="15.75" customHeight="1" x14ac:dyDescent="0.3">
      <c r="A523" s="3">
        <v>2414</v>
      </c>
      <c r="B523" s="4">
        <v>45047</v>
      </c>
      <c r="C523" s="3">
        <v>203</v>
      </c>
      <c r="D523" s="3">
        <v>303</v>
      </c>
      <c r="E523" s="3">
        <v>101</v>
      </c>
      <c r="F523" s="3">
        <v>2</v>
      </c>
      <c r="G523" s="5">
        <v>325.988</v>
      </c>
      <c r="H523" s="5">
        <v>651.976</v>
      </c>
      <c r="I523" s="5">
        <v>195.59279999999998</v>
      </c>
      <c r="J523" s="3" t="b">
        <v>0</v>
      </c>
      <c r="K523" s="3" t="s">
        <v>913</v>
      </c>
      <c r="L523" s="16">
        <f t="shared" si="24"/>
        <v>0.68819444444444444</v>
      </c>
      <c r="M523" s="3">
        <v>2023</v>
      </c>
      <c r="N523" s="3">
        <v>5</v>
      </c>
      <c r="O523" s="3" t="s">
        <v>28</v>
      </c>
      <c r="P523" s="3">
        <v>16</v>
      </c>
      <c r="Q523" s="14">
        <f xml:space="preserve"> Table1[[#This Row],[Total_Sales]] / Table1[[#This Row],[Quantity_Sold]]</f>
        <v>325.988</v>
      </c>
      <c r="R523" s="14" t="str">
        <f t="shared" si="25"/>
        <v>Evening</v>
      </c>
      <c r="S523" s="30">
        <f t="shared" si="26"/>
        <v>0.3</v>
      </c>
    </row>
    <row r="524" spans="1:19" ht="15.75" customHeight="1" x14ac:dyDescent="0.3">
      <c r="A524" s="3">
        <v>2532</v>
      </c>
      <c r="B524" s="4">
        <v>45048</v>
      </c>
      <c r="C524" s="3">
        <v>202</v>
      </c>
      <c r="D524" s="3">
        <v>305</v>
      </c>
      <c r="E524" s="3">
        <v>102</v>
      </c>
      <c r="F524" s="3">
        <v>9</v>
      </c>
      <c r="G524" s="5">
        <v>381.57599999999996</v>
      </c>
      <c r="H524" s="5">
        <v>3434.1839999999997</v>
      </c>
      <c r="I524" s="5">
        <v>721.17863999999997</v>
      </c>
      <c r="J524" s="3" t="b">
        <v>0</v>
      </c>
      <c r="K524" s="3" t="s">
        <v>185</v>
      </c>
      <c r="L524" s="16">
        <f t="shared" si="24"/>
        <v>0.24374999999999999</v>
      </c>
      <c r="M524" s="3">
        <v>2023</v>
      </c>
      <c r="N524" s="3">
        <v>5</v>
      </c>
      <c r="O524" s="3" t="s">
        <v>31</v>
      </c>
      <c r="P524" s="3">
        <v>5</v>
      </c>
      <c r="Q524" s="9">
        <f xml:space="preserve"> Table1[[#This Row],[Total_Sales]] / Table1[[#This Row],[Quantity_Sold]]</f>
        <v>381.57599999999996</v>
      </c>
      <c r="R524" s="14" t="str">
        <f t="shared" si="25"/>
        <v>Morning</v>
      </c>
      <c r="S524" s="30">
        <f t="shared" si="26"/>
        <v>0.21000000000000002</v>
      </c>
    </row>
    <row r="525" spans="1:19" ht="15.75" customHeight="1" x14ac:dyDescent="0.3">
      <c r="A525" s="3">
        <v>1013</v>
      </c>
      <c r="B525" s="4">
        <v>45049</v>
      </c>
      <c r="C525" s="3">
        <v>202</v>
      </c>
      <c r="D525" s="3">
        <v>301</v>
      </c>
      <c r="E525" s="3">
        <v>101</v>
      </c>
      <c r="F525" s="3">
        <v>4</v>
      </c>
      <c r="G525" s="5">
        <v>167.505</v>
      </c>
      <c r="H525" s="5">
        <v>670.02</v>
      </c>
      <c r="I525" s="5">
        <v>127.3038</v>
      </c>
      <c r="J525" s="3" t="b">
        <v>0</v>
      </c>
      <c r="K525" s="3" t="s">
        <v>34</v>
      </c>
      <c r="L525" s="16">
        <f t="shared" si="24"/>
        <v>0.94166666666666665</v>
      </c>
      <c r="M525" s="3">
        <v>2023</v>
      </c>
      <c r="N525" s="3">
        <v>5</v>
      </c>
      <c r="O525" s="3" t="s">
        <v>18</v>
      </c>
      <c r="P525" s="3">
        <v>22</v>
      </c>
      <c r="Q525" s="14">
        <f xml:space="preserve"> Table1[[#This Row],[Total_Sales]] / Table1[[#This Row],[Quantity_Sold]]</f>
        <v>167.505</v>
      </c>
      <c r="R525" s="14" t="str">
        <f t="shared" si="25"/>
        <v>Night</v>
      </c>
      <c r="S525" s="30">
        <f t="shared" si="26"/>
        <v>0.19</v>
      </c>
    </row>
    <row r="526" spans="1:19" ht="15.75" customHeight="1" x14ac:dyDescent="0.3">
      <c r="A526" s="3">
        <v>1208</v>
      </c>
      <c r="B526" s="4">
        <v>45049</v>
      </c>
      <c r="C526" s="3">
        <v>204</v>
      </c>
      <c r="D526" s="3">
        <v>301</v>
      </c>
      <c r="E526" s="3">
        <v>103</v>
      </c>
      <c r="F526" s="3">
        <v>10</v>
      </c>
      <c r="G526" s="5">
        <v>190.047</v>
      </c>
      <c r="H526" s="5">
        <v>1900.47</v>
      </c>
      <c r="I526" s="5">
        <v>570.14099999999996</v>
      </c>
      <c r="J526" s="3" t="b">
        <v>0</v>
      </c>
      <c r="K526" s="3" t="s">
        <v>116</v>
      </c>
      <c r="L526" s="16">
        <f t="shared" si="24"/>
        <v>7.4999999999999997E-2</v>
      </c>
      <c r="M526" s="3">
        <v>2023</v>
      </c>
      <c r="N526" s="3">
        <v>5</v>
      </c>
      <c r="O526" s="3" t="s">
        <v>18</v>
      </c>
      <c r="P526" s="3">
        <v>1</v>
      </c>
      <c r="Q526" s="9">
        <f xml:space="preserve"> Table1[[#This Row],[Total_Sales]] / Table1[[#This Row],[Quantity_Sold]]</f>
        <v>190.047</v>
      </c>
      <c r="R526" s="14" t="str">
        <f t="shared" si="25"/>
        <v>Morning</v>
      </c>
      <c r="S526" s="30">
        <f t="shared" si="26"/>
        <v>0.3</v>
      </c>
    </row>
    <row r="527" spans="1:19" ht="15.75" customHeight="1" x14ac:dyDescent="0.3">
      <c r="A527" s="3">
        <v>2349</v>
      </c>
      <c r="B527" s="4">
        <v>45049</v>
      </c>
      <c r="C527" s="3">
        <v>202</v>
      </c>
      <c r="D527" s="3">
        <v>302</v>
      </c>
      <c r="E527" s="3">
        <v>105</v>
      </c>
      <c r="F527" s="3">
        <v>8</v>
      </c>
      <c r="G527" s="5">
        <v>362.21899999999999</v>
      </c>
      <c r="H527" s="5">
        <v>2897.752</v>
      </c>
      <c r="I527" s="5">
        <v>434.6628</v>
      </c>
      <c r="J527" s="3" t="b">
        <v>0</v>
      </c>
      <c r="K527" s="3" t="s">
        <v>884</v>
      </c>
      <c r="L527" s="16">
        <f t="shared" si="24"/>
        <v>5.2777777777777778E-2</v>
      </c>
      <c r="M527" s="3">
        <v>2023</v>
      </c>
      <c r="N527" s="3">
        <v>5</v>
      </c>
      <c r="O527" s="3" t="s">
        <v>18</v>
      </c>
      <c r="P527" s="3">
        <v>1</v>
      </c>
      <c r="Q527" s="9">
        <f xml:space="preserve"> Table1[[#This Row],[Total_Sales]] / Table1[[#This Row],[Quantity_Sold]]</f>
        <v>362.21899999999999</v>
      </c>
      <c r="R527" s="14" t="str">
        <f t="shared" si="25"/>
        <v>Morning</v>
      </c>
      <c r="S527" s="30">
        <f t="shared" si="26"/>
        <v>0.15</v>
      </c>
    </row>
    <row r="528" spans="1:19" ht="15.75" customHeight="1" x14ac:dyDescent="0.3">
      <c r="A528" s="3">
        <v>2352</v>
      </c>
      <c r="B528" s="4">
        <v>45049</v>
      </c>
      <c r="C528" s="3">
        <v>202</v>
      </c>
      <c r="D528" s="3">
        <v>305</v>
      </c>
      <c r="E528" s="3">
        <v>103</v>
      </c>
      <c r="F528" s="3">
        <v>4</v>
      </c>
      <c r="G528" s="5">
        <v>319.90400000000005</v>
      </c>
      <c r="H528" s="5">
        <v>1279.6160000000002</v>
      </c>
      <c r="I528" s="5">
        <v>268.71936000000005</v>
      </c>
      <c r="J528" s="3" t="b">
        <v>0</v>
      </c>
      <c r="K528" s="3" t="s">
        <v>625</v>
      </c>
      <c r="L528" s="16">
        <f t="shared" si="24"/>
        <v>0.29097222222222224</v>
      </c>
      <c r="M528" s="3">
        <v>2023</v>
      </c>
      <c r="N528" s="3">
        <v>5</v>
      </c>
      <c r="O528" s="3" t="s">
        <v>18</v>
      </c>
      <c r="P528" s="3">
        <v>6</v>
      </c>
      <c r="Q528" s="9">
        <f xml:space="preserve"> Table1[[#This Row],[Total_Sales]] / Table1[[#This Row],[Quantity_Sold]]</f>
        <v>319.90400000000005</v>
      </c>
      <c r="R528" s="14" t="str">
        <f t="shared" si="25"/>
        <v>Morning</v>
      </c>
      <c r="S528" s="30">
        <f t="shared" si="26"/>
        <v>0.21</v>
      </c>
    </row>
    <row r="529" spans="1:19" ht="15.75" customHeight="1" x14ac:dyDescent="0.3">
      <c r="A529" s="3">
        <v>2849</v>
      </c>
      <c r="B529" s="4">
        <v>45049</v>
      </c>
      <c r="C529" s="3">
        <v>204</v>
      </c>
      <c r="D529" s="3">
        <v>304</v>
      </c>
      <c r="E529" s="3">
        <v>104</v>
      </c>
      <c r="F529" s="3">
        <v>10</v>
      </c>
      <c r="G529" s="5">
        <v>65.805999999999997</v>
      </c>
      <c r="H529" s="5">
        <v>658.06</v>
      </c>
      <c r="I529" s="5">
        <v>125.03139999999999</v>
      </c>
      <c r="J529" s="3" t="b">
        <v>0</v>
      </c>
      <c r="K529" s="3" t="s">
        <v>1062</v>
      </c>
      <c r="L529" s="16">
        <f t="shared" si="24"/>
        <v>5.1388888888888887E-2</v>
      </c>
      <c r="M529" s="3">
        <v>2023</v>
      </c>
      <c r="N529" s="3">
        <v>5</v>
      </c>
      <c r="O529" s="3" t="s">
        <v>18</v>
      </c>
      <c r="P529" s="3">
        <v>1</v>
      </c>
      <c r="Q529" s="9">
        <f xml:space="preserve"> Table1[[#This Row],[Total_Sales]] / Table1[[#This Row],[Quantity_Sold]]</f>
        <v>65.805999999999997</v>
      </c>
      <c r="R529" s="14" t="str">
        <f t="shared" si="25"/>
        <v>Morning</v>
      </c>
      <c r="S529" s="30">
        <f t="shared" si="26"/>
        <v>0.19</v>
      </c>
    </row>
    <row r="530" spans="1:19" ht="15.75" customHeight="1" x14ac:dyDescent="0.3">
      <c r="A530" s="3">
        <v>1101</v>
      </c>
      <c r="B530" s="4">
        <v>45050</v>
      </c>
      <c r="C530" s="3">
        <v>201</v>
      </c>
      <c r="D530" s="3">
        <v>304</v>
      </c>
      <c r="E530" s="3">
        <v>101</v>
      </c>
      <c r="F530" s="3">
        <v>5</v>
      </c>
      <c r="G530" s="5">
        <v>58.682000000000002</v>
      </c>
      <c r="H530" s="5">
        <v>293.41000000000003</v>
      </c>
      <c r="I530" s="5">
        <v>44.011500000000005</v>
      </c>
      <c r="J530" s="3" t="b">
        <v>0</v>
      </c>
      <c r="K530" s="3" t="s">
        <v>118</v>
      </c>
      <c r="L530" s="16">
        <f t="shared" si="24"/>
        <v>9.0277777777777776E-2</v>
      </c>
      <c r="M530" s="3">
        <v>2023</v>
      </c>
      <c r="N530" s="3">
        <v>5</v>
      </c>
      <c r="O530" s="3" t="s">
        <v>16</v>
      </c>
      <c r="P530" s="3">
        <v>2</v>
      </c>
      <c r="Q530" s="14">
        <f xml:space="preserve"> Table1[[#This Row],[Total_Sales]] / Table1[[#This Row],[Quantity_Sold]]</f>
        <v>58.682000000000002</v>
      </c>
      <c r="R530" s="14" t="str">
        <f t="shared" si="25"/>
        <v>Morning</v>
      </c>
      <c r="S530" s="30">
        <f t="shared" si="26"/>
        <v>0.15</v>
      </c>
    </row>
    <row r="531" spans="1:19" ht="15.75" customHeight="1" x14ac:dyDescent="0.3">
      <c r="A531" s="3">
        <v>2054</v>
      </c>
      <c r="B531" s="4">
        <v>45050</v>
      </c>
      <c r="C531" s="3">
        <v>202</v>
      </c>
      <c r="D531" s="3">
        <v>305</v>
      </c>
      <c r="E531" s="3">
        <v>101</v>
      </c>
      <c r="F531" s="3">
        <v>8</v>
      </c>
      <c r="G531" s="5">
        <v>237.744</v>
      </c>
      <c r="H531" s="5">
        <v>1901.952</v>
      </c>
      <c r="I531" s="5">
        <v>570.5856</v>
      </c>
      <c r="J531" s="3" t="b">
        <v>0</v>
      </c>
      <c r="K531" s="3" t="s">
        <v>764</v>
      </c>
      <c r="L531" s="16">
        <f t="shared" si="24"/>
        <v>0.30972222222222223</v>
      </c>
      <c r="M531" s="3">
        <v>2023</v>
      </c>
      <c r="N531" s="3">
        <v>5</v>
      </c>
      <c r="O531" s="3" t="s">
        <v>16</v>
      </c>
      <c r="P531" s="3">
        <v>7</v>
      </c>
      <c r="Q531" s="14">
        <f xml:space="preserve"> Table1[[#This Row],[Total_Sales]] / Table1[[#This Row],[Quantity_Sold]]</f>
        <v>237.744</v>
      </c>
      <c r="R531" s="14" t="str">
        <f t="shared" si="25"/>
        <v>Morning</v>
      </c>
      <c r="S531" s="30">
        <f t="shared" si="26"/>
        <v>0.3</v>
      </c>
    </row>
    <row r="532" spans="1:19" ht="15.75" customHeight="1" x14ac:dyDescent="0.3">
      <c r="A532" s="3">
        <v>2421</v>
      </c>
      <c r="B532" s="4">
        <v>45050</v>
      </c>
      <c r="C532" s="3">
        <v>202</v>
      </c>
      <c r="D532" s="3">
        <v>302</v>
      </c>
      <c r="E532" s="3">
        <v>105</v>
      </c>
      <c r="F532" s="3">
        <v>2</v>
      </c>
      <c r="G532" s="5">
        <v>82.914000000000001</v>
      </c>
      <c r="H532" s="5">
        <v>165.828</v>
      </c>
      <c r="I532" s="5">
        <v>24.874199999999998</v>
      </c>
      <c r="J532" s="3" t="b">
        <v>1</v>
      </c>
      <c r="K532" s="3" t="s">
        <v>248</v>
      </c>
      <c r="L532" s="16">
        <f t="shared" si="24"/>
        <v>0.98958333333333337</v>
      </c>
      <c r="M532" s="3">
        <v>2023</v>
      </c>
      <c r="N532" s="3">
        <v>5</v>
      </c>
      <c r="O532" s="3" t="s">
        <v>16</v>
      </c>
      <c r="P532" s="3">
        <v>23</v>
      </c>
      <c r="Q532" s="9">
        <f xml:space="preserve"> Table1[[#This Row],[Total_Sales]] / Table1[[#This Row],[Quantity_Sold]]</f>
        <v>82.914000000000001</v>
      </c>
      <c r="R532" s="14" t="str">
        <f t="shared" si="25"/>
        <v>Night</v>
      </c>
      <c r="S532" s="30">
        <f t="shared" si="26"/>
        <v>0.15</v>
      </c>
    </row>
    <row r="533" spans="1:19" ht="15.75" customHeight="1" x14ac:dyDescent="0.3">
      <c r="A533" s="3">
        <v>1579</v>
      </c>
      <c r="B533" s="4">
        <v>45051</v>
      </c>
      <c r="C533" s="3">
        <v>202</v>
      </c>
      <c r="D533" s="3">
        <v>301</v>
      </c>
      <c r="E533" s="3">
        <v>101</v>
      </c>
      <c r="F533" s="3">
        <v>1</v>
      </c>
      <c r="G533" s="5">
        <v>280.16300000000001</v>
      </c>
      <c r="H533" s="5">
        <v>280.16300000000001</v>
      </c>
      <c r="I533" s="5">
        <v>70.040750000000003</v>
      </c>
      <c r="J533" s="3" t="b">
        <v>0</v>
      </c>
      <c r="K533" s="3" t="s">
        <v>499</v>
      </c>
      <c r="L533" s="16">
        <f t="shared" si="24"/>
        <v>0.58263888888888893</v>
      </c>
      <c r="M533" s="3">
        <v>2023</v>
      </c>
      <c r="N533" s="3">
        <v>5</v>
      </c>
      <c r="O533" s="3" t="s">
        <v>26</v>
      </c>
      <c r="P533" s="3">
        <v>13</v>
      </c>
      <c r="Q533" s="14">
        <f xml:space="preserve"> Table1[[#This Row],[Total_Sales]] / Table1[[#This Row],[Quantity_Sold]]</f>
        <v>280.16300000000001</v>
      </c>
      <c r="R533" s="14" t="str">
        <f t="shared" si="25"/>
        <v>Afternoon</v>
      </c>
      <c r="S533" s="30">
        <f t="shared" si="26"/>
        <v>0.25</v>
      </c>
    </row>
    <row r="534" spans="1:19" ht="15.75" customHeight="1" x14ac:dyDescent="0.3">
      <c r="A534" s="3">
        <v>2024</v>
      </c>
      <c r="B534" s="4">
        <v>45051</v>
      </c>
      <c r="C534" s="3">
        <v>203</v>
      </c>
      <c r="D534" s="3">
        <v>302</v>
      </c>
      <c r="E534" s="3">
        <v>104</v>
      </c>
      <c r="F534" s="3">
        <v>10</v>
      </c>
      <c r="G534" s="5">
        <v>123.708</v>
      </c>
      <c r="H534" s="5">
        <v>1237.08</v>
      </c>
      <c r="I534" s="5">
        <v>371.12399999999997</v>
      </c>
      <c r="J534" s="3" t="b">
        <v>1</v>
      </c>
      <c r="K534" s="3" t="s">
        <v>319</v>
      </c>
      <c r="L534" s="16">
        <f t="shared" si="24"/>
        <v>0.36319444444444443</v>
      </c>
      <c r="M534" s="3">
        <v>2023</v>
      </c>
      <c r="N534" s="3">
        <v>5</v>
      </c>
      <c r="O534" s="3" t="s">
        <v>26</v>
      </c>
      <c r="P534" s="3">
        <v>8</v>
      </c>
      <c r="Q534" s="9">
        <f xml:space="preserve"> Table1[[#This Row],[Total_Sales]] / Table1[[#This Row],[Quantity_Sold]]</f>
        <v>123.708</v>
      </c>
      <c r="R534" s="14" t="str">
        <f t="shared" si="25"/>
        <v>Morning</v>
      </c>
      <c r="S534" s="30">
        <f t="shared" si="26"/>
        <v>0.3</v>
      </c>
    </row>
    <row r="535" spans="1:19" ht="15.75" customHeight="1" x14ac:dyDescent="0.3">
      <c r="A535" s="3">
        <v>1836</v>
      </c>
      <c r="B535" s="4">
        <v>45053</v>
      </c>
      <c r="C535" s="3">
        <v>205</v>
      </c>
      <c r="D535" s="3">
        <v>301</v>
      </c>
      <c r="E535" s="3">
        <v>102</v>
      </c>
      <c r="F535" s="3">
        <v>6</v>
      </c>
      <c r="G535" s="5">
        <v>37.985999999999997</v>
      </c>
      <c r="H535" s="5">
        <v>227.916</v>
      </c>
      <c r="I535" s="5">
        <v>47.862359999999995</v>
      </c>
      <c r="J535" s="3" t="b">
        <v>1</v>
      </c>
      <c r="K535" s="3" t="s">
        <v>348</v>
      </c>
      <c r="L535" s="16">
        <f t="shared" si="24"/>
        <v>0.14930555555555555</v>
      </c>
      <c r="M535" s="3">
        <v>2023</v>
      </c>
      <c r="N535" s="3">
        <v>5</v>
      </c>
      <c r="O535" s="3" t="s">
        <v>20</v>
      </c>
      <c r="P535" s="3">
        <v>3</v>
      </c>
      <c r="Q535" s="9">
        <f xml:space="preserve"> Table1[[#This Row],[Total_Sales]] / Table1[[#This Row],[Quantity_Sold]]</f>
        <v>37.985999999999997</v>
      </c>
      <c r="R535" s="14" t="str">
        <f t="shared" si="25"/>
        <v>Morning</v>
      </c>
      <c r="S535" s="30">
        <f t="shared" si="26"/>
        <v>0.21</v>
      </c>
    </row>
    <row r="536" spans="1:19" ht="15.75" customHeight="1" x14ac:dyDescent="0.3">
      <c r="A536" s="3">
        <v>2154</v>
      </c>
      <c r="B536" s="4">
        <v>45054</v>
      </c>
      <c r="C536" s="3">
        <v>203</v>
      </c>
      <c r="D536" s="3">
        <v>302</v>
      </c>
      <c r="E536" s="3">
        <v>101</v>
      </c>
      <c r="F536" s="3">
        <v>4</v>
      </c>
      <c r="G536" s="5">
        <v>245.68700000000001</v>
      </c>
      <c r="H536" s="5">
        <v>982.74800000000005</v>
      </c>
      <c r="I536" s="5">
        <v>206.37708000000001</v>
      </c>
      <c r="J536" s="3" t="b">
        <v>0</v>
      </c>
      <c r="K536" s="3" t="s">
        <v>636</v>
      </c>
      <c r="L536" s="16">
        <f t="shared" si="24"/>
        <v>8.611111111111111E-2</v>
      </c>
      <c r="M536" s="3">
        <v>2023</v>
      </c>
      <c r="N536" s="3">
        <v>5</v>
      </c>
      <c r="O536" s="3" t="s">
        <v>28</v>
      </c>
      <c r="P536" s="3">
        <v>2</v>
      </c>
      <c r="Q536" s="14">
        <f xml:space="preserve"> Table1[[#This Row],[Total_Sales]] / Table1[[#This Row],[Quantity_Sold]]</f>
        <v>245.68700000000001</v>
      </c>
      <c r="R536" s="14" t="str">
        <f t="shared" si="25"/>
        <v>Morning</v>
      </c>
      <c r="S536" s="30">
        <f t="shared" si="26"/>
        <v>0.21</v>
      </c>
    </row>
    <row r="537" spans="1:19" ht="15.75" customHeight="1" x14ac:dyDescent="0.3">
      <c r="A537" s="3">
        <v>1268</v>
      </c>
      <c r="B537" s="4">
        <v>45055</v>
      </c>
      <c r="C537" s="3">
        <v>204</v>
      </c>
      <c r="D537" s="3">
        <v>305</v>
      </c>
      <c r="E537" s="3">
        <v>105</v>
      </c>
      <c r="F537" s="3">
        <v>5</v>
      </c>
      <c r="G537" s="5">
        <v>42.782999999999994</v>
      </c>
      <c r="H537" s="5">
        <v>213.91499999999996</v>
      </c>
      <c r="I537" s="5">
        <v>64.174499999999981</v>
      </c>
      <c r="J537" s="3" t="b">
        <v>1</v>
      </c>
      <c r="K537" s="3" t="s">
        <v>269</v>
      </c>
      <c r="L537" s="16">
        <f t="shared" si="24"/>
        <v>0.11458333333333333</v>
      </c>
      <c r="M537" s="3">
        <v>2023</v>
      </c>
      <c r="N537" s="3">
        <v>5</v>
      </c>
      <c r="O537" s="3" t="s">
        <v>31</v>
      </c>
      <c r="P537" s="3">
        <v>2</v>
      </c>
      <c r="Q537" s="9">
        <f xml:space="preserve"> Table1[[#This Row],[Total_Sales]] / Table1[[#This Row],[Quantity_Sold]]</f>
        <v>42.782999999999994</v>
      </c>
      <c r="R537" s="14" t="str">
        <f t="shared" si="25"/>
        <v>Morning</v>
      </c>
      <c r="S537" s="30">
        <f t="shared" si="26"/>
        <v>0.29999999999999993</v>
      </c>
    </row>
    <row r="538" spans="1:19" ht="15.75" customHeight="1" x14ac:dyDescent="0.3">
      <c r="A538" s="3">
        <v>1656</v>
      </c>
      <c r="B538" s="4">
        <v>45055</v>
      </c>
      <c r="C538" s="3">
        <v>204</v>
      </c>
      <c r="D538" s="3">
        <v>305</v>
      </c>
      <c r="E538" s="3">
        <v>102</v>
      </c>
      <c r="F538" s="3">
        <v>10</v>
      </c>
      <c r="G538" s="5">
        <v>114.51700000000001</v>
      </c>
      <c r="H538" s="5">
        <v>1145.17</v>
      </c>
      <c r="I538" s="5">
        <v>240.48570000000001</v>
      </c>
      <c r="J538" s="3" t="b">
        <v>0</v>
      </c>
      <c r="K538" s="3" t="s">
        <v>118</v>
      </c>
      <c r="L538" s="16">
        <f t="shared" si="24"/>
        <v>9.0277777777777776E-2</v>
      </c>
      <c r="M538" s="3">
        <v>2023</v>
      </c>
      <c r="N538" s="3">
        <v>5</v>
      </c>
      <c r="O538" s="3" t="s">
        <v>31</v>
      </c>
      <c r="P538" s="3">
        <v>2</v>
      </c>
      <c r="Q538" s="9">
        <f xml:space="preserve"> Table1[[#This Row],[Total_Sales]] / Table1[[#This Row],[Quantity_Sold]]</f>
        <v>114.51700000000001</v>
      </c>
      <c r="R538" s="14" t="str">
        <f t="shared" si="25"/>
        <v>Morning</v>
      </c>
      <c r="S538" s="30">
        <f t="shared" si="26"/>
        <v>0.21</v>
      </c>
    </row>
    <row r="539" spans="1:19" ht="15.75" customHeight="1" x14ac:dyDescent="0.3">
      <c r="A539" s="3">
        <v>1609</v>
      </c>
      <c r="B539" s="4">
        <v>45056</v>
      </c>
      <c r="C539" s="3">
        <v>204</v>
      </c>
      <c r="D539" s="3">
        <v>302</v>
      </c>
      <c r="E539" s="3">
        <v>102</v>
      </c>
      <c r="F539" s="3">
        <v>8</v>
      </c>
      <c r="G539" s="5">
        <v>377.80600000000004</v>
      </c>
      <c r="H539" s="5">
        <v>3022.4480000000003</v>
      </c>
      <c r="I539" s="5">
        <v>755.61200000000008</v>
      </c>
      <c r="J539" s="3" t="b">
        <v>1</v>
      </c>
      <c r="K539" s="3" t="s">
        <v>519</v>
      </c>
      <c r="L539" s="16">
        <f t="shared" si="24"/>
        <v>0.31111111111111112</v>
      </c>
      <c r="M539" s="3">
        <v>2023</v>
      </c>
      <c r="N539" s="3">
        <v>5</v>
      </c>
      <c r="O539" s="3" t="s">
        <v>18</v>
      </c>
      <c r="P539" s="3">
        <v>7</v>
      </c>
      <c r="Q539" s="9">
        <f xml:space="preserve"> Table1[[#This Row],[Total_Sales]] / Table1[[#This Row],[Quantity_Sold]]</f>
        <v>377.80600000000004</v>
      </c>
      <c r="R539" s="14" t="str">
        <f t="shared" si="25"/>
        <v>Morning</v>
      </c>
      <c r="S539" s="30">
        <f t="shared" si="26"/>
        <v>0.25</v>
      </c>
    </row>
    <row r="540" spans="1:19" ht="15.75" customHeight="1" x14ac:dyDescent="0.3">
      <c r="A540" s="3">
        <v>2438</v>
      </c>
      <c r="B540" s="4">
        <v>45056</v>
      </c>
      <c r="C540" s="3">
        <v>201</v>
      </c>
      <c r="D540" s="3">
        <v>304</v>
      </c>
      <c r="E540" s="3">
        <v>102</v>
      </c>
      <c r="F540" s="3">
        <v>3</v>
      </c>
      <c r="G540" s="5">
        <v>346.50200000000007</v>
      </c>
      <c r="H540" s="5">
        <v>1039.5060000000003</v>
      </c>
      <c r="I540" s="5">
        <v>311.85180000000008</v>
      </c>
      <c r="J540" s="3" t="b">
        <v>0</v>
      </c>
      <c r="K540" s="3" t="s">
        <v>160</v>
      </c>
      <c r="L540" s="16">
        <f t="shared" si="24"/>
        <v>0.54513888888888884</v>
      </c>
      <c r="M540" s="3">
        <v>2023</v>
      </c>
      <c r="N540" s="3">
        <v>5</v>
      </c>
      <c r="O540" s="3" t="s">
        <v>18</v>
      </c>
      <c r="P540" s="3">
        <v>13</v>
      </c>
      <c r="Q540" s="9">
        <f xml:space="preserve"> Table1[[#This Row],[Total_Sales]] / Table1[[#This Row],[Quantity_Sold]]</f>
        <v>346.50200000000012</v>
      </c>
      <c r="R540" s="14" t="str">
        <f t="shared" si="25"/>
        <v>Afternoon</v>
      </c>
      <c r="S540" s="30">
        <f t="shared" si="26"/>
        <v>0.3</v>
      </c>
    </row>
    <row r="541" spans="1:19" ht="15.75" customHeight="1" x14ac:dyDescent="0.3">
      <c r="A541" s="3">
        <v>2652</v>
      </c>
      <c r="B541" s="4">
        <v>45056</v>
      </c>
      <c r="C541" s="3">
        <v>203</v>
      </c>
      <c r="D541" s="3">
        <v>301</v>
      </c>
      <c r="E541" s="3">
        <v>101</v>
      </c>
      <c r="F541" s="3">
        <v>1</v>
      </c>
      <c r="G541" s="5">
        <v>57.589999999999996</v>
      </c>
      <c r="H541" s="5">
        <v>57.589999999999996</v>
      </c>
      <c r="I541" s="5">
        <v>12.0939</v>
      </c>
      <c r="J541" s="3" t="b">
        <v>1</v>
      </c>
      <c r="K541" s="3" t="s">
        <v>988</v>
      </c>
      <c r="L541" s="16">
        <f t="shared" si="24"/>
        <v>0.95694444444444449</v>
      </c>
      <c r="M541" s="3">
        <v>2023</v>
      </c>
      <c r="N541" s="3">
        <v>5</v>
      </c>
      <c r="O541" s="3" t="s">
        <v>18</v>
      </c>
      <c r="P541" s="3">
        <v>22</v>
      </c>
      <c r="Q541" s="14">
        <f xml:space="preserve"> Table1[[#This Row],[Total_Sales]] / Table1[[#This Row],[Quantity_Sold]]</f>
        <v>57.589999999999996</v>
      </c>
      <c r="R541" s="14" t="str">
        <f t="shared" si="25"/>
        <v>Night</v>
      </c>
      <c r="S541" s="30">
        <f t="shared" si="26"/>
        <v>0.21000000000000002</v>
      </c>
    </row>
    <row r="542" spans="1:19" ht="15.75" customHeight="1" x14ac:dyDescent="0.3">
      <c r="A542" s="3">
        <v>1682</v>
      </c>
      <c r="B542" s="4">
        <v>45057</v>
      </c>
      <c r="C542" s="3">
        <v>202</v>
      </c>
      <c r="D542" s="3">
        <v>301</v>
      </c>
      <c r="E542" s="3">
        <v>103</v>
      </c>
      <c r="F542" s="3">
        <v>8</v>
      </c>
      <c r="G542" s="5">
        <v>37.596000000000004</v>
      </c>
      <c r="H542" s="5">
        <v>300.76800000000003</v>
      </c>
      <c r="I542" s="5">
        <v>90.230400000000003</v>
      </c>
      <c r="J542" s="3" t="b">
        <v>0</v>
      </c>
      <c r="K542" s="3" t="s">
        <v>115</v>
      </c>
      <c r="L542" s="16">
        <f t="shared" si="24"/>
        <v>0.84236111111111112</v>
      </c>
      <c r="M542" s="3">
        <v>2023</v>
      </c>
      <c r="N542" s="3">
        <v>5</v>
      </c>
      <c r="O542" s="3" t="s">
        <v>16</v>
      </c>
      <c r="P542" s="3">
        <v>20</v>
      </c>
      <c r="Q542" s="9">
        <f xml:space="preserve"> Table1[[#This Row],[Total_Sales]] / Table1[[#This Row],[Quantity_Sold]]</f>
        <v>37.596000000000004</v>
      </c>
      <c r="R542" s="14" t="str">
        <f t="shared" si="25"/>
        <v>Evening</v>
      </c>
      <c r="S542" s="30">
        <f t="shared" si="26"/>
        <v>0.3</v>
      </c>
    </row>
    <row r="543" spans="1:19" ht="15.75" customHeight="1" x14ac:dyDescent="0.3">
      <c r="A543" s="3">
        <v>1798</v>
      </c>
      <c r="B543" s="4">
        <v>45057</v>
      </c>
      <c r="C543" s="3">
        <v>203</v>
      </c>
      <c r="D543" s="3">
        <v>302</v>
      </c>
      <c r="E543" s="3">
        <v>104</v>
      </c>
      <c r="F543" s="3">
        <v>5</v>
      </c>
      <c r="G543" s="5">
        <v>370.55200000000002</v>
      </c>
      <c r="H543" s="5">
        <v>1852.7600000000002</v>
      </c>
      <c r="I543" s="5">
        <v>314.96920000000006</v>
      </c>
      <c r="J543" s="3" t="b">
        <v>0</v>
      </c>
      <c r="K543" s="3" t="s">
        <v>637</v>
      </c>
      <c r="L543" s="16">
        <f t="shared" si="24"/>
        <v>0.37083333333333335</v>
      </c>
      <c r="M543" s="3">
        <v>2023</v>
      </c>
      <c r="N543" s="3">
        <v>5</v>
      </c>
      <c r="O543" s="3" t="s">
        <v>16</v>
      </c>
      <c r="P543" s="3">
        <v>8</v>
      </c>
      <c r="Q543" s="9">
        <f xml:space="preserve"> Table1[[#This Row],[Total_Sales]] / Table1[[#This Row],[Quantity_Sold]]</f>
        <v>370.55200000000002</v>
      </c>
      <c r="R543" s="14" t="str">
        <f t="shared" si="25"/>
        <v>Morning</v>
      </c>
      <c r="S543" s="30">
        <f t="shared" si="26"/>
        <v>0.17</v>
      </c>
    </row>
    <row r="544" spans="1:19" ht="15.75" customHeight="1" x14ac:dyDescent="0.3">
      <c r="A544" s="3">
        <v>1974</v>
      </c>
      <c r="B544" s="4">
        <v>45057</v>
      </c>
      <c r="C544" s="3">
        <v>202</v>
      </c>
      <c r="D544" s="3">
        <v>304</v>
      </c>
      <c r="E544" s="3">
        <v>103</v>
      </c>
      <c r="F544" s="3">
        <v>4</v>
      </c>
      <c r="G544" s="5">
        <v>306.358</v>
      </c>
      <c r="H544" s="5">
        <v>1225.432</v>
      </c>
      <c r="I544" s="5">
        <v>257.34071999999998</v>
      </c>
      <c r="J544" s="3" t="b">
        <v>0</v>
      </c>
      <c r="K544" s="3" t="s">
        <v>445</v>
      </c>
      <c r="L544" s="16">
        <f t="shared" si="24"/>
        <v>0.93055555555555558</v>
      </c>
      <c r="M544" s="3">
        <v>2023</v>
      </c>
      <c r="N544" s="3">
        <v>5</v>
      </c>
      <c r="O544" s="3" t="s">
        <v>16</v>
      </c>
      <c r="P544" s="3">
        <v>22</v>
      </c>
      <c r="Q544" s="9">
        <f xml:space="preserve"> Table1[[#This Row],[Total_Sales]] / Table1[[#This Row],[Quantity_Sold]]</f>
        <v>306.358</v>
      </c>
      <c r="R544" s="14" t="str">
        <f t="shared" si="25"/>
        <v>Night</v>
      </c>
      <c r="S544" s="30">
        <f t="shared" si="26"/>
        <v>0.20999999999999996</v>
      </c>
    </row>
    <row r="545" spans="1:19" ht="15.75" customHeight="1" x14ac:dyDescent="0.3">
      <c r="A545" s="3">
        <v>1186</v>
      </c>
      <c r="B545" s="4">
        <v>45059</v>
      </c>
      <c r="C545" s="3">
        <v>201</v>
      </c>
      <c r="D545" s="3">
        <v>305</v>
      </c>
      <c r="E545" s="3">
        <v>101</v>
      </c>
      <c r="F545" s="3">
        <v>5</v>
      </c>
      <c r="G545" s="5">
        <v>319.37099999999998</v>
      </c>
      <c r="H545" s="5">
        <v>1596.855</v>
      </c>
      <c r="I545" s="5">
        <v>271.46535</v>
      </c>
      <c r="J545" s="3" t="b">
        <v>1</v>
      </c>
      <c r="K545" s="3" t="s">
        <v>197</v>
      </c>
      <c r="L545" s="16">
        <f t="shared" si="24"/>
        <v>0.94513888888888886</v>
      </c>
      <c r="M545" s="3">
        <v>2023</v>
      </c>
      <c r="N545" s="3">
        <v>5</v>
      </c>
      <c r="O545" s="3" t="s">
        <v>22</v>
      </c>
      <c r="P545" s="3">
        <v>22</v>
      </c>
      <c r="Q545" s="14">
        <f xml:space="preserve"> Table1[[#This Row],[Total_Sales]] / Table1[[#This Row],[Quantity_Sold]]</f>
        <v>319.37099999999998</v>
      </c>
      <c r="R545" s="14" t="str">
        <f t="shared" si="25"/>
        <v>Night</v>
      </c>
      <c r="S545" s="30">
        <f t="shared" si="26"/>
        <v>0.17</v>
      </c>
    </row>
    <row r="546" spans="1:19" ht="15.75" customHeight="1" x14ac:dyDescent="0.3">
      <c r="A546" s="3">
        <v>1326</v>
      </c>
      <c r="B546" s="4">
        <v>45059</v>
      </c>
      <c r="C546" s="3">
        <v>203</v>
      </c>
      <c r="D546" s="3">
        <v>302</v>
      </c>
      <c r="E546" s="3">
        <v>105</v>
      </c>
      <c r="F546" s="3">
        <v>8</v>
      </c>
      <c r="G546" s="5">
        <v>243.52900000000002</v>
      </c>
      <c r="H546" s="5">
        <v>1948.2320000000002</v>
      </c>
      <c r="I546" s="5">
        <v>409.12872000000004</v>
      </c>
      <c r="J546" s="3" t="b">
        <v>0</v>
      </c>
      <c r="K546" s="3" t="s">
        <v>313</v>
      </c>
      <c r="L546" s="16">
        <f t="shared" si="24"/>
        <v>7.1527777777777773E-2</v>
      </c>
      <c r="M546" s="3">
        <v>2023</v>
      </c>
      <c r="N546" s="3">
        <v>5</v>
      </c>
      <c r="O546" s="3" t="s">
        <v>22</v>
      </c>
      <c r="P546" s="3">
        <v>1</v>
      </c>
      <c r="Q546" s="9">
        <f xml:space="preserve"> Table1[[#This Row],[Total_Sales]] / Table1[[#This Row],[Quantity_Sold]]</f>
        <v>243.52900000000002</v>
      </c>
      <c r="R546" s="14" t="str">
        <f t="shared" si="25"/>
        <v>Morning</v>
      </c>
      <c r="S546" s="30">
        <f t="shared" si="26"/>
        <v>0.21</v>
      </c>
    </row>
    <row r="547" spans="1:19" ht="15.75" customHeight="1" x14ac:dyDescent="0.3">
      <c r="A547" s="3">
        <v>1911</v>
      </c>
      <c r="B547" s="4">
        <v>45059</v>
      </c>
      <c r="C547" s="3">
        <v>205</v>
      </c>
      <c r="D547" s="3">
        <v>303</v>
      </c>
      <c r="E547" s="3">
        <v>105</v>
      </c>
      <c r="F547" s="3">
        <v>1</v>
      </c>
      <c r="G547" s="5">
        <v>62.569000000000003</v>
      </c>
      <c r="H547" s="5">
        <v>62.569000000000003</v>
      </c>
      <c r="I547" s="5">
        <v>9.3853500000000007</v>
      </c>
      <c r="J547" s="3" t="b">
        <v>0</v>
      </c>
      <c r="K547" s="3" t="s">
        <v>700</v>
      </c>
      <c r="L547" s="16">
        <f t="shared" si="24"/>
        <v>0.88402777777777775</v>
      </c>
      <c r="M547" s="3">
        <v>2023</v>
      </c>
      <c r="N547" s="3">
        <v>5</v>
      </c>
      <c r="O547" s="3" t="s">
        <v>22</v>
      </c>
      <c r="P547" s="3">
        <v>21</v>
      </c>
      <c r="Q547" s="9">
        <f xml:space="preserve"> Table1[[#This Row],[Total_Sales]] / Table1[[#This Row],[Quantity_Sold]]</f>
        <v>62.569000000000003</v>
      </c>
      <c r="R547" s="14" t="str">
        <f t="shared" si="25"/>
        <v>Night</v>
      </c>
      <c r="S547" s="30">
        <f t="shared" si="26"/>
        <v>0.15</v>
      </c>
    </row>
    <row r="548" spans="1:19" ht="15.75" customHeight="1" x14ac:dyDescent="0.3">
      <c r="A548" s="3">
        <v>2311</v>
      </c>
      <c r="B548" s="4">
        <v>45059</v>
      </c>
      <c r="C548" s="3">
        <v>204</v>
      </c>
      <c r="D548" s="3">
        <v>304</v>
      </c>
      <c r="E548" s="3">
        <v>104</v>
      </c>
      <c r="F548" s="3">
        <v>10</v>
      </c>
      <c r="G548" s="5">
        <v>365.88499999999999</v>
      </c>
      <c r="H548" s="5">
        <v>3658.85</v>
      </c>
      <c r="I548" s="5">
        <v>914.71249999999998</v>
      </c>
      <c r="J548" s="3" t="b">
        <v>0</v>
      </c>
      <c r="K548" s="3" t="s">
        <v>748</v>
      </c>
      <c r="L548" s="16">
        <f t="shared" si="24"/>
        <v>0.93958333333333333</v>
      </c>
      <c r="M548" s="3">
        <v>2023</v>
      </c>
      <c r="N548" s="3">
        <v>5</v>
      </c>
      <c r="O548" s="3" t="s">
        <v>22</v>
      </c>
      <c r="P548" s="3">
        <v>22</v>
      </c>
      <c r="Q548" s="9">
        <f xml:space="preserve"> Table1[[#This Row],[Total_Sales]] / Table1[[#This Row],[Quantity_Sold]]</f>
        <v>365.88499999999999</v>
      </c>
      <c r="R548" s="14" t="str">
        <f t="shared" si="25"/>
        <v>Night</v>
      </c>
      <c r="S548" s="30">
        <f t="shared" si="26"/>
        <v>0.25</v>
      </c>
    </row>
    <row r="549" spans="1:19" ht="15.75" customHeight="1" x14ac:dyDescent="0.3">
      <c r="A549" s="3">
        <v>2623</v>
      </c>
      <c r="B549" s="4">
        <v>45059</v>
      </c>
      <c r="C549" s="3">
        <v>202</v>
      </c>
      <c r="D549" s="3">
        <v>302</v>
      </c>
      <c r="E549" s="3">
        <v>101</v>
      </c>
      <c r="F549" s="3">
        <v>9</v>
      </c>
      <c r="G549" s="5">
        <v>168.428</v>
      </c>
      <c r="H549" s="5">
        <v>1515.8519999999999</v>
      </c>
      <c r="I549" s="5">
        <v>378.96299999999997</v>
      </c>
      <c r="J549" s="3" t="b">
        <v>0</v>
      </c>
      <c r="K549" s="3" t="s">
        <v>620</v>
      </c>
      <c r="L549" s="16">
        <f t="shared" si="24"/>
        <v>0.84375</v>
      </c>
      <c r="M549" s="3">
        <v>2023</v>
      </c>
      <c r="N549" s="3">
        <v>5</v>
      </c>
      <c r="O549" s="3" t="s">
        <v>22</v>
      </c>
      <c r="P549" s="3">
        <v>20</v>
      </c>
      <c r="Q549" s="14">
        <f xml:space="preserve"> Table1[[#This Row],[Total_Sales]] / Table1[[#This Row],[Quantity_Sold]]</f>
        <v>168.428</v>
      </c>
      <c r="R549" s="14" t="str">
        <f t="shared" si="25"/>
        <v>Evening</v>
      </c>
      <c r="S549" s="30">
        <f t="shared" si="26"/>
        <v>0.25</v>
      </c>
    </row>
    <row r="550" spans="1:19" ht="15.75" customHeight="1" x14ac:dyDescent="0.3">
      <c r="A550" s="3">
        <v>2018</v>
      </c>
      <c r="B550" s="4">
        <v>45060</v>
      </c>
      <c r="C550" s="3">
        <v>202</v>
      </c>
      <c r="D550" s="3">
        <v>301</v>
      </c>
      <c r="E550" s="3">
        <v>102</v>
      </c>
      <c r="F550" s="3">
        <v>4</v>
      </c>
      <c r="G550" s="5">
        <v>213.38199999999998</v>
      </c>
      <c r="H550" s="5">
        <v>853.52799999999991</v>
      </c>
      <c r="I550" s="5">
        <v>256.05839999999995</v>
      </c>
      <c r="J550" s="3" t="b">
        <v>1</v>
      </c>
      <c r="K550" s="3" t="s">
        <v>586</v>
      </c>
      <c r="L550" s="16">
        <f t="shared" si="24"/>
        <v>0.10902777777777778</v>
      </c>
      <c r="M550" s="3">
        <v>2023</v>
      </c>
      <c r="N550" s="3">
        <v>5</v>
      </c>
      <c r="O550" s="3" t="s">
        <v>20</v>
      </c>
      <c r="P550" s="3">
        <v>2</v>
      </c>
      <c r="Q550" s="9">
        <f xml:space="preserve"> Table1[[#This Row],[Total_Sales]] / Table1[[#This Row],[Quantity_Sold]]</f>
        <v>213.38199999999998</v>
      </c>
      <c r="R550" s="14" t="str">
        <f t="shared" si="25"/>
        <v>Morning</v>
      </c>
      <c r="S550" s="30">
        <f t="shared" si="26"/>
        <v>0.3</v>
      </c>
    </row>
    <row r="551" spans="1:19" ht="15.75" customHeight="1" x14ac:dyDescent="0.3">
      <c r="A551" s="3">
        <v>2062</v>
      </c>
      <c r="B551" s="4">
        <v>45060</v>
      </c>
      <c r="C551" s="3">
        <v>201</v>
      </c>
      <c r="D551" s="3">
        <v>303</v>
      </c>
      <c r="E551" s="3">
        <v>103</v>
      </c>
      <c r="F551" s="3">
        <v>10</v>
      </c>
      <c r="G551" s="5">
        <v>312.11700000000002</v>
      </c>
      <c r="H551" s="5">
        <v>3121.17</v>
      </c>
      <c r="I551" s="5">
        <v>530.59890000000007</v>
      </c>
      <c r="J551" s="3" t="b">
        <v>0</v>
      </c>
      <c r="K551" s="3" t="s">
        <v>768</v>
      </c>
      <c r="L551" s="16">
        <f t="shared" si="24"/>
        <v>0.69236111111111109</v>
      </c>
      <c r="M551" s="3">
        <v>2023</v>
      </c>
      <c r="N551" s="3">
        <v>5</v>
      </c>
      <c r="O551" s="3" t="s">
        <v>20</v>
      </c>
      <c r="P551" s="3">
        <v>16</v>
      </c>
      <c r="Q551" s="9">
        <f xml:space="preserve"> Table1[[#This Row],[Total_Sales]] / Table1[[#This Row],[Quantity_Sold]]</f>
        <v>312.11700000000002</v>
      </c>
      <c r="R551" s="14" t="str">
        <f t="shared" si="25"/>
        <v>Evening</v>
      </c>
      <c r="S551" s="30">
        <f t="shared" si="26"/>
        <v>0.17</v>
      </c>
    </row>
    <row r="552" spans="1:19" ht="15.75" customHeight="1" x14ac:dyDescent="0.3">
      <c r="A552" s="3">
        <v>2550</v>
      </c>
      <c r="B552" s="4">
        <v>45060</v>
      </c>
      <c r="C552" s="3">
        <v>205</v>
      </c>
      <c r="D552" s="3">
        <v>304</v>
      </c>
      <c r="E552" s="3">
        <v>103</v>
      </c>
      <c r="F552" s="3">
        <v>2</v>
      </c>
      <c r="G552" s="5">
        <v>340.52199999999999</v>
      </c>
      <c r="H552" s="5">
        <v>681.04399999999998</v>
      </c>
      <c r="I552" s="5">
        <v>143.01924</v>
      </c>
      <c r="J552" s="3" t="b">
        <v>0</v>
      </c>
      <c r="K552" s="3" t="s">
        <v>961</v>
      </c>
      <c r="L552" s="16">
        <f t="shared" si="24"/>
        <v>4.9305555555555554E-2</v>
      </c>
      <c r="M552" s="3">
        <v>2023</v>
      </c>
      <c r="N552" s="3">
        <v>5</v>
      </c>
      <c r="O552" s="3" t="s">
        <v>20</v>
      </c>
      <c r="P552" s="3">
        <v>1</v>
      </c>
      <c r="Q552" s="9">
        <f xml:space="preserve"> Table1[[#This Row],[Total_Sales]] / Table1[[#This Row],[Quantity_Sold]]</f>
        <v>340.52199999999999</v>
      </c>
      <c r="R552" s="14" t="str">
        <f t="shared" si="25"/>
        <v>Morning</v>
      </c>
      <c r="S552" s="30">
        <f t="shared" si="26"/>
        <v>0.21</v>
      </c>
    </row>
    <row r="553" spans="1:19" ht="15.75" customHeight="1" x14ac:dyDescent="0.3">
      <c r="A553" s="3">
        <v>2982</v>
      </c>
      <c r="B553" s="4">
        <v>45060</v>
      </c>
      <c r="C553" s="3">
        <v>204</v>
      </c>
      <c r="D553" s="3">
        <v>304</v>
      </c>
      <c r="E553" s="3">
        <v>103</v>
      </c>
      <c r="F553" s="3">
        <v>10</v>
      </c>
      <c r="G553" s="5">
        <v>340.48300000000006</v>
      </c>
      <c r="H553" s="5">
        <v>3404.8300000000008</v>
      </c>
      <c r="I553" s="5">
        <v>715.01430000000016</v>
      </c>
      <c r="J553" s="3" t="b">
        <v>0</v>
      </c>
      <c r="K553" s="3" t="s">
        <v>982</v>
      </c>
      <c r="L553" s="16">
        <f t="shared" si="24"/>
        <v>0.54027777777777775</v>
      </c>
      <c r="M553" s="3">
        <v>2023</v>
      </c>
      <c r="N553" s="3">
        <v>5</v>
      </c>
      <c r="O553" s="3" t="s">
        <v>20</v>
      </c>
      <c r="P553" s="3">
        <v>12</v>
      </c>
      <c r="Q553" s="9">
        <f xml:space="preserve"> Table1[[#This Row],[Total_Sales]] / Table1[[#This Row],[Quantity_Sold]]</f>
        <v>340.48300000000006</v>
      </c>
      <c r="R553" s="14" t="str">
        <f t="shared" si="25"/>
        <v>Afternoon</v>
      </c>
      <c r="S553" s="30">
        <f t="shared" si="26"/>
        <v>0.21</v>
      </c>
    </row>
    <row r="554" spans="1:19" ht="15.75" customHeight="1" x14ac:dyDescent="0.3">
      <c r="A554" s="3">
        <v>2411</v>
      </c>
      <c r="B554" s="4">
        <v>45061</v>
      </c>
      <c r="C554" s="3">
        <v>201</v>
      </c>
      <c r="D554" s="3">
        <v>301</v>
      </c>
      <c r="E554" s="3">
        <v>105</v>
      </c>
      <c r="F554" s="3">
        <v>8</v>
      </c>
      <c r="G554" s="5">
        <v>238.316</v>
      </c>
      <c r="H554" s="5">
        <v>1906.528</v>
      </c>
      <c r="I554" s="5">
        <v>362.24032</v>
      </c>
      <c r="J554" s="3" t="b">
        <v>0</v>
      </c>
      <c r="K554" s="3" t="s">
        <v>911</v>
      </c>
      <c r="L554" s="16">
        <f t="shared" si="24"/>
        <v>0.60902777777777772</v>
      </c>
      <c r="M554" s="3">
        <v>2023</v>
      </c>
      <c r="N554" s="3">
        <v>5</v>
      </c>
      <c r="O554" s="3" t="s">
        <v>28</v>
      </c>
      <c r="P554" s="3">
        <v>14</v>
      </c>
      <c r="Q554" s="9">
        <f xml:space="preserve"> Table1[[#This Row],[Total_Sales]] / Table1[[#This Row],[Quantity_Sold]]</f>
        <v>238.316</v>
      </c>
      <c r="R554" s="14" t="str">
        <f t="shared" si="25"/>
        <v>Afternoon</v>
      </c>
      <c r="S554" s="30">
        <f t="shared" si="26"/>
        <v>0.19</v>
      </c>
    </row>
    <row r="555" spans="1:19" ht="15.75" customHeight="1" x14ac:dyDescent="0.3">
      <c r="A555" s="3">
        <v>1483</v>
      </c>
      <c r="B555" s="4">
        <v>45062</v>
      </c>
      <c r="C555" s="3">
        <v>201</v>
      </c>
      <c r="D555" s="3">
        <v>303</v>
      </c>
      <c r="E555" s="3">
        <v>101</v>
      </c>
      <c r="F555" s="3">
        <v>10</v>
      </c>
      <c r="G555" s="5">
        <v>294.28100000000001</v>
      </c>
      <c r="H555" s="5">
        <v>2942.81</v>
      </c>
      <c r="I555" s="5">
        <v>735.70249999999999</v>
      </c>
      <c r="J555" s="3" t="b">
        <v>0</v>
      </c>
      <c r="K555" s="3" t="s">
        <v>429</v>
      </c>
      <c r="L555" s="16">
        <f t="shared" si="24"/>
        <v>0.82222222222222219</v>
      </c>
      <c r="M555" s="3">
        <v>2023</v>
      </c>
      <c r="N555" s="3">
        <v>5</v>
      </c>
      <c r="O555" s="3" t="s">
        <v>31</v>
      </c>
      <c r="P555" s="3">
        <v>19</v>
      </c>
      <c r="Q555" s="14">
        <f xml:space="preserve"> Table1[[#This Row],[Total_Sales]] / Table1[[#This Row],[Quantity_Sold]]</f>
        <v>294.28100000000001</v>
      </c>
      <c r="R555" s="14" t="str">
        <f t="shared" si="25"/>
        <v>Evening</v>
      </c>
      <c r="S555" s="30">
        <f t="shared" si="26"/>
        <v>0.25</v>
      </c>
    </row>
    <row r="556" spans="1:19" ht="15.75" customHeight="1" x14ac:dyDescent="0.3">
      <c r="A556" s="3">
        <v>1955</v>
      </c>
      <c r="B556" s="4">
        <v>45062</v>
      </c>
      <c r="C556" s="3">
        <v>203</v>
      </c>
      <c r="D556" s="3">
        <v>305</v>
      </c>
      <c r="E556" s="3">
        <v>104</v>
      </c>
      <c r="F556" s="3">
        <v>7</v>
      </c>
      <c r="G556" s="5">
        <v>165.71100000000001</v>
      </c>
      <c r="H556" s="5">
        <v>1159.9770000000001</v>
      </c>
      <c r="I556" s="5">
        <v>220.39563000000001</v>
      </c>
      <c r="J556" s="3" t="b">
        <v>0</v>
      </c>
      <c r="K556" s="3" t="s">
        <v>725</v>
      </c>
      <c r="L556" s="16">
        <f t="shared" si="24"/>
        <v>0.57708333333333328</v>
      </c>
      <c r="M556" s="3">
        <v>2023</v>
      </c>
      <c r="N556" s="3">
        <v>5</v>
      </c>
      <c r="O556" s="3" t="s">
        <v>31</v>
      </c>
      <c r="P556" s="3">
        <v>13</v>
      </c>
      <c r="Q556" s="9">
        <f xml:space="preserve"> Table1[[#This Row],[Total_Sales]] / Table1[[#This Row],[Quantity_Sold]]</f>
        <v>165.71100000000001</v>
      </c>
      <c r="R556" s="14" t="str">
        <f t="shared" si="25"/>
        <v>Afternoon</v>
      </c>
      <c r="S556" s="30">
        <f t="shared" si="26"/>
        <v>0.19</v>
      </c>
    </row>
    <row r="557" spans="1:19" ht="15.75" customHeight="1" x14ac:dyDescent="0.3">
      <c r="A557" s="3">
        <v>1978</v>
      </c>
      <c r="B557" s="4">
        <v>45062</v>
      </c>
      <c r="C557" s="3">
        <v>204</v>
      </c>
      <c r="D557" s="3">
        <v>304</v>
      </c>
      <c r="E557" s="3">
        <v>102</v>
      </c>
      <c r="F557" s="3">
        <v>2</v>
      </c>
      <c r="G557" s="5">
        <v>73.242000000000004</v>
      </c>
      <c r="H557" s="5">
        <v>146.48400000000001</v>
      </c>
      <c r="I557" s="5">
        <v>24.902280000000005</v>
      </c>
      <c r="J557" s="3" t="b">
        <v>0</v>
      </c>
      <c r="K557" s="3" t="s">
        <v>146</v>
      </c>
      <c r="L557" s="16">
        <f t="shared" si="24"/>
        <v>0.41388888888888886</v>
      </c>
      <c r="M557" s="3">
        <v>2023</v>
      </c>
      <c r="N557" s="3">
        <v>5</v>
      </c>
      <c r="O557" s="3" t="s">
        <v>31</v>
      </c>
      <c r="P557" s="3">
        <v>9</v>
      </c>
      <c r="Q557" s="9">
        <f xml:space="preserve"> Table1[[#This Row],[Total_Sales]] / Table1[[#This Row],[Quantity_Sold]]</f>
        <v>73.242000000000004</v>
      </c>
      <c r="R557" s="14" t="str">
        <f t="shared" si="25"/>
        <v>Morning</v>
      </c>
      <c r="S557" s="30">
        <f t="shared" si="26"/>
        <v>0.17</v>
      </c>
    </row>
    <row r="558" spans="1:19" ht="15.75" customHeight="1" x14ac:dyDescent="0.3">
      <c r="A558" s="3">
        <v>2004</v>
      </c>
      <c r="B558" s="4">
        <v>45062</v>
      </c>
      <c r="C558" s="3">
        <v>205</v>
      </c>
      <c r="D558" s="3">
        <v>301</v>
      </c>
      <c r="E558" s="3">
        <v>104</v>
      </c>
      <c r="F558" s="3">
        <v>8</v>
      </c>
      <c r="G558" s="5">
        <v>293.709</v>
      </c>
      <c r="H558" s="5">
        <v>2349.672</v>
      </c>
      <c r="I558" s="5">
        <v>493.43111999999996</v>
      </c>
      <c r="J558" s="3" t="b">
        <v>1</v>
      </c>
      <c r="K558" s="3" t="s">
        <v>745</v>
      </c>
      <c r="L558" s="16">
        <f t="shared" si="24"/>
        <v>0.87013888888888891</v>
      </c>
      <c r="M558" s="3">
        <v>2023</v>
      </c>
      <c r="N558" s="3">
        <v>5</v>
      </c>
      <c r="O558" s="3" t="s">
        <v>31</v>
      </c>
      <c r="P558" s="3">
        <v>20</v>
      </c>
      <c r="Q558" s="9">
        <f xml:space="preserve"> Table1[[#This Row],[Total_Sales]] / Table1[[#This Row],[Quantity_Sold]]</f>
        <v>293.709</v>
      </c>
      <c r="R558" s="14" t="str">
        <f t="shared" si="25"/>
        <v>Evening</v>
      </c>
      <c r="S558" s="30">
        <f t="shared" si="26"/>
        <v>0.21</v>
      </c>
    </row>
    <row r="559" spans="1:19" ht="15.75" customHeight="1" x14ac:dyDescent="0.3">
      <c r="A559" s="3">
        <v>2485</v>
      </c>
      <c r="B559" s="4">
        <v>45062</v>
      </c>
      <c r="C559" s="3">
        <v>204</v>
      </c>
      <c r="D559" s="3">
        <v>303</v>
      </c>
      <c r="E559" s="3">
        <v>103</v>
      </c>
      <c r="F559" s="3">
        <v>3</v>
      </c>
      <c r="G559" s="5">
        <v>129.233</v>
      </c>
      <c r="H559" s="5">
        <v>387.69900000000001</v>
      </c>
      <c r="I559" s="5">
        <v>96.924750000000003</v>
      </c>
      <c r="J559" s="3" t="b">
        <v>0</v>
      </c>
      <c r="K559" s="3" t="s">
        <v>934</v>
      </c>
      <c r="L559" s="16">
        <f t="shared" si="24"/>
        <v>0.16458333333333333</v>
      </c>
      <c r="M559" s="3">
        <v>2023</v>
      </c>
      <c r="N559" s="3">
        <v>5</v>
      </c>
      <c r="O559" s="3" t="s">
        <v>31</v>
      </c>
      <c r="P559" s="3">
        <v>3</v>
      </c>
      <c r="Q559" s="9">
        <f xml:space="preserve"> Table1[[#This Row],[Total_Sales]] / Table1[[#This Row],[Quantity_Sold]]</f>
        <v>129.233</v>
      </c>
      <c r="R559" s="14" t="str">
        <f t="shared" si="25"/>
        <v>Morning</v>
      </c>
      <c r="S559" s="30">
        <f t="shared" si="26"/>
        <v>0.25</v>
      </c>
    </row>
    <row r="560" spans="1:19" ht="15.75" customHeight="1" x14ac:dyDescent="0.3">
      <c r="A560" s="3">
        <v>1813</v>
      </c>
      <c r="B560" s="4">
        <v>45063</v>
      </c>
      <c r="C560" s="3">
        <v>202</v>
      </c>
      <c r="D560" s="3">
        <v>302</v>
      </c>
      <c r="E560" s="3">
        <v>105</v>
      </c>
      <c r="F560" s="3">
        <v>1</v>
      </c>
      <c r="G560" s="5">
        <v>120.029</v>
      </c>
      <c r="H560" s="5">
        <v>120.029</v>
      </c>
      <c r="I560" s="5">
        <v>30.007249999999999</v>
      </c>
      <c r="J560" s="3" t="b">
        <v>1</v>
      </c>
      <c r="K560" s="3" t="s">
        <v>643</v>
      </c>
      <c r="L560" s="16">
        <f t="shared" si="24"/>
        <v>1.6666666666666666E-2</v>
      </c>
      <c r="M560" s="3">
        <v>2023</v>
      </c>
      <c r="N560" s="3">
        <v>5</v>
      </c>
      <c r="O560" s="3" t="s">
        <v>18</v>
      </c>
      <c r="P560" s="3">
        <v>0</v>
      </c>
      <c r="Q560" s="9">
        <f xml:space="preserve"> Table1[[#This Row],[Total_Sales]] / Table1[[#This Row],[Quantity_Sold]]</f>
        <v>120.029</v>
      </c>
      <c r="R560" s="14" t="str">
        <f t="shared" si="25"/>
        <v>Morning</v>
      </c>
      <c r="S560" s="30">
        <f t="shared" si="26"/>
        <v>0.25</v>
      </c>
    </row>
    <row r="561" spans="1:19" ht="15.75" customHeight="1" x14ac:dyDescent="0.3">
      <c r="A561" s="3">
        <v>2695</v>
      </c>
      <c r="B561" s="4">
        <v>45063</v>
      </c>
      <c r="C561" s="3">
        <v>205</v>
      </c>
      <c r="D561" s="3">
        <v>302</v>
      </c>
      <c r="E561" s="3">
        <v>103</v>
      </c>
      <c r="F561" s="3">
        <v>2</v>
      </c>
      <c r="G561" s="5">
        <v>63.387999999999998</v>
      </c>
      <c r="H561" s="5">
        <v>126.776</v>
      </c>
      <c r="I561" s="5">
        <v>31.693999999999999</v>
      </c>
      <c r="J561" s="3" t="b">
        <v>0</v>
      </c>
      <c r="K561" s="3" t="s">
        <v>1003</v>
      </c>
      <c r="L561" s="16">
        <f t="shared" si="24"/>
        <v>6.6666666666666666E-2</v>
      </c>
      <c r="M561" s="3">
        <v>2023</v>
      </c>
      <c r="N561" s="3">
        <v>5</v>
      </c>
      <c r="O561" s="3" t="s">
        <v>18</v>
      </c>
      <c r="P561" s="3">
        <v>1</v>
      </c>
      <c r="Q561" s="9">
        <f xml:space="preserve"> Table1[[#This Row],[Total_Sales]] / Table1[[#This Row],[Quantity_Sold]]</f>
        <v>63.387999999999998</v>
      </c>
      <c r="R561" s="14" t="str">
        <f t="shared" si="25"/>
        <v>Morning</v>
      </c>
      <c r="S561" s="30">
        <f t="shared" si="26"/>
        <v>0.25</v>
      </c>
    </row>
    <row r="562" spans="1:19" ht="15.75" customHeight="1" x14ac:dyDescent="0.3">
      <c r="A562" s="3">
        <v>2916</v>
      </c>
      <c r="B562" s="4">
        <v>45063</v>
      </c>
      <c r="C562" s="3">
        <v>204</v>
      </c>
      <c r="D562" s="3">
        <v>301</v>
      </c>
      <c r="E562" s="3">
        <v>101</v>
      </c>
      <c r="F562" s="3">
        <v>5</v>
      </c>
      <c r="G562" s="5">
        <v>145.84700000000001</v>
      </c>
      <c r="H562" s="5">
        <v>729.23500000000001</v>
      </c>
      <c r="I562" s="5">
        <v>153.13935000000001</v>
      </c>
      <c r="J562" s="3" t="b">
        <v>1</v>
      </c>
      <c r="K562" s="3" t="s">
        <v>315</v>
      </c>
      <c r="L562" s="16">
        <f t="shared" si="24"/>
        <v>0.15277777777777779</v>
      </c>
      <c r="M562" s="3">
        <v>2023</v>
      </c>
      <c r="N562" s="3">
        <v>5</v>
      </c>
      <c r="O562" s="3" t="s">
        <v>18</v>
      </c>
      <c r="P562" s="3">
        <v>3</v>
      </c>
      <c r="Q562" s="14">
        <f xml:space="preserve"> Table1[[#This Row],[Total_Sales]] / Table1[[#This Row],[Quantity_Sold]]</f>
        <v>145.84700000000001</v>
      </c>
      <c r="R562" s="14" t="str">
        <f t="shared" si="25"/>
        <v>Morning</v>
      </c>
      <c r="S562" s="30">
        <f t="shared" si="26"/>
        <v>0.21000000000000002</v>
      </c>
    </row>
    <row r="563" spans="1:19" ht="15.75" customHeight="1" x14ac:dyDescent="0.3">
      <c r="A563" s="3">
        <v>1465</v>
      </c>
      <c r="B563" s="4">
        <v>45064</v>
      </c>
      <c r="C563" s="3">
        <v>205</v>
      </c>
      <c r="D563" s="3">
        <v>303</v>
      </c>
      <c r="E563" s="3">
        <v>104</v>
      </c>
      <c r="F563" s="3">
        <v>3</v>
      </c>
      <c r="G563" s="5">
        <v>122.81100000000001</v>
      </c>
      <c r="H563" s="5">
        <v>368.43299999999999</v>
      </c>
      <c r="I563" s="5">
        <v>92.108249999999998</v>
      </c>
      <c r="J563" s="3" t="b">
        <v>0</v>
      </c>
      <c r="K563" s="3" t="s">
        <v>418</v>
      </c>
      <c r="L563" s="16">
        <f t="shared" si="24"/>
        <v>0.55902777777777779</v>
      </c>
      <c r="M563" s="3">
        <v>2023</v>
      </c>
      <c r="N563" s="3">
        <v>5</v>
      </c>
      <c r="O563" s="3" t="s">
        <v>16</v>
      </c>
      <c r="P563" s="3">
        <v>13</v>
      </c>
      <c r="Q563" s="9">
        <f xml:space="preserve"> Table1[[#This Row],[Total_Sales]] / Table1[[#This Row],[Quantity_Sold]]</f>
        <v>122.81099999999999</v>
      </c>
      <c r="R563" s="14" t="str">
        <f t="shared" si="25"/>
        <v>Afternoon</v>
      </c>
      <c r="S563" s="30">
        <f t="shared" si="26"/>
        <v>0.25</v>
      </c>
    </row>
    <row r="564" spans="1:19" ht="15.75" customHeight="1" x14ac:dyDescent="0.3">
      <c r="A564" s="3">
        <v>1128</v>
      </c>
      <c r="B564" s="4">
        <v>45065</v>
      </c>
      <c r="C564" s="3">
        <v>202</v>
      </c>
      <c r="D564" s="3">
        <v>304</v>
      </c>
      <c r="E564" s="3">
        <v>105</v>
      </c>
      <c r="F564" s="3">
        <v>8</v>
      </c>
      <c r="G564" s="5">
        <v>105.651</v>
      </c>
      <c r="H564" s="5">
        <v>845.20799999999997</v>
      </c>
      <c r="I564" s="5">
        <v>177.49367999999998</v>
      </c>
      <c r="J564" s="3" t="b">
        <v>0</v>
      </c>
      <c r="K564" s="3" t="s">
        <v>142</v>
      </c>
      <c r="L564" s="16">
        <f t="shared" si="24"/>
        <v>0.21944444444444444</v>
      </c>
      <c r="M564" s="3">
        <v>2023</v>
      </c>
      <c r="N564" s="3">
        <v>5</v>
      </c>
      <c r="O564" s="3" t="s">
        <v>26</v>
      </c>
      <c r="P564" s="3">
        <v>5</v>
      </c>
      <c r="Q564" s="9">
        <f xml:space="preserve"> Table1[[#This Row],[Total_Sales]] / Table1[[#This Row],[Quantity_Sold]]</f>
        <v>105.651</v>
      </c>
      <c r="R564" s="14" t="str">
        <f t="shared" si="25"/>
        <v>Morning</v>
      </c>
      <c r="S564" s="30">
        <f t="shared" si="26"/>
        <v>0.21</v>
      </c>
    </row>
    <row r="565" spans="1:19" ht="15.75" customHeight="1" x14ac:dyDescent="0.3">
      <c r="A565" s="3">
        <v>2019</v>
      </c>
      <c r="B565" s="4">
        <v>45065</v>
      </c>
      <c r="C565" s="3">
        <v>203</v>
      </c>
      <c r="D565" s="3">
        <v>303</v>
      </c>
      <c r="E565" s="3">
        <v>103</v>
      </c>
      <c r="F565" s="3">
        <v>6</v>
      </c>
      <c r="G565" s="5">
        <v>382.17400000000004</v>
      </c>
      <c r="H565" s="5">
        <v>2293.0440000000003</v>
      </c>
      <c r="I565" s="5">
        <v>343.95660000000004</v>
      </c>
      <c r="J565" s="3" t="b">
        <v>0</v>
      </c>
      <c r="K565" s="3" t="s">
        <v>747</v>
      </c>
      <c r="L565" s="16">
        <f t="shared" si="24"/>
        <v>0.37361111111111112</v>
      </c>
      <c r="M565" s="3">
        <v>2023</v>
      </c>
      <c r="N565" s="3">
        <v>5</v>
      </c>
      <c r="O565" s="3" t="s">
        <v>26</v>
      </c>
      <c r="P565" s="3">
        <v>8</v>
      </c>
      <c r="Q565" s="9">
        <f xml:space="preserve"> Table1[[#This Row],[Total_Sales]] / Table1[[#This Row],[Quantity_Sold]]</f>
        <v>382.17400000000004</v>
      </c>
      <c r="R565" s="14" t="str">
        <f t="shared" si="25"/>
        <v>Morning</v>
      </c>
      <c r="S565" s="30">
        <f t="shared" si="26"/>
        <v>0.15</v>
      </c>
    </row>
    <row r="566" spans="1:19" ht="15.75" customHeight="1" x14ac:dyDescent="0.3">
      <c r="A566" s="3">
        <v>2288</v>
      </c>
      <c r="B566" s="4">
        <v>45065</v>
      </c>
      <c r="C566" s="3">
        <v>201</v>
      </c>
      <c r="D566" s="3">
        <v>304</v>
      </c>
      <c r="E566" s="3">
        <v>102</v>
      </c>
      <c r="F566" s="3">
        <v>9</v>
      </c>
      <c r="G566" s="5">
        <v>141.167</v>
      </c>
      <c r="H566" s="5">
        <v>1270.5029999999999</v>
      </c>
      <c r="I566" s="5">
        <v>381.15089999999998</v>
      </c>
      <c r="J566" s="3" t="b">
        <v>0</v>
      </c>
      <c r="K566" s="3" t="s">
        <v>862</v>
      </c>
      <c r="L566" s="16">
        <f t="shared" si="24"/>
        <v>0.33611111111111114</v>
      </c>
      <c r="M566" s="3">
        <v>2023</v>
      </c>
      <c r="N566" s="3">
        <v>5</v>
      </c>
      <c r="O566" s="3" t="s">
        <v>26</v>
      </c>
      <c r="P566" s="3">
        <v>8</v>
      </c>
      <c r="Q566" s="9">
        <f xml:space="preserve"> Table1[[#This Row],[Total_Sales]] / Table1[[#This Row],[Quantity_Sold]]</f>
        <v>141.167</v>
      </c>
      <c r="R566" s="14" t="str">
        <f t="shared" si="25"/>
        <v>Morning</v>
      </c>
      <c r="S566" s="30">
        <f t="shared" si="26"/>
        <v>0.3</v>
      </c>
    </row>
    <row r="567" spans="1:19" ht="15.75" customHeight="1" x14ac:dyDescent="0.3">
      <c r="A567" s="3">
        <v>2592</v>
      </c>
      <c r="B567" s="4">
        <v>45065</v>
      </c>
      <c r="C567" s="3">
        <v>201</v>
      </c>
      <c r="D567" s="3">
        <v>302</v>
      </c>
      <c r="E567" s="3">
        <v>103</v>
      </c>
      <c r="F567" s="3">
        <v>4</v>
      </c>
      <c r="G567" s="5">
        <v>285.935</v>
      </c>
      <c r="H567" s="5">
        <v>1143.74</v>
      </c>
      <c r="I567" s="5">
        <v>240.18539999999999</v>
      </c>
      <c r="J567" s="3" t="b">
        <v>1</v>
      </c>
      <c r="K567" s="3" t="s">
        <v>267</v>
      </c>
      <c r="L567" s="16">
        <f t="shared" si="24"/>
        <v>0.43125000000000002</v>
      </c>
      <c r="M567" s="3">
        <v>2023</v>
      </c>
      <c r="N567" s="3">
        <v>5</v>
      </c>
      <c r="O567" s="3" t="s">
        <v>26</v>
      </c>
      <c r="P567" s="3">
        <v>10</v>
      </c>
      <c r="Q567" s="9">
        <f xml:space="preserve"> Table1[[#This Row],[Total_Sales]] / Table1[[#This Row],[Quantity_Sold]]</f>
        <v>285.935</v>
      </c>
      <c r="R567" s="14" t="str">
        <f t="shared" si="25"/>
        <v>Morning</v>
      </c>
      <c r="S567" s="30">
        <f t="shared" si="26"/>
        <v>0.21</v>
      </c>
    </row>
    <row r="568" spans="1:19" ht="15.75" customHeight="1" x14ac:dyDescent="0.3">
      <c r="A568" s="3">
        <v>1166</v>
      </c>
      <c r="B568" s="4">
        <v>45066</v>
      </c>
      <c r="C568" s="3">
        <v>202</v>
      </c>
      <c r="D568" s="3">
        <v>302</v>
      </c>
      <c r="E568" s="3">
        <v>104</v>
      </c>
      <c r="F568" s="3">
        <v>1</v>
      </c>
      <c r="G568" s="5">
        <v>353.43100000000004</v>
      </c>
      <c r="H568" s="5">
        <v>353.43100000000004</v>
      </c>
      <c r="I568" s="5">
        <v>106.02930000000001</v>
      </c>
      <c r="J568" s="3" t="b">
        <v>0</v>
      </c>
      <c r="K568" s="3" t="s">
        <v>178</v>
      </c>
      <c r="L568" s="16">
        <f t="shared" si="24"/>
        <v>0.97013888888888888</v>
      </c>
      <c r="M568" s="3">
        <v>2023</v>
      </c>
      <c r="N568" s="3">
        <v>5</v>
      </c>
      <c r="O568" s="3" t="s">
        <v>22</v>
      </c>
      <c r="P568" s="3">
        <v>23</v>
      </c>
      <c r="Q568" s="9">
        <f xml:space="preserve"> Table1[[#This Row],[Total_Sales]] / Table1[[#This Row],[Quantity_Sold]]</f>
        <v>353.43100000000004</v>
      </c>
      <c r="R568" s="14" t="str">
        <f t="shared" si="25"/>
        <v>Night</v>
      </c>
      <c r="S568" s="30">
        <f t="shared" si="26"/>
        <v>0.3</v>
      </c>
    </row>
    <row r="569" spans="1:19" ht="15.75" customHeight="1" x14ac:dyDescent="0.3">
      <c r="A569" s="3">
        <v>1967</v>
      </c>
      <c r="B569" s="4">
        <v>45066</v>
      </c>
      <c r="C569" s="3">
        <v>204</v>
      </c>
      <c r="D569" s="3">
        <v>303</v>
      </c>
      <c r="E569" s="3">
        <v>101</v>
      </c>
      <c r="F569" s="3">
        <v>6</v>
      </c>
      <c r="G569" s="5">
        <v>289.64000000000004</v>
      </c>
      <c r="H569" s="5">
        <v>1737.8400000000001</v>
      </c>
      <c r="I569" s="5">
        <v>330.18960000000004</v>
      </c>
      <c r="J569" s="3" t="b">
        <v>0</v>
      </c>
      <c r="K569" s="3" t="s">
        <v>250</v>
      </c>
      <c r="L569" s="16">
        <f t="shared" si="24"/>
        <v>0.66874999999999996</v>
      </c>
      <c r="M569" s="3">
        <v>2023</v>
      </c>
      <c r="N569" s="3">
        <v>5</v>
      </c>
      <c r="O569" s="3" t="s">
        <v>22</v>
      </c>
      <c r="P569" s="3">
        <v>16</v>
      </c>
      <c r="Q569" s="14">
        <f xml:space="preserve"> Table1[[#This Row],[Total_Sales]] / Table1[[#This Row],[Quantity_Sold]]</f>
        <v>289.64000000000004</v>
      </c>
      <c r="R569" s="14" t="str">
        <f t="shared" si="25"/>
        <v>Evening</v>
      </c>
      <c r="S569" s="30">
        <f t="shared" si="26"/>
        <v>0.19</v>
      </c>
    </row>
    <row r="570" spans="1:19" ht="15.75" customHeight="1" x14ac:dyDescent="0.3">
      <c r="A570" s="3">
        <v>1780</v>
      </c>
      <c r="B570" s="4">
        <v>45067</v>
      </c>
      <c r="C570" s="3">
        <v>203</v>
      </c>
      <c r="D570" s="3">
        <v>301</v>
      </c>
      <c r="E570" s="3">
        <v>101</v>
      </c>
      <c r="F570" s="3">
        <v>5</v>
      </c>
      <c r="G570" s="5">
        <v>175.33100000000002</v>
      </c>
      <c r="H570" s="5">
        <v>876.65500000000009</v>
      </c>
      <c r="I570" s="5">
        <v>149.03135000000003</v>
      </c>
      <c r="J570" s="3" t="b">
        <v>0</v>
      </c>
      <c r="K570" s="3" t="s">
        <v>460</v>
      </c>
      <c r="L570" s="16">
        <f t="shared" si="24"/>
        <v>0.31180555555555556</v>
      </c>
      <c r="M570" s="3">
        <v>2023</v>
      </c>
      <c r="N570" s="3">
        <v>5</v>
      </c>
      <c r="O570" s="3" t="s">
        <v>20</v>
      </c>
      <c r="P570" s="3">
        <v>7</v>
      </c>
      <c r="Q570" s="14">
        <f xml:space="preserve"> Table1[[#This Row],[Total_Sales]] / Table1[[#This Row],[Quantity_Sold]]</f>
        <v>175.33100000000002</v>
      </c>
      <c r="R570" s="14" t="str">
        <f t="shared" si="25"/>
        <v>Morning</v>
      </c>
      <c r="S570" s="30">
        <f t="shared" si="26"/>
        <v>0.17</v>
      </c>
    </row>
    <row r="571" spans="1:19" ht="15.75" customHeight="1" x14ac:dyDescent="0.3">
      <c r="A571" s="3">
        <v>2389</v>
      </c>
      <c r="B571" s="4">
        <v>45067</v>
      </c>
      <c r="C571" s="3">
        <v>204</v>
      </c>
      <c r="D571" s="3">
        <v>305</v>
      </c>
      <c r="E571" s="3">
        <v>105</v>
      </c>
      <c r="F571" s="3">
        <v>10</v>
      </c>
      <c r="G571" s="5">
        <v>240.31800000000001</v>
      </c>
      <c r="H571" s="5">
        <v>2403.1800000000003</v>
      </c>
      <c r="I571" s="5">
        <v>600.79500000000007</v>
      </c>
      <c r="J571" s="3" t="b">
        <v>0</v>
      </c>
      <c r="K571" s="3" t="s">
        <v>748</v>
      </c>
      <c r="L571" s="16">
        <f t="shared" si="24"/>
        <v>0.93958333333333333</v>
      </c>
      <c r="M571" s="3">
        <v>2023</v>
      </c>
      <c r="N571" s="3">
        <v>5</v>
      </c>
      <c r="O571" s="3" t="s">
        <v>20</v>
      </c>
      <c r="P571" s="3">
        <v>22</v>
      </c>
      <c r="Q571" s="9">
        <f xml:space="preserve"> Table1[[#This Row],[Total_Sales]] / Table1[[#This Row],[Quantity_Sold]]</f>
        <v>240.31800000000004</v>
      </c>
      <c r="R571" s="14" t="str">
        <f t="shared" si="25"/>
        <v>Night</v>
      </c>
      <c r="S571" s="30">
        <f t="shared" si="26"/>
        <v>0.25</v>
      </c>
    </row>
    <row r="572" spans="1:19" ht="15.75" customHeight="1" x14ac:dyDescent="0.3">
      <c r="A572" s="3">
        <v>2654</v>
      </c>
      <c r="B572" s="4">
        <v>45067</v>
      </c>
      <c r="C572" s="3">
        <v>204</v>
      </c>
      <c r="D572" s="3">
        <v>305</v>
      </c>
      <c r="E572" s="3">
        <v>101</v>
      </c>
      <c r="F572" s="3">
        <v>4</v>
      </c>
      <c r="G572" s="5">
        <v>381.03000000000003</v>
      </c>
      <c r="H572" s="5">
        <v>1524.1200000000001</v>
      </c>
      <c r="I572" s="5">
        <v>457.23600000000005</v>
      </c>
      <c r="J572" s="3" t="b">
        <v>1</v>
      </c>
      <c r="K572" s="3" t="s">
        <v>990</v>
      </c>
      <c r="L572" s="16">
        <f t="shared" si="24"/>
        <v>0.44027777777777777</v>
      </c>
      <c r="M572" s="3">
        <v>2023</v>
      </c>
      <c r="N572" s="3">
        <v>5</v>
      </c>
      <c r="O572" s="3" t="s">
        <v>20</v>
      </c>
      <c r="P572" s="3">
        <v>10</v>
      </c>
      <c r="Q572" s="14">
        <f xml:space="preserve"> Table1[[#This Row],[Total_Sales]] / Table1[[#This Row],[Quantity_Sold]]</f>
        <v>381.03000000000003</v>
      </c>
      <c r="R572" s="14" t="str">
        <f t="shared" si="25"/>
        <v>Morning</v>
      </c>
      <c r="S572" s="30">
        <f t="shared" si="26"/>
        <v>0.3</v>
      </c>
    </row>
    <row r="573" spans="1:19" ht="15.75" customHeight="1" x14ac:dyDescent="0.3">
      <c r="A573" s="3">
        <v>2205</v>
      </c>
      <c r="B573" s="4">
        <v>45068</v>
      </c>
      <c r="C573" s="3">
        <v>202</v>
      </c>
      <c r="D573" s="3">
        <v>305</v>
      </c>
      <c r="E573" s="3">
        <v>104</v>
      </c>
      <c r="F573" s="3">
        <v>2</v>
      </c>
      <c r="G573" s="5">
        <v>358.91699999999997</v>
      </c>
      <c r="H573" s="5">
        <v>717.83399999999995</v>
      </c>
      <c r="I573" s="5">
        <v>107.67509999999999</v>
      </c>
      <c r="J573" s="3" t="b">
        <v>0</v>
      </c>
      <c r="K573" s="3" t="s">
        <v>226</v>
      </c>
      <c r="L573" s="16">
        <f t="shared" si="24"/>
        <v>0.57152777777777775</v>
      </c>
      <c r="M573" s="3">
        <v>2023</v>
      </c>
      <c r="N573" s="3">
        <v>5</v>
      </c>
      <c r="O573" s="3" t="s">
        <v>28</v>
      </c>
      <c r="P573" s="3">
        <v>13</v>
      </c>
      <c r="Q573" s="9">
        <f xml:space="preserve"> Table1[[#This Row],[Total_Sales]] / Table1[[#This Row],[Quantity_Sold]]</f>
        <v>358.91699999999997</v>
      </c>
      <c r="R573" s="14" t="str">
        <f t="shared" si="25"/>
        <v>Afternoon</v>
      </c>
      <c r="S573" s="30">
        <f t="shared" si="26"/>
        <v>0.15</v>
      </c>
    </row>
    <row r="574" spans="1:19" ht="15.75" customHeight="1" x14ac:dyDescent="0.3">
      <c r="A574" s="3">
        <v>2489</v>
      </c>
      <c r="B574" s="4">
        <v>45068</v>
      </c>
      <c r="C574" s="3">
        <v>202</v>
      </c>
      <c r="D574" s="3">
        <v>304</v>
      </c>
      <c r="E574" s="3">
        <v>105</v>
      </c>
      <c r="F574" s="3">
        <v>1</v>
      </c>
      <c r="G574" s="5">
        <v>344.63000000000005</v>
      </c>
      <c r="H574" s="5">
        <v>344.63000000000005</v>
      </c>
      <c r="I574" s="5">
        <v>65.479700000000008</v>
      </c>
      <c r="J574" s="3" t="b">
        <v>0</v>
      </c>
      <c r="K574" s="3" t="s">
        <v>447</v>
      </c>
      <c r="L574" s="16">
        <f t="shared" si="24"/>
        <v>0.85902777777777772</v>
      </c>
      <c r="M574" s="3">
        <v>2023</v>
      </c>
      <c r="N574" s="3">
        <v>5</v>
      </c>
      <c r="O574" s="3" t="s">
        <v>28</v>
      </c>
      <c r="P574" s="3">
        <v>20</v>
      </c>
      <c r="Q574" s="9">
        <f xml:space="preserve"> Table1[[#This Row],[Total_Sales]] / Table1[[#This Row],[Quantity_Sold]]</f>
        <v>344.63000000000005</v>
      </c>
      <c r="R574" s="14" t="str">
        <f t="shared" si="25"/>
        <v>Evening</v>
      </c>
      <c r="S574" s="30">
        <f t="shared" si="26"/>
        <v>0.19</v>
      </c>
    </row>
    <row r="575" spans="1:19" ht="15.75" customHeight="1" x14ac:dyDescent="0.3">
      <c r="A575" s="3">
        <v>2780</v>
      </c>
      <c r="B575" s="4">
        <v>45068</v>
      </c>
      <c r="C575" s="3">
        <v>201</v>
      </c>
      <c r="D575" s="3">
        <v>301</v>
      </c>
      <c r="E575" s="3">
        <v>105</v>
      </c>
      <c r="F575" s="3">
        <v>6</v>
      </c>
      <c r="G575" s="5">
        <v>94.146000000000001</v>
      </c>
      <c r="H575" s="5">
        <v>564.87599999999998</v>
      </c>
      <c r="I575" s="5">
        <v>169.46279999999999</v>
      </c>
      <c r="J575" s="3" t="b">
        <v>0</v>
      </c>
      <c r="K575" s="3" t="s">
        <v>520</v>
      </c>
      <c r="L575" s="16">
        <f t="shared" si="24"/>
        <v>5.486111111111111E-2</v>
      </c>
      <c r="M575" s="3">
        <v>2023</v>
      </c>
      <c r="N575" s="3">
        <v>5</v>
      </c>
      <c r="O575" s="3" t="s">
        <v>28</v>
      </c>
      <c r="P575" s="3">
        <v>1</v>
      </c>
      <c r="Q575" s="9">
        <f xml:space="preserve"> Table1[[#This Row],[Total_Sales]] / Table1[[#This Row],[Quantity_Sold]]</f>
        <v>94.146000000000001</v>
      </c>
      <c r="R575" s="14" t="str">
        <f t="shared" si="25"/>
        <v>Morning</v>
      </c>
      <c r="S575" s="30">
        <f t="shared" si="26"/>
        <v>0.3</v>
      </c>
    </row>
    <row r="576" spans="1:19" ht="15.75" customHeight="1" x14ac:dyDescent="0.3">
      <c r="A576" s="3">
        <v>1143</v>
      </c>
      <c r="B576" s="4">
        <v>45069</v>
      </c>
      <c r="C576" s="3">
        <v>203</v>
      </c>
      <c r="D576" s="3">
        <v>305</v>
      </c>
      <c r="E576" s="3">
        <v>103</v>
      </c>
      <c r="F576" s="3">
        <v>1</v>
      </c>
      <c r="G576" s="5">
        <v>51.921999999999997</v>
      </c>
      <c r="H576" s="5">
        <v>51.921999999999997</v>
      </c>
      <c r="I576" s="5">
        <v>7.7882999999999996</v>
      </c>
      <c r="J576" s="3" t="b">
        <v>0</v>
      </c>
      <c r="K576" s="3" t="s">
        <v>156</v>
      </c>
      <c r="L576" s="16">
        <f t="shared" si="24"/>
        <v>0.57222222222222219</v>
      </c>
      <c r="M576" s="3">
        <v>2023</v>
      </c>
      <c r="N576" s="3">
        <v>5</v>
      </c>
      <c r="O576" s="3" t="s">
        <v>31</v>
      </c>
      <c r="P576" s="3">
        <v>13</v>
      </c>
      <c r="Q576" s="9">
        <f xml:space="preserve"> Table1[[#This Row],[Total_Sales]] / Table1[[#This Row],[Quantity_Sold]]</f>
        <v>51.921999999999997</v>
      </c>
      <c r="R576" s="14" t="str">
        <f t="shared" si="25"/>
        <v>Afternoon</v>
      </c>
      <c r="S576" s="30">
        <f t="shared" si="26"/>
        <v>0.15</v>
      </c>
    </row>
    <row r="577" spans="1:19" ht="15.75" customHeight="1" x14ac:dyDescent="0.3">
      <c r="A577" s="3">
        <v>2133</v>
      </c>
      <c r="B577" s="4">
        <v>45069</v>
      </c>
      <c r="C577" s="3">
        <v>205</v>
      </c>
      <c r="D577" s="3">
        <v>303</v>
      </c>
      <c r="E577" s="3">
        <v>105</v>
      </c>
      <c r="F577" s="3">
        <v>7</v>
      </c>
      <c r="G577" s="5">
        <v>306.90400000000005</v>
      </c>
      <c r="H577" s="5">
        <v>2148.3280000000004</v>
      </c>
      <c r="I577" s="5">
        <v>322.24920000000003</v>
      </c>
      <c r="J577" s="3" t="b">
        <v>0</v>
      </c>
      <c r="K577" s="3" t="s">
        <v>725</v>
      </c>
      <c r="L577" s="16">
        <f t="shared" si="24"/>
        <v>0.57708333333333328</v>
      </c>
      <c r="M577" s="3">
        <v>2023</v>
      </c>
      <c r="N577" s="3">
        <v>5</v>
      </c>
      <c r="O577" s="3" t="s">
        <v>31</v>
      </c>
      <c r="P577" s="3">
        <v>13</v>
      </c>
      <c r="Q577" s="9">
        <f xml:space="preserve"> Table1[[#This Row],[Total_Sales]] / Table1[[#This Row],[Quantity_Sold]]</f>
        <v>306.90400000000005</v>
      </c>
      <c r="R577" s="14" t="str">
        <f t="shared" si="25"/>
        <v>Afternoon</v>
      </c>
      <c r="S577" s="30">
        <f t="shared" si="26"/>
        <v>0.15</v>
      </c>
    </row>
    <row r="578" spans="1:19" ht="15.75" customHeight="1" x14ac:dyDescent="0.3">
      <c r="A578" s="3">
        <v>2568</v>
      </c>
      <c r="B578" s="4">
        <v>45069</v>
      </c>
      <c r="C578" s="3">
        <v>204</v>
      </c>
      <c r="D578" s="3">
        <v>304</v>
      </c>
      <c r="E578" s="3">
        <v>102</v>
      </c>
      <c r="F578" s="3">
        <v>6</v>
      </c>
      <c r="G578" s="5">
        <v>366.74300000000005</v>
      </c>
      <c r="H578" s="5">
        <v>2200.4580000000005</v>
      </c>
      <c r="I578" s="5">
        <v>462.09618000000012</v>
      </c>
      <c r="J578" s="3" t="b">
        <v>0</v>
      </c>
      <c r="K578" s="3" t="s">
        <v>41</v>
      </c>
      <c r="L578" s="16">
        <f t="shared" ref="L578:L641" si="27">TIMEVALUE(K578)</f>
        <v>0.95902777777777781</v>
      </c>
      <c r="M578" s="3">
        <v>2023</v>
      </c>
      <c r="N578" s="3">
        <v>5</v>
      </c>
      <c r="O578" s="3" t="s">
        <v>31</v>
      </c>
      <c r="P578" s="3">
        <v>23</v>
      </c>
      <c r="Q578" s="9">
        <f xml:space="preserve"> Table1[[#This Row],[Total_Sales]] / Table1[[#This Row],[Quantity_Sold]]</f>
        <v>366.74300000000011</v>
      </c>
      <c r="R578" s="14" t="str">
        <f t="shared" ref="R578:R641" si="28">IF(L578&lt;TIME(12,0,0),"Morning", IF(L578&lt;TIME(15,0,0),"Afternoon", IF(L578&lt;TIME(21,0,0),"Evening","Night")))</f>
        <v>Night</v>
      </c>
      <c r="S578" s="30">
        <f t="shared" ref="S578:S641" si="29">(I578/H578)</f>
        <v>0.21</v>
      </c>
    </row>
    <row r="579" spans="1:19" ht="15.75" customHeight="1" x14ac:dyDescent="0.3">
      <c r="A579" s="3">
        <v>2970</v>
      </c>
      <c r="B579" s="4">
        <v>45069</v>
      </c>
      <c r="C579" s="3">
        <v>201</v>
      </c>
      <c r="D579" s="3">
        <v>303</v>
      </c>
      <c r="E579" s="3">
        <v>103</v>
      </c>
      <c r="F579" s="3">
        <v>7</v>
      </c>
      <c r="G579" s="5">
        <v>137.81300000000002</v>
      </c>
      <c r="H579" s="5">
        <v>964.69100000000014</v>
      </c>
      <c r="I579" s="5">
        <v>202.58511000000001</v>
      </c>
      <c r="J579" s="3" t="b">
        <v>0</v>
      </c>
      <c r="K579" s="3" t="s">
        <v>1098</v>
      </c>
      <c r="L579" s="16">
        <f t="shared" si="27"/>
        <v>0.3527777777777778</v>
      </c>
      <c r="M579" s="3">
        <v>2023</v>
      </c>
      <c r="N579" s="3">
        <v>5</v>
      </c>
      <c r="O579" s="3" t="s">
        <v>31</v>
      </c>
      <c r="P579" s="3">
        <v>8</v>
      </c>
      <c r="Q579" s="9">
        <f xml:space="preserve"> Table1[[#This Row],[Total_Sales]] / Table1[[#This Row],[Quantity_Sold]]</f>
        <v>137.81300000000002</v>
      </c>
      <c r="R579" s="14" t="str">
        <f t="shared" si="28"/>
        <v>Morning</v>
      </c>
      <c r="S579" s="30">
        <f t="shared" si="29"/>
        <v>0.21</v>
      </c>
    </row>
    <row r="580" spans="1:19" ht="15.75" customHeight="1" x14ac:dyDescent="0.3">
      <c r="A580" s="3">
        <v>1114</v>
      </c>
      <c r="B580" s="4">
        <v>45070</v>
      </c>
      <c r="C580" s="3">
        <v>201</v>
      </c>
      <c r="D580" s="3">
        <v>302</v>
      </c>
      <c r="E580" s="3">
        <v>105</v>
      </c>
      <c r="F580" s="3">
        <v>5</v>
      </c>
      <c r="G580" s="5">
        <v>137.51400000000001</v>
      </c>
      <c r="H580" s="5">
        <v>687.57</v>
      </c>
      <c r="I580" s="5">
        <v>116.88690000000001</v>
      </c>
      <c r="J580" s="3" t="b">
        <v>0</v>
      </c>
      <c r="K580" s="3" t="s">
        <v>129</v>
      </c>
      <c r="L580" s="16">
        <f t="shared" si="27"/>
        <v>0.57986111111111116</v>
      </c>
      <c r="M580" s="3">
        <v>2023</v>
      </c>
      <c r="N580" s="3">
        <v>5</v>
      </c>
      <c r="O580" s="3" t="s">
        <v>18</v>
      </c>
      <c r="P580" s="3">
        <v>13</v>
      </c>
      <c r="Q580" s="9">
        <f xml:space="preserve"> Table1[[#This Row],[Total_Sales]] / Table1[[#This Row],[Quantity_Sold]]</f>
        <v>137.51400000000001</v>
      </c>
      <c r="R580" s="14" t="str">
        <f t="shared" si="28"/>
        <v>Afternoon</v>
      </c>
      <c r="S580" s="30">
        <f t="shared" si="29"/>
        <v>0.17</v>
      </c>
    </row>
    <row r="581" spans="1:19" ht="15.75" customHeight="1" x14ac:dyDescent="0.3">
      <c r="A581" s="3">
        <v>1297</v>
      </c>
      <c r="B581" s="4">
        <v>45070</v>
      </c>
      <c r="C581" s="3">
        <v>204</v>
      </c>
      <c r="D581" s="3">
        <v>303</v>
      </c>
      <c r="E581" s="3">
        <v>102</v>
      </c>
      <c r="F581" s="3">
        <v>5</v>
      </c>
      <c r="G581" s="5">
        <v>253.74700000000001</v>
      </c>
      <c r="H581" s="5">
        <v>1268.7350000000001</v>
      </c>
      <c r="I581" s="5">
        <v>317.18375000000003</v>
      </c>
      <c r="J581" s="3" t="b">
        <v>0</v>
      </c>
      <c r="K581" s="3" t="s">
        <v>168</v>
      </c>
      <c r="L581" s="16">
        <f t="shared" si="27"/>
        <v>0.66666666666666663</v>
      </c>
      <c r="M581" s="3">
        <v>2023</v>
      </c>
      <c r="N581" s="3">
        <v>5</v>
      </c>
      <c r="O581" s="3" t="s">
        <v>18</v>
      </c>
      <c r="P581" s="3">
        <v>16</v>
      </c>
      <c r="Q581" s="9">
        <f xml:space="preserve"> Table1[[#This Row],[Total_Sales]] / Table1[[#This Row],[Quantity_Sold]]</f>
        <v>253.74700000000001</v>
      </c>
      <c r="R581" s="14" t="str">
        <f t="shared" si="28"/>
        <v>Evening</v>
      </c>
      <c r="S581" s="30">
        <f t="shared" si="29"/>
        <v>0.25</v>
      </c>
    </row>
    <row r="582" spans="1:19" ht="15.75" customHeight="1" x14ac:dyDescent="0.3">
      <c r="A582" s="3">
        <v>1650</v>
      </c>
      <c r="B582" s="4">
        <v>45070</v>
      </c>
      <c r="C582" s="3">
        <v>203</v>
      </c>
      <c r="D582" s="3">
        <v>304</v>
      </c>
      <c r="E582" s="3">
        <v>101</v>
      </c>
      <c r="F582" s="3">
        <v>10</v>
      </c>
      <c r="G582" s="5">
        <v>191.81500000000003</v>
      </c>
      <c r="H582" s="5">
        <v>1918.1500000000003</v>
      </c>
      <c r="I582" s="5">
        <v>402.81150000000002</v>
      </c>
      <c r="J582" s="3" t="b">
        <v>0</v>
      </c>
      <c r="K582" s="3" t="s">
        <v>544</v>
      </c>
      <c r="L582" s="16">
        <f t="shared" si="27"/>
        <v>0.5</v>
      </c>
      <c r="M582" s="3">
        <v>2023</v>
      </c>
      <c r="N582" s="3">
        <v>5</v>
      </c>
      <c r="O582" s="3" t="s">
        <v>18</v>
      </c>
      <c r="P582" s="3">
        <v>12</v>
      </c>
      <c r="Q582" s="14">
        <f xml:space="preserve"> Table1[[#This Row],[Total_Sales]] / Table1[[#This Row],[Quantity_Sold]]</f>
        <v>191.81500000000003</v>
      </c>
      <c r="R582" s="14" t="str">
        <f t="shared" si="28"/>
        <v>Afternoon</v>
      </c>
      <c r="S582" s="30">
        <f t="shared" si="29"/>
        <v>0.20999999999999996</v>
      </c>
    </row>
    <row r="583" spans="1:19" ht="15.75" customHeight="1" x14ac:dyDescent="0.3">
      <c r="A583" s="3">
        <v>2422</v>
      </c>
      <c r="B583" s="4">
        <v>45070</v>
      </c>
      <c r="C583" s="3">
        <v>204</v>
      </c>
      <c r="D583" s="3">
        <v>301</v>
      </c>
      <c r="E583" s="3">
        <v>105</v>
      </c>
      <c r="F583" s="3">
        <v>5</v>
      </c>
      <c r="G583" s="5">
        <v>55.106999999999999</v>
      </c>
      <c r="H583" s="5">
        <v>275.53499999999997</v>
      </c>
      <c r="I583" s="5">
        <v>46.840949999999999</v>
      </c>
      <c r="J583" s="3" t="b">
        <v>0</v>
      </c>
      <c r="K583" s="3" t="s">
        <v>916</v>
      </c>
      <c r="L583" s="16">
        <f t="shared" si="27"/>
        <v>0.39166666666666666</v>
      </c>
      <c r="M583" s="3">
        <v>2023</v>
      </c>
      <c r="N583" s="3">
        <v>5</v>
      </c>
      <c r="O583" s="3" t="s">
        <v>18</v>
      </c>
      <c r="P583" s="3">
        <v>9</v>
      </c>
      <c r="Q583" s="9">
        <f xml:space="preserve"> Table1[[#This Row],[Total_Sales]] / Table1[[#This Row],[Quantity_Sold]]</f>
        <v>55.106999999999992</v>
      </c>
      <c r="R583" s="14" t="str">
        <f t="shared" si="28"/>
        <v>Morning</v>
      </c>
      <c r="S583" s="30">
        <f t="shared" si="29"/>
        <v>0.17</v>
      </c>
    </row>
    <row r="584" spans="1:19" ht="15.75" customHeight="1" x14ac:dyDescent="0.3">
      <c r="A584" s="3">
        <v>2461</v>
      </c>
      <c r="B584" s="4">
        <v>45070</v>
      </c>
      <c r="C584" s="3">
        <v>205</v>
      </c>
      <c r="D584" s="3">
        <v>304</v>
      </c>
      <c r="E584" s="3">
        <v>102</v>
      </c>
      <c r="F584" s="3">
        <v>7</v>
      </c>
      <c r="G584" s="5">
        <v>252.005</v>
      </c>
      <c r="H584" s="5">
        <v>1764.0349999999999</v>
      </c>
      <c r="I584" s="5">
        <v>441.00874999999996</v>
      </c>
      <c r="J584" s="3" t="b">
        <v>0</v>
      </c>
      <c r="K584" s="3" t="s">
        <v>928</v>
      </c>
      <c r="L584" s="16">
        <f t="shared" si="27"/>
        <v>0.6069444444444444</v>
      </c>
      <c r="M584" s="3">
        <v>2023</v>
      </c>
      <c r="N584" s="3">
        <v>5</v>
      </c>
      <c r="O584" s="3" t="s">
        <v>18</v>
      </c>
      <c r="P584" s="3">
        <v>14</v>
      </c>
      <c r="Q584" s="9">
        <f xml:space="preserve"> Table1[[#This Row],[Total_Sales]] / Table1[[#This Row],[Quantity_Sold]]</f>
        <v>252.00499999999997</v>
      </c>
      <c r="R584" s="14" t="str">
        <f t="shared" si="28"/>
        <v>Afternoon</v>
      </c>
      <c r="S584" s="30">
        <f t="shared" si="29"/>
        <v>0.25</v>
      </c>
    </row>
    <row r="585" spans="1:19" ht="15.75" customHeight="1" x14ac:dyDescent="0.3">
      <c r="A585" s="3">
        <v>1118</v>
      </c>
      <c r="B585" s="4">
        <v>45071</v>
      </c>
      <c r="C585" s="3">
        <v>205</v>
      </c>
      <c r="D585" s="3">
        <v>301</v>
      </c>
      <c r="E585" s="3">
        <v>104</v>
      </c>
      <c r="F585" s="3">
        <v>8</v>
      </c>
      <c r="G585" s="5">
        <v>368.31600000000003</v>
      </c>
      <c r="H585" s="5">
        <v>2946.5280000000002</v>
      </c>
      <c r="I585" s="5">
        <v>883.9584000000001</v>
      </c>
      <c r="J585" s="3" t="b">
        <v>0</v>
      </c>
      <c r="K585" s="3" t="s">
        <v>47</v>
      </c>
      <c r="L585" s="16">
        <f t="shared" si="27"/>
        <v>0.58680555555555558</v>
      </c>
      <c r="M585" s="3">
        <v>2023</v>
      </c>
      <c r="N585" s="3">
        <v>5</v>
      </c>
      <c r="O585" s="3" t="s">
        <v>16</v>
      </c>
      <c r="P585" s="3">
        <v>14</v>
      </c>
      <c r="Q585" s="9">
        <f xml:space="preserve"> Table1[[#This Row],[Total_Sales]] / Table1[[#This Row],[Quantity_Sold]]</f>
        <v>368.31600000000003</v>
      </c>
      <c r="R585" s="14" t="str">
        <f t="shared" si="28"/>
        <v>Afternoon</v>
      </c>
      <c r="S585" s="30">
        <f t="shared" si="29"/>
        <v>0.3</v>
      </c>
    </row>
    <row r="586" spans="1:19" ht="15.75" customHeight="1" x14ac:dyDescent="0.3">
      <c r="A586" s="3">
        <v>2109</v>
      </c>
      <c r="B586" s="4">
        <v>45071</v>
      </c>
      <c r="C586" s="3">
        <v>203</v>
      </c>
      <c r="D586" s="3">
        <v>305</v>
      </c>
      <c r="E586" s="3">
        <v>103</v>
      </c>
      <c r="F586" s="3">
        <v>7</v>
      </c>
      <c r="G586" s="5">
        <v>124.41000000000001</v>
      </c>
      <c r="H586" s="5">
        <v>870.87000000000012</v>
      </c>
      <c r="I586" s="5">
        <v>130.63050000000001</v>
      </c>
      <c r="J586" s="3" t="b">
        <v>0</v>
      </c>
      <c r="K586" s="3" t="s">
        <v>673</v>
      </c>
      <c r="L586" s="16">
        <f t="shared" si="27"/>
        <v>9.4444444444444442E-2</v>
      </c>
      <c r="M586" s="3">
        <v>2023</v>
      </c>
      <c r="N586" s="3">
        <v>5</v>
      </c>
      <c r="O586" s="3" t="s">
        <v>16</v>
      </c>
      <c r="P586" s="3">
        <v>2</v>
      </c>
      <c r="Q586" s="9">
        <f xml:space="preserve"> Table1[[#This Row],[Total_Sales]] / Table1[[#This Row],[Quantity_Sold]]</f>
        <v>124.41000000000001</v>
      </c>
      <c r="R586" s="14" t="str">
        <f t="shared" si="28"/>
        <v>Morning</v>
      </c>
      <c r="S586" s="30">
        <f t="shared" si="29"/>
        <v>0.15</v>
      </c>
    </row>
    <row r="587" spans="1:19" ht="15.75" customHeight="1" x14ac:dyDescent="0.3">
      <c r="A587" s="3">
        <v>1320</v>
      </c>
      <c r="B587" s="4">
        <v>45072</v>
      </c>
      <c r="C587" s="3">
        <v>204</v>
      </c>
      <c r="D587" s="3">
        <v>303</v>
      </c>
      <c r="E587" s="3">
        <v>103</v>
      </c>
      <c r="F587" s="3">
        <v>7</v>
      </c>
      <c r="G587" s="5">
        <v>223.18400000000003</v>
      </c>
      <c r="H587" s="5">
        <v>1562.2880000000002</v>
      </c>
      <c r="I587" s="5">
        <v>328.08048000000002</v>
      </c>
      <c r="J587" s="3" t="b">
        <v>0</v>
      </c>
      <c r="K587" s="3" t="s">
        <v>308</v>
      </c>
      <c r="L587" s="16">
        <f t="shared" si="27"/>
        <v>0.56597222222222221</v>
      </c>
      <c r="M587" s="3">
        <v>2023</v>
      </c>
      <c r="N587" s="3">
        <v>5</v>
      </c>
      <c r="O587" s="3" t="s">
        <v>26</v>
      </c>
      <c r="P587" s="3">
        <v>13</v>
      </c>
      <c r="Q587" s="9">
        <f xml:space="preserve"> Table1[[#This Row],[Total_Sales]] / Table1[[#This Row],[Quantity_Sold]]</f>
        <v>223.18400000000003</v>
      </c>
      <c r="R587" s="14" t="str">
        <f t="shared" si="28"/>
        <v>Afternoon</v>
      </c>
      <c r="S587" s="30">
        <f t="shared" si="29"/>
        <v>0.21</v>
      </c>
    </row>
    <row r="588" spans="1:19" ht="15.75" customHeight="1" x14ac:dyDescent="0.3">
      <c r="A588" s="3">
        <v>1894</v>
      </c>
      <c r="B588" s="4">
        <v>45072</v>
      </c>
      <c r="C588" s="3">
        <v>202</v>
      </c>
      <c r="D588" s="3">
        <v>304</v>
      </c>
      <c r="E588" s="3">
        <v>104</v>
      </c>
      <c r="F588" s="3">
        <v>7</v>
      </c>
      <c r="G588" s="5">
        <v>134.03</v>
      </c>
      <c r="H588" s="5">
        <v>938.21</v>
      </c>
      <c r="I588" s="5">
        <v>159.49570000000003</v>
      </c>
      <c r="J588" s="3" t="b">
        <v>0</v>
      </c>
      <c r="K588" s="3" t="s">
        <v>689</v>
      </c>
      <c r="L588" s="16">
        <f t="shared" si="27"/>
        <v>0.28958333333333336</v>
      </c>
      <c r="M588" s="3">
        <v>2023</v>
      </c>
      <c r="N588" s="3">
        <v>5</v>
      </c>
      <c r="O588" s="3" t="s">
        <v>26</v>
      </c>
      <c r="P588" s="3">
        <v>6</v>
      </c>
      <c r="Q588" s="9">
        <f xml:space="preserve"> Table1[[#This Row],[Total_Sales]] / Table1[[#This Row],[Quantity_Sold]]</f>
        <v>134.03</v>
      </c>
      <c r="R588" s="14" t="str">
        <f t="shared" si="28"/>
        <v>Morning</v>
      </c>
      <c r="S588" s="30">
        <f t="shared" si="29"/>
        <v>0.17</v>
      </c>
    </row>
    <row r="589" spans="1:19" ht="15.75" customHeight="1" x14ac:dyDescent="0.3">
      <c r="A589" s="3">
        <v>2838</v>
      </c>
      <c r="B589" s="4">
        <v>45072</v>
      </c>
      <c r="C589" s="3">
        <v>203</v>
      </c>
      <c r="D589" s="3">
        <v>302</v>
      </c>
      <c r="E589" s="3">
        <v>101</v>
      </c>
      <c r="F589" s="3">
        <v>6</v>
      </c>
      <c r="G589" s="5">
        <v>29.666</v>
      </c>
      <c r="H589" s="5">
        <v>177.99600000000001</v>
      </c>
      <c r="I589" s="5">
        <v>37.379159999999999</v>
      </c>
      <c r="J589" s="3" t="b">
        <v>0</v>
      </c>
      <c r="K589" s="3" t="s">
        <v>384</v>
      </c>
      <c r="L589" s="16">
        <f t="shared" si="27"/>
        <v>0.31597222222222221</v>
      </c>
      <c r="M589" s="3">
        <v>2023</v>
      </c>
      <c r="N589" s="3">
        <v>5</v>
      </c>
      <c r="O589" s="3" t="s">
        <v>26</v>
      </c>
      <c r="P589" s="3">
        <v>7</v>
      </c>
      <c r="Q589" s="14">
        <f xml:space="preserve"> Table1[[#This Row],[Total_Sales]] / Table1[[#This Row],[Quantity_Sold]]</f>
        <v>29.666</v>
      </c>
      <c r="R589" s="14" t="str">
        <f t="shared" si="28"/>
        <v>Morning</v>
      </c>
      <c r="S589" s="30">
        <f t="shared" si="29"/>
        <v>0.21</v>
      </c>
    </row>
    <row r="590" spans="1:19" ht="15.75" customHeight="1" x14ac:dyDescent="0.3">
      <c r="A590" s="3">
        <v>1304</v>
      </c>
      <c r="B590" s="4">
        <v>45073</v>
      </c>
      <c r="C590" s="3">
        <v>203</v>
      </c>
      <c r="D590" s="3">
        <v>301</v>
      </c>
      <c r="E590" s="3">
        <v>101</v>
      </c>
      <c r="F590" s="3">
        <v>7</v>
      </c>
      <c r="G590" s="5">
        <v>269.37300000000005</v>
      </c>
      <c r="H590" s="5">
        <v>1885.6110000000003</v>
      </c>
      <c r="I590" s="5">
        <v>565.68330000000003</v>
      </c>
      <c r="J590" s="3" t="b">
        <v>1</v>
      </c>
      <c r="K590" s="3" t="s">
        <v>270</v>
      </c>
      <c r="L590" s="16">
        <f t="shared" si="27"/>
        <v>0.4201388888888889</v>
      </c>
      <c r="M590" s="3">
        <v>2023</v>
      </c>
      <c r="N590" s="3">
        <v>5</v>
      </c>
      <c r="O590" s="3" t="s">
        <v>22</v>
      </c>
      <c r="P590" s="3">
        <v>10</v>
      </c>
      <c r="Q590" s="14">
        <f xml:space="preserve"> Table1[[#This Row],[Total_Sales]] / Table1[[#This Row],[Quantity_Sold]]</f>
        <v>269.37300000000005</v>
      </c>
      <c r="R590" s="14" t="str">
        <f t="shared" si="28"/>
        <v>Morning</v>
      </c>
      <c r="S590" s="30">
        <f t="shared" si="29"/>
        <v>0.3</v>
      </c>
    </row>
    <row r="591" spans="1:19" ht="15.75" customHeight="1" x14ac:dyDescent="0.3">
      <c r="A591" s="3">
        <v>2148</v>
      </c>
      <c r="B591" s="4">
        <v>45073</v>
      </c>
      <c r="C591" s="3">
        <v>205</v>
      </c>
      <c r="D591" s="3">
        <v>302</v>
      </c>
      <c r="E591" s="3">
        <v>104</v>
      </c>
      <c r="F591" s="3">
        <v>6</v>
      </c>
      <c r="G591" s="5">
        <v>274.80700000000002</v>
      </c>
      <c r="H591" s="5">
        <v>1648.8420000000001</v>
      </c>
      <c r="I591" s="5">
        <v>346.25682</v>
      </c>
      <c r="J591" s="3" t="b">
        <v>1</v>
      </c>
      <c r="K591" s="3" t="s">
        <v>259</v>
      </c>
      <c r="L591" s="16">
        <f t="shared" si="27"/>
        <v>0.53680555555555554</v>
      </c>
      <c r="M591" s="3">
        <v>2023</v>
      </c>
      <c r="N591" s="3">
        <v>5</v>
      </c>
      <c r="O591" s="3" t="s">
        <v>22</v>
      </c>
      <c r="P591" s="3">
        <v>12</v>
      </c>
      <c r="Q591" s="9">
        <f xml:space="preserve"> Table1[[#This Row],[Total_Sales]] / Table1[[#This Row],[Quantity_Sold]]</f>
        <v>274.80700000000002</v>
      </c>
      <c r="R591" s="14" t="str">
        <f t="shared" si="28"/>
        <v>Afternoon</v>
      </c>
      <c r="S591" s="30">
        <f t="shared" si="29"/>
        <v>0.21</v>
      </c>
    </row>
    <row r="592" spans="1:19" ht="15.75" customHeight="1" x14ac:dyDescent="0.3">
      <c r="A592" s="3">
        <v>2383</v>
      </c>
      <c r="B592" s="4">
        <v>45073</v>
      </c>
      <c r="C592" s="3">
        <v>201</v>
      </c>
      <c r="D592" s="3">
        <v>303</v>
      </c>
      <c r="E592" s="3">
        <v>102</v>
      </c>
      <c r="F592" s="3">
        <v>5</v>
      </c>
      <c r="G592" s="5">
        <v>247.66299999999998</v>
      </c>
      <c r="H592" s="5">
        <v>1238.3149999999998</v>
      </c>
      <c r="I592" s="5">
        <v>309.57874999999996</v>
      </c>
      <c r="J592" s="3" t="b">
        <v>1</v>
      </c>
      <c r="K592" s="3" t="s">
        <v>898</v>
      </c>
      <c r="L592" s="16">
        <f t="shared" si="27"/>
        <v>0.44722222222222224</v>
      </c>
      <c r="M592" s="3">
        <v>2023</v>
      </c>
      <c r="N592" s="3">
        <v>5</v>
      </c>
      <c r="O592" s="3" t="s">
        <v>22</v>
      </c>
      <c r="P592" s="3">
        <v>10</v>
      </c>
      <c r="Q592" s="9">
        <f xml:space="preserve"> Table1[[#This Row],[Total_Sales]] / Table1[[#This Row],[Quantity_Sold]]</f>
        <v>247.66299999999995</v>
      </c>
      <c r="R592" s="14" t="str">
        <f t="shared" si="28"/>
        <v>Morning</v>
      </c>
      <c r="S592" s="30">
        <f t="shared" si="29"/>
        <v>0.25</v>
      </c>
    </row>
    <row r="593" spans="1:19" ht="15.75" customHeight="1" x14ac:dyDescent="0.3">
      <c r="A593" s="3">
        <v>2492</v>
      </c>
      <c r="B593" s="4">
        <v>45074</v>
      </c>
      <c r="C593" s="3">
        <v>204</v>
      </c>
      <c r="D593" s="3">
        <v>303</v>
      </c>
      <c r="E593" s="3">
        <v>101</v>
      </c>
      <c r="F593" s="3">
        <v>4</v>
      </c>
      <c r="G593" s="5">
        <v>296.77699999999999</v>
      </c>
      <c r="H593" s="5">
        <v>1187.1079999999999</v>
      </c>
      <c r="I593" s="5">
        <v>356.13239999999996</v>
      </c>
      <c r="J593" s="3" t="b">
        <v>1</v>
      </c>
      <c r="K593" s="3" t="s">
        <v>885</v>
      </c>
      <c r="L593" s="16">
        <f t="shared" si="27"/>
        <v>0.27361111111111114</v>
      </c>
      <c r="M593" s="3">
        <v>2023</v>
      </c>
      <c r="N593" s="3">
        <v>5</v>
      </c>
      <c r="O593" s="3" t="s">
        <v>20</v>
      </c>
      <c r="P593" s="3">
        <v>6</v>
      </c>
      <c r="Q593" s="14">
        <f xml:space="preserve"> Table1[[#This Row],[Total_Sales]] / Table1[[#This Row],[Quantity_Sold]]</f>
        <v>296.77699999999999</v>
      </c>
      <c r="R593" s="14" t="str">
        <f t="shared" si="28"/>
        <v>Morning</v>
      </c>
      <c r="S593" s="30">
        <f t="shared" si="29"/>
        <v>0.3</v>
      </c>
    </row>
    <row r="594" spans="1:19" ht="15.75" customHeight="1" x14ac:dyDescent="0.3">
      <c r="A594" s="3">
        <v>2826</v>
      </c>
      <c r="B594" s="4">
        <v>45074</v>
      </c>
      <c r="C594" s="3">
        <v>201</v>
      </c>
      <c r="D594" s="3">
        <v>304</v>
      </c>
      <c r="E594" s="3">
        <v>102</v>
      </c>
      <c r="F594" s="3">
        <v>10</v>
      </c>
      <c r="G594" s="5">
        <v>219.12800000000001</v>
      </c>
      <c r="H594" s="5">
        <v>2191.2800000000002</v>
      </c>
      <c r="I594" s="5">
        <v>460.16880000000003</v>
      </c>
      <c r="J594" s="3" t="b">
        <v>0</v>
      </c>
      <c r="K594" s="3" t="s">
        <v>1053</v>
      </c>
      <c r="L594" s="16">
        <f t="shared" si="27"/>
        <v>0.40208333333333335</v>
      </c>
      <c r="M594" s="3">
        <v>2023</v>
      </c>
      <c r="N594" s="3">
        <v>5</v>
      </c>
      <c r="O594" s="3" t="s">
        <v>20</v>
      </c>
      <c r="P594" s="3">
        <v>9</v>
      </c>
      <c r="Q594" s="9">
        <f xml:space="preserve"> Table1[[#This Row],[Total_Sales]] / Table1[[#This Row],[Quantity_Sold]]</f>
        <v>219.12800000000001</v>
      </c>
      <c r="R594" s="14" t="str">
        <f t="shared" si="28"/>
        <v>Morning</v>
      </c>
      <c r="S594" s="30">
        <f t="shared" si="29"/>
        <v>0.21</v>
      </c>
    </row>
    <row r="595" spans="1:19" ht="15.75" customHeight="1" x14ac:dyDescent="0.3">
      <c r="A595" s="3">
        <v>2980</v>
      </c>
      <c r="B595" s="4">
        <v>45074</v>
      </c>
      <c r="C595" s="3">
        <v>203</v>
      </c>
      <c r="D595" s="3">
        <v>303</v>
      </c>
      <c r="E595" s="3">
        <v>104</v>
      </c>
      <c r="F595" s="3">
        <v>7</v>
      </c>
      <c r="G595" s="5">
        <v>71.591000000000008</v>
      </c>
      <c r="H595" s="5">
        <v>501.13700000000006</v>
      </c>
      <c r="I595" s="5">
        <v>85.193290000000019</v>
      </c>
      <c r="J595" s="3" t="b">
        <v>1</v>
      </c>
      <c r="K595" s="3" t="s">
        <v>550</v>
      </c>
      <c r="L595" s="16">
        <f t="shared" si="27"/>
        <v>0.24722222222222223</v>
      </c>
      <c r="M595" s="3">
        <v>2023</v>
      </c>
      <c r="N595" s="3">
        <v>5</v>
      </c>
      <c r="O595" s="3" t="s">
        <v>20</v>
      </c>
      <c r="P595" s="3">
        <v>5</v>
      </c>
      <c r="Q595" s="9">
        <f xml:space="preserve"> Table1[[#This Row],[Total_Sales]] / Table1[[#This Row],[Quantity_Sold]]</f>
        <v>71.591000000000008</v>
      </c>
      <c r="R595" s="14" t="str">
        <f t="shared" si="28"/>
        <v>Morning</v>
      </c>
      <c r="S595" s="30">
        <f t="shared" si="29"/>
        <v>0.17</v>
      </c>
    </row>
    <row r="596" spans="1:19" ht="15.75" customHeight="1" x14ac:dyDescent="0.3">
      <c r="A596" s="3">
        <v>1116</v>
      </c>
      <c r="B596" s="4">
        <v>45076</v>
      </c>
      <c r="C596" s="3">
        <v>202</v>
      </c>
      <c r="D596" s="3">
        <v>303</v>
      </c>
      <c r="E596" s="3">
        <v>105</v>
      </c>
      <c r="F596" s="3">
        <v>3</v>
      </c>
      <c r="G596" s="5">
        <v>185.39300000000003</v>
      </c>
      <c r="H596" s="5">
        <v>556.17900000000009</v>
      </c>
      <c r="I596" s="5">
        <v>116.79759000000001</v>
      </c>
      <c r="J596" s="3" t="b">
        <v>0</v>
      </c>
      <c r="K596" s="3" t="s">
        <v>131</v>
      </c>
      <c r="L596" s="16">
        <f t="shared" si="27"/>
        <v>0.74861111111111112</v>
      </c>
      <c r="M596" s="3">
        <v>2023</v>
      </c>
      <c r="N596" s="3">
        <v>5</v>
      </c>
      <c r="O596" s="3" t="s">
        <v>31</v>
      </c>
      <c r="P596" s="3">
        <v>17</v>
      </c>
      <c r="Q596" s="9">
        <f xml:space="preserve"> Table1[[#This Row],[Total_Sales]] / Table1[[#This Row],[Quantity_Sold]]</f>
        <v>185.39300000000003</v>
      </c>
      <c r="R596" s="14" t="str">
        <f t="shared" si="28"/>
        <v>Evening</v>
      </c>
      <c r="S596" s="30">
        <f t="shared" si="29"/>
        <v>0.21</v>
      </c>
    </row>
    <row r="597" spans="1:19" ht="15.75" customHeight="1" x14ac:dyDescent="0.3">
      <c r="A597" s="3">
        <v>1289</v>
      </c>
      <c r="B597" s="4">
        <v>45077</v>
      </c>
      <c r="C597" s="3">
        <v>205</v>
      </c>
      <c r="D597" s="3">
        <v>303</v>
      </c>
      <c r="E597" s="3">
        <v>101</v>
      </c>
      <c r="F597" s="3">
        <v>1</v>
      </c>
      <c r="G597" s="5">
        <v>361.387</v>
      </c>
      <c r="H597" s="5">
        <v>361.387</v>
      </c>
      <c r="I597" s="5">
        <v>68.663529999999994</v>
      </c>
      <c r="J597" s="3" t="b">
        <v>0</v>
      </c>
      <c r="K597" s="3" t="s">
        <v>285</v>
      </c>
      <c r="L597" s="16">
        <f t="shared" si="27"/>
        <v>8.2638888888888887E-2</v>
      </c>
      <c r="M597" s="3">
        <v>2023</v>
      </c>
      <c r="N597" s="3">
        <v>5</v>
      </c>
      <c r="O597" s="3" t="s">
        <v>18</v>
      </c>
      <c r="P597" s="3">
        <v>1</v>
      </c>
      <c r="Q597" s="14">
        <f xml:space="preserve"> Table1[[#This Row],[Total_Sales]] / Table1[[#This Row],[Quantity_Sold]]</f>
        <v>361.387</v>
      </c>
      <c r="R597" s="14" t="str">
        <f t="shared" si="28"/>
        <v>Morning</v>
      </c>
      <c r="S597" s="30">
        <f t="shared" si="29"/>
        <v>0.18999999999999997</v>
      </c>
    </row>
    <row r="598" spans="1:19" ht="15.75" customHeight="1" x14ac:dyDescent="0.3">
      <c r="A598" s="3">
        <v>1775</v>
      </c>
      <c r="B598" s="4">
        <v>45077</v>
      </c>
      <c r="C598" s="3">
        <v>201</v>
      </c>
      <c r="D598" s="3">
        <v>302</v>
      </c>
      <c r="E598" s="3">
        <v>101</v>
      </c>
      <c r="F598" s="3">
        <v>10</v>
      </c>
      <c r="G598" s="5">
        <v>102.739</v>
      </c>
      <c r="H598" s="5">
        <v>1027.3900000000001</v>
      </c>
      <c r="I598" s="5">
        <v>195.20410000000001</v>
      </c>
      <c r="J598" s="3" t="b">
        <v>0</v>
      </c>
      <c r="K598" s="3" t="s">
        <v>38</v>
      </c>
      <c r="L598" s="16">
        <f t="shared" si="27"/>
        <v>0.55000000000000004</v>
      </c>
      <c r="M598" s="3">
        <v>2023</v>
      </c>
      <c r="N598" s="3">
        <v>5</v>
      </c>
      <c r="O598" s="3" t="s">
        <v>18</v>
      </c>
      <c r="P598" s="3">
        <v>13</v>
      </c>
      <c r="Q598" s="14">
        <f xml:space="preserve"> Table1[[#This Row],[Total_Sales]] / Table1[[#This Row],[Quantity_Sold]]</f>
        <v>102.739</v>
      </c>
      <c r="R598" s="14" t="str">
        <f t="shared" si="28"/>
        <v>Afternoon</v>
      </c>
      <c r="S598" s="30">
        <f t="shared" si="29"/>
        <v>0.19</v>
      </c>
    </row>
    <row r="599" spans="1:19" ht="15.75" customHeight="1" x14ac:dyDescent="0.3">
      <c r="A599" s="3">
        <v>2214</v>
      </c>
      <c r="B599" s="4">
        <v>45077</v>
      </c>
      <c r="C599" s="3">
        <v>202</v>
      </c>
      <c r="D599" s="3">
        <v>303</v>
      </c>
      <c r="E599" s="3">
        <v>104</v>
      </c>
      <c r="F599" s="3">
        <v>6</v>
      </c>
      <c r="G599" s="5">
        <v>314.99</v>
      </c>
      <c r="H599" s="5">
        <v>1889.94</v>
      </c>
      <c r="I599" s="5">
        <v>396.88740000000001</v>
      </c>
      <c r="J599" s="3" t="b">
        <v>0</v>
      </c>
      <c r="K599" s="3" t="s">
        <v>822</v>
      </c>
      <c r="L599" s="16">
        <f t="shared" si="27"/>
        <v>0.94861111111111107</v>
      </c>
      <c r="M599" s="3">
        <v>2023</v>
      </c>
      <c r="N599" s="3">
        <v>5</v>
      </c>
      <c r="O599" s="3" t="s">
        <v>18</v>
      </c>
      <c r="P599" s="3">
        <v>22</v>
      </c>
      <c r="Q599" s="9">
        <f xml:space="preserve"> Table1[[#This Row],[Total_Sales]] / Table1[[#This Row],[Quantity_Sold]]</f>
        <v>314.99</v>
      </c>
      <c r="R599" s="14" t="str">
        <f t="shared" si="28"/>
        <v>Night</v>
      </c>
      <c r="S599" s="30">
        <f t="shared" si="29"/>
        <v>0.21</v>
      </c>
    </row>
    <row r="600" spans="1:19" ht="15.75" customHeight="1" x14ac:dyDescent="0.3">
      <c r="A600" s="3">
        <v>2454</v>
      </c>
      <c r="B600" s="4">
        <v>45077</v>
      </c>
      <c r="C600" s="3">
        <v>202</v>
      </c>
      <c r="D600" s="3">
        <v>302</v>
      </c>
      <c r="E600" s="3">
        <v>105</v>
      </c>
      <c r="F600" s="3">
        <v>2</v>
      </c>
      <c r="G600" s="5">
        <v>257.53000000000003</v>
      </c>
      <c r="H600" s="5">
        <v>515.06000000000006</v>
      </c>
      <c r="I600" s="5">
        <v>108.16260000000001</v>
      </c>
      <c r="J600" s="3" t="b">
        <v>1</v>
      </c>
      <c r="K600" s="3" t="s">
        <v>922</v>
      </c>
      <c r="L600" s="16">
        <f t="shared" si="27"/>
        <v>0.82986111111111116</v>
      </c>
      <c r="M600" s="3">
        <v>2023</v>
      </c>
      <c r="N600" s="3">
        <v>5</v>
      </c>
      <c r="O600" s="3" t="s">
        <v>18</v>
      </c>
      <c r="P600" s="3">
        <v>19</v>
      </c>
      <c r="Q600" s="9">
        <f xml:space="preserve"> Table1[[#This Row],[Total_Sales]] / Table1[[#This Row],[Quantity_Sold]]</f>
        <v>257.53000000000003</v>
      </c>
      <c r="R600" s="14" t="str">
        <f t="shared" si="28"/>
        <v>Evening</v>
      </c>
      <c r="S600" s="30">
        <f t="shared" si="29"/>
        <v>0.21</v>
      </c>
    </row>
    <row r="601" spans="1:19" ht="15.75" customHeight="1" x14ac:dyDescent="0.3">
      <c r="A601" s="3">
        <v>2404</v>
      </c>
      <c r="B601" s="4">
        <v>45078</v>
      </c>
      <c r="C601" s="3">
        <v>205</v>
      </c>
      <c r="D601" s="3">
        <v>304</v>
      </c>
      <c r="E601" s="3">
        <v>103</v>
      </c>
      <c r="F601" s="3">
        <v>9</v>
      </c>
      <c r="G601" s="5">
        <v>60.423999999999999</v>
      </c>
      <c r="H601" s="5">
        <v>543.81600000000003</v>
      </c>
      <c r="I601" s="5">
        <v>92.448720000000009</v>
      </c>
      <c r="J601" s="3" t="b">
        <v>0</v>
      </c>
      <c r="K601" s="3" t="s">
        <v>905</v>
      </c>
      <c r="L601" s="16">
        <f t="shared" si="27"/>
        <v>0.56805555555555554</v>
      </c>
      <c r="M601" s="3">
        <v>2023</v>
      </c>
      <c r="N601" s="3">
        <v>6</v>
      </c>
      <c r="O601" s="3" t="s">
        <v>16</v>
      </c>
      <c r="P601" s="3">
        <v>13</v>
      </c>
      <c r="Q601" s="9">
        <f xml:space="preserve"> Table1[[#This Row],[Total_Sales]] / Table1[[#This Row],[Quantity_Sold]]</f>
        <v>60.424000000000007</v>
      </c>
      <c r="R601" s="14" t="str">
        <f t="shared" si="28"/>
        <v>Afternoon</v>
      </c>
      <c r="S601" s="30">
        <f t="shared" si="29"/>
        <v>0.17</v>
      </c>
    </row>
    <row r="602" spans="1:19" ht="15.75" customHeight="1" x14ac:dyDescent="0.3">
      <c r="A602" s="3">
        <v>2561</v>
      </c>
      <c r="B602" s="4">
        <v>45078</v>
      </c>
      <c r="C602" s="3">
        <v>205</v>
      </c>
      <c r="D602" s="3">
        <v>303</v>
      </c>
      <c r="E602" s="3">
        <v>105</v>
      </c>
      <c r="F602" s="3">
        <v>6</v>
      </c>
      <c r="G602" s="5">
        <v>174.17400000000001</v>
      </c>
      <c r="H602" s="5">
        <v>1045.0440000000001</v>
      </c>
      <c r="I602" s="5">
        <v>198.55836000000002</v>
      </c>
      <c r="J602" s="3" t="b">
        <v>0</v>
      </c>
      <c r="K602" s="3" t="s">
        <v>361</v>
      </c>
      <c r="L602" s="16">
        <f t="shared" si="27"/>
        <v>0.19375000000000001</v>
      </c>
      <c r="M602" s="3">
        <v>2023</v>
      </c>
      <c r="N602" s="3">
        <v>6</v>
      </c>
      <c r="O602" s="3" t="s">
        <v>16</v>
      </c>
      <c r="P602" s="3">
        <v>4</v>
      </c>
      <c r="Q602" s="9">
        <f xml:space="preserve"> Table1[[#This Row],[Total_Sales]] / Table1[[#This Row],[Quantity_Sold]]</f>
        <v>174.17400000000001</v>
      </c>
      <c r="R602" s="14" t="str">
        <f t="shared" si="28"/>
        <v>Morning</v>
      </c>
      <c r="S602" s="30">
        <f t="shared" si="29"/>
        <v>0.19</v>
      </c>
    </row>
    <row r="603" spans="1:19" ht="15.75" customHeight="1" x14ac:dyDescent="0.3">
      <c r="A603" s="3">
        <v>1142</v>
      </c>
      <c r="B603" s="4">
        <v>45079</v>
      </c>
      <c r="C603" s="3">
        <v>205</v>
      </c>
      <c r="D603" s="3">
        <v>305</v>
      </c>
      <c r="E603" s="3">
        <v>105</v>
      </c>
      <c r="F603" s="3">
        <v>4</v>
      </c>
      <c r="G603" s="5">
        <v>255.30699999999999</v>
      </c>
      <c r="H603" s="5">
        <v>1021.228</v>
      </c>
      <c r="I603" s="5">
        <v>306.36839999999995</v>
      </c>
      <c r="J603" s="3" t="b">
        <v>0</v>
      </c>
      <c r="K603" s="3" t="s">
        <v>155</v>
      </c>
      <c r="L603" s="16">
        <f t="shared" si="27"/>
        <v>0.5493055555555556</v>
      </c>
      <c r="M603" s="3">
        <v>2023</v>
      </c>
      <c r="N603" s="3">
        <v>6</v>
      </c>
      <c r="O603" s="3" t="s">
        <v>26</v>
      </c>
      <c r="P603" s="3">
        <v>13</v>
      </c>
      <c r="Q603" s="9">
        <f xml:space="preserve"> Table1[[#This Row],[Total_Sales]] / Table1[[#This Row],[Quantity_Sold]]</f>
        <v>255.30699999999999</v>
      </c>
      <c r="R603" s="14" t="str">
        <f t="shared" si="28"/>
        <v>Afternoon</v>
      </c>
      <c r="S603" s="30">
        <f t="shared" si="29"/>
        <v>0.3</v>
      </c>
    </row>
    <row r="604" spans="1:19" ht="15.75" customHeight="1" x14ac:dyDescent="0.3">
      <c r="A604" s="3">
        <v>1319</v>
      </c>
      <c r="B604" s="4">
        <v>45079</v>
      </c>
      <c r="C604" s="3">
        <v>203</v>
      </c>
      <c r="D604" s="3">
        <v>305</v>
      </c>
      <c r="E604" s="3">
        <v>101</v>
      </c>
      <c r="F604" s="3">
        <v>3</v>
      </c>
      <c r="G604" s="5">
        <v>105.599</v>
      </c>
      <c r="H604" s="5">
        <v>316.79700000000003</v>
      </c>
      <c r="I604" s="5">
        <v>60.191430000000004</v>
      </c>
      <c r="J604" s="3" t="b">
        <v>0</v>
      </c>
      <c r="K604" s="3" t="s">
        <v>307</v>
      </c>
      <c r="L604" s="16">
        <f t="shared" si="27"/>
        <v>0.29444444444444445</v>
      </c>
      <c r="M604" s="3">
        <v>2023</v>
      </c>
      <c r="N604" s="3">
        <v>6</v>
      </c>
      <c r="O604" s="3" t="s">
        <v>26</v>
      </c>
      <c r="P604" s="3">
        <v>7</v>
      </c>
      <c r="Q604" s="14">
        <f xml:space="preserve"> Table1[[#This Row],[Total_Sales]] / Table1[[#This Row],[Quantity_Sold]]</f>
        <v>105.599</v>
      </c>
      <c r="R604" s="14" t="str">
        <f t="shared" si="28"/>
        <v>Morning</v>
      </c>
      <c r="S604" s="30">
        <f t="shared" si="29"/>
        <v>0.19</v>
      </c>
    </row>
    <row r="605" spans="1:19" ht="15.75" customHeight="1" x14ac:dyDescent="0.3">
      <c r="A605" s="3">
        <v>1408</v>
      </c>
      <c r="B605" s="4">
        <v>45079</v>
      </c>
      <c r="C605" s="3">
        <v>203</v>
      </c>
      <c r="D605" s="3">
        <v>301</v>
      </c>
      <c r="E605" s="3">
        <v>101</v>
      </c>
      <c r="F605" s="3">
        <v>6</v>
      </c>
      <c r="G605" s="5">
        <v>262.548</v>
      </c>
      <c r="H605" s="5">
        <v>1575.288</v>
      </c>
      <c r="I605" s="5">
        <v>267.79896000000002</v>
      </c>
      <c r="J605" s="3" t="b">
        <v>0</v>
      </c>
      <c r="K605" s="3" t="s">
        <v>227</v>
      </c>
      <c r="L605" s="16">
        <f t="shared" si="27"/>
        <v>0.72777777777777775</v>
      </c>
      <c r="M605" s="3">
        <v>2023</v>
      </c>
      <c r="N605" s="3">
        <v>6</v>
      </c>
      <c r="O605" s="3" t="s">
        <v>26</v>
      </c>
      <c r="P605" s="3">
        <v>17</v>
      </c>
      <c r="Q605" s="14">
        <f xml:space="preserve"> Table1[[#This Row],[Total_Sales]] / Table1[[#This Row],[Quantity_Sold]]</f>
        <v>262.548</v>
      </c>
      <c r="R605" s="14" t="str">
        <f t="shared" si="28"/>
        <v>Evening</v>
      </c>
      <c r="S605" s="30">
        <f t="shared" si="29"/>
        <v>0.17</v>
      </c>
    </row>
    <row r="606" spans="1:19" ht="15.75" customHeight="1" x14ac:dyDescent="0.3">
      <c r="A606" s="3">
        <v>2402</v>
      </c>
      <c r="B606" s="4">
        <v>45079</v>
      </c>
      <c r="C606" s="3">
        <v>204</v>
      </c>
      <c r="D606" s="3">
        <v>301</v>
      </c>
      <c r="E606" s="3">
        <v>101</v>
      </c>
      <c r="F606" s="3">
        <v>6</v>
      </c>
      <c r="G606" s="5">
        <v>372.39799999999997</v>
      </c>
      <c r="H606" s="5">
        <v>2234.3879999999999</v>
      </c>
      <c r="I606" s="5">
        <v>670.31639999999993</v>
      </c>
      <c r="J606" s="3" t="b">
        <v>0</v>
      </c>
      <c r="K606" s="3" t="s">
        <v>904</v>
      </c>
      <c r="L606" s="16">
        <f t="shared" si="27"/>
        <v>0.43333333333333335</v>
      </c>
      <c r="M606" s="3">
        <v>2023</v>
      </c>
      <c r="N606" s="3">
        <v>6</v>
      </c>
      <c r="O606" s="3" t="s">
        <v>26</v>
      </c>
      <c r="P606" s="3">
        <v>10</v>
      </c>
      <c r="Q606" s="14">
        <f xml:space="preserve"> Table1[[#This Row],[Total_Sales]] / Table1[[#This Row],[Quantity_Sold]]</f>
        <v>372.39799999999997</v>
      </c>
      <c r="R606" s="14" t="str">
        <f t="shared" si="28"/>
        <v>Morning</v>
      </c>
      <c r="S606" s="30">
        <f t="shared" si="29"/>
        <v>0.3</v>
      </c>
    </row>
    <row r="607" spans="1:19" ht="15.75" customHeight="1" x14ac:dyDescent="0.3">
      <c r="A607" s="3">
        <v>1019</v>
      </c>
      <c r="B607" s="4">
        <v>45081</v>
      </c>
      <c r="C607" s="3">
        <v>201</v>
      </c>
      <c r="D607" s="3">
        <v>303</v>
      </c>
      <c r="E607" s="3">
        <v>104</v>
      </c>
      <c r="F607" s="3">
        <v>10</v>
      </c>
      <c r="G607" s="5">
        <v>270.34800000000001</v>
      </c>
      <c r="H607" s="5">
        <v>2703.48</v>
      </c>
      <c r="I607" s="5">
        <v>513.66120000000001</v>
      </c>
      <c r="J607" s="3" t="b">
        <v>0</v>
      </c>
      <c r="K607" s="3" t="s">
        <v>40</v>
      </c>
      <c r="L607" s="16">
        <f t="shared" si="27"/>
        <v>2.7777777777777776E-2</v>
      </c>
      <c r="M607" s="3">
        <v>2023</v>
      </c>
      <c r="N607" s="3">
        <v>6</v>
      </c>
      <c r="O607" s="3" t="s">
        <v>20</v>
      </c>
      <c r="P607" s="3">
        <v>0</v>
      </c>
      <c r="Q607" s="9">
        <f xml:space="preserve"> Table1[[#This Row],[Total_Sales]] / Table1[[#This Row],[Quantity_Sold]]</f>
        <v>270.34800000000001</v>
      </c>
      <c r="R607" s="14" t="str">
        <f t="shared" si="28"/>
        <v>Morning</v>
      </c>
      <c r="S607" s="30">
        <f t="shared" si="29"/>
        <v>0.19</v>
      </c>
    </row>
    <row r="608" spans="1:19" ht="15.75" customHeight="1" x14ac:dyDescent="0.3">
      <c r="A608" s="3">
        <v>2399</v>
      </c>
      <c r="B608" s="4">
        <v>45081</v>
      </c>
      <c r="C608" s="3">
        <v>205</v>
      </c>
      <c r="D608" s="3">
        <v>305</v>
      </c>
      <c r="E608" s="3">
        <v>101</v>
      </c>
      <c r="F608" s="3">
        <v>2</v>
      </c>
      <c r="G608" s="5">
        <v>172.83499999999998</v>
      </c>
      <c r="H608" s="5">
        <v>345.66999999999996</v>
      </c>
      <c r="I608" s="5">
        <v>65.677299999999988</v>
      </c>
      <c r="J608" s="3" t="b">
        <v>0</v>
      </c>
      <c r="K608" s="3" t="s">
        <v>234</v>
      </c>
      <c r="L608" s="16">
        <f t="shared" si="27"/>
        <v>0.5444444444444444</v>
      </c>
      <c r="M608" s="3">
        <v>2023</v>
      </c>
      <c r="N608" s="3">
        <v>6</v>
      </c>
      <c r="O608" s="3" t="s">
        <v>20</v>
      </c>
      <c r="P608" s="3">
        <v>13</v>
      </c>
      <c r="Q608" s="14">
        <f xml:space="preserve"> Table1[[#This Row],[Total_Sales]] / Table1[[#This Row],[Quantity_Sold]]</f>
        <v>172.83499999999998</v>
      </c>
      <c r="R608" s="14" t="str">
        <f t="shared" si="28"/>
        <v>Afternoon</v>
      </c>
      <c r="S608" s="30">
        <f t="shared" si="29"/>
        <v>0.19</v>
      </c>
    </row>
    <row r="609" spans="1:19" ht="15.75" customHeight="1" x14ac:dyDescent="0.3">
      <c r="A609" s="3">
        <v>1152</v>
      </c>
      <c r="B609" s="4">
        <v>45082</v>
      </c>
      <c r="C609" s="3">
        <v>201</v>
      </c>
      <c r="D609" s="3">
        <v>301</v>
      </c>
      <c r="E609" s="3">
        <v>102</v>
      </c>
      <c r="F609" s="3">
        <v>1</v>
      </c>
      <c r="G609" s="5">
        <v>240.81200000000001</v>
      </c>
      <c r="H609" s="5">
        <v>240.81200000000001</v>
      </c>
      <c r="I609" s="5">
        <v>50.570520000000002</v>
      </c>
      <c r="J609" s="3" t="b">
        <v>0</v>
      </c>
      <c r="K609" s="3" t="s">
        <v>165</v>
      </c>
      <c r="L609" s="16">
        <f t="shared" si="27"/>
        <v>0.55069444444444449</v>
      </c>
      <c r="M609" s="3">
        <v>2023</v>
      </c>
      <c r="N609" s="3">
        <v>6</v>
      </c>
      <c r="O609" s="3" t="s">
        <v>28</v>
      </c>
      <c r="P609" s="3">
        <v>13</v>
      </c>
      <c r="Q609" s="9">
        <f xml:space="preserve"> Table1[[#This Row],[Total_Sales]] / Table1[[#This Row],[Quantity_Sold]]</f>
        <v>240.81200000000001</v>
      </c>
      <c r="R609" s="14" t="str">
        <f t="shared" si="28"/>
        <v>Afternoon</v>
      </c>
      <c r="S609" s="30">
        <f t="shared" si="29"/>
        <v>0.21</v>
      </c>
    </row>
    <row r="610" spans="1:19" ht="15.75" customHeight="1" x14ac:dyDescent="0.3">
      <c r="A610" s="3">
        <v>1966</v>
      </c>
      <c r="B610" s="4">
        <v>45082</v>
      </c>
      <c r="C610" s="3">
        <v>202</v>
      </c>
      <c r="D610" s="3">
        <v>302</v>
      </c>
      <c r="E610" s="3">
        <v>103</v>
      </c>
      <c r="F610" s="3">
        <v>2</v>
      </c>
      <c r="G610" s="5">
        <v>110.20099999999999</v>
      </c>
      <c r="H610" s="5">
        <v>220.40199999999999</v>
      </c>
      <c r="I610" s="5">
        <v>37.468339999999998</v>
      </c>
      <c r="J610" s="3" t="b">
        <v>0</v>
      </c>
      <c r="K610" s="3" t="s">
        <v>69</v>
      </c>
      <c r="L610" s="16">
        <f t="shared" si="27"/>
        <v>0.58819444444444446</v>
      </c>
      <c r="M610" s="3">
        <v>2023</v>
      </c>
      <c r="N610" s="3">
        <v>6</v>
      </c>
      <c r="O610" s="3" t="s">
        <v>28</v>
      </c>
      <c r="P610" s="3">
        <v>14</v>
      </c>
      <c r="Q610" s="9">
        <f xml:space="preserve"> Table1[[#This Row],[Total_Sales]] / Table1[[#This Row],[Quantity_Sold]]</f>
        <v>110.20099999999999</v>
      </c>
      <c r="R610" s="14" t="str">
        <f t="shared" si="28"/>
        <v>Afternoon</v>
      </c>
      <c r="S610" s="30">
        <f t="shared" si="29"/>
        <v>0.17</v>
      </c>
    </row>
    <row r="611" spans="1:19" ht="15.75" customHeight="1" x14ac:dyDescent="0.3">
      <c r="A611" s="3">
        <v>2379</v>
      </c>
      <c r="B611" s="4">
        <v>45082</v>
      </c>
      <c r="C611" s="3">
        <v>203</v>
      </c>
      <c r="D611" s="3">
        <v>305</v>
      </c>
      <c r="E611" s="3">
        <v>105</v>
      </c>
      <c r="F611" s="3">
        <v>5</v>
      </c>
      <c r="G611" s="5">
        <v>191.42500000000001</v>
      </c>
      <c r="H611" s="5">
        <v>957.125</v>
      </c>
      <c r="I611" s="5">
        <v>143.56874999999999</v>
      </c>
      <c r="J611" s="3" t="b">
        <v>0</v>
      </c>
      <c r="K611" s="3" t="s">
        <v>896</v>
      </c>
      <c r="L611" s="16">
        <f t="shared" si="27"/>
        <v>0.32777777777777778</v>
      </c>
      <c r="M611" s="3">
        <v>2023</v>
      </c>
      <c r="N611" s="3">
        <v>6</v>
      </c>
      <c r="O611" s="3" t="s">
        <v>28</v>
      </c>
      <c r="P611" s="3">
        <v>7</v>
      </c>
      <c r="Q611" s="9">
        <f xml:space="preserve"> Table1[[#This Row],[Total_Sales]] / Table1[[#This Row],[Quantity_Sold]]</f>
        <v>191.42500000000001</v>
      </c>
      <c r="R611" s="14" t="str">
        <f t="shared" si="28"/>
        <v>Morning</v>
      </c>
      <c r="S611" s="30">
        <f t="shared" si="29"/>
        <v>0.15</v>
      </c>
    </row>
    <row r="612" spans="1:19" ht="15.75" customHeight="1" x14ac:dyDescent="0.3">
      <c r="A612" s="3">
        <v>2380</v>
      </c>
      <c r="B612" s="4">
        <v>45082</v>
      </c>
      <c r="C612" s="3">
        <v>201</v>
      </c>
      <c r="D612" s="3">
        <v>304</v>
      </c>
      <c r="E612" s="3">
        <v>101</v>
      </c>
      <c r="F612" s="3">
        <v>6</v>
      </c>
      <c r="G612" s="5">
        <v>122.78500000000001</v>
      </c>
      <c r="H612" s="5">
        <v>736.71</v>
      </c>
      <c r="I612" s="5">
        <v>125.24070000000002</v>
      </c>
      <c r="J612" s="3" t="b">
        <v>1</v>
      </c>
      <c r="K612" s="3" t="s">
        <v>416</v>
      </c>
      <c r="L612" s="16">
        <f t="shared" si="27"/>
        <v>0.8618055555555556</v>
      </c>
      <c r="M612" s="3">
        <v>2023</v>
      </c>
      <c r="N612" s="3">
        <v>6</v>
      </c>
      <c r="O612" s="3" t="s">
        <v>28</v>
      </c>
      <c r="P612" s="3">
        <v>20</v>
      </c>
      <c r="Q612" s="14">
        <f xml:space="preserve"> Table1[[#This Row],[Total_Sales]] / Table1[[#This Row],[Quantity_Sold]]</f>
        <v>122.78500000000001</v>
      </c>
      <c r="R612" s="14" t="str">
        <f t="shared" si="28"/>
        <v>Evening</v>
      </c>
      <c r="S612" s="30">
        <f t="shared" si="29"/>
        <v>0.17</v>
      </c>
    </row>
    <row r="613" spans="1:19" ht="15.75" customHeight="1" x14ac:dyDescent="0.3">
      <c r="A613" s="3">
        <v>2953</v>
      </c>
      <c r="B613" s="4">
        <v>45082</v>
      </c>
      <c r="C613" s="3">
        <v>202</v>
      </c>
      <c r="D613" s="3">
        <v>303</v>
      </c>
      <c r="E613" s="3">
        <v>103</v>
      </c>
      <c r="F613" s="3">
        <v>1</v>
      </c>
      <c r="G613" s="5">
        <v>47.762000000000008</v>
      </c>
      <c r="H613" s="5">
        <v>47.762000000000008</v>
      </c>
      <c r="I613" s="5">
        <v>11.940500000000002</v>
      </c>
      <c r="J613" s="3" t="b">
        <v>0</v>
      </c>
      <c r="K613" s="3" t="s">
        <v>371</v>
      </c>
      <c r="L613" s="16">
        <f t="shared" si="27"/>
        <v>0.47291666666666665</v>
      </c>
      <c r="M613" s="3">
        <v>2023</v>
      </c>
      <c r="N613" s="3">
        <v>6</v>
      </c>
      <c r="O613" s="3" t="s">
        <v>28</v>
      </c>
      <c r="P613" s="3">
        <v>11</v>
      </c>
      <c r="Q613" s="9">
        <f xml:space="preserve"> Table1[[#This Row],[Total_Sales]] / Table1[[#This Row],[Quantity_Sold]]</f>
        <v>47.762000000000008</v>
      </c>
      <c r="R613" s="14" t="str">
        <f t="shared" si="28"/>
        <v>Morning</v>
      </c>
      <c r="S613" s="30">
        <f t="shared" si="29"/>
        <v>0.25</v>
      </c>
    </row>
    <row r="614" spans="1:19" ht="15.75" customHeight="1" x14ac:dyDescent="0.3">
      <c r="A614" s="3">
        <v>2996</v>
      </c>
      <c r="B614" s="4">
        <v>45082</v>
      </c>
      <c r="C614" s="3">
        <v>205</v>
      </c>
      <c r="D614" s="3">
        <v>301</v>
      </c>
      <c r="E614" s="3">
        <v>101</v>
      </c>
      <c r="F614" s="3">
        <v>10</v>
      </c>
      <c r="G614" s="5">
        <v>287.37799999999999</v>
      </c>
      <c r="H614" s="5">
        <v>2873.7799999999997</v>
      </c>
      <c r="I614" s="5">
        <v>862.1339999999999</v>
      </c>
      <c r="J614" s="3" t="b">
        <v>0</v>
      </c>
      <c r="K614" s="3" t="s">
        <v>372</v>
      </c>
      <c r="L614" s="16">
        <f t="shared" si="27"/>
        <v>0.81597222222222221</v>
      </c>
      <c r="M614" s="3">
        <v>2023</v>
      </c>
      <c r="N614" s="3">
        <v>6</v>
      </c>
      <c r="O614" s="3" t="s">
        <v>28</v>
      </c>
      <c r="P614" s="3">
        <v>19</v>
      </c>
      <c r="Q614" s="14">
        <f xml:space="preserve"> Table1[[#This Row],[Total_Sales]] / Table1[[#This Row],[Quantity_Sold]]</f>
        <v>287.37799999999999</v>
      </c>
      <c r="R614" s="14" t="str">
        <f t="shared" si="28"/>
        <v>Evening</v>
      </c>
      <c r="S614" s="30">
        <f t="shared" si="29"/>
        <v>0.3</v>
      </c>
    </row>
    <row r="615" spans="1:19" ht="15.75" customHeight="1" x14ac:dyDescent="0.3">
      <c r="A615" s="3">
        <v>1908</v>
      </c>
      <c r="B615" s="4">
        <v>45083</v>
      </c>
      <c r="C615" s="3">
        <v>201</v>
      </c>
      <c r="D615" s="3">
        <v>302</v>
      </c>
      <c r="E615" s="3">
        <v>103</v>
      </c>
      <c r="F615" s="3">
        <v>5</v>
      </c>
      <c r="G615" s="5">
        <v>67.664999999999992</v>
      </c>
      <c r="H615" s="5">
        <v>338.32499999999993</v>
      </c>
      <c r="I615" s="5">
        <v>71.048249999999982</v>
      </c>
      <c r="J615" s="3" t="b">
        <v>1</v>
      </c>
      <c r="K615" s="3" t="s">
        <v>296</v>
      </c>
      <c r="L615" s="16">
        <f t="shared" si="27"/>
        <v>0.69861111111111107</v>
      </c>
      <c r="M615" s="3">
        <v>2023</v>
      </c>
      <c r="N615" s="3">
        <v>6</v>
      </c>
      <c r="O615" s="3" t="s">
        <v>31</v>
      </c>
      <c r="P615" s="3">
        <v>16</v>
      </c>
      <c r="Q615" s="9">
        <f xml:space="preserve"> Table1[[#This Row],[Total_Sales]] / Table1[[#This Row],[Quantity_Sold]]</f>
        <v>67.664999999999992</v>
      </c>
      <c r="R615" s="14" t="str">
        <f t="shared" si="28"/>
        <v>Evening</v>
      </c>
      <c r="S615" s="30">
        <f t="shared" si="29"/>
        <v>0.21</v>
      </c>
    </row>
    <row r="616" spans="1:19" ht="15.75" customHeight="1" x14ac:dyDescent="0.3">
      <c r="A616" s="3">
        <v>2713</v>
      </c>
      <c r="B616" s="4">
        <v>45083</v>
      </c>
      <c r="C616" s="3">
        <v>201</v>
      </c>
      <c r="D616" s="3">
        <v>304</v>
      </c>
      <c r="E616" s="3">
        <v>103</v>
      </c>
      <c r="F616" s="3">
        <v>9</v>
      </c>
      <c r="G616" s="5">
        <v>157.56</v>
      </c>
      <c r="H616" s="5">
        <v>1418.04</v>
      </c>
      <c r="I616" s="5">
        <v>354.51</v>
      </c>
      <c r="J616" s="3" t="b">
        <v>0</v>
      </c>
      <c r="K616" s="3" t="s">
        <v>1008</v>
      </c>
      <c r="L616" s="16">
        <f t="shared" si="27"/>
        <v>0.28055555555555556</v>
      </c>
      <c r="M616" s="3">
        <v>2023</v>
      </c>
      <c r="N616" s="3">
        <v>6</v>
      </c>
      <c r="O616" s="3" t="s">
        <v>31</v>
      </c>
      <c r="P616" s="3">
        <v>6</v>
      </c>
      <c r="Q616" s="9">
        <f xml:space="preserve"> Table1[[#This Row],[Total_Sales]] / Table1[[#This Row],[Quantity_Sold]]</f>
        <v>157.56</v>
      </c>
      <c r="R616" s="14" t="str">
        <f t="shared" si="28"/>
        <v>Morning</v>
      </c>
      <c r="S616" s="30">
        <f t="shared" si="29"/>
        <v>0.25</v>
      </c>
    </row>
    <row r="617" spans="1:19" ht="15.75" customHeight="1" x14ac:dyDescent="0.3">
      <c r="A617" s="3">
        <v>2863</v>
      </c>
      <c r="B617" s="4">
        <v>45083</v>
      </c>
      <c r="C617" s="3">
        <v>201</v>
      </c>
      <c r="D617" s="3">
        <v>305</v>
      </c>
      <c r="E617" s="3">
        <v>101</v>
      </c>
      <c r="F617" s="3">
        <v>3</v>
      </c>
      <c r="G617" s="5">
        <v>280.39699999999999</v>
      </c>
      <c r="H617" s="5">
        <v>841.19100000000003</v>
      </c>
      <c r="I617" s="5">
        <v>210.29775000000001</v>
      </c>
      <c r="J617" s="3" t="b">
        <v>1</v>
      </c>
      <c r="K617" s="3" t="s">
        <v>387</v>
      </c>
      <c r="L617" s="16">
        <f t="shared" si="27"/>
        <v>0.61736111111111114</v>
      </c>
      <c r="M617" s="3">
        <v>2023</v>
      </c>
      <c r="N617" s="3">
        <v>6</v>
      </c>
      <c r="O617" s="3" t="s">
        <v>31</v>
      </c>
      <c r="P617" s="3">
        <v>14</v>
      </c>
      <c r="Q617" s="14">
        <f xml:space="preserve"> Table1[[#This Row],[Total_Sales]] / Table1[[#This Row],[Quantity_Sold]]</f>
        <v>280.39699999999999</v>
      </c>
      <c r="R617" s="14" t="str">
        <f t="shared" si="28"/>
        <v>Afternoon</v>
      </c>
      <c r="S617" s="30">
        <f t="shared" si="29"/>
        <v>0.25</v>
      </c>
    </row>
    <row r="618" spans="1:19" ht="15.75" customHeight="1" x14ac:dyDescent="0.3">
      <c r="A618" s="3">
        <v>1281</v>
      </c>
      <c r="B618" s="4">
        <v>45084</v>
      </c>
      <c r="C618" s="3">
        <v>203</v>
      </c>
      <c r="D618" s="3">
        <v>303</v>
      </c>
      <c r="E618" s="3">
        <v>102</v>
      </c>
      <c r="F618" s="3">
        <v>6</v>
      </c>
      <c r="G618" s="5">
        <v>297.38799999999998</v>
      </c>
      <c r="H618" s="5">
        <v>1784.328</v>
      </c>
      <c r="I618" s="5">
        <v>267.64920000000001</v>
      </c>
      <c r="J618" s="3" t="b">
        <v>0</v>
      </c>
      <c r="K618" s="3" t="s">
        <v>279</v>
      </c>
      <c r="L618" s="16">
        <f t="shared" si="27"/>
        <v>0.82499999999999996</v>
      </c>
      <c r="M618" s="3">
        <v>2023</v>
      </c>
      <c r="N618" s="3">
        <v>6</v>
      </c>
      <c r="O618" s="3" t="s">
        <v>18</v>
      </c>
      <c r="P618" s="3">
        <v>19</v>
      </c>
      <c r="Q618" s="9">
        <f xml:space="preserve"> Table1[[#This Row],[Total_Sales]] / Table1[[#This Row],[Quantity_Sold]]</f>
        <v>297.38799999999998</v>
      </c>
      <c r="R618" s="14" t="str">
        <f t="shared" si="28"/>
        <v>Evening</v>
      </c>
      <c r="S618" s="30">
        <f t="shared" si="29"/>
        <v>0.15</v>
      </c>
    </row>
    <row r="619" spans="1:19" ht="15.75" customHeight="1" x14ac:dyDescent="0.3">
      <c r="A619" s="3">
        <v>1595</v>
      </c>
      <c r="B619" s="4">
        <v>45084</v>
      </c>
      <c r="C619" s="3">
        <v>201</v>
      </c>
      <c r="D619" s="3">
        <v>304</v>
      </c>
      <c r="E619" s="3">
        <v>101</v>
      </c>
      <c r="F619" s="3">
        <v>9</v>
      </c>
      <c r="G619" s="5">
        <v>59.357999999999997</v>
      </c>
      <c r="H619" s="5">
        <v>534.22199999999998</v>
      </c>
      <c r="I619" s="5">
        <v>101.50218</v>
      </c>
      <c r="J619" s="3" t="b">
        <v>0</v>
      </c>
      <c r="K619" s="3" t="s">
        <v>343</v>
      </c>
      <c r="L619" s="16">
        <f t="shared" si="27"/>
        <v>0.11527777777777778</v>
      </c>
      <c r="M619" s="3">
        <v>2023</v>
      </c>
      <c r="N619" s="3">
        <v>6</v>
      </c>
      <c r="O619" s="3" t="s">
        <v>18</v>
      </c>
      <c r="P619" s="3">
        <v>2</v>
      </c>
      <c r="Q619" s="14">
        <f xml:space="preserve"> Table1[[#This Row],[Total_Sales]] / Table1[[#This Row],[Quantity_Sold]]</f>
        <v>59.357999999999997</v>
      </c>
      <c r="R619" s="14" t="str">
        <f t="shared" si="28"/>
        <v>Morning</v>
      </c>
      <c r="S619" s="30">
        <f t="shared" si="29"/>
        <v>0.19</v>
      </c>
    </row>
    <row r="620" spans="1:19" ht="15.75" customHeight="1" x14ac:dyDescent="0.3">
      <c r="A620" s="3">
        <v>1857</v>
      </c>
      <c r="B620" s="4">
        <v>45084</v>
      </c>
      <c r="C620" s="3">
        <v>202</v>
      </c>
      <c r="D620" s="3">
        <v>304</v>
      </c>
      <c r="E620" s="3">
        <v>105</v>
      </c>
      <c r="F620" s="3">
        <v>7</v>
      </c>
      <c r="G620" s="5">
        <v>222.74200000000002</v>
      </c>
      <c r="H620" s="5">
        <v>1559.1940000000002</v>
      </c>
      <c r="I620" s="5">
        <v>233.87910000000002</v>
      </c>
      <c r="J620" s="3" t="b">
        <v>0</v>
      </c>
      <c r="K620" s="3" t="s">
        <v>521</v>
      </c>
      <c r="L620" s="16">
        <f t="shared" si="27"/>
        <v>0.33333333333333331</v>
      </c>
      <c r="M620" s="3">
        <v>2023</v>
      </c>
      <c r="N620" s="3">
        <v>6</v>
      </c>
      <c r="O620" s="3" t="s">
        <v>18</v>
      </c>
      <c r="P620" s="3">
        <v>8</v>
      </c>
      <c r="Q620" s="9">
        <f xml:space="preserve"> Table1[[#This Row],[Total_Sales]] / Table1[[#This Row],[Quantity_Sold]]</f>
        <v>222.74200000000002</v>
      </c>
      <c r="R620" s="14" t="str">
        <f t="shared" si="28"/>
        <v>Morning</v>
      </c>
      <c r="S620" s="30">
        <f t="shared" si="29"/>
        <v>0.15</v>
      </c>
    </row>
    <row r="621" spans="1:19" ht="15.75" customHeight="1" x14ac:dyDescent="0.3">
      <c r="A621" s="3">
        <v>2596</v>
      </c>
      <c r="B621" s="4">
        <v>45084</v>
      </c>
      <c r="C621" s="3">
        <v>201</v>
      </c>
      <c r="D621" s="3">
        <v>302</v>
      </c>
      <c r="E621" s="3">
        <v>103</v>
      </c>
      <c r="F621" s="3">
        <v>3</v>
      </c>
      <c r="G621" s="5">
        <v>134.35499999999999</v>
      </c>
      <c r="H621" s="5">
        <v>403.06499999999994</v>
      </c>
      <c r="I621" s="5">
        <v>68.521049999999988</v>
      </c>
      <c r="J621" s="3" t="b">
        <v>0</v>
      </c>
      <c r="K621" s="3" t="s">
        <v>971</v>
      </c>
      <c r="L621" s="16">
        <f t="shared" si="27"/>
        <v>0.17569444444444443</v>
      </c>
      <c r="M621" s="3">
        <v>2023</v>
      </c>
      <c r="N621" s="3">
        <v>6</v>
      </c>
      <c r="O621" s="3" t="s">
        <v>18</v>
      </c>
      <c r="P621" s="3">
        <v>4</v>
      </c>
      <c r="Q621" s="9">
        <f xml:space="preserve"> Table1[[#This Row],[Total_Sales]] / Table1[[#This Row],[Quantity_Sold]]</f>
        <v>134.35499999999999</v>
      </c>
      <c r="R621" s="14" t="str">
        <f t="shared" si="28"/>
        <v>Morning</v>
      </c>
      <c r="S621" s="30">
        <f t="shared" si="29"/>
        <v>0.16999999999999998</v>
      </c>
    </row>
    <row r="622" spans="1:19" ht="15.75" customHeight="1" x14ac:dyDescent="0.3">
      <c r="A622" s="3">
        <v>2796</v>
      </c>
      <c r="B622" s="4">
        <v>45084</v>
      </c>
      <c r="C622" s="3">
        <v>203</v>
      </c>
      <c r="D622" s="3">
        <v>305</v>
      </c>
      <c r="E622" s="3">
        <v>103</v>
      </c>
      <c r="F622" s="3">
        <v>6</v>
      </c>
      <c r="G622" s="5">
        <v>215.03300000000002</v>
      </c>
      <c r="H622" s="5">
        <v>1290.1980000000001</v>
      </c>
      <c r="I622" s="5">
        <v>270.94157999999999</v>
      </c>
      <c r="J622" s="3" t="b">
        <v>0</v>
      </c>
      <c r="K622" s="3" t="s">
        <v>352</v>
      </c>
      <c r="L622" s="16">
        <f t="shared" si="27"/>
        <v>0.14027777777777778</v>
      </c>
      <c r="M622" s="3">
        <v>2023</v>
      </c>
      <c r="N622" s="3">
        <v>6</v>
      </c>
      <c r="O622" s="3" t="s">
        <v>18</v>
      </c>
      <c r="P622" s="3">
        <v>3</v>
      </c>
      <c r="Q622" s="9">
        <f xml:space="preserve"> Table1[[#This Row],[Total_Sales]] / Table1[[#This Row],[Quantity_Sold]]</f>
        <v>215.03300000000002</v>
      </c>
      <c r="R622" s="14" t="str">
        <f t="shared" si="28"/>
        <v>Morning</v>
      </c>
      <c r="S622" s="30">
        <f t="shared" si="29"/>
        <v>0.20999999999999996</v>
      </c>
    </row>
    <row r="623" spans="1:19" ht="15.75" customHeight="1" x14ac:dyDescent="0.3">
      <c r="A623" s="3">
        <v>1716</v>
      </c>
      <c r="B623" s="4">
        <v>45085</v>
      </c>
      <c r="C623" s="3">
        <v>203</v>
      </c>
      <c r="D623" s="3">
        <v>302</v>
      </c>
      <c r="E623" s="3">
        <v>105</v>
      </c>
      <c r="F623" s="3">
        <v>2</v>
      </c>
      <c r="G623" s="5">
        <v>126.17800000000001</v>
      </c>
      <c r="H623" s="5">
        <v>252.35600000000002</v>
      </c>
      <c r="I623" s="5">
        <v>52.994759999999999</v>
      </c>
      <c r="J623" s="3" t="b">
        <v>1</v>
      </c>
      <c r="K623" s="3" t="s">
        <v>422</v>
      </c>
      <c r="L623" s="16">
        <f t="shared" si="27"/>
        <v>0.76180555555555551</v>
      </c>
      <c r="M623" s="3">
        <v>2023</v>
      </c>
      <c r="N623" s="3">
        <v>6</v>
      </c>
      <c r="O623" s="3" t="s">
        <v>16</v>
      </c>
      <c r="P623" s="3">
        <v>18</v>
      </c>
      <c r="Q623" s="9">
        <f xml:space="preserve"> Table1[[#This Row],[Total_Sales]] / Table1[[#This Row],[Quantity_Sold]]</f>
        <v>126.17800000000001</v>
      </c>
      <c r="R623" s="14" t="str">
        <f t="shared" si="28"/>
        <v>Evening</v>
      </c>
      <c r="S623" s="30">
        <f t="shared" si="29"/>
        <v>0.21</v>
      </c>
    </row>
    <row r="624" spans="1:19" ht="15.75" customHeight="1" x14ac:dyDescent="0.3">
      <c r="A624" s="3">
        <v>2207</v>
      </c>
      <c r="B624" s="4">
        <v>45085</v>
      </c>
      <c r="C624" s="3">
        <v>202</v>
      </c>
      <c r="D624" s="3">
        <v>303</v>
      </c>
      <c r="E624" s="3">
        <v>105</v>
      </c>
      <c r="F624" s="3">
        <v>1</v>
      </c>
      <c r="G624" s="5">
        <v>291.96700000000004</v>
      </c>
      <c r="H624" s="5">
        <v>291.96700000000004</v>
      </c>
      <c r="I624" s="5">
        <v>55.47373000000001</v>
      </c>
      <c r="J624" s="3" t="b">
        <v>0</v>
      </c>
      <c r="K624" s="3" t="s">
        <v>819</v>
      </c>
      <c r="L624" s="16">
        <f t="shared" si="27"/>
        <v>0.58750000000000002</v>
      </c>
      <c r="M624" s="3">
        <v>2023</v>
      </c>
      <c r="N624" s="3">
        <v>6</v>
      </c>
      <c r="O624" s="3" t="s">
        <v>16</v>
      </c>
      <c r="P624" s="3">
        <v>14</v>
      </c>
      <c r="Q624" s="9">
        <f xml:space="preserve"> Table1[[#This Row],[Total_Sales]] / Table1[[#This Row],[Quantity_Sold]]</f>
        <v>291.96700000000004</v>
      </c>
      <c r="R624" s="14" t="str">
        <f t="shared" si="28"/>
        <v>Afternoon</v>
      </c>
      <c r="S624" s="30">
        <f t="shared" si="29"/>
        <v>0.19</v>
      </c>
    </row>
    <row r="625" spans="1:19" ht="15.75" customHeight="1" x14ac:dyDescent="0.3">
      <c r="A625" s="3">
        <v>2403</v>
      </c>
      <c r="B625" s="4">
        <v>45085</v>
      </c>
      <c r="C625" s="3">
        <v>205</v>
      </c>
      <c r="D625" s="3">
        <v>304</v>
      </c>
      <c r="E625" s="3">
        <v>103</v>
      </c>
      <c r="F625" s="3">
        <v>4</v>
      </c>
      <c r="G625" s="5">
        <v>261.98900000000003</v>
      </c>
      <c r="H625" s="5">
        <v>1047.9560000000001</v>
      </c>
      <c r="I625" s="5">
        <v>157.19340000000003</v>
      </c>
      <c r="J625" s="3" t="b">
        <v>0</v>
      </c>
      <c r="K625" s="3" t="s">
        <v>713</v>
      </c>
      <c r="L625" s="16">
        <f t="shared" si="27"/>
        <v>0.6333333333333333</v>
      </c>
      <c r="M625" s="3">
        <v>2023</v>
      </c>
      <c r="N625" s="3">
        <v>6</v>
      </c>
      <c r="O625" s="3" t="s">
        <v>16</v>
      </c>
      <c r="P625" s="3">
        <v>15</v>
      </c>
      <c r="Q625" s="9">
        <f xml:space="preserve"> Table1[[#This Row],[Total_Sales]] / Table1[[#This Row],[Quantity_Sold]]</f>
        <v>261.98900000000003</v>
      </c>
      <c r="R625" s="14" t="str">
        <f t="shared" si="28"/>
        <v>Evening</v>
      </c>
      <c r="S625" s="30">
        <f t="shared" si="29"/>
        <v>0.15</v>
      </c>
    </row>
    <row r="626" spans="1:19" ht="15.75" customHeight="1" x14ac:dyDescent="0.3">
      <c r="A626" s="3">
        <v>2668</v>
      </c>
      <c r="B626" s="4">
        <v>45085</v>
      </c>
      <c r="C626" s="3">
        <v>204</v>
      </c>
      <c r="D626" s="3">
        <v>302</v>
      </c>
      <c r="E626" s="3">
        <v>101</v>
      </c>
      <c r="F626" s="3">
        <v>1</v>
      </c>
      <c r="G626" s="5">
        <v>279.31800000000004</v>
      </c>
      <c r="H626" s="5">
        <v>279.31800000000004</v>
      </c>
      <c r="I626" s="5">
        <v>47.484060000000014</v>
      </c>
      <c r="J626" s="3" t="b">
        <v>0</v>
      </c>
      <c r="K626" s="3" t="s">
        <v>496</v>
      </c>
      <c r="L626" s="16">
        <f t="shared" si="27"/>
        <v>0.92152777777777772</v>
      </c>
      <c r="M626" s="3">
        <v>2023</v>
      </c>
      <c r="N626" s="3">
        <v>6</v>
      </c>
      <c r="O626" s="3" t="s">
        <v>16</v>
      </c>
      <c r="P626" s="3">
        <v>22</v>
      </c>
      <c r="Q626" s="14">
        <f xml:space="preserve"> Table1[[#This Row],[Total_Sales]] / Table1[[#This Row],[Quantity_Sold]]</f>
        <v>279.31800000000004</v>
      </c>
      <c r="R626" s="14" t="str">
        <f t="shared" si="28"/>
        <v>Night</v>
      </c>
      <c r="S626" s="30">
        <f t="shared" si="29"/>
        <v>0.17</v>
      </c>
    </row>
    <row r="627" spans="1:19" ht="15.75" customHeight="1" x14ac:dyDescent="0.3">
      <c r="A627" s="3">
        <v>1399</v>
      </c>
      <c r="B627" s="4">
        <v>45086</v>
      </c>
      <c r="C627" s="3">
        <v>202</v>
      </c>
      <c r="D627" s="3">
        <v>303</v>
      </c>
      <c r="E627" s="3">
        <v>102</v>
      </c>
      <c r="F627" s="3">
        <v>8</v>
      </c>
      <c r="G627" s="5">
        <v>53.923999999999999</v>
      </c>
      <c r="H627" s="5">
        <v>431.392</v>
      </c>
      <c r="I627" s="5">
        <v>107.848</v>
      </c>
      <c r="J627" s="3" t="b">
        <v>0</v>
      </c>
      <c r="K627" s="3" t="s">
        <v>374</v>
      </c>
      <c r="L627" s="16">
        <f t="shared" si="27"/>
        <v>0.50624999999999998</v>
      </c>
      <c r="M627" s="3">
        <v>2023</v>
      </c>
      <c r="N627" s="3">
        <v>6</v>
      </c>
      <c r="O627" s="3" t="s">
        <v>26</v>
      </c>
      <c r="P627" s="3">
        <v>12</v>
      </c>
      <c r="Q627" s="9">
        <f xml:space="preserve"> Table1[[#This Row],[Total_Sales]] / Table1[[#This Row],[Quantity_Sold]]</f>
        <v>53.923999999999999</v>
      </c>
      <c r="R627" s="14" t="str">
        <f t="shared" si="28"/>
        <v>Afternoon</v>
      </c>
      <c r="S627" s="30">
        <f t="shared" si="29"/>
        <v>0.25</v>
      </c>
    </row>
    <row r="628" spans="1:19" ht="15.75" customHeight="1" x14ac:dyDescent="0.3">
      <c r="A628" s="3">
        <v>1477</v>
      </c>
      <c r="B628" s="4">
        <v>45086</v>
      </c>
      <c r="C628" s="3">
        <v>205</v>
      </c>
      <c r="D628" s="3">
        <v>304</v>
      </c>
      <c r="E628" s="3">
        <v>102</v>
      </c>
      <c r="F628" s="3">
        <v>1</v>
      </c>
      <c r="G628" s="5">
        <v>338.67599999999999</v>
      </c>
      <c r="H628" s="5">
        <v>338.67599999999999</v>
      </c>
      <c r="I628" s="5">
        <v>84.668999999999997</v>
      </c>
      <c r="J628" s="3" t="b">
        <v>0</v>
      </c>
      <c r="K628" s="3" t="s">
        <v>426</v>
      </c>
      <c r="L628" s="16">
        <f t="shared" si="27"/>
        <v>3.6805555555555557E-2</v>
      </c>
      <c r="M628" s="3">
        <v>2023</v>
      </c>
      <c r="N628" s="3">
        <v>6</v>
      </c>
      <c r="O628" s="3" t="s">
        <v>26</v>
      </c>
      <c r="P628" s="3">
        <v>0</v>
      </c>
      <c r="Q628" s="9">
        <f xml:space="preserve"> Table1[[#This Row],[Total_Sales]] / Table1[[#This Row],[Quantity_Sold]]</f>
        <v>338.67599999999999</v>
      </c>
      <c r="R628" s="14" t="str">
        <f t="shared" si="28"/>
        <v>Morning</v>
      </c>
      <c r="S628" s="30">
        <f t="shared" si="29"/>
        <v>0.25</v>
      </c>
    </row>
    <row r="629" spans="1:19" ht="15.75" customHeight="1" x14ac:dyDescent="0.3">
      <c r="A629" s="3">
        <v>1747</v>
      </c>
      <c r="B629" s="4">
        <v>45086</v>
      </c>
      <c r="C629" s="3">
        <v>201</v>
      </c>
      <c r="D629" s="3">
        <v>303</v>
      </c>
      <c r="E629" s="3">
        <v>102</v>
      </c>
      <c r="F629" s="3">
        <v>7</v>
      </c>
      <c r="G629" s="5">
        <v>123.90300000000001</v>
      </c>
      <c r="H629" s="5">
        <v>867.32100000000003</v>
      </c>
      <c r="I629" s="5">
        <v>216.83025000000001</v>
      </c>
      <c r="J629" s="3" t="b">
        <v>0</v>
      </c>
      <c r="K629" s="3" t="s">
        <v>606</v>
      </c>
      <c r="L629" s="16">
        <f t="shared" si="27"/>
        <v>0.1701388888888889</v>
      </c>
      <c r="M629" s="3">
        <v>2023</v>
      </c>
      <c r="N629" s="3">
        <v>6</v>
      </c>
      <c r="O629" s="3" t="s">
        <v>26</v>
      </c>
      <c r="P629" s="3">
        <v>4</v>
      </c>
      <c r="Q629" s="9">
        <f xml:space="preserve"> Table1[[#This Row],[Total_Sales]] / Table1[[#This Row],[Quantity_Sold]]</f>
        <v>123.90300000000001</v>
      </c>
      <c r="R629" s="14" t="str">
        <f t="shared" si="28"/>
        <v>Morning</v>
      </c>
      <c r="S629" s="30">
        <f t="shared" si="29"/>
        <v>0.25</v>
      </c>
    </row>
    <row r="630" spans="1:19" ht="15.75" customHeight="1" x14ac:dyDescent="0.3">
      <c r="A630" s="3">
        <v>2669</v>
      </c>
      <c r="B630" s="4">
        <v>45087</v>
      </c>
      <c r="C630" s="3">
        <v>204</v>
      </c>
      <c r="D630" s="3">
        <v>305</v>
      </c>
      <c r="E630" s="3">
        <v>103</v>
      </c>
      <c r="F630" s="3">
        <v>3</v>
      </c>
      <c r="G630" s="5">
        <v>380.36699999999996</v>
      </c>
      <c r="H630" s="5">
        <v>1141.1009999999999</v>
      </c>
      <c r="I630" s="5">
        <v>216.80918999999997</v>
      </c>
      <c r="J630" s="3" t="b">
        <v>0</v>
      </c>
      <c r="K630" s="3" t="s">
        <v>995</v>
      </c>
      <c r="L630" s="16">
        <f t="shared" si="27"/>
        <v>0.64513888888888893</v>
      </c>
      <c r="M630" s="3">
        <v>2023</v>
      </c>
      <c r="N630" s="3">
        <v>6</v>
      </c>
      <c r="O630" s="3" t="s">
        <v>22</v>
      </c>
      <c r="P630" s="3">
        <v>15</v>
      </c>
      <c r="Q630" s="9">
        <f xml:space="preserve"> Table1[[#This Row],[Total_Sales]] / Table1[[#This Row],[Quantity_Sold]]</f>
        <v>380.36699999999996</v>
      </c>
      <c r="R630" s="14" t="str">
        <f t="shared" si="28"/>
        <v>Evening</v>
      </c>
      <c r="S630" s="30">
        <f t="shared" si="29"/>
        <v>0.19</v>
      </c>
    </row>
    <row r="631" spans="1:19" ht="15.75" customHeight="1" x14ac:dyDescent="0.3">
      <c r="A631" s="3">
        <v>1425</v>
      </c>
      <c r="B631" s="4">
        <v>45088</v>
      </c>
      <c r="C631" s="3">
        <v>205</v>
      </c>
      <c r="D631" s="3">
        <v>301</v>
      </c>
      <c r="E631" s="3">
        <v>102</v>
      </c>
      <c r="F631" s="3">
        <v>6</v>
      </c>
      <c r="G631" s="5">
        <v>331.83800000000002</v>
      </c>
      <c r="H631" s="5">
        <v>1991.0280000000002</v>
      </c>
      <c r="I631" s="5">
        <v>298.6542</v>
      </c>
      <c r="J631" s="3" t="b">
        <v>0</v>
      </c>
      <c r="K631" s="3" t="s">
        <v>394</v>
      </c>
      <c r="L631" s="16">
        <f t="shared" si="27"/>
        <v>0.52013888888888893</v>
      </c>
      <c r="M631" s="3">
        <v>2023</v>
      </c>
      <c r="N631" s="3">
        <v>6</v>
      </c>
      <c r="O631" s="3" t="s">
        <v>20</v>
      </c>
      <c r="P631" s="3">
        <v>12</v>
      </c>
      <c r="Q631" s="9">
        <f xml:space="preserve"> Table1[[#This Row],[Total_Sales]] / Table1[[#This Row],[Quantity_Sold]]</f>
        <v>331.83800000000002</v>
      </c>
      <c r="R631" s="14" t="str">
        <f t="shared" si="28"/>
        <v>Afternoon</v>
      </c>
      <c r="S631" s="30">
        <f t="shared" si="29"/>
        <v>0.15</v>
      </c>
    </row>
    <row r="632" spans="1:19" ht="15.75" customHeight="1" x14ac:dyDescent="0.3">
      <c r="A632" s="3">
        <v>2716</v>
      </c>
      <c r="B632" s="4">
        <v>45088</v>
      </c>
      <c r="C632" s="3">
        <v>203</v>
      </c>
      <c r="D632" s="3">
        <v>302</v>
      </c>
      <c r="E632" s="3">
        <v>102</v>
      </c>
      <c r="F632" s="3">
        <v>8</v>
      </c>
      <c r="G632" s="5">
        <v>226.53799999999998</v>
      </c>
      <c r="H632" s="5">
        <v>1812.3039999999999</v>
      </c>
      <c r="I632" s="5">
        <v>308.09168</v>
      </c>
      <c r="J632" s="3" t="b">
        <v>0</v>
      </c>
      <c r="K632" s="3" t="s">
        <v>646</v>
      </c>
      <c r="L632" s="16">
        <f t="shared" si="27"/>
        <v>0.40555555555555556</v>
      </c>
      <c r="M632" s="3">
        <v>2023</v>
      </c>
      <c r="N632" s="3">
        <v>6</v>
      </c>
      <c r="O632" s="3" t="s">
        <v>20</v>
      </c>
      <c r="P632" s="3">
        <v>9</v>
      </c>
      <c r="Q632" s="9">
        <f xml:space="preserve"> Table1[[#This Row],[Total_Sales]] / Table1[[#This Row],[Quantity_Sold]]</f>
        <v>226.53799999999998</v>
      </c>
      <c r="R632" s="14" t="str">
        <f t="shared" si="28"/>
        <v>Morning</v>
      </c>
      <c r="S632" s="30">
        <f t="shared" si="29"/>
        <v>0.17</v>
      </c>
    </row>
    <row r="633" spans="1:19" ht="15.75" customHeight="1" x14ac:dyDescent="0.3">
      <c r="A633" s="3">
        <v>2789</v>
      </c>
      <c r="B633" s="4">
        <v>45088</v>
      </c>
      <c r="C633" s="3">
        <v>202</v>
      </c>
      <c r="D633" s="3">
        <v>304</v>
      </c>
      <c r="E633" s="3">
        <v>103</v>
      </c>
      <c r="F633" s="3">
        <v>2</v>
      </c>
      <c r="G633" s="5">
        <v>189.73499999999999</v>
      </c>
      <c r="H633" s="5">
        <v>379.46999999999997</v>
      </c>
      <c r="I633" s="5">
        <v>72.099299999999999</v>
      </c>
      <c r="J633" s="3" t="b">
        <v>0</v>
      </c>
      <c r="K633" s="3" t="s">
        <v>218</v>
      </c>
      <c r="L633" s="16">
        <f t="shared" si="27"/>
        <v>0.25694444444444442</v>
      </c>
      <c r="M633" s="3">
        <v>2023</v>
      </c>
      <c r="N633" s="3">
        <v>6</v>
      </c>
      <c r="O633" s="3" t="s">
        <v>20</v>
      </c>
      <c r="P633" s="3">
        <v>6</v>
      </c>
      <c r="Q633" s="9">
        <f xml:space="preserve"> Table1[[#This Row],[Total_Sales]] / Table1[[#This Row],[Quantity_Sold]]</f>
        <v>189.73499999999999</v>
      </c>
      <c r="R633" s="14" t="str">
        <f t="shared" si="28"/>
        <v>Morning</v>
      </c>
      <c r="S633" s="30">
        <f t="shared" si="29"/>
        <v>0.19</v>
      </c>
    </row>
    <row r="634" spans="1:19" ht="15.75" customHeight="1" x14ac:dyDescent="0.3">
      <c r="A634" s="3">
        <v>1386</v>
      </c>
      <c r="B634" s="4">
        <v>45089</v>
      </c>
      <c r="C634" s="3">
        <v>203</v>
      </c>
      <c r="D634" s="3">
        <v>302</v>
      </c>
      <c r="E634" s="3">
        <v>103</v>
      </c>
      <c r="F634" s="3">
        <v>6</v>
      </c>
      <c r="G634" s="5">
        <v>205.27</v>
      </c>
      <c r="H634" s="5">
        <v>1231.6200000000001</v>
      </c>
      <c r="I634" s="5">
        <v>258.64019999999999</v>
      </c>
      <c r="J634" s="3" t="b">
        <v>0</v>
      </c>
      <c r="K634" s="3" t="s">
        <v>363</v>
      </c>
      <c r="L634" s="16">
        <f t="shared" si="27"/>
        <v>2.9166666666666667E-2</v>
      </c>
      <c r="M634" s="3">
        <v>2023</v>
      </c>
      <c r="N634" s="3">
        <v>6</v>
      </c>
      <c r="O634" s="3" t="s">
        <v>28</v>
      </c>
      <c r="P634" s="3">
        <v>0</v>
      </c>
      <c r="Q634" s="9">
        <f xml:space="preserve"> Table1[[#This Row],[Total_Sales]] / Table1[[#This Row],[Quantity_Sold]]</f>
        <v>205.27</v>
      </c>
      <c r="R634" s="14" t="str">
        <f t="shared" si="28"/>
        <v>Morning</v>
      </c>
      <c r="S634" s="30">
        <f t="shared" si="29"/>
        <v>0.20999999999999996</v>
      </c>
    </row>
    <row r="635" spans="1:19" ht="15.75" customHeight="1" x14ac:dyDescent="0.3">
      <c r="A635" s="3">
        <v>2607</v>
      </c>
      <c r="B635" s="4">
        <v>45089</v>
      </c>
      <c r="C635" s="3">
        <v>202</v>
      </c>
      <c r="D635" s="3">
        <v>302</v>
      </c>
      <c r="E635" s="3">
        <v>103</v>
      </c>
      <c r="F635" s="3">
        <v>6</v>
      </c>
      <c r="G635" s="5">
        <v>313.09200000000004</v>
      </c>
      <c r="H635" s="5">
        <v>1878.5520000000001</v>
      </c>
      <c r="I635" s="5">
        <v>281.78280000000001</v>
      </c>
      <c r="J635" s="3" t="b">
        <v>0</v>
      </c>
      <c r="K635" s="3" t="s">
        <v>976</v>
      </c>
      <c r="L635" s="16">
        <f t="shared" si="27"/>
        <v>7.4305555555555555E-2</v>
      </c>
      <c r="M635" s="3">
        <v>2023</v>
      </c>
      <c r="N635" s="3">
        <v>6</v>
      </c>
      <c r="O635" s="3" t="s">
        <v>28</v>
      </c>
      <c r="P635" s="3">
        <v>1</v>
      </c>
      <c r="Q635" s="9">
        <f xml:space="preserve"> Table1[[#This Row],[Total_Sales]] / Table1[[#This Row],[Quantity_Sold]]</f>
        <v>313.09200000000004</v>
      </c>
      <c r="R635" s="14" t="str">
        <f t="shared" si="28"/>
        <v>Morning</v>
      </c>
      <c r="S635" s="30">
        <f t="shared" si="29"/>
        <v>0.15</v>
      </c>
    </row>
    <row r="636" spans="1:19" ht="15.75" customHeight="1" x14ac:dyDescent="0.3">
      <c r="A636" s="3">
        <v>2463</v>
      </c>
      <c r="B636" s="4">
        <v>45090</v>
      </c>
      <c r="C636" s="3">
        <v>201</v>
      </c>
      <c r="D636" s="3">
        <v>304</v>
      </c>
      <c r="E636" s="3">
        <v>103</v>
      </c>
      <c r="F636" s="3">
        <v>5</v>
      </c>
      <c r="G636" s="5">
        <v>55.523000000000003</v>
      </c>
      <c r="H636" s="5">
        <v>277.61500000000001</v>
      </c>
      <c r="I636" s="5">
        <v>41.642249999999997</v>
      </c>
      <c r="J636" s="3" t="b">
        <v>0</v>
      </c>
      <c r="K636" s="3" t="s">
        <v>480</v>
      </c>
      <c r="L636" s="16">
        <f t="shared" si="27"/>
        <v>8.5416666666666669E-2</v>
      </c>
      <c r="M636" s="3">
        <v>2023</v>
      </c>
      <c r="N636" s="3">
        <v>6</v>
      </c>
      <c r="O636" s="3" t="s">
        <v>31</v>
      </c>
      <c r="P636" s="3">
        <v>2</v>
      </c>
      <c r="Q636" s="9">
        <f xml:space="preserve"> Table1[[#This Row],[Total_Sales]] / Table1[[#This Row],[Quantity_Sold]]</f>
        <v>55.523000000000003</v>
      </c>
      <c r="R636" s="14" t="str">
        <f t="shared" si="28"/>
        <v>Morning</v>
      </c>
      <c r="S636" s="30">
        <f t="shared" si="29"/>
        <v>0.15</v>
      </c>
    </row>
    <row r="637" spans="1:19" ht="15.75" customHeight="1" x14ac:dyDescent="0.3">
      <c r="A637" s="3">
        <v>2940</v>
      </c>
      <c r="B637" s="4">
        <v>45090</v>
      </c>
      <c r="C637" s="3">
        <v>205</v>
      </c>
      <c r="D637" s="3">
        <v>302</v>
      </c>
      <c r="E637" s="3">
        <v>101</v>
      </c>
      <c r="F637" s="3">
        <v>4</v>
      </c>
      <c r="G637" s="5">
        <v>50.141000000000005</v>
      </c>
      <c r="H637" s="5">
        <v>200.56400000000002</v>
      </c>
      <c r="I637" s="5">
        <v>42.11844</v>
      </c>
      <c r="J637" s="3" t="b">
        <v>0</v>
      </c>
      <c r="K637" s="3" t="s">
        <v>762</v>
      </c>
      <c r="L637" s="16">
        <f t="shared" si="27"/>
        <v>0.15833333333333333</v>
      </c>
      <c r="M637" s="3">
        <v>2023</v>
      </c>
      <c r="N637" s="3">
        <v>6</v>
      </c>
      <c r="O637" s="3" t="s">
        <v>31</v>
      </c>
      <c r="P637" s="3">
        <v>3</v>
      </c>
      <c r="Q637" s="14">
        <f xml:space="preserve"> Table1[[#This Row],[Total_Sales]] / Table1[[#This Row],[Quantity_Sold]]</f>
        <v>50.141000000000005</v>
      </c>
      <c r="R637" s="14" t="str">
        <f t="shared" si="28"/>
        <v>Morning</v>
      </c>
      <c r="S637" s="30">
        <f t="shared" si="29"/>
        <v>0.20999999999999996</v>
      </c>
    </row>
    <row r="638" spans="1:19" ht="15.75" customHeight="1" x14ac:dyDescent="0.3">
      <c r="A638" s="3">
        <v>2005</v>
      </c>
      <c r="B638" s="4">
        <v>45091</v>
      </c>
      <c r="C638" s="3">
        <v>201</v>
      </c>
      <c r="D638" s="3">
        <v>304</v>
      </c>
      <c r="E638" s="3">
        <v>105</v>
      </c>
      <c r="F638" s="3">
        <v>3</v>
      </c>
      <c r="G638" s="5">
        <v>67.509</v>
      </c>
      <c r="H638" s="5">
        <v>202.52699999999999</v>
      </c>
      <c r="I638" s="5">
        <v>50.631749999999997</v>
      </c>
      <c r="J638" s="3" t="b">
        <v>0</v>
      </c>
      <c r="K638" s="3" t="s">
        <v>608</v>
      </c>
      <c r="L638" s="16">
        <f t="shared" si="27"/>
        <v>0.58958333333333335</v>
      </c>
      <c r="M638" s="3">
        <v>2023</v>
      </c>
      <c r="N638" s="3">
        <v>6</v>
      </c>
      <c r="O638" s="3" t="s">
        <v>18</v>
      </c>
      <c r="P638" s="3">
        <v>14</v>
      </c>
      <c r="Q638" s="9">
        <f xml:space="preserve"> Table1[[#This Row],[Total_Sales]] / Table1[[#This Row],[Quantity_Sold]]</f>
        <v>67.509</v>
      </c>
      <c r="R638" s="14" t="str">
        <f t="shared" si="28"/>
        <v>Afternoon</v>
      </c>
      <c r="S638" s="30">
        <f t="shared" si="29"/>
        <v>0.25</v>
      </c>
    </row>
    <row r="639" spans="1:19" ht="15.75" customHeight="1" x14ac:dyDescent="0.3">
      <c r="A639" s="3">
        <v>1055</v>
      </c>
      <c r="B639" s="4">
        <v>45092</v>
      </c>
      <c r="C639" s="3">
        <v>204</v>
      </c>
      <c r="D639" s="3">
        <v>302</v>
      </c>
      <c r="E639" s="3">
        <v>105</v>
      </c>
      <c r="F639" s="3">
        <v>4</v>
      </c>
      <c r="G639" s="5">
        <v>271.07600000000002</v>
      </c>
      <c r="H639" s="5">
        <v>1084.3040000000001</v>
      </c>
      <c r="I639" s="5">
        <v>206.01776000000001</v>
      </c>
      <c r="J639" s="3" t="b">
        <v>0</v>
      </c>
      <c r="K639" s="3" t="s">
        <v>75</v>
      </c>
      <c r="L639" s="16">
        <f t="shared" si="27"/>
        <v>0.51875000000000004</v>
      </c>
      <c r="M639" s="3">
        <v>2023</v>
      </c>
      <c r="N639" s="3">
        <v>6</v>
      </c>
      <c r="O639" s="3" t="s">
        <v>16</v>
      </c>
      <c r="P639" s="3">
        <v>12</v>
      </c>
      <c r="Q639" s="9">
        <f xml:space="preserve"> Table1[[#This Row],[Total_Sales]] / Table1[[#This Row],[Quantity_Sold]]</f>
        <v>271.07600000000002</v>
      </c>
      <c r="R639" s="14" t="str">
        <f t="shared" si="28"/>
        <v>Afternoon</v>
      </c>
      <c r="S639" s="30">
        <f t="shared" si="29"/>
        <v>0.19</v>
      </c>
    </row>
    <row r="640" spans="1:19" ht="15.75" customHeight="1" x14ac:dyDescent="0.3">
      <c r="A640" s="3">
        <v>1568</v>
      </c>
      <c r="B640" s="4">
        <v>45092</v>
      </c>
      <c r="C640" s="3">
        <v>204</v>
      </c>
      <c r="D640" s="3">
        <v>302</v>
      </c>
      <c r="E640" s="3">
        <v>105</v>
      </c>
      <c r="F640" s="3">
        <v>10</v>
      </c>
      <c r="G640" s="5">
        <v>208.24700000000001</v>
      </c>
      <c r="H640" s="5">
        <v>2082.4700000000003</v>
      </c>
      <c r="I640" s="5">
        <v>624.7410000000001</v>
      </c>
      <c r="J640" s="3" t="b">
        <v>0</v>
      </c>
      <c r="K640" s="3" t="s">
        <v>417</v>
      </c>
      <c r="L640" s="16">
        <f t="shared" si="27"/>
        <v>0.97152777777777777</v>
      </c>
      <c r="M640" s="3">
        <v>2023</v>
      </c>
      <c r="N640" s="3">
        <v>6</v>
      </c>
      <c r="O640" s="3" t="s">
        <v>16</v>
      </c>
      <c r="P640" s="3">
        <v>23</v>
      </c>
      <c r="Q640" s="9">
        <f xml:space="preserve"> Table1[[#This Row],[Total_Sales]] / Table1[[#This Row],[Quantity_Sold]]</f>
        <v>208.24700000000001</v>
      </c>
      <c r="R640" s="14" t="str">
        <f t="shared" si="28"/>
        <v>Night</v>
      </c>
      <c r="S640" s="30">
        <f t="shared" si="29"/>
        <v>0.3</v>
      </c>
    </row>
    <row r="641" spans="1:19" ht="15.75" customHeight="1" x14ac:dyDescent="0.3">
      <c r="A641" s="3">
        <v>1593</v>
      </c>
      <c r="B641" s="4">
        <v>45092</v>
      </c>
      <c r="C641" s="3">
        <v>202</v>
      </c>
      <c r="D641" s="3">
        <v>303</v>
      </c>
      <c r="E641" s="3">
        <v>102</v>
      </c>
      <c r="F641" s="3">
        <v>1</v>
      </c>
      <c r="G641" s="5">
        <v>176.38400000000001</v>
      </c>
      <c r="H641" s="5">
        <v>176.38400000000001</v>
      </c>
      <c r="I641" s="5">
        <v>26.457600000000003</v>
      </c>
      <c r="J641" s="3" t="b">
        <v>1</v>
      </c>
      <c r="K641" s="3" t="s">
        <v>510</v>
      </c>
      <c r="L641" s="16">
        <f t="shared" si="27"/>
        <v>0.32708333333333334</v>
      </c>
      <c r="M641" s="3">
        <v>2023</v>
      </c>
      <c r="N641" s="3">
        <v>6</v>
      </c>
      <c r="O641" s="3" t="s">
        <v>16</v>
      </c>
      <c r="P641" s="3">
        <v>7</v>
      </c>
      <c r="Q641" s="9">
        <f xml:space="preserve"> Table1[[#This Row],[Total_Sales]] / Table1[[#This Row],[Quantity_Sold]]</f>
        <v>176.38400000000001</v>
      </c>
      <c r="R641" s="14" t="str">
        <f t="shared" si="28"/>
        <v>Morning</v>
      </c>
      <c r="S641" s="30">
        <f t="shared" si="29"/>
        <v>0.15</v>
      </c>
    </row>
    <row r="642" spans="1:19" ht="15.75" customHeight="1" x14ac:dyDescent="0.3">
      <c r="A642" s="3">
        <v>2486</v>
      </c>
      <c r="B642" s="4">
        <v>45092</v>
      </c>
      <c r="C642" s="3">
        <v>202</v>
      </c>
      <c r="D642" s="3">
        <v>301</v>
      </c>
      <c r="E642" s="3">
        <v>101</v>
      </c>
      <c r="F642" s="3">
        <v>6</v>
      </c>
      <c r="G642" s="5">
        <v>228.78700000000001</v>
      </c>
      <c r="H642" s="5">
        <v>1372.722</v>
      </c>
      <c r="I642" s="5">
        <v>411.81659999999999</v>
      </c>
      <c r="J642" s="3" t="b">
        <v>0</v>
      </c>
      <c r="K642" s="3" t="s">
        <v>935</v>
      </c>
      <c r="L642" s="16">
        <f t="shared" ref="L642:L705" si="30">TIMEVALUE(K642)</f>
        <v>2.013888888888889E-2</v>
      </c>
      <c r="M642" s="3">
        <v>2023</v>
      </c>
      <c r="N642" s="3">
        <v>6</v>
      </c>
      <c r="O642" s="3" t="s">
        <v>16</v>
      </c>
      <c r="P642" s="3">
        <v>0</v>
      </c>
      <c r="Q642" s="14">
        <f xml:space="preserve"> Table1[[#This Row],[Total_Sales]] / Table1[[#This Row],[Quantity_Sold]]</f>
        <v>228.78700000000001</v>
      </c>
      <c r="R642" s="14" t="str">
        <f t="shared" ref="R642:R705" si="31">IF(L642&lt;TIME(12,0,0),"Morning", IF(L642&lt;TIME(15,0,0),"Afternoon", IF(L642&lt;TIME(21,0,0),"Evening","Night")))</f>
        <v>Morning</v>
      </c>
      <c r="S642" s="30">
        <f t="shared" ref="S642:S705" si="32">(I642/H642)</f>
        <v>0.3</v>
      </c>
    </row>
    <row r="643" spans="1:19" ht="15.75" customHeight="1" x14ac:dyDescent="0.3">
      <c r="A643" s="3">
        <v>2819</v>
      </c>
      <c r="B643" s="4">
        <v>45092</v>
      </c>
      <c r="C643" s="3">
        <v>201</v>
      </c>
      <c r="D643" s="3">
        <v>305</v>
      </c>
      <c r="E643" s="3">
        <v>102</v>
      </c>
      <c r="F643" s="3">
        <v>6</v>
      </c>
      <c r="G643" s="5">
        <v>104.76700000000001</v>
      </c>
      <c r="H643" s="5">
        <v>628.60200000000009</v>
      </c>
      <c r="I643" s="5">
        <v>119.43438000000002</v>
      </c>
      <c r="J643" s="3" t="b">
        <v>1</v>
      </c>
      <c r="K643" s="3" t="s">
        <v>158</v>
      </c>
      <c r="L643" s="16">
        <f t="shared" si="30"/>
        <v>0.1736111111111111</v>
      </c>
      <c r="M643" s="3">
        <v>2023</v>
      </c>
      <c r="N643" s="3">
        <v>6</v>
      </c>
      <c r="O643" s="3" t="s">
        <v>16</v>
      </c>
      <c r="P643" s="3">
        <v>4</v>
      </c>
      <c r="Q643" s="9">
        <f xml:space="preserve"> Table1[[#This Row],[Total_Sales]] / Table1[[#This Row],[Quantity_Sold]]</f>
        <v>104.76700000000001</v>
      </c>
      <c r="R643" s="14" t="str">
        <f t="shared" si="31"/>
        <v>Morning</v>
      </c>
      <c r="S643" s="30">
        <f t="shared" si="32"/>
        <v>0.19</v>
      </c>
    </row>
    <row r="644" spans="1:19" ht="15.75" customHeight="1" x14ac:dyDescent="0.3">
      <c r="A644" s="3">
        <v>1397</v>
      </c>
      <c r="B644" s="4">
        <v>45093</v>
      </c>
      <c r="C644" s="3">
        <v>201</v>
      </c>
      <c r="D644" s="3">
        <v>304</v>
      </c>
      <c r="E644" s="3">
        <v>102</v>
      </c>
      <c r="F644" s="3">
        <v>6</v>
      </c>
      <c r="G644" s="5">
        <v>317.161</v>
      </c>
      <c r="H644" s="5">
        <v>1902.9659999999999</v>
      </c>
      <c r="I644" s="5">
        <v>361.56353999999999</v>
      </c>
      <c r="J644" s="3" t="b">
        <v>0</v>
      </c>
      <c r="K644" s="3" t="s">
        <v>372</v>
      </c>
      <c r="L644" s="16">
        <f t="shared" si="30"/>
        <v>0.81597222222222221</v>
      </c>
      <c r="M644" s="3">
        <v>2023</v>
      </c>
      <c r="N644" s="3">
        <v>6</v>
      </c>
      <c r="O644" s="3" t="s">
        <v>26</v>
      </c>
      <c r="P644" s="3">
        <v>19</v>
      </c>
      <c r="Q644" s="9">
        <f xml:space="preserve"> Table1[[#This Row],[Total_Sales]] / Table1[[#This Row],[Quantity_Sold]]</f>
        <v>317.161</v>
      </c>
      <c r="R644" s="14" t="str">
        <f t="shared" si="31"/>
        <v>Evening</v>
      </c>
      <c r="S644" s="30">
        <f t="shared" si="32"/>
        <v>0.19</v>
      </c>
    </row>
    <row r="645" spans="1:19" ht="15.75" customHeight="1" x14ac:dyDescent="0.3">
      <c r="A645" s="3">
        <v>1576</v>
      </c>
      <c r="B645" s="4">
        <v>45093</v>
      </c>
      <c r="C645" s="3">
        <v>205</v>
      </c>
      <c r="D645" s="3">
        <v>304</v>
      </c>
      <c r="E645" s="3">
        <v>102</v>
      </c>
      <c r="F645" s="3">
        <v>10</v>
      </c>
      <c r="G645" s="5">
        <v>205.10100000000003</v>
      </c>
      <c r="H645" s="5">
        <v>2051.0100000000002</v>
      </c>
      <c r="I645" s="5">
        <v>348.67170000000004</v>
      </c>
      <c r="J645" s="3" t="b">
        <v>0</v>
      </c>
      <c r="K645" s="3" t="s">
        <v>258</v>
      </c>
      <c r="L645" s="16">
        <f t="shared" si="30"/>
        <v>0.97847222222222219</v>
      </c>
      <c r="M645" s="3">
        <v>2023</v>
      </c>
      <c r="N645" s="3">
        <v>6</v>
      </c>
      <c r="O645" s="3" t="s">
        <v>26</v>
      </c>
      <c r="P645" s="3">
        <v>23</v>
      </c>
      <c r="Q645" s="9">
        <f xml:space="preserve"> Table1[[#This Row],[Total_Sales]] / Table1[[#This Row],[Quantity_Sold]]</f>
        <v>205.10100000000003</v>
      </c>
      <c r="R645" s="14" t="str">
        <f t="shared" si="31"/>
        <v>Night</v>
      </c>
      <c r="S645" s="30">
        <f t="shared" si="32"/>
        <v>0.17</v>
      </c>
    </row>
    <row r="646" spans="1:19" ht="15.75" customHeight="1" x14ac:dyDescent="0.3">
      <c r="A646" s="3">
        <v>2504</v>
      </c>
      <c r="B646" s="4">
        <v>45093</v>
      </c>
      <c r="C646" s="3">
        <v>201</v>
      </c>
      <c r="D646" s="3">
        <v>302</v>
      </c>
      <c r="E646" s="3">
        <v>105</v>
      </c>
      <c r="F646" s="3">
        <v>10</v>
      </c>
      <c r="G646" s="5">
        <v>244.42600000000002</v>
      </c>
      <c r="H646" s="5">
        <v>2444.2600000000002</v>
      </c>
      <c r="I646" s="5">
        <v>733.27800000000002</v>
      </c>
      <c r="J646" s="3" t="b">
        <v>0</v>
      </c>
      <c r="K646" s="3" t="s">
        <v>699</v>
      </c>
      <c r="L646" s="16">
        <f t="shared" si="30"/>
        <v>0.88888888888888884</v>
      </c>
      <c r="M646" s="3">
        <v>2023</v>
      </c>
      <c r="N646" s="3">
        <v>6</v>
      </c>
      <c r="O646" s="3" t="s">
        <v>26</v>
      </c>
      <c r="P646" s="3">
        <v>21</v>
      </c>
      <c r="Q646" s="9">
        <f xml:space="preserve"> Table1[[#This Row],[Total_Sales]] / Table1[[#This Row],[Quantity_Sold]]</f>
        <v>244.42600000000002</v>
      </c>
      <c r="R646" s="14" t="str">
        <f t="shared" si="31"/>
        <v>Night</v>
      </c>
      <c r="S646" s="30">
        <f t="shared" si="32"/>
        <v>0.3</v>
      </c>
    </row>
    <row r="647" spans="1:19" ht="15.75" customHeight="1" x14ac:dyDescent="0.3">
      <c r="A647" s="3">
        <v>2626</v>
      </c>
      <c r="B647" s="4">
        <v>45093</v>
      </c>
      <c r="C647" s="3">
        <v>202</v>
      </c>
      <c r="D647" s="3">
        <v>302</v>
      </c>
      <c r="E647" s="3">
        <v>101</v>
      </c>
      <c r="F647" s="3">
        <v>3</v>
      </c>
      <c r="G647" s="5">
        <v>283.94599999999997</v>
      </c>
      <c r="H647" s="5">
        <v>851.83799999999997</v>
      </c>
      <c r="I647" s="5">
        <v>144.81246000000002</v>
      </c>
      <c r="J647" s="3" t="b">
        <v>0</v>
      </c>
      <c r="K647" s="3" t="s">
        <v>435</v>
      </c>
      <c r="L647" s="16">
        <f t="shared" si="30"/>
        <v>0.4861111111111111</v>
      </c>
      <c r="M647" s="3">
        <v>2023</v>
      </c>
      <c r="N647" s="3">
        <v>6</v>
      </c>
      <c r="O647" s="3" t="s">
        <v>26</v>
      </c>
      <c r="P647" s="3">
        <v>11</v>
      </c>
      <c r="Q647" s="14">
        <f xml:space="preserve"> Table1[[#This Row],[Total_Sales]] / Table1[[#This Row],[Quantity_Sold]]</f>
        <v>283.94599999999997</v>
      </c>
      <c r="R647" s="14" t="str">
        <f t="shared" si="31"/>
        <v>Morning</v>
      </c>
      <c r="S647" s="30">
        <f t="shared" si="32"/>
        <v>0.17</v>
      </c>
    </row>
    <row r="648" spans="1:19" ht="15.75" customHeight="1" x14ac:dyDescent="0.3">
      <c r="A648" s="3">
        <v>1490</v>
      </c>
      <c r="B648" s="4">
        <v>45094</v>
      </c>
      <c r="C648" s="3">
        <v>204</v>
      </c>
      <c r="D648" s="3">
        <v>305</v>
      </c>
      <c r="E648" s="3">
        <v>104</v>
      </c>
      <c r="F648" s="3">
        <v>1</v>
      </c>
      <c r="G648" s="5">
        <v>281.86599999999999</v>
      </c>
      <c r="H648" s="5">
        <v>281.86599999999999</v>
      </c>
      <c r="I648" s="5">
        <v>84.559799999999996</v>
      </c>
      <c r="J648" s="3" t="b">
        <v>0</v>
      </c>
      <c r="K648" s="3" t="s">
        <v>435</v>
      </c>
      <c r="L648" s="16">
        <f t="shared" si="30"/>
        <v>0.4861111111111111</v>
      </c>
      <c r="M648" s="3">
        <v>2023</v>
      </c>
      <c r="N648" s="3">
        <v>6</v>
      </c>
      <c r="O648" s="3" t="s">
        <v>22</v>
      </c>
      <c r="P648" s="3">
        <v>11</v>
      </c>
      <c r="Q648" s="9">
        <f xml:space="preserve"> Table1[[#This Row],[Total_Sales]] / Table1[[#This Row],[Quantity_Sold]]</f>
        <v>281.86599999999999</v>
      </c>
      <c r="R648" s="14" t="str">
        <f t="shared" si="31"/>
        <v>Morning</v>
      </c>
      <c r="S648" s="30">
        <f t="shared" si="32"/>
        <v>0.3</v>
      </c>
    </row>
    <row r="649" spans="1:19" ht="15.75" customHeight="1" x14ac:dyDescent="0.3">
      <c r="A649" s="3">
        <v>2179</v>
      </c>
      <c r="B649" s="4">
        <v>45094</v>
      </c>
      <c r="C649" s="3">
        <v>201</v>
      </c>
      <c r="D649" s="3">
        <v>304</v>
      </c>
      <c r="E649" s="3">
        <v>105</v>
      </c>
      <c r="F649" s="3">
        <v>6</v>
      </c>
      <c r="G649" s="5">
        <v>78.988</v>
      </c>
      <c r="H649" s="5">
        <v>473.928</v>
      </c>
      <c r="I649" s="5">
        <v>118.482</v>
      </c>
      <c r="J649" s="3" t="b">
        <v>0</v>
      </c>
      <c r="K649" s="3" t="s">
        <v>812</v>
      </c>
      <c r="L649" s="16">
        <f t="shared" si="30"/>
        <v>9.7916666666666666E-2</v>
      </c>
      <c r="M649" s="3">
        <v>2023</v>
      </c>
      <c r="N649" s="3">
        <v>6</v>
      </c>
      <c r="O649" s="3" t="s">
        <v>22</v>
      </c>
      <c r="P649" s="3">
        <v>2</v>
      </c>
      <c r="Q649" s="9">
        <f xml:space="preserve"> Table1[[#This Row],[Total_Sales]] / Table1[[#This Row],[Quantity_Sold]]</f>
        <v>78.988</v>
      </c>
      <c r="R649" s="14" t="str">
        <f t="shared" si="31"/>
        <v>Morning</v>
      </c>
      <c r="S649" s="30">
        <f t="shared" si="32"/>
        <v>0.25</v>
      </c>
    </row>
    <row r="650" spans="1:19" ht="15.75" customHeight="1" x14ac:dyDescent="0.3">
      <c r="A650" s="3">
        <v>1491</v>
      </c>
      <c r="B650" s="4">
        <v>45095</v>
      </c>
      <c r="C650" s="3">
        <v>205</v>
      </c>
      <c r="D650" s="3">
        <v>301</v>
      </c>
      <c r="E650" s="3">
        <v>101</v>
      </c>
      <c r="F650" s="3">
        <v>3</v>
      </c>
      <c r="G650" s="5">
        <v>218.97200000000001</v>
      </c>
      <c r="H650" s="5">
        <v>656.91600000000005</v>
      </c>
      <c r="I650" s="5">
        <v>98.537400000000005</v>
      </c>
      <c r="J650" s="3" t="b">
        <v>1</v>
      </c>
      <c r="K650" s="3" t="s">
        <v>436</v>
      </c>
      <c r="L650" s="16">
        <f t="shared" si="30"/>
        <v>0.9145833333333333</v>
      </c>
      <c r="M650" s="3">
        <v>2023</v>
      </c>
      <c r="N650" s="3">
        <v>6</v>
      </c>
      <c r="O650" s="3" t="s">
        <v>20</v>
      </c>
      <c r="P650" s="3">
        <v>21</v>
      </c>
      <c r="Q650" s="14">
        <f xml:space="preserve"> Table1[[#This Row],[Total_Sales]] / Table1[[#This Row],[Quantity_Sold]]</f>
        <v>218.97200000000001</v>
      </c>
      <c r="R650" s="14" t="str">
        <f t="shared" si="31"/>
        <v>Night</v>
      </c>
      <c r="S650" s="30">
        <f t="shared" si="32"/>
        <v>0.15</v>
      </c>
    </row>
    <row r="651" spans="1:19" ht="15.75" customHeight="1" x14ac:dyDescent="0.3">
      <c r="A651" s="3">
        <v>1582</v>
      </c>
      <c r="B651" s="4">
        <v>45095</v>
      </c>
      <c r="C651" s="3">
        <v>201</v>
      </c>
      <c r="D651" s="3">
        <v>303</v>
      </c>
      <c r="E651" s="3">
        <v>104</v>
      </c>
      <c r="F651" s="3">
        <v>8</v>
      </c>
      <c r="G651" s="5">
        <v>355.36800000000005</v>
      </c>
      <c r="H651" s="5">
        <v>2842.9440000000004</v>
      </c>
      <c r="I651" s="5">
        <v>483.30048000000011</v>
      </c>
      <c r="J651" s="3" t="b">
        <v>0</v>
      </c>
      <c r="K651" s="3" t="s">
        <v>177</v>
      </c>
      <c r="L651" s="16">
        <f t="shared" si="30"/>
        <v>0.39374999999999999</v>
      </c>
      <c r="M651" s="3">
        <v>2023</v>
      </c>
      <c r="N651" s="3">
        <v>6</v>
      </c>
      <c r="O651" s="3" t="s">
        <v>20</v>
      </c>
      <c r="P651" s="3">
        <v>9</v>
      </c>
      <c r="Q651" s="9">
        <f xml:space="preserve"> Table1[[#This Row],[Total_Sales]] / Table1[[#This Row],[Quantity_Sold]]</f>
        <v>355.36800000000005</v>
      </c>
      <c r="R651" s="14" t="str">
        <f t="shared" si="31"/>
        <v>Morning</v>
      </c>
      <c r="S651" s="30">
        <f t="shared" si="32"/>
        <v>0.17</v>
      </c>
    </row>
    <row r="652" spans="1:19" ht="15.75" customHeight="1" x14ac:dyDescent="0.3">
      <c r="A652" s="3">
        <v>1618</v>
      </c>
      <c r="B652" s="4">
        <v>45095</v>
      </c>
      <c r="C652" s="3">
        <v>203</v>
      </c>
      <c r="D652" s="3">
        <v>304</v>
      </c>
      <c r="E652" s="3">
        <v>101</v>
      </c>
      <c r="F652" s="3">
        <v>2</v>
      </c>
      <c r="G652" s="5">
        <v>301.52199999999999</v>
      </c>
      <c r="H652" s="5">
        <v>603.04399999999998</v>
      </c>
      <c r="I652" s="5">
        <v>102.51748000000001</v>
      </c>
      <c r="J652" s="3" t="b">
        <v>0</v>
      </c>
      <c r="K652" s="3" t="s">
        <v>523</v>
      </c>
      <c r="L652" s="16">
        <f t="shared" si="30"/>
        <v>0.44513888888888886</v>
      </c>
      <c r="M652" s="3">
        <v>2023</v>
      </c>
      <c r="N652" s="3">
        <v>6</v>
      </c>
      <c r="O652" s="3" t="s">
        <v>20</v>
      </c>
      <c r="P652" s="3">
        <v>10</v>
      </c>
      <c r="Q652" s="14">
        <f xml:space="preserve"> Table1[[#This Row],[Total_Sales]] / Table1[[#This Row],[Quantity_Sold]]</f>
        <v>301.52199999999999</v>
      </c>
      <c r="R652" s="14" t="str">
        <f t="shared" si="31"/>
        <v>Morning</v>
      </c>
      <c r="S652" s="30">
        <f t="shared" si="32"/>
        <v>0.17</v>
      </c>
    </row>
    <row r="653" spans="1:19" ht="15.75" customHeight="1" x14ac:dyDescent="0.3">
      <c r="A653" s="3">
        <v>2698</v>
      </c>
      <c r="B653" s="4">
        <v>45095</v>
      </c>
      <c r="C653" s="3">
        <v>201</v>
      </c>
      <c r="D653" s="3">
        <v>301</v>
      </c>
      <c r="E653" s="3">
        <v>102</v>
      </c>
      <c r="F653" s="3">
        <v>2</v>
      </c>
      <c r="G653" s="5">
        <v>313.87200000000001</v>
      </c>
      <c r="H653" s="5">
        <v>627.74400000000003</v>
      </c>
      <c r="I653" s="5">
        <v>106.71648000000002</v>
      </c>
      <c r="J653" s="3" t="b">
        <v>1</v>
      </c>
      <c r="K653" s="3" t="s">
        <v>453</v>
      </c>
      <c r="L653" s="16">
        <f t="shared" si="30"/>
        <v>0.8256944444444444</v>
      </c>
      <c r="M653" s="3">
        <v>2023</v>
      </c>
      <c r="N653" s="3">
        <v>6</v>
      </c>
      <c r="O653" s="3" t="s">
        <v>20</v>
      </c>
      <c r="P653" s="3">
        <v>19</v>
      </c>
      <c r="Q653" s="9">
        <f xml:space="preserve"> Table1[[#This Row],[Total_Sales]] / Table1[[#This Row],[Quantity_Sold]]</f>
        <v>313.87200000000001</v>
      </c>
      <c r="R653" s="14" t="str">
        <f t="shared" si="31"/>
        <v>Evening</v>
      </c>
      <c r="S653" s="30">
        <f t="shared" si="32"/>
        <v>0.17</v>
      </c>
    </row>
    <row r="654" spans="1:19" ht="15.75" customHeight="1" x14ac:dyDescent="0.3">
      <c r="A654" s="3">
        <v>2723</v>
      </c>
      <c r="B654" s="4">
        <v>45095</v>
      </c>
      <c r="C654" s="3">
        <v>203</v>
      </c>
      <c r="D654" s="3">
        <v>305</v>
      </c>
      <c r="E654" s="3">
        <v>103</v>
      </c>
      <c r="F654" s="3">
        <v>4</v>
      </c>
      <c r="G654" s="5">
        <v>93.015000000000001</v>
      </c>
      <c r="H654" s="5">
        <v>372.06</v>
      </c>
      <c r="I654" s="5">
        <v>70.691400000000002</v>
      </c>
      <c r="J654" s="3" t="b">
        <v>0</v>
      </c>
      <c r="K654" s="3" t="s">
        <v>823</v>
      </c>
      <c r="L654" s="16">
        <f t="shared" si="30"/>
        <v>0.87430555555555556</v>
      </c>
      <c r="M654" s="3">
        <v>2023</v>
      </c>
      <c r="N654" s="3">
        <v>6</v>
      </c>
      <c r="O654" s="3" t="s">
        <v>20</v>
      </c>
      <c r="P654" s="3">
        <v>20</v>
      </c>
      <c r="Q654" s="9">
        <f xml:space="preserve"> Table1[[#This Row],[Total_Sales]] / Table1[[#This Row],[Quantity_Sold]]</f>
        <v>93.015000000000001</v>
      </c>
      <c r="R654" s="14" t="str">
        <f t="shared" si="31"/>
        <v>Evening</v>
      </c>
      <c r="S654" s="30">
        <f t="shared" si="32"/>
        <v>0.19</v>
      </c>
    </row>
    <row r="655" spans="1:19" ht="15.75" customHeight="1" x14ac:dyDescent="0.3">
      <c r="A655" s="3">
        <v>1781</v>
      </c>
      <c r="B655" s="4">
        <v>45096</v>
      </c>
      <c r="C655" s="3">
        <v>202</v>
      </c>
      <c r="D655" s="3">
        <v>305</v>
      </c>
      <c r="E655" s="3">
        <v>103</v>
      </c>
      <c r="F655" s="3">
        <v>4</v>
      </c>
      <c r="G655" s="5">
        <v>349.47899999999998</v>
      </c>
      <c r="H655" s="5">
        <v>1397.9159999999999</v>
      </c>
      <c r="I655" s="5">
        <v>265.60404</v>
      </c>
      <c r="J655" s="3" t="b">
        <v>0</v>
      </c>
      <c r="K655" s="3" t="s">
        <v>70</v>
      </c>
      <c r="L655" s="16">
        <f t="shared" si="30"/>
        <v>0.33194444444444443</v>
      </c>
      <c r="M655" s="3">
        <v>2023</v>
      </c>
      <c r="N655" s="3">
        <v>6</v>
      </c>
      <c r="O655" s="3" t="s">
        <v>28</v>
      </c>
      <c r="P655" s="3">
        <v>7</v>
      </c>
      <c r="Q655" s="9">
        <f xml:space="preserve"> Table1[[#This Row],[Total_Sales]] / Table1[[#This Row],[Quantity_Sold]]</f>
        <v>349.47899999999998</v>
      </c>
      <c r="R655" s="14" t="str">
        <f t="shared" si="31"/>
        <v>Morning</v>
      </c>
      <c r="S655" s="30">
        <f t="shared" si="32"/>
        <v>0.19</v>
      </c>
    </row>
    <row r="656" spans="1:19" ht="15.75" customHeight="1" x14ac:dyDescent="0.3">
      <c r="A656" s="3">
        <v>2185</v>
      </c>
      <c r="B656" s="4">
        <v>45096</v>
      </c>
      <c r="C656" s="3">
        <v>204</v>
      </c>
      <c r="D656" s="3">
        <v>301</v>
      </c>
      <c r="E656" s="3">
        <v>104</v>
      </c>
      <c r="F656" s="3">
        <v>3</v>
      </c>
      <c r="G656" s="5">
        <v>286.05200000000002</v>
      </c>
      <c r="H656" s="5">
        <v>858.15600000000006</v>
      </c>
      <c r="I656" s="5">
        <v>214.53900000000002</v>
      </c>
      <c r="J656" s="3" t="b">
        <v>0</v>
      </c>
      <c r="K656" s="3" t="s">
        <v>479</v>
      </c>
      <c r="L656" s="16">
        <f t="shared" si="30"/>
        <v>0.67708333333333337</v>
      </c>
      <c r="M656" s="3">
        <v>2023</v>
      </c>
      <c r="N656" s="3">
        <v>6</v>
      </c>
      <c r="O656" s="3" t="s">
        <v>28</v>
      </c>
      <c r="P656" s="3">
        <v>16</v>
      </c>
      <c r="Q656" s="9">
        <f xml:space="preserve"> Table1[[#This Row],[Total_Sales]] / Table1[[#This Row],[Quantity_Sold]]</f>
        <v>286.05200000000002</v>
      </c>
      <c r="R656" s="14" t="str">
        <f t="shared" si="31"/>
        <v>Evening</v>
      </c>
      <c r="S656" s="30">
        <f t="shared" si="32"/>
        <v>0.25</v>
      </c>
    </row>
    <row r="657" spans="1:19" ht="15.75" customHeight="1" x14ac:dyDescent="0.3">
      <c r="A657" s="3">
        <v>2586</v>
      </c>
      <c r="B657" s="4">
        <v>45096</v>
      </c>
      <c r="C657" s="3">
        <v>204</v>
      </c>
      <c r="D657" s="3">
        <v>305</v>
      </c>
      <c r="E657" s="3">
        <v>101</v>
      </c>
      <c r="F657" s="3">
        <v>3</v>
      </c>
      <c r="G657" s="5">
        <v>253.47399999999999</v>
      </c>
      <c r="H657" s="5">
        <v>760.42200000000003</v>
      </c>
      <c r="I657" s="5">
        <v>159.68861999999999</v>
      </c>
      <c r="J657" s="3" t="b">
        <v>0</v>
      </c>
      <c r="K657" s="3" t="s">
        <v>37</v>
      </c>
      <c r="L657" s="16">
        <f t="shared" si="30"/>
        <v>3.7499999999999999E-2</v>
      </c>
      <c r="M657" s="3">
        <v>2023</v>
      </c>
      <c r="N657" s="3">
        <v>6</v>
      </c>
      <c r="O657" s="3" t="s">
        <v>28</v>
      </c>
      <c r="P657" s="3">
        <v>0</v>
      </c>
      <c r="Q657" s="14">
        <f xml:space="preserve"> Table1[[#This Row],[Total_Sales]] / Table1[[#This Row],[Quantity_Sold]]</f>
        <v>253.47400000000002</v>
      </c>
      <c r="R657" s="14" t="str">
        <f t="shared" si="31"/>
        <v>Morning</v>
      </c>
      <c r="S657" s="30">
        <f t="shared" si="32"/>
        <v>0.20999999999999996</v>
      </c>
    </row>
    <row r="658" spans="1:19" ht="15.75" customHeight="1" x14ac:dyDescent="0.3">
      <c r="A658" s="3">
        <v>2994</v>
      </c>
      <c r="B658" s="4">
        <v>45096</v>
      </c>
      <c r="C658" s="3">
        <v>205</v>
      </c>
      <c r="D658" s="3">
        <v>305</v>
      </c>
      <c r="E658" s="3">
        <v>105</v>
      </c>
      <c r="F658" s="3">
        <v>1</v>
      </c>
      <c r="G658" s="5">
        <v>269.78899999999999</v>
      </c>
      <c r="H658" s="5">
        <v>269.78899999999999</v>
      </c>
      <c r="I658" s="5">
        <v>56.655689999999993</v>
      </c>
      <c r="J658" s="3" t="b">
        <v>0</v>
      </c>
      <c r="K658" s="3" t="s">
        <v>689</v>
      </c>
      <c r="L658" s="16">
        <f t="shared" si="30"/>
        <v>0.28958333333333336</v>
      </c>
      <c r="M658" s="3">
        <v>2023</v>
      </c>
      <c r="N658" s="3">
        <v>6</v>
      </c>
      <c r="O658" s="3" t="s">
        <v>28</v>
      </c>
      <c r="P658" s="3">
        <v>6</v>
      </c>
      <c r="Q658" s="9">
        <f xml:space="preserve"> Table1[[#This Row],[Total_Sales]] / Table1[[#This Row],[Quantity_Sold]]</f>
        <v>269.78899999999999</v>
      </c>
      <c r="R658" s="14" t="str">
        <f t="shared" si="31"/>
        <v>Morning</v>
      </c>
      <c r="S658" s="30">
        <f t="shared" si="32"/>
        <v>0.21</v>
      </c>
    </row>
    <row r="659" spans="1:19" ht="15.75" customHeight="1" x14ac:dyDescent="0.3">
      <c r="A659" s="3">
        <v>1062</v>
      </c>
      <c r="B659" s="4">
        <v>45097</v>
      </c>
      <c r="C659" s="3">
        <v>203</v>
      </c>
      <c r="D659" s="3">
        <v>304</v>
      </c>
      <c r="E659" s="3">
        <v>101</v>
      </c>
      <c r="F659" s="3">
        <v>10</v>
      </c>
      <c r="G659" s="5">
        <v>158.6</v>
      </c>
      <c r="H659" s="5">
        <v>1586</v>
      </c>
      <c r="I659" s="5">
        <v>333.06</v>
      </c>
      <c r="J659" s="3" t="b">
        <v>0</v>
      </c>
      <c r="K659" s="3" t="s">
        <v>81</v>
      </c>
      <c r="L659" s="16">
        <f t="shared" si="30"/>
        <v>0.13680555555555557</v>
      </c>
      <c r="M659" s="3">
        <v>2023</v>
      </c>
      <c r="N659" s="3">
        <v>6</v>
      </c>
      <c r="O659" s="3" t="s">
        <v>31</v>
      </c>
      <c r="P659" s="3">
        <v>3</v>
      </c>
      <c r="Q659" s="14">
        <f xml:space="preserve"> Table1[[#This Row],[Total_Sales]] / Table1[[#This Row],[Quantity_Sold]]</f>
        <v>158.6</v>
      </c>
      <c r="R659" s="14" t="str">
        <f t="shared" si="31"/>
        <v>Morning</v>
      </c>
      <c r="S659" s="30">
        <f t="shared" si="32"/>
        <v>0.21</v>
      </c>
    </row>
    <row r="660" spans="1:19" ht="15.75" customHeight="1" x14ac:dyDescent="0.3">
      <c r="A660" s="3">
        <v>1489</v>
      </c>
      <c r="B660" s="4">
        <v>45097</v>
      </c>
      <c r="C660" s="3">
        <v>202</v>
      </c>
      <c r="D660" s="3">
        <v>302</v>
      </c>
      <c r="E660" s="3">
        <v>104</v>
      </c>
      <c r="F660" s="3">
        <v>8</v>
      </c>
      <c r="G660" s="5">
        <v>342.83600000000007</v>
      </c>
      <c r="H660" s="5">
        <v>2742.6880000000006</v>
      </c>
      <c r="I660" s="5">
        <v>685.67200000000014</v>
      </c>
      <c r="J660" s="3" t="b">
        <v>0</v>
      </c>
      <c r="K660" s="3" t="s">
        <v>434</v>
      </c>
      <c r="L660" s="16">
        <f t="shared" si="30"/>
        <v>0.24027777777777778</v>
      </c>
      <c r="M660" s="3">
        <v>2023</v>
      </c>
      <c r="N660" s="3">
        <v>6</v>
      </c>
      <c r="O660" s="3" t="s">
        <v>31</v>
      </c>
      <c r="P660" s="3">
        <v>5</v>
      </c>
      <c r="Q660" s="9">
        <f xml:space="preserve"> Table1[[#This Row],[Total_Sales]] / Table1[[#This Row],[Quantity_Sold]]</f>
        <v>342.83600000000007</v>
      </c>
      <c r="R660" s="14" t="str">
        <f t="shared" si="31"/>
        <v>Morning</v>
      </c>
      <c r="S660" s="30">
        <f t="shared" si="32"/>
        <v>0.25</v>
      </c>
    </row>
    <row r="661" spans="1:19" ht="15.75" customHeight="1" x14ac:dyDescent="0.3">
      <c r="A661" s="3">
        <v>1819</v>
      </c>
      <c r="B661" s="4">
        <v>45098</v>
      </c>
      <c r="C661" s="3">
        <v>204</v>
      </c>
      <c r="D661" s="3">
        <v>301</v>
      </c>
      <c r="E661" s="3">
        <v>103</v>
      </c>
      <c r="F661" s="3">
        <v>2</v>
      </c>
      <c r="G661" s="5">
        <v>386.685</v>
      </c>
      <c r="H661" s="5">
        <v>773.37</v>
      </c>
      <c r="I661" s="5">
        <v>193.3425</v>
      </c>
      <c r="J661" s="3" t="b">
        <v>1</v>
      </c>
      <c r="K661" s="3" t="s">
        <v>647</v>
      </c>
      <c r="L661" s="16">
        <f t="shared" si="30"/>
        <v>0.40347222222222223</v>
      </c>
      <c r="M661" s="3">
        <v>2023</v>
      </c>
      <c r="N661" s="3">
        <v>6</v>
      </c>
      <c r="O661" s="3" t="s">
        <v>18</v>
      </c>
      <c r="P661" s="3">
        <v>9</v>
      </c>
      <c r="Q661" s="9">
        <f xml:space="preserve"> Table1[[#This Row],[Total_Sales]] / Table1[[#This Row],[Quantity_Sold]]</f>
        <v>386.685</v>
      </c>
      <c r="R661" s="14" t="str">
        <f t="shared" si="31"/>
        <v>Morning</v>
      </c>
      <c r="S661" s="30">
        <f t="shared" si="32"/>
        <v>0.25</v>
      </c>
    </row>
    <row r="662" spans="1:19" ht="15.75" customHeight="1" x14ac:dyDescent="0.3">
      <c r="A662" s="3">
        <v>2023</v>
      </c>
      <c r="B662" s="4">
        <v>45098</v>
      </c>
      <c r="C662" s="3">
        <v>201</v>
      </c>
      <c r="D662" s="3">
        <v>305</v>
      </c>
      <c r="E662" s="3">
        <v>101</v>
      </c>
      <c r="F662" s="3">
        <v>8</v>
      </c>
      <c r="G662" s="5">
        <v>332.73500000000001</v>
      </c>
      <c r="H662" s="5">
        <v>2661.88</v>
      </c>
      <c r="I662" s="5">
        <v>665.47</v>
      </c>
      <c r="J662" s="3" t="b">
        <v>0</v>
      </c>
      <c r="K662" s="3" t="s">
        <v>25</v>
      </c>
      <c r="L662" s="16">
        <f t="shared" si="30"/>
        <v>6.3888888888888884E-2</v>
      </c>
      <c r="M662" s="3">
        <v>2023</v>
      </c>
      <c r="N662" s="3">
        <v>6</v>
      </c>
      <c r="O662" s="3" t="s">
        <v>18</v>
      </c>
      <c r="P662" s="3">
        <v>1</v>
      </c>
      <c r="Q662" s="14">
        <f xml:space="preserve"> Table1[[#This Row],[Total_Sales]] / Table1[[#This Row],[Quantity_Sold]]</f>
        <v>332.73500000000001</v>
      </c>
      <c r="R662" s="14" t="str">
        <f t="shared" si="31"/>
        <v>Morning</v>
      </c>
      <c r="S662" s="30">
        <f t="shared" si="32"/>
        <v>0.25</v>
      </c>
    </row>
    <row r="663" spans="1:19" ht="15.75" customHeight="1" x14ac:dyDescent="0.3">
      <c r="A663" s="3">
        <v>2032</v>
      </c>
      <c r="B663" s="4">
        <v>45098</v>
      </c>
      <c r="C663" s="3">
        <v>201</v>
      </c>
      <c r="D663" s="3">
        <v>304</v>
      </c>
      <c r="E663" s="3">
        <v>103</v>
      </c>
      <c r="F663" s="3">
        <v>3</v>
      </c>
      <c r="G663" s="5">
        <v>194.29800000000003</v>
      </c>
      <c r="H663" s="5">
        <v>582.89400000000012</v>
      </c>
      <c r="I663" s="5">
        <v>99.091980000000021</v>
      </c>
      <c r="J663" s="3" t="b">
        <v>0</v>
      </c>
      <c r="K663" s="3" t="s">
        <v>754</v>
      </c>
      <c r="L663" s="16">
        <f t="shared" si="30"/>
        <v>0.26041666666666669</v>
      </c>
      <c r="M663" s="3">
        <v>2023</v>
      </c>
      <c r="N663" s="3">
        <v>6</v>
      </c>
      <c r="O663" s="3" t="s">
        <v>18</v>
      </c>
      <c r="P663" s="3">
        <v>6</v>
      </c>
      <c r="Q663" s="9">
        <f xml:space="preserve"> Table1[[#This Row],[Total_Sales]] / Table1[[#This Row],[Quantity_Sold]]</f>
        <v>194.29800000000003</v>
      </c>
      <c r="R663" s="14" t="str">
        <f t="shared" si="31"/>
        <v>Morning</v>
      </c>
      <c r="S663" s="30">
        <f t="shared" si="32"/>
        <v>0.17</v>
      </c>
    </row>
    <row r="664" spans="1:19" ht="15.75" customHeight="1" x14ac:dyDescent="0.3">
      <c r="A664" s="3">
        <v>1956</v>
      </c>
      <c r="B664" s="4">
        <v>45099</v>
      </c>
      <c r="C664" s="3">
        <v>203</v>
      </c>
      <c r="D664" s="3">
        <v>303</v>
      </c>
      <c r="E664" s="3">
        <v>102</v>
      </c>
      <c r="F664" s="3">
        <v>10</v>
      </c>
      <c r="G664" s="5">
        <v>216.63199999999998</v>
      </c>
      <c r="H664" s="5">
        <v>2166.3199999999997</v>
      </c>
      <c r="I664" s="5">
        <v>454.92719999999991</v>
      </c>
      <c r="J664" s="3" t="b">
        <v>0</v>
      </c>
      <c r="K664" s="3" t="s">
        <v>411</v>
      </c>
      <c r="L664" s="16">
        <f t="shared" si="30"/>
        <v>7.6388888888888895E-2</v>
      </c>
      <c r="M664" s="3">
        <v>2023</v>
      </c>
      <c r="N664" s="3">
        <v>6</v>
      </c>
      <c r="O664" s="3" t="s">
        <v>16</v>
      </c>
      <c r="P664" s="3">
        <v>1</v>
      </c>
      <c r="Q664" s="9">
        <f xml:space="preserve"> Table1[[#This Row],[Total_Sales]] / Table1[[#This Row],[Quantity_Sold]]</f>
        <v>216.63199999999998</v>
      </c>
      <c r="R664" s="14" t="str">
        <f t="shared" si="31"/>
        <v>Morning</v>
      </c>
      <c r="S664" s="30">
        <f t="shared" si="32"/>
        <v>0.21</v>
      </c>
    </row>
    <row r="665" spans="1:19" ht="15.75" customHeight="1" x14ac:dyDescent="0.3">
      <c r="A665" s="3">
        <v>2412</v>
      </c>
      <c r="B665" s="4">
        <v>45099</v>
      </c>
      <c r="C665" s="3">
        <v>202</v>
      </c>
      <c r="D665" s="3">
        <v>304</v>
      </c>
      <c r="E665" s="3">
        <v>102</v>
      </c>
      <c r="F665" s="3">
        <v>5</v>
      </c>
      <c r="G665" s="5">
        <v>286.49400000000003</v>
      </c>
      <c r="H665" s="5">
        <v>1432.4700000000003</v>
      </c>
      <c r="I665" s="5">
        <v>300.81870000000004</v>
      </c>
      <c r="J665" s="3" t="b">
        <v>0</v>
      </c>
      <c r="K665" s="3" t="s">
        <v>912</v>
      </c>
      <c r="L665" s="16">
        <f t="shared" si="30"/>
        <v>0.31805555555555554</v>
      </c>
      <c r="M665" s="3">
        <v>2023</v>
      </c>
      <c r="N665" s="3">
        <v>6</v>
      </c>
      <c r="O665" s="3" t="s">
        <v>16</v>
      </c>
      <c r="P665" s="3">
        <v>7</v>
      </c>
      <c r="Q665" s="9">
        <f xml:space="preserve"> Table1[[#This Row],[Total_Sales]] / Table1[[#This Row],[Quantity_Sold]]</f>
        <v>286.49400000000003</v>
      </c>
      <c r="R665" s="14" t="str">
        <f t="shared" si="31"/>
        <v>Morning</v>
      </c>
      <c r="S665" s="30">
        <f t="shared" si="32"/>
        <v>0.21</v>
      </c>
    </row>
    <row r="666" spans="1:19" ht="15.75" customHeight="1" x14ac:dyDescent="0.3">
      <c r="A666" s="3">
        <v>2748</v>
      </c>
      <c r="B666" s="4">
        <v>45099</v>
      </c>
      <c r="C666" s="3">
        <v>205</v>
      </c>
      <c r="D666" s="3">
        <v>302</v>
      </c>
      <c r="E666" s="3">
        <v>104</v>
      </c>
      <c r="F666" s="3">
        <v>9</v>
      </c>
      <c r="G666" s="5">
        <v>26.988000000000003</v>
      </c>
      <c r="H666" s="5">
        <v>242.89200000000002</v>
      </c>
      <c r="I666" s="5">
        <v>51.00732</v>
      </c>
      <c r="J666" s="3" t="b">
        <v>0</v>
      </c>
      <c r="K666" s="3" t="s">
        <v>266</v>
      </c>
      <c r="L666" s="16">
        <f t="shared" si="30"/>
        <v>0.13125000000000001</v>
      </c>
      <c r="M666" s="3">
        <v>2023</v>
      </c>
      <c r="N666" s="3">
        <v>6</v>
      </c>
      <c r="O666" s="3" t="s">
        <v>16</v>
      </c>
      <c r="P666" s="3">
        <v>3</v>
      </c>
      <c r="Q666" s="9">
        <f xml:space="preserve"> Table1[[#This Row],[Total_Sales]] / Table1[[#This Row],[Quantity_Sold]]</f>
        <v>26.988000000000003</v>
      </c>
      <c r="R666" s="14" t="str">
        <f t="shared" si="31"/>
        <v>Morning</v>
      </c>
      <c r="S666" s="30">
        <f t="shared" si="32"/>
        <v>0.21</v>
      </c>
    </row>
    <row r="667" spans="1:19" ht="15.75" customHeight="1" x14ac:dyDescent="0.3">
      <c r="A667" s="3">
        <v>1755</v>
      </c>
      <c r="B667" s="4">
        <v>45100</v>
      </c>
      <c r="C667" s="3">
        <v>202</v>
      </c>
      <c r="D667" s="3">
        <v>304</v>
      </c>
      <c r="E667" s="3">
        <v>102</v>
      </c>
      <c r="F667" s="3">
        <v>1</v>
      </c>
      <c r="G667" s="5">
        <v>281.58</v>
      </c>
      <c r="H667" s="5">
        <v>281.58</v>
      </c>
      <c r="I667" s="5">
        <v>42.236999999999995</v>
      </c>
      <c r="J667" s="3" t="b">
        <v>1</v>
      </c>
      <c r="K667" s="3" t="s">
        <v>613</v>
      </c>
      <c r="L667" s="16">
        <f t="shared" si="30"/>
        <v>0.92569444444444449</v>
      </c>
      <c r="M667" s="3">
        <v>2023</v>
      </c>
      <c r="N667" s="3">
        <v>6</v>
      </c>
      <c r="O667" s="3" t="s">
        <v>26</v>
      </c>
      <c r="P667" s="3">
        <v>22</v>
      </c>
      <c r="Q667" s="9">
        <f xml:space="preserve"> Table1[[#This Row],[Total_Sales]] / Table1[[#This Row],[Quantity_Sold]]</f>
        <v>281.58</v>
      </c>
      <c r="R667" s="14" t="str">
        <f t="shared" si="31"/>
        <v>Night</v>
      </c>
      <c r="S667" s="30">
        <f t="shared" si="32"/>
        <v>0.15</v>
      </c>
    </row>
    <row r="668" spans="1:19" ht="15.75" customHeight="1" x14ac:dyDescent="0.3">
      <c r="A668" s="3">
        <v>2989</v>
      </c>
      <c r="B668" s="4">
        <v>45100</v>
      </c>
      <c r="C668" s="3">
        <v>204</v>
      </c>
      <c r="D668" s="3">
        <v>302</v>
      </c>
      <c r="E668" s="3">
        <v>104</v>
      </c>
      <c r="F668" s="3">
        <v>6</v>
      </c>
      <c r="G668" s="5">
        <v>256.37300000000005</v>
      </c>
      <c r="H668" s="5">
        <v>1538.2380000000003</v>
      </c>
      <c r="I668" s="5">
        <v>384.55950000000007</v>
      </c>
      <c r="J668" s="3" t="b">
        <v>1</v>
      </c>
      <c r="K668" s="3" t="s">
        <v>47</v>
      </c>
      <c r="L668" s="16">
        <f t="shared" si="30"/>
        <v>0.58680555555555558</v>
      </c>
      <c r="M668" s="3">
        <v>2023</v>
      </c>
      <c r="N668" s="3">
        <v>6</v>
      </c>
      <c r="O668" s="3" t="s">
        <v>26</v>
      </c>
      <c r="P668" s="3">
        <v>14</v>
      </c>
      <c r="Q668" s="9">
        <f xml:space="preserve"> Table1[[#This Row],[Total_Sales]] / Table1[[#This Row],[Quantity_Sold]]</f>
        <v>256.37300000000005</v>
      </c>
      <c r="R668" s="14" t="str">
        <f t="shared" si="31"/>
        <v>Afternoon</v>
      </c>
      <c r="S668" s="30">
        <f t="shared" si="32"/>
        <v>0.25</v>
      </c>
    </row>
    <row r="669" spans="1:19" ht="15.75" customHeight="1" x14ac:dyDescent="0.3">
      <c r="A669" s="3">
        <v>1776</v>
      </c>
      <c r="B669" s="4">
        <v>45101</v>
      </c>
      <c r="C669" s="3">
        <v>205</v>
      </c>
      <c r="D669" s="3">
        <v>305</v>
      </c>
      <c r="E669" s="3">
        <v>101</v>
      </c>
      <c r="F669" s="3">
        <v>8</v>
      </c>
      <c r="G669" s="5">
        <v>56.744999999999997</v>
      </c>
      <c r="H669" s="5">
        <v>453.96</v>
      </c>
      <c r="I669" s="5">
        <v>95.331599999999995</v>
      </c>
      <c r="J669" s="3" t="b">
        <v>1</v>
      </c>
      <c r="K669" s="3" t="s">
        <v>623</v>
      </c>
      <c r="L669" s="16">
        <f t="shared" si="30"/>
        <v>7.0833333333333331E-2</v>
      </c>
      <c r="M669" s="3">
        <v>2023</v>
      </c>
      <c r="N669" s="3">
        <v>6</v>
      </c>
      <c r="O669" s="3" t="s">
        <v>22</v>
      </c>
      <c r="P669" s="3">
        <v>1</v>
      </c>
      <c r="Q669" s="14">
        <f xml:space="preserve"> Table1[[#This Row],[Total_Sales]] / Table1[[#This Row],[Quantity_Sold]]</f>
        <v>56.744999999999997</v>
      </c>
      <c r="R669" s="14" t="str">
        <f t="shared" si="31"/>
        <v>Morning</v>
      </c>
      <c r="S669" s="30">
        <f t="shared" si="32"/>
        <v>0.21</v>
      </c>
    </row>
    <row r="670" spans="1:19" ht="15.75" customHeight="1" x14ac:dyDescent="0.3">
      <c r="A670" s="3">
        <v>2939</v>
      </c>
      <c r="B670" s="4">
        <v>45102</v>
      </c>
      <c r="C670" s="3">
        <v>205</v>
      </c>
      <c r="D670" s="3">
        <v>304</v>
      </c>
      <c r="E670" s="3">
        <v>105</v>
      </c>
      <c r="F670" s="3">
        <v>6</v>
      </c>
      <c r="G670" s="5">
        <v>283.69900000000001</v>
      </c>
      <c r="H670" s="5">
        <v>1702.194</v>
      </c>
      <c r="I670" s="5">
        <v>323.41685999999999</v>
      </c>
      <c r="J670" s="3" t="b">
        <v>0</v>
      </c>
      <c r="K670" s="3" t="s">
        <v>801</v>
      </c>
      <c r="L670" s="16">
        <f t="shared" si="30"/>
        <v>0.22777777777777777</v>
      </c>
      <c r="M670" s="3">
        <v>2023</v>
      </c>
      <c r="N670" s="3">
        <v>6</v>
      </c>
      <c r="O670" s="3" t="s">
        <v>20</v>
      </c>
      <c r="P670" s="3">
        <v>5</v>
      </c>
      <c r="Q670" s="9">
        <f xml:space="preserve"> Table1[[#This Row],[Total_Sales]] / Table1[[#This Row],[Quantity_Sold]]</f>
        <v>283.69900000000001</v>
      </c>
      <c r="R670" s="14" t="str">
        <f t="shared" si="31"/>
        <v>Morning</v>
      </c>
      <c r="S670" s="30">
        <f t="shared" si="32"/>
        <v>0.19</v>
      </c>
    </row>
    <row r="671" spans="1:19" ht="15.75" customHeight="1" x14ac:dyDescent="0.3">
      <c r="A671" s="3">
        <v>1828</v>
      </c>
      <c r="B671" s="4">
        <v>45103</v>
      </c>
      <c r="C671" s="3">
        <v>202</v>
      </c>
      <c r="D671" s="3">
        <v>303</v>
      </c>
      <c r="E671" s="3">
        <v>102</v>
      </c>
      <c r="F671" s="3">
        <v>3</v>
      </c>
      <c r="G671" s="5">
        <v>131.88500000000002</v>
      </c>
      <c r="H671" s="5">
        <v>395.65500000000009</v>
      </c>
      <c r="I671" s="5">
        <v>67.261350000000022</v>
      </c>
      <c r="J671" s="3" t="b">
        <v>0</v>
      </c>
      <c r="K671" s="3" t="s">
        <v>32</v>
      </c>
      <c r="L671" s="16">
        <f t="shared" si="30"/>
        <v>0.89375000000000004</v>
      </c>
      <c r="M671" s="3">
        <v>2023</v>
      </c>
      <c r="N671" s="3">
        <v>6</v>
      </c>
      <c r="O671" s="3" t="s">
        <v>28</v>
      </c>
      <c r="P671" s="3">
        <v>21</v>
      </c>
      <c r="Q671" s="9">
        <f xml:space="preserve"> Table1[[#This Row],[Total_Sales]] / Table1[[#This Row],[Quantity_Sold]]</f>
        <v>131.88500000000002</v>
      </c>
      <c r="R671" s="14" t="str">
        <f t="shared" si="31"/>
        <v>Night</v>
      </c>
      <c r="S671" s="30">
        <f t="shared" si="32"/>
        <v>0.17</v>
      </c>
    </row>
    <row r="672" spans="1:19" ht="15.75" customHeight="1" x14ac:dyDescent="0.3">
      <c r="A672" s="3">
        <v>2057</v>
      </c>
      <c r="B672" s="4">
        <v>45103</v>
      </c>
      <c r="C672" s="3">
        <v>202</v>
      </c>
      <c r="D672" s="3">
        <v>305</v>
      </c>
      <c r="E672" s="3">
        <v>103</v>
      </c>
      <c r="F672" s="3">
        <v>3</v>
      </c>
      <c r="G672" s="5">
        <v>322.24400000000003</v>
      </c>
      <c r="H672" s="5">
        <v>966.73200000000008</v>
      </c>
      <c r="I672" s="5">
        <v>183.67908000000003</v>
      </c>
      <c r="J672" s="3" t="b">
        <v>0</v>
      </c>
      <c r="K672" s="3" t="s">
        <v>766</v>
      </c>
      <c r="L672" s="16">
        <f t="shared" si="30"/>
        <v>0.75</v>
      </c>
      <c r="M672" s="3">
        <v>2023</v>
      </c>
      <c r="N672" s="3">
        <v>6</v>
      </c>
      <c r="O672" s="3" t="s">
        <v>28</v>
      </c>
      <c r="P672" s="3">
        <v>18</v>
      </c>
      <c r="Q672" s="9">
        <f xml:space="preserve"> Table1[[#This Row],[Total_Sales]] / Table1[[#This Row],[Quantity_Sold]]</f>
        <v>322.24400000000003</v>
      </c>
      <c r="R672" s="14" t="str">
        <f t="shared" si="31"/>
        <v>Evening</v>
      </c>
      <c r="S672" s="30">
        <f t="shared" si="32"/>
        <v>0.19</v>
      </c>
    </row>
    <row r="673" spans="1:19" ht="15.75" customHeight="1" x14ac:dyDescent="0.3">
      <c r="A673" s="3">
        <v>2251</v>
      </c>
      <c r="B673" s="4">
        <v>45103</v>
      </c>
      <c r="C673" s="3">
        <v>205</v>
      </c>
      <c r="D673" s="3">
        <v>302</v>
      </c>
      <c r="E673" s="3">
        <v>102</v>
      </c>
      <c r="F673" s="3">
        <v>4</v>
      </c>
      <c r="G673" s="5">
        <v>333.39799999999997</v>
      </c>
      <c r="H673" s="5">
        <v>1333.5919999999999</v>
      </c>
      <c r="I673" s="5">
        <v>333.39799999999997</v>
      </c>
      <c r="J673" s="3" t="b">
        <v>0</v>
      </c>
      <c r="K673" s="3" t="s">
        <v>327</v>
      </c>
      <c r="L673" s="16">
        <f t="shared" si="30"/>
        <v>0.21180555555555555</v>
      </c>
      <c r="M673" s="3">
        <v>2023</v>
      </c>
      <c r="N673" s="3">
        <v>6</v>
      </c>
      <c r="O673" s="3" t="s">
        <v>28</v>
      </c>
      <c r="P673" s="3">
        <v>5</v>
      </c>
      <c r="Q673" s="9">
        <f xml:space="preserve"> Table1[[#This Row],[Total_Sales]] / Table1[[#This Row],[Quantity_Sold]]</f>
        <v>333.39799999999997</v>
      </c>
      <c r="R673" s="14" t="str">
        <f t="shared" si="31"/>
        <v>Morning</v>
      </c>
      <c r="S673" s="30">
        <f t="shared" si="32"/>
        <v>0.25</v>
      </c>
    </row>
    <row r="674" spans="1:19" ht="15.75" customHeight="1" x14ac:dyDescent="0.3">
      <c r="A674" s="3">
        <v>2326</v>
      </c>
      <c r="B674" s="4">
        <v>45103</v>
      </c>
      <c r="C674" s="3">
        <v>201</v>
      </c>
      <c r="D674" s="3">
        <v>304</v>
      </c>
      <c r="E674" s="3">
        <v>103</v>
      </c>
      <c r="F674" s="3">
        <v>9</v>
      </c>
      <c r="G674" s="5">
        <v>366.50900000000001</v>
      </c>
      <c r="H674" s="5">
        <v>3298.5810000000001</v>
      </c>
      <c r="I674" s="5">
        <v>560.75877000000003</v>
      </c>
      <c r="J674" s="3" t="b">
        <v>0</v>
      </c>
      <c r="K674" s="3" t="s">
        <v>219</v>
      </c>
      <c r="L674" s="16">
        <f t="shared" si="30"/>
        <v>0.10069444444444445</v>
      </c>
      <c r="M674" s="3">
        <v>2023</v>
      </c>
      <c r="N674" s="3">
        <v>6</v>
      </c>
      <c r="O674" s="3" t="s">
        <v>28</v>
      </c>
      <c r="P674" s="3">
        <v>2</v>
      </c>
      <c r="Q674" s="9">
        <f xml:space="preserve"> Table1[[#This Row],[Total_Sales]] / Table1[[#This Row],[Quantity_Sold]]</f>
        <v>366.50900000000001</v>
      </c>
      <c r="R674" s="14" t="str">
        <f t="shared" si="31"/>
        <v>Morning</v>
      </c>
      <c r="S674" s="30">
        <f t="shared" si="32"/>
        <v>0.17</v>
      </c>
    </row>
    <row r="675" spans="1:19" ht="15.75" customHeight="1" x14ac:dyDescent="0.3">
      <c r="A675" s="3">
        <v>1329</v>
      </c>
      <c r="B675" s="4">
        <v>45104</v>
      </c>
      <c r="C675" s="3">
        <v>205</v>
      </c>
      <c r="D675" s="3">
        <v>303</v>
      </c>
      <c r="E675" s="3">
        <v>104</v>
      </c>
      <c r="F675" s="3">
        <v>6</v>
      </c>
      <c r="G675" s="5">
        <v>197.95100000000002</v>
      </c>
      <c r="H675" s="5">
        <v>1187.7060000000001</v>
      </c>
      <c r="I675" s="5">
        <v>178.1559</v>
      </c>
      <c r="J675" s="3" t="b">
        <v>0</v>
      </c>
      <c r="K675" s="3" t="s">
        <v>316</v>
      </c>
      <c r="L675" s="16">
        <f t="shared" si="30"/>
        <v>0.78611111111111109</v>
      </c>
      <c r="M675" s="3">
        <v>2023</v>
      </c>
      <c r="N675" s="3">
        <v>6</v>
      </c>
      <c r="O675" s="3" t="s">
        <v>31</v>
      </c>
      <c r="P675" s="3">
        <v>18</v>
      </c>
      <c r="Q675" s="9">
        <f xml:space="preserve"> Table1[[#This Row],[Total_Sales]] / Table1[[#This Row],[Quantity_Sold]]</f>
        <v>197.95100000000002</v>
      </c>
      <c r="R675" s="14" t="str">
        <f t="shared" si="31"/>
        <v>Evening</v>
      </c>
      <c r="S675" s="30">
        <f t="shared" si="32"/>
        <v>0.15</v>
      </c>
    </row>
    <row r="676" spans="1:19" ht="15.75" customHeight="1" x14ac:dyDescent="0.3">
      <c r="A676" s="3">
        <v>2022</v>
      </c>
      <c r="B676" s="4">
        <v>45104</v>
      </c>
      <c r="C676" s="3">
        <v>201</v>
      </c>
      <c r="D676" s="3">
        <v>304</v>
      </c>
      <c r="E676" s="3">
        <v>105</v>
      </c>
      <c r="F676" s="3">
        <v>8</v>
      </c>
      <c r="G676" s="5">
        <v>342.27700000000004</v>
      </c>
      <c r="H676" s="5">
        <v>2738.2160000000003</v>
      </c>
      <c r="I676" s="5">
        <v>575.02536000000009</v>
      </c>
      <c r="J676" s="3" t="b">
        <v>0</v>
      </c>
      <c r="K676" s="3" t="s">
        <v>472</v>
      </c>
      <c r="L676" s="16">
        <f t="shared" si="30"/>
        <v>7.7777777777777779E-2</v>
      </c>
      <c r="M676" s="3">
        <v>2023</v>
      </c>
      <c r="N676" s="3">
        <v>6</v>
      </c>
      <c r="O676" s="3" t="s">
        <v>31</v>
      </c>
      <c r="P676" s="3">
        <v>1</v>
      </c>
      <c r="Q676" s="9">
        <f xml:space="preserve"> Table1[[#This Row],[Total_Sales]] / Table1[[#This Row],[Quantity_Sold]]</f>
        <v>342.27700000000004</v>
      </c>
      <c r="R676" s="14" t="str">
        <f t="shared" si="31"/>
        <v>Morning</v>
      </c>
      <c r="S676" s="30">
        <f t="shared" si="32"/>
        <v>0.21000000000000002</v>
      </c>
    </row>
    <row r="677" spans="1:19" ht="15.75" customHeight="1" x14ac:dyDescent="0.3">
      <c r="A677" s="3">
        <v>1051</v>
      </c>
      <c r="B677" s="4">
        <v>45105</v>
      </c>
      <c r="C677" s="3">
        <v>202</v>
      </c>
      <c r="D677" s="3">
        <v>301</v>
      </c>
      <c r="E677" s="3">
        <v>103</v>
      </c>
      <c r="F677" s="3">
        <v>3</v>
      </c>
      <c r="G677" s="5">
        <v>358.34499999999997</v>
      </c>
      <c r="H677" s="5">
        <v>1075.0349999999999</v>
      </c>
      <c r="I677" s="5">
        <v>268.75874999999996</v>
      </c>
      <c r="J677" s="3" t="b">
        <v>0</v>
      </c>
      <c r="K677" s="3" t="s">
        <v>71</v>
      </c>
      <c r="L677" s="16">
        <f t="shared" si="30"/>
        <v>0.97222222222222221</v>
      </c>
      <c r="M677" s="3">
        <v>2023</v>
      </c>
      <c r="N677" s="3">
        <v>6</v>
      </c>
      <c r="O677" s="3" t="s">
        <v>18</v>
      </c>
      <c r="P677" s="3">
        <v>23</v>
      </c>
      <c r="Q677" s="9">
        <f xml:space="preserve"> Table1[[#This Row],[Total_Sales]] / Table1[[#This Row],[Quantity_Sold]]</f>
        <v>358.34499999999997</v>
      </c>
      <c r="R677" s="14" t="str">
        <f t="shared" si="31"/>
        <v>Night</v>
      </c>
      <c r="S677" s="30">
        <f t="shared" si="32"/>
        <v>0.25</v>
      </c>
    </row>
    <row r="678" spans="1:19" ht="15.75" customHeight="1" x14ac:dyDescent="0.3">
      <c r="A678" s="3">
        <v>1095</v>
      </c>
      <c r="B678" s="4">
        <v>45105</v>
      </c>
      <c r="C678" s="3">
        <v>203</v>
      </c>
      <c r="D678" s="3">
        <v>305</v>
      </c>
      <c r="E678" s="3">
        <v>102</v>
      </c>
      <c r="F678" s="3">
        <v>5</v>
      </c>
      <c r="G678" s="5">
        <v>354.62700000000007</v>
      </c>
      <c r="H678" s="5">
        <v>1773.1350000000002</v>
      </c>
      <c r="I678" s="5">
        <v>265.97025000000002</v>
      </c>
      <c r="J678" s="3" t="b">
        <v>0</v>
      </c>
      <c r="K678" s="3" t="s">
        <v>113</v>
      </c>
      <c r="L678" s="16">
        <f t="shared" si="30"/>
        <v>0.65763888888888888</v>
      </c>
      <c r="M678" s="3">
        <v>2023</v>
      </c>
      <c r="N678" s="3">
        <v>6</v>
      </c>
      <c r="O678" s="3" t="s">
        <v>18</v>
      </c>
      <c r="P678" s="3">
        <v>15</v>
      </c>
      <c r="Q678" s="9">
        <f xml:space="preserve"> Table1[[#This Row],[Total_Sales]] / Table1[[#This Row],[Quantity_Sold]]</f>
        <v>354.62700000000007</v>
      </c>
      <c r="R678" s="14" t="str">
        <f t="shared" si="31"/>
        <v>Evening</v>
      </c>
      <c r="S678" s="30">
        <f t="shared" si="32"/>
        <v>0.15</v>
      </c>
    </row>
    <row r="679" spans="1:19" ht="15.75" customHeight="1" x14ac:dyDescent="0.3">
      <c r="A679" s="3">
        <v>2169</v>
      </c>
      <c r="B679" s="4">
        <v>45105</v>
      </c>
      <c r="C679" s="3">
        <v>202</v>
      </c>
      <c r="D679" s="3">
        <v>305</v>
      </c>
      <c r="E679" s="3">
        <v>104</v>
      </c>
      <c r="F679" s="3">
        <v>5</v>
      </c>
      <c r="G679" s="5">
        <v>114.84200000000001</v>
      </c>
      <c r="H679" s="5">
        <v>574.21</v>
      </c>
      <c r="I679" s="5">
        <v>86.131500000000003</v>
      </c>
      <c r="J679" s="3" t="b">
        <v>0</v>
      </c>
      <c r="K679" s="3" t="s">
        <v>49</v>
      </c>
      <c r="L679" s="16">
        <f t="shared" si="30"/>
        <v>0.27152777777777776</v>
      </c>
      <c r="M679" s="3">
        <v>2023</v>
      </c>
      <c r="N679" s="3">
        <v>6</v>
      </c>
      <c r="O679" s="3" t="s">
        <v>18</v>
      </c>
      <c r="P679" s="3">
        <v>6</v>
      </c>
      <c r="Q679" s="9">
        <f xml:space="preserve"> Table1[[#This Row],[Total_Sales]] / Table1[[#This Row],[Quantity_Sold]]</f>
        <v>114.84200000000001</v>
      </c>
      <c r="R679" s="14" t="str">
        <f t="shared" si="31"/>
        <v>Morning</v>
      </c>
      <c r="S679" s="30">
        <f t="shared" si="32"/>
        <v>0.15</v>
      </c>
    </row>
    <row r="680" spans="1:19" ht="15.75" customHeight="1" x14ac:dyDescent="0.3">
      <c r="A680" s="3">
        <v>2211</v>
      </c>
      <c r="B680" s="4">
        <v>45105</v>
      </c>
      <c r="C680" s="3">
        <v>204</v>
      </c>
      <c r="D680" s="3">
        <v>301</v>
      </c>
      <c r="E680" s="3">
        <v>105</v>
      </c>
      <c r="F680" s="3">
        <v>1</v>
      </c>
      <c r="G680" s="5">
        <v>354.91300000000001</v>
      </c>
      <c r="H680" s="5">
        <v>354.91300000000001</v>
      </c>
      <c r="I680" s="5">
        <v>53.23695</v>
      </c>
      <c r="J680" s="3" t="b">
        <v>0</v>
      </c>
      <c r="K680" s="3" t="s">
        <v>742</v>
      </c>
      <c r="L680" s="16">
        <f t="shared" si="30"/>
        <v>0.13055555555555556</v>
      </c>
      <c r="M680" s="3">
        <v>2023</v>
      </c>
      <c r="N680" s="3">
        <v>6</v>
      </c>
      <c r="O680" s="3" t="s">
        <v>18</v>
      </c>
      <c r="P680" s="3">
        <v>3</v>
      </c>
      <c r="Q680" s="9">
        <f xml:space="preserve"> Table1[[#This Row],[Total_Sales]] / Table1[[#This Row],[Quantity_Sold]]</f>
        <v>354.91300000000001</v>
      </c>
      <c r="R680" s="14" t="str">
        <f t="shared" si="31"/>
        <v>Morning</v>
      </c>
      <c r="S680" s="30">
        <f t="shared" si="32"/>
        <v>0.15</v>
      </c>
    </row>
    <row r="681" spans="1:19" ht="15.75" customHeight="1" x14ac:dyDescent="0.3">
      <c r="A681" s="3">
        <v>2644</v>
      </c>
      <c r="B681" s="4">
        <v>45105</v>
      </c>
      <c r="C681" s="3">
        <v>204</v>
      </c>
      <c r="D681" s="3">
        <v>301</v>
      </c>
      <c r="E681" s="3">
        <v>104</v>
      </c>
      <c r="F681" s="3">
        <v>1</v>
      </c>
      <c r="G681" s="5">
        <v>220.88300000000001</v>
      </c>
      <c r="H681" s="5">
        <v>220.88300000000001</v>
      </c>
      <c r="I681" s="5">
        <v>37.550110000000004</v>
      </c>
      <c r="J681" s="3" t="b">
        <v>0</v>
      </c>
      <c r="K681" s="3" t="s">
        <v>458</v>
      </c>
      <c r="L681" s="16">
        <f t="shared" si="30"/>
        <v>0.15625</v>
      </c>
      <c r="M681" s="3">
        <v>2023</v>
      </c>
      <c r="N681" s="3">
        <v>6</v>
      </c>
      <c r="O681" s="3" t="s">
        <v>18</v>
      </c>
      <c r="P681" s="3">
        <v>3</v>
      </c>
      <c r="Q681" s="9">
        <f xml:space="preserve"> Table1[[#This Row],[Total_Sales]] / Table1[[#This Row],[Quantity_Sold]]</f>
        <v>220.88300000000001</v>
      </c>
      <c r="R681" s="14" t="str">
        <f t="shared" si="31"/>
        <v>Morning</v>
      </c>
      <c r="S681" s="30">
        <f t="shared" si="32"/>
        <v>0.17</v>
      </c>
    </row>
    <row r="682" spans="1:19" ht="15.75" customHeight="1" x14ac:dyDescent="0.3">
      <c r="A682" s="3">
        <v>1044</v>
      </c>
      <c r="B682" s="4">
        <v>45106</v>
      </c>
      <c r="C682" s="3">
        <v>205</v>
      </c>
      <c r="D682" s="3">
        <v>303</v>
      </c>
      <c r="E682" s="3">
        <v>105</v>
      </c>
      <c r="F682" s="3">
        <v>8</v>
      </c>
      <c r="G682" s="5">
        <v>301.613</v>
      </c>
      <c r="H682" s="5">
        <v>2412.904</v>
      </c>
      <c r="I682" s="5">
        <v>506.70983999999999</v>
      </c>
      <c r="J682" s="3" t="b">
        <v>0</v>
      </c>
      <c r="K682" s="3" t="s">
        <v>64</v>
      </c>
      <c r="L682" s="16">
        <f t="shared" si="30"/>
        <v>0.59166666666666667</v>
      </c>
      <c r="M682" s="3">
        <v>2023</v>
      </c>
      <c r="N682" s="3">
        <v>6</v>
      </c>
      <c r="O682" s="3" t="s">
        <v>16</v>
      </c>
      <c r="P682" s="3">
        <v>14</v>
      </c>
      <c r="Q682" s="9">
        <f xml:space="preserve"> Table1[[#This Row],[Total_Sales]] / Table1[[#This Row],[Quantity_Sold]]</f>
        <v>301.613</v>
      </c>
      <c r="R682" s="14" t="str">
        <f t="shared" si="31"/>
        <v>Afternoon</v>
      </c>
      <c r="S682" s="30">
        <f t="shared" si="32"/>
        <v>0.21</v>
      </c>
    </row>
    <row r="683" spans="1:19" ht="15.75" customHeight="1" x14ac:dyDescent="0.3">
      <c r="A683" s="3">
        <v>1311</v>
      </c>
      <c r="B683" s="4">
        <v>45106</v>
      </c>
      <c r="C683" s="3">
        <v>205</v>
      </c>
      <c r="D683" s="3">
        <v>303</v>
      </c>
      <c r="E683" s="3">
        <v>105</v>
      </c>
      <c r="F683" s="3">
        <v>3</v>
      </c>
      <c r="G683" s="5">
        <v>109.60300000000001</v>
      </c>
      <c r="H683" s="5">
        <v>328.80900000000003</v>
      </c>
      <c r="I683" s="5">
        <v>49.321350000000002</v>
      </c>
      <c r="J683" s="3" t="b">
        <v>0</v>
      </c>
      <c r="K683" s="3" t="s">
        <v>301</v>
      </c>
      <c r="L683" s="16">
        <f t="shared" si="30"/>
        <v>0.67291666666666672</v>
      </c>
      <c r="M683" s="3">
        <v>2023</v>
      </c>
      <c r="N683" s="3">
        <v>6</v>
      </c>
      <c r="O683" s="3" t="s">
        <v>16</v>
      </c>
      <c r="P683" s="3">
        <v>16</v>
      </c>
      <c r="Q683" s="9">
        <f xml:space="preserve"> Table1[[#This Row],[Total_Sales]] / Table1[[#This Row],[Quantity_Sold]]</f>
        <v>109.60300000000001</v>
      </c>
      <c r="R683" s="14" t="str">
        <f t="shared" si="31"/>
        <v>Evening</v>
      </c>
      <c r="S683" s="30">
        <f t="shared" si="32"/>
        <v>0.15</v>
      </c>
    </row>
    <row r="684" spans="1:19" ht="15.75" customHeight="1" x14ac:dyDescent="0.3">
      <c r="A684" s="3">
        <v>1791</v>
      </c>
      <c r="B684" s="4">
        <v>45106</v>
      </c>
      <c r="C684" s="3">
        <v>201</v>
      </c>
      <c r="D684" s="3">
        <v>304</v>
      </c>
      <c r="E684" s="3">
        <v>102</v>
      </c>
      <c r="F684" s="3">
        <v>6</v>
      </c>
      <c r="G684" s="5">
        <v>102.99900000000001</v>
      </c>
      <c r="H684" s="5">
        <v>617.99400000000003</v>
      </c>
      <c r="I684" s="5">
        <v>92.699100000000001</v>
      </c>
      <c r="J684" s="3" t="b">
        <v>0</v>
      </c>
      <c r="K684" s="3" t="s">
        <v>633</v>
      </c>
      <c r="L684" s="16">
        <f t="shared" si="30"/>
        <v>0.9555555555555556</v>
      </c>
      <c r="M684" s="3">
        <v>2023</v>
      </c>
      <c r="N684" s="3">
        <v>6</v>
      </c>
      <c r="O684" s="3" t="s">
        <v>16</v>
      </c>
      <c r="P684" s="3">
        <v>22</v>
      </c>
      <c r="Q684" s="9">
        <f xml:space="preserve"> Table1[[#This Row],[Total_Sales]] / Table1[[#This Row],[Quantity_Sold]]</f>
        <v>102.99900000000001</v>
      </c>
      <c r="R684" s="14" t="str">
        <f t="shared" si="31"/>
        <v>Night</v>
      </c>
      <c r="S684" s="30">
        <f t="shared" si="32"/>
        <v>0.15</v>
      </c>
    </row>
    <row r="685" spans="1:19" ht="15.75" customHeight="1" x14ac:dyDescent="0.3">
      <c r="A685" s="3">
        <v>2144</v>
      </c>
      <c r="B685" s="4">
        <v>45106</v>
      </c>
      <c r="C685" s="3">
        <v>204</v>
      </c>
      <c r="D685" s="3">
        <v>302</v>
      </c>
      <c r="E685" s="3">
        <v>102</v>
      </c>
      <c r="F685" s="3">
        <v>6</v>
      </c>
      <c r="G685" s="5">
        <v>95.992000000000004</v>
      </c>
      <c r="H685" s="5">
        <v>575.952</v>
      </c>
      <c r="I685" s="5">
        <v>172.78559999999999</v>
      </c>
      <c r="J685" s="3" t="b">
        <v>0</v>
      </c>
      <c r="K685" s="3" t="s">
        <v>309</v>
      </c>
      <c r="L685" s="16">
        <f t="shared" si="30"/>
        <v>0.53055555555555556</v>
      </c>
      <c r="M685" s="3">
        <v>2023</v>
      </c>
      <c r="N685" s="3">
        <v>6</v>
      </c>
      <c r="O685" s="3" t="s">
        <v>16</v>
      </c>
      <c r="P685" s="3">
        <v>12</v>
      </c>
      <c r="Q685" s="9">
        <f xml:space="preserve"> Table1[[#This Row],[Total_Sales]] / Table1[[#This Row],[Quantity_Sold]]</f>
        <v>95.992000000000004</v>
      </c>
      <c r="R685" s="14" t="str">
        <f t="shared" si="31"/>
        <v>Afternoon</v>
      </c>
      <c r="S685" s="30">
        <f t="shared" si="32"/>
        <v>0.3</v>
      </c>
    </row>
    <row r="686" spans="1:19" ht="15.75" customHeight="1" x14ac:dyDescent="0.3">
      <c r="A686" s="3">
        <v>2375</v>
      </c>
      <c r="B686" s="4">
        <v>45106</v>
      </c>
      <c r="C686" s="3">
        <v>205</v>
      </c>
      <c r="D686" s="3">
        <v>304</v>
      </c>
      <c r="E686" s="3">
        <v>101</v>
      </c>
      <c r="F686" s="3">
        <v>10</v>
      </c>
      <c r="G686" s="5">
        <v>92.793999999999997</v>
      </c>
      <c r="H686" s="5">
        <v>927.93999999999994</v>
      </c>
      <c r="I686" s="5">
        <v>176.30859999999998</v>
      </c>
      <c r="J686" s="3" t="b">
        <v>1</v>
      </c>
      <c r="K686" s="3" t="s">
        <v>895</v>
      </c>
      <c r="L686" s="16">
        <f t="shared" si="30"/>
        <v>0.95277777777777772</v>
      </c>
      <c r="M686" s="3">
        <v>2023</v>
      </c>
      <c r="N686" s="3">
        <v>6</v>
      </c>
      <c r="O686" s="3" t="s">
        <v>16</v>
      </c>
      <c r="P686" s="3">
        <v>22</v>
      </c>
      <c r="Q686" s="14">
        <f xml:space="preserve"> Table1[[#This Row],[Total_Sales]] / Table1[[#This Row],[Quantity_Sold]]</f>
        <v>92.793999999999997</v>
      </c>
      <c r="R686" s="14" t="str">
        <f t="shared" si="31"/>
        <v>Night</v>
      </c>
      <c r="S686" s="30">
        <f t="shared" si="32"/>
        <v>0.19</v>
      </c>
    </row>
    <row r="687" spans="1:19" ht="15.75" customHeight="1" x14ac:dyDescent="0.3">
      <c r="A687" s="3">
        <v>1935</v>
      </c>
      <c r="B687" s="4">
        <v>45107</v>
      </c>
      <c r="C687" s="3">
        <v>203</v>
      </c>
      <c r="D687" s="3">
        <v>302</v>
      </c>
      <c r="E687" s="3">
        <v>104</v>
      </c>
      <c r="F687" s="3">
        <v>3</v>
      </c>
      <c r="G687" s="5">
        <v>280.18900000000002</v>
      </c>
      <c r="H687" s="5">
        <v>840.56700000000001</v>
      </c>
      <c r="I687" s="5">
        <v>126.08505</v>
      </c>
      <c r="J687" s="3" t="b">
        <v>0</v>
      </c>
      <c r="K687" s="3" t="s">
        <v>648</v>
      </c>
      <c r="L687" s="16">
        <f t="shared" si="30"/>
        <v>0.35208333333333336</v>
      </c>
      <c r="M687" s="3">
        <v>2023</v>
      </c>
      <c r="N687" s="3">
        <v>6</v>
      </c>
      <c r="O687" s="3" t="s">
        <v>26</v>
      </c>
      <c r="P687" s="3">
        <v>8</v>
      </c>
      <c r="Q687" s="9">
        <f xml:space="preserve"> Table1[[#This Row],[Total_Sales]] / Table1[[#This Row],[Quantity_Sold]]</f>
        <v>280.18900000000002</v>
      </c>
      <c r="R687" s="14" t="str">
        <f t="shared" si="31"/>
        <v>Morning</v>
      </c>
      <c r="S687" s="30">
        <f t="shared" si="32"/>
        <v>0.15</v>
      </c>
    </row>
    <row r="688" spans="1:19" ht="15.75" customHeight="1" x14ac:dyDescent="0.3">
      <c r="A688" s="3">
        <v>2279</v>
      </c>
      <c r="B688" s="4">
        <v>45107</v>
      </c>
      <c r="C688" s="3">
        <v>204</v>
      </c>
      <c r="D688" s="3">
        <v>302</v>
      </c>
      <c r="E688" s="3">
        <v>105</v>
      </c>
      <c r="F688" s="3">
        <v>9</v>
      </c>
      <c r="G688" s="5">
        <v>338.44200000000001</v>
      </c>
      <c r="H688" s="5">
        <v>3045.9780000000001</v>
      </c>
      <c r="I688" s="5">
        <v>578.73581999999999</v>
      </c>
      <c r="J688" s="3" t="b">
        <v>0</v>
      </c>
      <c r="K688" s="3" t="s">
        <v>856</v>
      </c>
      <c r="L688" s="16">
        <f t="shared" si="30"/>
        <v>0.61041666666666672</v>
      </c>
      <c r="M688" s="3">
        <v>2023</v>
      </c>
      <c r="N688" s="3">
        <v>6</v>
      </c>
      <c r="O688" s="3" t="s">
        <v>26</v>
      </c>
      <c r="P688" s="3">
        <v>14</v>
      </c>
      <c r="Q688" s="9">
        <f xml:space="preserve"> Table1[[#This Row],[Total_Sales]] / Table1[[#This Row],[Quantity_Sold]]</f>
        <v>338.44200000000001</v>
      </c>
      <c r="R688" s="14" t="str">
        <f t="shared" si="31"/>
        <v>Afternoon</v>
      </c>
      <c r="S688" s="30">
        <f t="shared" si="32"/>
        <v>0.19</v>
      </c>
    </row>
    <row r="689" spans="1:19" ht="15.75" customHeight="1" x14ac:dyDescent="0.3">
      <c r="A689" s="3">
        <v>2923</v>
      </c>
      <c r="B689" s="4">
        <v>45107</v>
      </c>
      <c r="C689" s="3">
        <v>205</v>
      </c>
      <c r="D689" s="3">
        <v>303</v>
      </c>
      <c r="E689" s="3">
        <v>105</v>
      </c>
      <c r="F689" s="3">
        <v>5</v>
      </c>
      <c r="G689" s="5">
        <v>152.191</v>
      </c>
      <c r="H689" s="5">
        <v>760.95500000000004</v>
      </c>
      <c r="I689" s="5">
        <v>190.23875000000001</v>
      </c>
      <c r="J689" s="3" t="b">
        <v>0</v>
      </c>
      <c r="K689" s="3" t="s">
        <v>970</v>
      </c>
      <c r="L689" s="16">
        <f t="shared" si="30"/>
        <v>0.54166666666666663</v>
      </c>
      <c r="M689" s="3">
        <v>2023</v>
      </c>
      <c r="N689" s="3">
        <v>6</v>
      </c>
      <c r="O689" s="3" t="s">
        <v>26</v>
      </c>
      <c r="P689" s="3">
        <v>13</v>
      </c>
      <c r="Q689" s="9">
        <f xml:space="preserve"> Table1[[#This Row],[Total_Sales]] / Table1[[#This Row],[Quantity_Sold]]</f>
        <v>152.191</v>
      </c>
      <c r="R689" s="14" t="str">
        <f t="shared" si="31"/>
        <v>Afternoon</v>
      </c>
      <c r="S689" s="30">
        <f t="shared" si="32"/>
        <v>0.25</v>
      </c>
    </row>
    <row r="690" spans="1:19" ht="15.75" customHeight="1" x14ac:dyDescent="0.3">
      <c r="A690" s="3">
        <v>1663</v>
      </c>
      <c r="B690" s="4">
        <v>45108</v>
      </c>
      <c r="C690" s="3">
        <v>202</v>
      </c>
      <c r="D690" s="3">
        <v>304</v>
      </c>
      <c r="E690" s="3">
        <v>105</v>
      </c>
      <c r="F690" s="3">
        <v>2</v>
      </c>
      <c r="G690" s="5">
        <v>344.76</v>
      </c>
      <c r="H690" s="5">
        <v>689.52</v>
      </c>
      <c r="I690" s="5">
        <v>172.38</v>
      </c>
      <c r="J690" s="3" t="b">
        <v>0</v>
      </c>
      <c r="K690" s="3" t="s">
        <v>554</v>
      </c>
      <c r="L690" s="16">
        <f t="shared" si="30"/>
        <v>0.66041666666666665</v>
      </c>
      <c r="M690" s="3">
        <v>2023</v>
      </c>
      <c r="N690" s="3">
        <v>7</v>
      </c>
      <c r="O690" s="3" t="s">
        <v>22</v>
      </c>
      <c r="P690" s="3">
        <v>15</v>
      </c>
      <c r="Q690" s="9">
        <f xml:space="preserve"> Table1[[#This Row],[Total_Sales]] / Table1[[#This Row],[Quantity_Sold]]</f>
        <v>344.76</v>
      </c>
      <c r="R690" s="14" t="str">
        <f t="shared" si="31"/>
        <v>Evening</v>
      </c>
      <c r="S690" s="30">
        <f t="shared" si="32"/>
        <v>0.25</v>
      </c>
    </row>
    <row r="691" spans="1:19" ht="15.75" customHeight="1" x14ac:dyDescent="0.3">
      <c r="A691" s="3">
        <v>2015</v>
      </c>
      <c r="B691" s="4">
        <v>45108</v>
      </c>
      <c r="C691" s="3">
        <v>203</v>
      </c>
      <c r="D691" s="3">
        <v>304</v>
      </c>
      <c r="E691" s="3">
        <v>101</v>
      </c>
      <c r="F691" s="3">
        <v>4</v>
      </c>
      <c r="G691" s="5">
        <v>159.523</v>
      </c>
      <c r="H691" s="5">
        <v>638.09199999999998</v>
      </c>
      <c r="I691" s="5">
        <v>121.23748000000001</v>
      </c>
      <c r="J691" s="3" t="b">
        <v>1</v>
      </c>
      <c r="K691" s="3" t="s">
        <v>241</v>
      </c>
      <c r="L691" s="16">
        <f t="shared" si="30"/>
        <v>0.46736111111111112</v>
      </c>
      <c r="M691" s="3">
        <v>2023</v>
      </c>
      <c r="N691" s="3">
        <v>7</v>
      </c>
      <c r="O691" s="3" t="s">
        <v>22</v>
      </c>
      <c r="P691" s="3">
        <v>11</v>
      </c>
      <c r="Q691" s="14">
        <f xml:space="preserve"> Table1[[#This Row],[Total_Sales]] / Table1[[#This Row],[Quantity_Sold]]</f>
        <v>159.523</v>
      </c>
      <c r="R691" s="14" t="str">
        <f t="shared" si="31"/>
        <v>Morning</v>
      </c>
      <c r="S691" s="30">
        <f t="shared" si="32"/>
        <v>0.19</v>
      </c>
    </row>
    <row r="692" spans="1:19" ht="15.75" customHeight="1" x14ac:dyDescent="0.3">
      <c r="A692" s="3">
        <v>2232</v>
      </c>
      <c r="B692" s="4">
        <v>45108</v>
      </c>
      <c r="C692" s="3">
        <v>204</v>
      </c>
      <c r="D692" s="3">
        <v>304</v>
      </c>
      <c r="E692" s="3">
        <v>102</v>
      </c>
      <c r="F692" s="3">
        <v>4</v>
      </c>
      <c r="G692" s="5">
        <v>66.182999999999993</v>
      </c>
      <c r="H692" s="5">
        <v>264.73199999999997</v>
      </c>
      <c r="I692" s="5">
        <v>55.59371999999999</v>
      </c>
      <c r="J692" s="3" t="b">
        <v>0</v>
      </c>
      <c r="K692" s="3" t="s">
        <v>114</v>
      </c>
      <c r="L692" s="16">
        <f t="shared" si="30"/>
        <v>0.51458333333333328</v>
      </c>
      <c r="M692" s="3">
        <v>2023</v>
      </c>
      <c r="N692" s="3">
        <v>7</v>
      </c>
      <c r="O692" s="3" t="s">
        <v>22</v>
      </c>
      <c r="P692" s="3">
        <v>12</v>
      </c>
      <c r="Q692" s="9">
        <f xml:space="preserve"> Table1[[#This Row],[Total_Sales]] / Table1[[#This Row],[Quantity_Sold]]</f>
        <v>66.182999999999993</v>
      </c>
      <c r="R692" s="14" t="str">
        <f t="shared" si="31"/>
        <v>Afternoon</v>
      </c>
      <c r="S692" s="30">
        <f t="shared" si="32"/>
        <v>0.21</v>
      </c>
    </row>
    <row r="693" spans="1:19" ht="15.75" customHeight="1" x14ac:dyDescent="0.3">
      <c r="A693" s="3">
        <v>1519</v>
      </c>
      <c r="B693" s="4">
        <v>45109</v>
      </c>
      <c r="C693" s="3">
        <v>205</v>
      </c>
      <c r="D693" s="3">
        <v>301</v>
      </c>
      <c r="E693" s="3">
        <v>104</v>
      </c>
      <c r="F693" s="3">
        <v>10</v>
      </c>
      <c r="G693" s="5">
        <v>93.860000000000014</v>
      </c>
      <c r="H693" s="5">
        <v>938.60000000000014</v>
      </c>
      <c r="I693" s="5">
        <v>234.65000000000003</v>
      </c>
      <c r="J693" s="3" t="b">
        <v>0</v>
      </c>
      <c r="K693" s="3" t="s">
        <v>457</v>
      </c>
      <c r="L693" s="16">
        <f t="shared" si="30"/>
        <v>0.44166666666666665</v>
      </c>
      <c r="M693" s="3">
        <v>2023</v>
      </c>
      <c r="N693" s="3">
        <v>7</v>
      </c>
      <c r="O693" s="3" t="s">
        <v>20</v>
      </c>
      <c r="P693" s="3">
        <v>10</v>
      </c>
      <c r="Q693" s="9">
        <f xml:space="preserve"> Table1[[#This Row],[Total_Sales]] / Table1[[#This Row],[Quantity_Sold]]</f>
        <v>93.860000000000014</v>
      </c>
      <c r="R693" s="14" t="str">
        <f t="shared" si="31"/>
        <v>Morning</v>
      </c>
      <c r="S693" s="30">
        <f t="shared" si="32"/>
        <v>0.25</v>
      </c>
    </row>
    <row r="694" spans="1:19" ht="15.75" customHeight="1" x14ac:dyDescent="0.3">
      <c r="A694" s="3">
        <v>2708</v>
      </c>
      <c r="B694" s="4">
        <v>45109</v>
      </c>
      <c r="C694" s="3">
        <v>201</v>
      </c>
      <c r="D694" s="3">
        <v>302</v>
      </c>
      <c r="E694" s="3">
        <v>104</v>
      </c>
      <c r="F694" s="3">
        <v>4</v>
      </c>
      <c r="G694" s="5">
        <v>382.69400000000002</v>
      </c>
      <c r="H694" s="5">
        <v>1530.7760000000001</v>
      </c>
      <c r="I694" s="5">
        <v>459.2328</v>
      </c>
      <c r="J694" s="3" t="b">
        <v>0</v>
      </c>
      <c r="K694" s="3" t="s">
        <v>161</v>
      </c>
      <c r="L694" s="16">
        <f t="shared" si="30"/>
        <v>0.43402777777777779</v>
      </c>
      <c r="M694" s="3">
        <v>2023</v>
      </c>
      <c r="N694" s="3">
        <v>7</v>
      </c>
      <c r="O694" s="3" t="s">
        <v>20</v>
      </c>
      <c r="P694" s="3">
        <v>10</v>
      </c>
      <c r="Q694" s="9">
        <f xml:space="preserve"> Table1[[#This Row],[Total_Sales]] / Table1[[#This Row],[Quantity_Sold]]</f>
        <v>382.69400000000002</v>
      </c>
      <c r="R694" s="14" t="str">
        <f t="shared" si="31"/>
        <v>Morning</v>
      </c>
      <c r="S694" s="30">
        <f t="shared" si="32"/>
        <v>0.3</v>
      </c>
    </row>
    <row r="695" spans="1:19" ht="15.75" customHeight="1" x14ac:dyDescent="0.3">
      <c r="A695" s="3">
        <v>1874</v>
      </c>
      <c r="B695" s="4">
        <v>45111</v>
      </c>
      <c r="C695" s="3">
        <v>201</v>
      </c>
      <c r="D695" s="3">
        <v>305</v>
      </c>
      <c r="E695" s="3">
        <v>105</v>
      </c>
      <c r="F695" s="3">
        <v>10</v>
      </c>
      <c r="G695" s="5">
        <v>213.85</v>
      </c>
      <c r="H695" s="5">
        <v>2138.5</v>
      </c>
      <c r="I695" s="5">
        <v>641.54999999999995</v>
      </c>
      <c r="J695" s="3" t="b">
        <v>0</v>
      </c>
      <c r="K695" s="3" t="s">
        <v>676</v>
      </c>
      <c r="L695" s="16">
        <f t="shared" si="30"/>
        <v>0.19166666666666668</v>
      </c>
      <c r="M695" s="3">
        <v>2023</v>
      </c>
      <c r="N695" s="3">
        <v>7</v>
      </c>
      <c r="O695" s="3" t="s">
        <v>31</v>
      </c>
      <c r="P695" s="3">
        <v>4</v>
      </c>
      <c r="Q695" s="9">
        <f xml:space="preserve"> Table1[[#This Row],[Total_Sales]] / Table1[[#This Row],[Quantity_Sold]]</f>
        <v>213.85</v>
      </c>
      <c r="R695" s="14" t="str">
        <f t="shared" si="31"/>
        <v>Morning</v>
      </c>
      <c r="S695" s="30">
        <f t="shared" si="32"/>
        <v>0.3</v>
      </c>
    </row>
    <row r="696" spans="1:19" ht="15.75" customHeight="1" x14ac:dyDescent="0.3">
      <c r="A696" s="3">
        <v>2935</v>
      </c>
      <c r="B696" s="4">
        <v>45111</v>
      </c>
      <c r="C696" s="3">
        <v>202</v>
      </c>
      <c r="D696" s="3">
        <v>303</v>
      </c>
      <c r="E696" s="3">
        <v>105</v>
      </c>
      <c r="F696" s="3">
        <v>10</v>
      </c>
      <c r="G696" s="5">
        <v>364.11699999999996</v>
      </c>
      <c r="H696" s="5">
        <v>3641.1699999999996</v>
      </c>
      <c r="I696" s="5">
        <v>910.2924999999999</v>
      </c>
      <c r="J696" s="3" t="b">
        <v>1</v>
      </c>
      <c r="K696" s="3" t="s">
        <v>1091</v>
      </c>
      <c r="L696" s="16">
        <f t="shared" si="30"/>
        <v>0.64166666666666672</v>
      </c>
      <c r="M696" s="3">
        <v>2023</v>
      </c>
      <c r="N696" s="3">
        <v>7</v>
      </c>
      <c r="O696" s="3" t="s">
        <v>31</v>
      </c>
      <c r="P696" s="3">
        <v>15</v>
      </c>
      <c r="Q696" s="9">
        <f xml:space="preserve"> Table1[[#This Row],[Total_Sales]] / Table1[[#This Row],[Quantity_Sold]]</f>
        <v>364.11699999999996</v>
      </c>
      <c r="R696" s="14" t="str">
        <f t="shared" si="31"/>
        <v>Evening</v>
      </c>
      <c r="S696" s="30">
        <f t="shared" si="32"/>
        <v>0.25</v>
      </c>
    </row>
    <row r="697" spans="1:19" ht="15.75" customHeight="1" x14ac:dyDescent="0.3">
      <c r="A697" s="3">
        <v>1033</v>
      </c>
      <c r="B697" s="4">
        <v>45112</v>
      </c>
      <c r="C697" s="3">
        <v>203</v>
      </c>
      <c r="D697" s="3">
        <v>305</v>
      </c>
      <c r="E697" s="3">
        <v>105</v>
      </c>
      <c r="F697" s="3">
        <v>10</v>
      </c>
      <c r="G697" s="5">
        <v>334.07400000000001</v>
      </c>
      <c r="H697" s="5">
        <v>3340.7400000000002</v>
      </c>
      <c r="I697" s="5">
        <v>835.18500000000006</v>
      </c>
      <c r="J697" s="3" t="b">
        <v>0</v>
      </c>
      <c r="K697" s="3" t="s">
        <v>54</v>
      </c>
      <c r="L697" s="16">
        <f t="shared" si="30"/>
        <v>0.8833333333333333</v>
      </c>
      <c r="M697" s="3">
        <v>2023</v>
      </c>
      <c r="N697" s="3">
        <v>7</v>
      </c>
      <c r="O697" s="3" t="s">
        <v>18</v>
      </c>
      <c r="P697" s="3">
        <v>21</v>
      </c>
      <c r="Q697" s="9">
        <f xml:space="preserve"> Table1[[#This Row],[Total_Sales]] / Table1[[#This Row],[Quantity_Sold]]</f>
        <v>334.07400000000001</v>
      </c>
      <c r="R697" s="14" t="str">
        <f t="shared" si="31"/>
        <v>Night</v>
      </c>
      <c r="S697" s="30">
        <f t="shared" si="32"/>
        <v>0.25</v>
      </c>
    </row>
    <row r="698" spans="1:19" ht="15.75" customHeight="1" x14ac:dyDescent="0.3">
      <c r="A698" s="3">
        <v>1895</v>
      </c>
      <c r="B698" s="4">
        <v>45112</v>
      </c>
      <c r="C698" s="3">
        <v>205</v>
      </c>
      <c r="D698" s="3">
        <v>305</v>
      </c>
      <c r="E698" s="3">
        <v>102</v>
      </c>
      <c r="F698" s="3">
        <v>3</v>
      </c>
      <c r="G698" s="5">
        <v>277.91399999999999</v>
      </c>
      <c r="H698" s="5">
        <v>833.74199999999996</v>
      </c>
      <c r="I698" s="5">
        <v>158.41098</v>
      </c>
      <c r="J698" s="3" t="b">
        <v>0</v>
      </c>
      <c r="K698" s="3" t="s">
        <v>690</v>
      </c>
      <c r="L698" s="16">
        <f t="shared" si="30"/>
        <v>0.57499999999999996</v>
      </c>
      <c r="M698" s="3">
        <v>2023</v>
      </c>
      <c r="N698" s="3">
        <v>7</v>
      </c>
      <c r="O698" s="3" t="s">
        <v>18</v>
      </c>
      <c r="P698" s="3">
        <v>13</v>
      </c>
      <c r="Q698" s="9">
        <f xml:space="preserve"> Table1[[#This Row],[Total_Sales]] / Table1[[#This Row],[Quantity_Sold]]</f>
        <v>277.91399999999999</v>
      </c>
      <c r="R698" s="14" t="str">
        <f t="shared" si="31"/>
        <v>Afternoon</v>
      </c>
      <c r="S698" s="30">
        <f t="shared" si="32"/>
        <v>0.19</v>
      </c>
    </row>
    <row r="699" spans="1:19" ht="15.75" customHeight="1" x14ac:dyDescent="0.3">
      <c r="A699" s="3">
        <v>1944</v>
      </c>
      <c r="B699" s="4">
        <v>45112</v>
      </c>
      <c r="C699" s="3">
        <v>205</v>
      </c>
      <c r="D699" s="3">
        <v>303</v>
      </c>
      <c r="E699" s="3">
        <v>101</v>
      </c>
      <c r="F699" s="3">
        <v>8</v>
      </c>
      <c r="G699" s="5">
        <v>349.01100000000002</v>
      </c>
      <c r="H699" s="5">
        <v>2792.0880000000002</v>
      </c>
      <c r="I699" s="5">
        <v>586.33848</v>
      </c>
      <c r="J699" s="3" t="b">
        <v>0</v>
      </c>
      <c r="K699" s="3" t="s">
        <v>719</v>
      </c>
      <c r="L699" s="16">
        <f t="shared" si="30"/>
        <v>0.34027777777777779</v>
      </c>
      <c r="M699" s="3">
        <v>2023</v>
      </c>
      <c r="N699" s="3">
        <v>7</v>
      </c>
      <c r="O699" s="3" t="s">
        <v>18</v>
      </c>
      <c r="P699" s="3">
        <v>8</v>
      </c>
      <c r="Q699" s="14">
        <f xml:space="preserve"> Table1[[#This Row],[Total_Sales]] / Table1[[#This Row],[Quantity_Sold]]</f>
        <v>349.01100000000002</v>
      </c>
      <c r="R699" s="14" t="str">
        <f t="shared" si="31"/>
        <v>Morning</v>
      </c>
      <c r="S699" s="30">
        <f t="shared" si="32"/>
        <v>0.21</v>
      </c>
    </row>
    <row r="700" spans="1:19" ht="15.75" customHeight="1" x14ac:dyDescent="0.3">
      <c r="A700" s="3">
        <v>2060</v>
      </c>
      <c r="B700" s="4">
        <v>45113</v>
      </c>
      <c r="C700" s="3">
        <v>202</v>
      </c>
      <c r="D700" s="3">
        <v>301</v>
      </c>
      <c r="E700" s="3">
        <v>105</v>
      </c>
      <c r="F700" s="3">
        <v>9</v>
      </c>
      <c r="G700" s="5">
        <v>313.58600000000001</v>
      </c>
      <c r="H700" s="5">
        <v>2822.2740000000003</v>
      </c>
      <c r="I700" s="5">
        <v>846.68220000000008</v>
      </c>
      <c r="J700" s="3" t="b">
        <v>1</v>
      </c>
      <c r="K700" s="3" t="s">
        <v>471</v>
      </c>
      <c r="L700" s="16">
        <f t="shared" si="30"/>
        <v>0.55208333333333337</v>
      </c>
      <c r="M700" s="3">
        <v>2023</v>
      </c>
      <c r="N700" s="3">
        <v>7</v>
      </c>
      <c r="O700" s="3" t="s">
        <v>16</v>
      </c>
      <c r="P700" s="3">
        <v>13</v>
      </c>
      <c r="Q700" s="9">
        <f xml:space="preserve"> Table1[[#This Row],[Total_Sales]] / Table1[[#This Row],[Quantity_Sold]]</f>
        <v>313.58600000000001</v>
      </c>
      <c r="R700" s="14" t="str">
        <f t="shared" si="31"/>
        <v>Afternoon</v>
      </c>
      <c r="S700" s="30">
        <f t="shared" si="32"/>
        <v>0.3</v>
      </c>
    </row>
    <row r="701" spans="1:19" ht="15.75" customHeight="1" x14ac:dyDescent="0.3">
      <c r="A701" s="3">
        <v>2106</v>
      </c>
      <c r="B701" s="4">
        <v>45113</v>
      </c>
      <c r="C701" s="3">
        <v>203</v>
      </c>
      <c r="D701" s="3">
        <v>305</v>
      </c>
      <c r="E701" s="3">
        <v>104</v>
      </c>
      <c r="F701" s="3">
        <v>3</v>
      </c>
      <c r="G701" s="5">
        <v>312.32499999999999</v>
      </c>
      <c r="H701" s="5">
        <v>936.97499999999991</v>
      </c>
      <c r="I701" s="5">
        <v>196.76474999999996</v>
      </c>
      <c r="J701" s="3" t="b">
        <v>0</v>
      </c>
      <c r="K701" s="3" t="s">
        <v>787</v>
      </c>
      <c r="L701" s="16">
        <f t="shared" si="30"/>
        <v>0.5756944444444444</v>
      </c>
      <c r="M701" s="3">
        <v>2023</v>
      </c>
      <c r="N701" s="3">
        <v>7</v>
      </c>
      <c r="O701" s="3" t="s">
        <v>16</v>
      </c>
      <c r="P701" s="3">
        <v>13</v>
      </c>
      <c r="Q701" s="9">
        <f xml:space="preserve"> Table1[[#This Row],[Total_Sales]] / Table1[[#This Row],[Quantity_Sold]]</f>
        <v>312.32499999999999</v>
      </c>
      <c r="R701" s="14" t="str">
        <f t="shared" si="31"/>
        <v>Afternoon</v>
      </c>
      <c r="S701" s="30">
        <f t="shared" si="32"/>
        <v>0.21</v>
      </c>
    </row>
    <row r="702" spans="1:19" ht="15.75" customHeight="1" x14ac:dyDescent="0.3">
      <c r="A702" s="3">
        <v>2554</v>
      </c>
      <c r="B702" s="4">
        <v>45113</v>
      </c>
      <c r="C702" s="3">
        <v>201</v>
      </c>
      <c r="D702" s="3">
        <v>305</v>
      </c>
      <c r="E702" s="3">
        <v>101</v>
      </c>
      <c r="F702" s="3">
        <v>6</v>
      </c>
      <c r="G702" s="5">
        <v>264.86200000000002</v>
      </c>
      <c r="H702" s="5">
        <v>1589.172</v>
      </c>
      <c r="I702" s="5">
        <v>270.15924000000001</v>
      </c>
      <c r="J702" s="3" t="b">
        <v>0</v>
      </c>
      <c r="K702" s="3" t="s">
        <v>834</v>
      </c>
      <c r="L702" s="16">
        <f t="shared" si="30"/>
        <v>0.69722222222222219</v>
      </c>
      <c r="M702" s="3">
        <v>2023</v>
      </c>
      <c r="N702" s="3">
        <v>7</v>
      </c>
      <c r="O702" s="3" t="s">
        <v>16</v>
      </c>
      <c r="P702" s="3">
        <v>16</v>
      </c>
      <c r="Q702" s="14">
        <f xml:space="preserve"> Table1[[#This Row],[Total_Sales]] / Table1[[#This Row],[Quantity_Sold]]</f>
        <v>264.86200000000002</v>
      </c>
      <c r="R702" s="14" t="str">
        <f t="shared" si="31"/>
        <v>Evening</v>
      </c>
      <c r="S702" s="30">
        <f t="shared" si="32"/>
        <v>0.17</v>
      </c>
    </row>
    <row r="703" spans="1:19" ht="15.75" customHeight="1" x14ac:dyDescent="0.3">
      <c r="A703" s="3">
        <v>2770</v>
      </c>
      <c r="B703" s="4">
        <v>45113</v>
      </c>
      <c r="C703" s="3">
        <v>202</v>
      </c>
      <c r="D703" s="3">
        <v>304</v>
      </c>
      <c r="E703" s="3">
        <v>105</v>
      </c>
      <c r="F703" s="3">
        <v>2</v>
      </c>
      <c r="G703" s="5">
        <v>156.078</v>
      </c>
      <c r="H703" s="5">
        <v>312.15600000000001</v>
      </c>
      <c r="I703" s="5">
        <v>53.066520000000004</v>
      </c>
      <c r="J703" s="3" t="b">
        <v>0</v>
      </c>
      <c r="K703" s="3" t="s">
        <v>1031</v>
      </c>
      <c r="L703" s="16">
        <f t="shared" si="30"/>
        <v>0.91736111111111107</v>
      </c>
      <c r="M703" s="3">
        <v>2023</v>
      </c>
      <c r="N703" s="3">
        <v>7</v>
      </c>
      <c r="O703" s="3" t="s">
        <v>16</v>
      </c>
      <c r="P703" s="3">
        <v>22</v>
      </c>
      <c r="Q703" s="9">
        <f xml:space="preserve"> Table1[[#This Row],[Total_Sales]] / Table1[[#This Row],[Quantity_Sold]]</f>
        <v>156.078</v>
      </c>
      <c r="R703" s="14" t="str">
        <f t="shared" si="31"/>
        <v>Night</v>
      </c>
      <c r="S703" s="30">
        <f t="shared" si="32"/>
        <v>0.17</v>
      </c>
    </row>
    <row r="704" spans="1:19" ht="15.75" customHeight="1" x14ac:dyDescent="0.3">
      <c r="A704" s="3">
        <v>2824</v>
      </c>
      <c r="B704" s="4">
        <v>45113</v>
      </c>
      <c r="C704" s="3">
        <v>202</v>
      </c>
      <c r="D704" s="3">
        <v>302</v>
      </c>
      <c r="E704" s="3">
        <v>104</v>
      </c>
      <c r="F704" s="3">
        <v>4</v>
      </c>
      <c r="G704" s="5">
        <v>288.08</v>
      </c>
      <c r="H704" s="5">
        <v>1152.32</v>
      </c>
      <c r="I704" s="5">
        <v>195.89439999999999</v>
      </c>
      <c r="J704" s="3" t="b">
        <v>0</v>
      </c>
      <c r="K704" s="3" t="s">
        <v>1052</v>
      </c>
      <c r="L704" s="16">
        <f t="shared" si="30"/>
        <v>0.27083333333333331</v>
      </c>
      <c r="M704" s="3">
        <v>2023</v>
      </c>
      <c r="N704" s="3">
        <v>7</v>
      </c>
      <c r="O704" s="3" t="s">
        <v>16</v>
      </c>
      <c r="P704" s="3">
        <v>6</v>
      </c>
      <c r="Q704" s="9">
        <f xml:space="preserve"> Table1[[#This Row],[Total_Sales]] / Table1[[#This Row],[Quantity_Sold]]</f>
        <v>288.08</v>
      </c>
      <c r="R704" s="14" t="str">
        <f t="shared" si="31"/>
        <v>Morning</v>
      </c>
      <c r="S704" s="30">
        <f t="shared" si="32"/>
        <v>0.17</v>
      </c>
    </row>
    <row r="705" spans="1:19" ht="15.75" customHeight="1" x14ac:dyDescent="0.3">
      <c r="A705" s="3">
        <v>1793</v>
      </c>
      <c r="B705" s="4">
        <v>45115</v>
      </c>
      <c r="C705" s="3">
        <v>205</v>
      </c>
      <c r="D705" s="3">
        <v>302</v>
      </c>
      <c r="E705" s="3">
        <v>103</v>
      </c>
      <c r="F705" s="3">
        <v>5</v>
      </c>
      <c r="G705" s="5">
        <v>288.44400000000002</v>
      </c>
      <c r="H705" s="5">
        <v>1442.22</v>
      </c>
      <c r="I705" s="5">
        <v>274.02179999999998</v>
      </c>
      <c r="J705" s="3" t="b">
        <v>0</v>
      </c>
      <c r="K705" s="3" t="s">
        <v>618</v>
      </c>
      <c r="L705" s="16">
        <f t="shared" si="30"/>
        <v>0.93888888888888888</v>
      </c>
      <c r="M705" s="3">
        <v>2023</v>
      </c>
      <c r="N705" s="3">
        <v>7</v>
      </c>
      <c r="O705" s="3" t="s">
        <v>22</v>
      </c>
      <c r="P705" s="3">
        <v>22</v>
      </c>
      <c r="Q705" s="9">
        <f xml:space="preserve"> Table1[[#This Row],[Total_Sales]] / Table1[[#This Row],[Quantity_Sold]]</f>
        <v>288.44400000000002</v>
      </c>
      <c r="R705" s="14" t="str">
        <f t="shared" si="31"/>
        <v>Night</v>
      </c>
      <c r="S705" s="30">
        <f t="shared" si="32"/>
        <v>0.18999999999999997</v>
      </c>
    </row>
    <row r="706" spans="1:19" ht="15.75" customHeight="1" x14ac:dyDescent="0.3">
      <c r="A706" s="3">
        <v>1789</v>
      </c>
      <c r="B706" s="4">
        <v>45116</v>
      </c>
      <c r="C706" s="3">
        <v>201</v>
      </c>
      <c r="D706" s="3">
        <v>304</v>
      </c>
      <c r="E706" s="3">
        <v>102</v>
      </c>
      <c r="F706" s="3">
        <v>1</v>
      </c>
      <c r="G706" s="5">
        <v>93.860000000000014</v>
      </c>
      <c r="H706" s="5">
        <v>93.860000000000014</v>
      </c>
      <c r="I706" s="5">
        <v>23.465000000000003</v>
      </c>
      <c r="J706" s="3" t="b">
        <v>0</v>
      </c>
      <c r="K706" s="3" t="s">
        <v>631</v>
      </c>
      <c r="L706" s="16">
        <f t="shared" ref="L706:L769" si="33">TIMEVALUE(K706)</f>
        <v>0.87847222222222221</v>
      </c>
      <c r="M706" s="3">
        <v>2023</v>
      </c>
      <c r="N706" s="3">
        <v>7</v>
      </c>
      <c r="O706" s="3" t="s">
        <v>20</v>
      </c>
      <c r="P706" s="3">
        <v>21</v>
      </c>
      <c r="Q706" s="9">
        <f xml:space="preserve"> Table1[[#This Row],[Total_Sales]] / Table1[[#This Row],[Quantity_Sold]]</f>
        <v>93.860000000000014</v>
      </c>
      <c r="R706" s="14" t="str">
        <f t="shared" ref="R706:R769" si="34">IF(L706&lt;TIME(12,0,0),"Morning", IF(L706&lt;TIME(15,0,0),"Afternoon", IF(L706&lt;TIME(21,0,0),"Evening","Night")))</f>
        <v>Night</v>
      </c>
      <c r="S706" s="30">
        <f t="shared" ref="S706:S769" si="35">(I706/H706)</f>
        <v>0.25</v>
      </c>
    </row>
    <row r="707" spans="1:19" ht="15.75" customHeight="1" x14ac:dyDescent="0.3">
      <c r="A707" s="3">
        <v>1063</v>
      </c>
      <c r="B707" s="4">
        <v>45117</v>
      </c>
      <c r="C707" s="3">
        <v>203</v>
      </c>
      <c r="D707" s="3">
        <v>301</v>
      </c>
      <c r="E707" s="3">
        <v>105</v>
      </c>
      <c r="F707" s="3">
        <v>8</v>
      </c>
      <c r="G707" s="5">
        <v>35.256</v>
      </c>
      <c r="H707" s="5">
        <v>282.048</v>
      </c>
      <c r="I707" s="5">
        <v>70.512</v>
      </c>
      <c r="J707" s="3" t="b">
        <v>1</v>
      </c>
      <c r="K707" s="3" t="s">
        <v>82</v>
      </c>
      <c r="L707" s="16">
        <f t="shared" si="33"/>
        <v>0.52708333333333335</v>
      </c>
      <c r="M707" s="3">
        <v>2023</v>
      </c>
      <c r="N707" s="3">
        <v>7</v>
      </c>
      <c r="O707" s="3" t="s">
        <v>28</v>
      </c>
      <c r="P707" s="3">
        <v>12</v>
      </c>
      <c r="Q707" s="9">
        <f xml:space="preserve"> Table1[[#This Row],[Total_Sales]] / Table1[[#This Row],[Quantity_Sold]]</f>
        <v>35.256</v>
      </c>
      <c r="R707" s="14" t="str">
        <f t="shared" si="34"/>
        <v>Afternoon</v>
      </c>
      <c r="S707" s="30">
        <f t="shared" si="35"/>
        <v>0.25</v>
      </c>
    </row>
    <row r="708" spans="1:19" ht="15.75" customHeight="1" x14ac:dyDescent="0.3">
      <c r="A708" s="3">
        <v>1649</v>
      </c>
      <c r="B708" s="4">
        <v>45117</v>
      </c>
      <c r="C708" s="3">
        <v>204</v>
      </c>
      <c r="D708" s="3">
        <v>301</v>
      </c>
      <c r="E708" s="3">
        <v>104</v>
      </c>
      <c r="F708" s="3">
        <v>2</v>
      </c>
      <c r="G708" s="5">
        <v>387.43899999999996</v>
      </c>
      <c r="H708" s="5">
        <v>774.87799999999993</v>
      </c>
      <c r="I708" s="5">
        <v>147.22681999999998</v>
      </c>
      <c r="J708" s="3" t="b">
        <v>0</v>
      </c>
      <c r="K708" s="3" t="s">
        <v>543</v>
      </c>
      <c r="L708" s="16">
        <f t="shared" si="33"/>
        <v>0.10486111111111111</v>
      </c>
      <c r="M708" s="3">
        <v>2023</v>
      </c>
      <c r="N708" s="3">
        <v>7</v>
      </c>
      <c r="O708" s="3" t="s">
        <v>28</v>
      </c>
      <c r="P708" s="3">
        <v>2</v>
      </c>
      <c r="Q708" s="9">
        <f xml:space="preserve"> Table1[[#This Row],[Total_Sales]] / Table1[[#This Row],[Quantity_Sold]]</f>
        <v>387.43899999999996</v>
      </c>
      <c r="R708" s="14" t="str">
        <f t="shared" si="34"/>
        <v>Morning</v>
      </c>
      <c r="S708" s="30">
        <f t="shared" si="35"/>
        <v>0.18999999999999997</v>
      </c>
    </row>
    <row r="709" spans="1:19" ht="15.75" customHeight="1" x14ac:dyDescent="0.3">
      <c r="A709" s="3">
        <v>2113</v>
      </c>
      <c r="B709" s="4">
        <v>45117</v>
      </c>
      <c r="C709" s="3">
        <v>202</v>
      </c>
      <c r="D709" s="3">
        <v>302</v>
      </c>
      <c r="E709" s="3">
        <v>104</v>
      </c>
      <c r="F709" s="3">
        <v>2</v>
      </c>
      <c r="G709" s="5">
        <v>33.981999999999999</v>
      </c>
      <c r="H709" s="5">
        <v>67.963999999999999</v>
      </c>
      <c r="I709" s="5">
        <v>16.991</v>
      </c>
      <c r="J709" s="3" t="b">
        <v>0</v>
      </c>
      <c r="K709" s="3" t="s">
        <v>633</v>
      </c>
      <c r="L709" s="16">
        <f t="shared" si="33"/>
        <v>0.9555555555555556</v>
      </c>
      <c r="M709" s="3">
        <v>2023</v>
      </c>
      <c r="N709" s="3">
        <v>7</v>
      </c>
      <c r="O709" s="3" t="s">
        <v>28</v>
      </c>
      <c r="P709" s="3">
        <v>22</v>
      </c>
      <c r="Q709" s="9">
        <f xml:space="preserve"> Table1[[#This Row],[Total_Sales]] / Table1[[#This Row],[Quantity_Sold]]</f>
        <v>33.981999999999999</v>
      </c>
      <c r="R709" s="14" t="str">
        <f t="shared" si="34"/>
        <v>Night</v>
      </c>
      <c r="S709" s="30">
        <f t="shared" si="35"/>
        <v>0.25</v>
      </c>
    </row>
    <row r="710" spans="1:19" ht="15.75" customHeight="1" x14ac:dyDescent="0.3">
      <c r="A710" s="3">
        <v>2888</v>
      </c>
      <c r="B710" s="4">
        <v>45117</v>
      </c>
      <c r="C710" s="3">
        <v>202</v>
      </c>
      <c r="D710" s="3">
        <v>304</v>
      </c>
      <c r="E710" s="3">
        <v>101</v>
      </c>
      <c r="F710" s="3">
        <v>8</v>
      </c>
      <c r="G710" s="5">
        <v>188.09700000000001</v>
      </c>
      <c r="H710" s="5">
        <v>1504.7760000000001</v>
      </c>
      <c r="I710" s="5">
        <v>451.43279999999999</v>
      </c>
      <c r="J710" s="3" t="b">
        <v>0</v>
      </c>
      <c r="K710" s="3" t="s">
        <v>1071</v>
      </c>
      <c r="L710" s="16">
        <f t="shared" si="33"/>
        <v>3.0555555555555555E-2</v>
      </c>
      <c r="M710" s="3">
        <v>2023</v>
      </c>
      <c r="N710" s="3">
        <v>7</v>
      </c>
      <c r="O710" s="3" t="s">
        <v>28</v>
      </c>
      <c r="P710" s="3">
        <v>0</v>
      </c>
      <c r="Q710" s="14">
        <f xml:space="preserve"> Table1[[#This Row],[Total_Sales]] / Table1[[#This Row],[Quantity_Sold]]</f>
        <v>188.09700000000001</v>
      </c>
      <c r="R710" s="14" t="str">
        <f t="shared" si="34"/>
        <v>Morning</v>
      </c>
      <c r="S710" s="30">
        <f t="shared" si="35"/>
        <v>0.3</v>
      </c>
    </row>
    <row r="711" spans="1:19" ht="15.75" customHeight="1" x14ac:dyDescent="0.3">
      <c r="A711" s="3">
        <v>1034</v>
      </c>
      <c r="B711" s="4">
        <v>45119</v>
      </c>
      <c r="C711" s="3">
        <v>205</v>
      </c>
      <c r="D711" s="3">
        <v>303</v>
      </c>
      <c r="E711" s="3">
        <v>101</v>
      </c>
      <c r="F711" s="3">
        <v>10</v>
      </c>
      <c r="G711" s="5">
        <v>60.372</v>
      </c>
      <c r="H711" s="5">
        <v>603.72</v>
      </c>
      <c r="I711" s="5">
        <v>181.11600000000001</v>
      </c>
      <c r="J711" s="3" t="b">
        <v>0</v>
      </c>
      <c r="K711" s="3" t="s">
        <v>55</v>
      </c>
      <c r="L711" s="16">
        <f t="shared" si="33"/>
        <v>0.68611111111111112</v>
      </c>
      <c r="M711" s="3">
        <v>2023</v>
      </c>
      <c r="N711" s="3">
        <v>7</v>
      </c>
      <c r="O711" s="3" t="s">
        <v>18</v>
      </c>
      <c r="P711" s="3">
        <v>16</v>
      </c>
      <c r="Q711" s="14">
        <f xml:space="preserve"> Table1[[#This Row],[Total_Sales]] / Table1[[#This Row],[Quantity_Sold]]</f>
        <v>60.372</v>
      </c>
      <c r="R711" s="14" t="str">
        <f t="shared" si="34"/>
        <v>Evening</v>
      </c>
      <c r="S711" s="30">
        <f t="shared" si="35"/>
        <v>0.3</v>
      </c>
    </row>
    <row r="712" spans="1:19" ht="15.75" customHeight="1" x14ac:dyDescent="0.3">
      <c r="A712" s="3">
        <v>2858</v>
      </c>
      <c r="B712" s="4">
        <v>45119</v>
      </c>
      <c r="C712" s="3">
        <v>205</v>
      </c>
      <c r="D712" s="3">
        <v>301</v>
      </c>
      <c r="E712" s="3">
        <v>103</v>
      </c>
      <c r="F712" s="3">
        <v>8</v>
      </c>
      <c r="G712" s="5">
        <v>379.78199999999998</v>
      </c>
      <c r="H712" s="5">
        <v>3038.2559999999999</v>
      </c>
      <c r="I712" s="5">
        <v>911.47679999999991</v>
      </c>
      <c r="J712" s="3" t="b">
        <v>0</v>
      </c>
      <c r="K712" s="3" t="s">
        <v>868</v>
      </c>
      <c r="L712" s="16">
        <f t="shared" si="33"/>
        <v>0.53125</v>
      </c>
      <c r="M712" s="3">
        <v>2023</v>
      </c>
      <c r="N712" s="3">
        <v>7</v>
      </c>
      <c r="O712" s="3" t="s">
        <v>18</v>
      </c>
      <c r="P712" s="3">
        <v>12</v>
      </c>
      <c r="Q712" s="9">
        <f xml:space="preserve"> Table1[[#This Row],[Total_Sales]] / Table1[[#This Row],[Quantity_Sold]]</f>
        <v>379.78199999999998</v>
      </c>
      <c r="R712" s="14" t="str">
        <f t="shared" si="34"/>
        <v>Afternoon</v>
      </c>
      <c r="S712" s="30">
        <f t="shared" si="35"/>
        <v>0.3</v>
      </c>
    </row>
    <row r="713" spans="1:19" ht="15.75" customHeight="1" x14ac:dyDescent="0.3">
      <c r="A713" s="3">
        <v>2960</v>
      </c>
      <c r="B713" s="4">
        <v>45119</v>
      </c>
      <c r="C713" s="3">
        <v>202</v>
      </c>
      <c r="D713" s="3">
        <v>302</v>
      </c>
      <c r="E713" s="3">
        <v>101</v>
      </c>
      <c r="F713" s="3">
        <v>9</v>
      </c>
      <c r="G713" s="5">
        <v>287.37799999999999</v>
      </c>
      <c r="H713" s="5">
        <v>2586.402</v>
      </c>
      <c r="I713" s="5">
        <v>775.92060000000004</v>
      </c>
      <c r="J713" s="3" t="b">
        <v>0</v>
      </c>
      <c r="K713" s="3" t="s">
        <v>491</v>
      </c>
      <c r="L713" s="16">
        <f t="shared" si="33"/>
        <v>0.94374999999999998</v>
      </c>
      <c r="M713" s="3">
        <v>2023</v>
      </c>
      <c r="N713" s="3">
        <v>7</v>
      </c>
      <c r="O713" s="3" t="s">
        <v>18</v>
      </c>
      <c r="P713" s="3">
        <v>22</v>
      </c>
      <c r="Q713" s="14">
        <f xml:space="preserve"> Table1[[#This Row],[Total_Sales]] / Table1[[#This Row],[Quantity_Sold]]</f>
        <v>287.37799999999999</v>
      </c>
      <c r="R713" s="14" t="str">
        <f t="shared" si="34"/>
        <v>Night</v>
      </c>
      <c r="S713" s="30">
        <f t="shared" si="35"/>
        <v>0.3</v>
      </c>
    </row>
    <row r="714" spans="1:19" ht="15.75" customHeight="1" x14ac:dyDescent="0.3">
      <c r="A714" s="3">
        <v>1263</v>
      </c>
      <c r="B714" s="4">
        <v>45120</v>
      </c>
      <c r="C714" s="3">
        <v>204</v>
      </c>
      <c r="D714" s="3">
        <v>301</v>
      </c>
      <c r="E714" s="3">
        <v>101</v>
      </c>
      <c r="F714" s="3">
        <v>8</v>
      </c>
      <c r="G714" s="5">
        <v>276.536</v>
      </c>
      <c r="H714" s="5">
        <v>2212.288</v>
      </c>
      <c r="I714" s="5">
        <v>331.84319999999997</v>
      </c>
      <c r="J714" s="3" t="b">
        <v>1</v>
      </c>
      <c r="K714" s="3" t="s">
        <v>264</v>
      </c>
      <c r="L714" s="16">
        <f t="shared" si="33"/>
        <v>0.53194444444444444</v>
      </c>
      <c r="M714" s="3">
        <v>2023</v>
      </c>
      <c r="N714" s="3">
        <v>7</v>
      </c>
      <c r="O714" s="3" t="s">
        <v>16</v>
      </c>
      <c r="P714" s="3">
        <v>12</v>
      </c>
      <c r="Q714" s="14">
        <f xml:space="preserve"> Table1[[#This Row],[Total_Sales]] / Table1[[#This Row],[Quantity_Sold]]</f>
        <v>276.536</v>
      </c>
      <c r="R714" s="14" t="str">
        <f t="shared" si="34"/>
        <v>Afternoon</v>
      </c>
      <c r="S714" s="30">
        <f t="shared" si="35"/>
        <v>0.15</v>
      </c>
    </row>
    <row r="715" spans="1:19" ht="15.75" customHeight="1" x14ac:dyDescent="0.3">
      <c r="A715" s="3">
        <v>1356</v>
      </c>
      <c r="B715" s="4">
        <v>45120</v>
      </c>
      <c r="C715" s="3">
        <v>205</v>
      </c>
      <c r="D715" s="3">
        <v>303</v>
      </c>
      <c r="E715" s="3">
        <v>105</v>
      </c>
      <c r="F715" s="3">
        <v>9</v>
      </c>
      <c r="G715" s="5">
        <v>62.439000000000007</v>
      </c>
      <c r="H715" s="5">
        <v>561.95100000000002</v>
      </c>
      <c r="I715" s="5">
        <v>118.00971</v>
      </c>
      <c r="J715" s="3" t="b">
        <v>0</v>
      </c>
      <c r="K715" s="3" t="s">
        <v>339</v>
      </c>
      <c r="L715" s="16">
        <f t="shared" si="33"/>
        <v>0.91041666666666665</v>
      </c>
      <c r="M715" s="3">
        <v>2023</v>
      </c>
      <c r="N715" s="3">
        <v>7</v>
      </c>
      <c r="O715" s="3" t="s">
        <v>16</v>
      </c>
      <c r="P715" s="3">
        <v>21</v>
      </c>
      <c r="Q715" s="9">
        <f xml:space="preserve"> Table1[[#This Row],[Total_Sales]] / Table1[[#This Row],[Quantity_Sold]]</f>
        <v>62.439</v>
      </c>
      <c r="R715" s="14" t="str">
        <f t="shared" si="34"/>
        <v>Night</v>
      </c>
      <c r="S715" s="30">
        <f t="shared" si="35"/>
        <v>0.21</v>
      </c>
    </row>
    <row r="716" spans="1:19" ht="15.75" customHeight="1" x14ac:dyDescent="0.3">
      <c r="A716" s="3">
        <v>2634</v>
      </c>
      <c r="B716" s="4">
        <v>45120</v>
      </c>
      <c r="C716" s="3">
        <v>201</v>
      </c>
      <c r="D716" s="3">
        <v>301</v>
      </c>
      <c r="E716" s="3">
        <v>101</v>
      </c>
      <c r="F716" s="3">
        <v>8</v>
      </c>
      <c r="G716" s="5">
        <v>341.48400000000004</v>
      </c>
      <c r="H716" s="5">
        <v>2731.8720000000003</v>
      </c>
      <c r="I716" s="5">
        <v>573.69312000000002</v>
      </c>
      <c r="J716" s="3" t="b">
        <v>0</v>
      </c>
      <c r="K716" s="3" t="s">
        <v>984</v>
      </c>
      <c r="L716" s="16">
        <f t="shared" si="33"/>
        <v>0.32916666666666666</v>
      </c>
      <c r="M716" s="3">
        <v>2023</v>
      </c>
      <c r="N716" s="3">
        <v>7</v>
      </c>
      <c r="O716" s="3" t="s">
        <v>16</v>
      </c>
      <c r="P716" s="3">
        <v>7</v>
      </c>
      <c r="Q716" s="14">
        <f xml:space="preserve"> Table1[[#This Row],[Total_Sales]] / Table1[[#This Row],[Quantity_Sold]]</f>
        <v>341.48400000000004</v>
      </c>
      <c r="R716" s="14" t="str">
        <f t="shared" si="34"/>
        <v>Morning</v>
      </c>
      <c r="S716" s="30">
        <f t="shared" si="35"/>
        <v>0.21</v>
      </c>
    </row>
    <row r="717" spans="1:19" ht="15.75" customHeight="1" x14ac:dyDescent="0.3">
      <c r="A717" s="3">
        <v>1102</v>
      </c>
      <c r="B717" s="4">
        <v>45121</v>
      </c>
      <c r="C717" s="3">
        <v>203</v>
      </c>
      <c r="D717" s="3">
        <v>305</v>
      </c>
      <c r="E717" s="3">
        <v>104</v>
      </c>
      <c r="F717" s="3">
        <v>9</v>
      </c>
      <c r="G717" s="5">
        <v>310.36200000000002</v>
      </c>
      <c r="H717" s="5">
        <v>2793.2580000000003</v>
      </c>
      <c r="I717" s="5">
        <v>474.85386000000005</v>
      </c>
      <c r="J717" s="3" t="b">
        <v>1</v>
      </c>
      <c r="K717" s="3" t="s">
        <v>119</v>
      </c>
      <c r="L717" s="16">
        <f t="shared" si="33"/>
        <v>0.125</v>
      </c>
      <c r="M717" s="3">
        <v>2023</v>
      </c>
      <c r="N717" s="3">
        <v>7</v>
      </c>
      <c r="O717" s="3" t="s">
        <v>26</v>
      </c>
      <c r="P717" s="3">
        <v>3</v>
      </c>
      <c r="Q717" s="9">
        <f xml:space="preserve"> Table1[[#This Row],[Total_Sales]] / Table1[[#This Row],[Quantity_Sold]]</f>
        <v>310.36200000000002</v>
      </c>
      <c r="R717" s="14" t="str">
        <f t="shared" si="34"/>
        <v>Morning</v>
      </c>
      <c r="S717" s="30">
        <f t="shared" si="35"/>
        <v>0.17</v>
      </c>
    </row>
    <row r="718" spans="1:19" ht="15.75" customHeight="1" x14ac:dyDescent="0.3">
      <c r="A718" s="3">
        <v>1390</v>
      </c>
      <c r="B718" s="4">
        <v>45121</v>
      </c>
      <c r="C718" s="3">
        <v>204</v>
      </c>
      <c r="D718" s="3">
        <v>301</v>
      </c>
      <c r="E718" s="3">
        <v>103</v>
      </c>
      <c r="F718" s="3">
        <v>10</v>
      </c>
      <c r="G718" s="5">
        <v>31.265000000000001</v>
      </c>
      <c r="H718" s="5">
        <v>312.64999999999998</v>
      </c>
      <c r="I718" s="5">
        <v>53.150500000000001</v>
      </c>
      <c r="J718" s="3" t="b">
        <v>1</v>
      </c>
      <c r="K718" s="3" t="s">
        <v>366</v>
      </c>
      <c r="L718" s="16">
        <f t="shared" si="33"/>
        <v>0.92708333333333337</v>
      </c>
      <c r="M718" s="3">
        <v>2023</v>
      </c>
      <c r="N718" s="3">
        <v>7</v>
      </c>
      <c r="O718" s="3" t="s">
        <v>26</v>
      </c>
      <c r="P718" s="3">
        <v>22</v>
      </c>
      <c r="Q718" s="9">
        <f xml:space="preserve"> Table1[[#This Row],[Total_Sales]] / Table1[[#This Row],[Quantity_Sold]]</f>
        <v>31.264999999999997</v>
      </c>
      <c r="R718" s="14" t="str">
        <f t="shared" si="34"/>
        <v>Night</v>
      </c>
      <c r="S718" s="30">
        <f t="shared" si="35"/>
        <v>0.17</v>
      </c>
    </row>
    <row r="719" spans="1:19" ht="15.75" customHeight="1" x14ac:dyDescent="0.3">
      <c r="A719" s="3">
        <v>1783</v>
      </c>
      <c r="B719" s="4">
        <v>45122</v>
      </c>
      <c r="C719" s="3">
        <v>204</v>
      </c>
      <c r="D719" s="3">
        <v>304</v>
      </c>
      <c r="E719" s="3">
        <v>103</v>
      </c>
      <c r="F719" s="3">
        <v>5</v>
      </c>
      <c r="G719" s="5">
        <v>75.855000000000004</v>
      </c>
      <c r="H719" s="5">
        <v>379.27500000000003</v>
      </c>
      <c r="I719" s="5">
        <v>94.818750000000009</v>
      </c>
      <c r="J719" s="3" t="b">
        <v>1</v>
      </c>
      <c r="K719" s="3" t="s">
        <v>628</v>
      </c>
      <c r="L719" s="16">
        <f t="shared" si="33"/>
        <v>0.66111111111111109</v>
      </c>
      <c r="M719" s="3">
        <v>2023</v>
      </c>
      <c r="N719" s="3">
        <v>7</v>
      </c>
      <c r="O719" s="3" t="s">
        <v>22</v>
      </c>
      <c r="P719" s="3">
        <v>15</v>
      </c>
      <c r="Q719" s="9">
        <f xml:space="preserve"> Table1[[#This Row],[Total_Sales]] / Table1[[#This Row],[Quantity_Sold]]</f>
        <v>75.855000000000004</v>
      </c>
      <c r="R719" s="14" t="str">
        <f t="shared" si="34"/>
        <v>Evening</v>
      </c>
      <c r="S719" s="30">
        <f t="shared" si="35"/>
        <v>0.25</v>
      </c>
    </row>
    <row r="720" spans="1:19" ht="15.75" customHeight="1" x14ac:dyDescent="0.3">
      <c r="A720" s="3">
        <v>2298</v>
      </c>
      <c r="B720" s="4">
        <v>45122</v>
      </c>
      <c r="C720" s="3">
        <v>204</v>
      </c>
      <c r="D720" s="3">
        <v>302</v>
      </c>
      <c r="E720" s="3">
        <v>102</v>
      </c>
      <c r="F720" s="3">
        <v>9</v>
      </c>
      <c r="G720" s="5">
        <v>289.27600000000001</v>
      </c>
      <c r="H720" s="5">
        <v>2603.4839999999999</v>
      </c>
      <c r="I720" s="5">
        <v>546.73163999999997</v>
      </c>
      <c r="J720" s="3" t="b">
        <v>0</v>
      </c>
      <c r="K720" s="3" t="s">
        <v>868</v>
      </c>
      <c r="L720" s="16">
        <f t="shared" si="33"/>
        <v>0.53125</v>
      </c>
      <c r="M720" s="3">
        <v>2023</v>
      </c>
      <c r="N720" s="3">
        <v>7</v>
      </c>
      <c r="O720" s="3" t="s">
        <v>22</v>
      </c>
      <c r="P720" s="3">
        <v>12</v>
      </c>
      <c r="Q720" s="9">
        <f xml:space="preserve"> Table1[[#This Row],[Total_Sales]] / Table1[[#This Row],[Quantity_Sold]]</f>
        <v>289.27600000000001</v>
      </c>
      <c r="R720" s="14" t="str">
        <f t="shared" si="34"/>
        <v>Afternoon</v>
      </c>
      <c r="S720" s="30">
        <f t="shared" si="35"/>
        <v>0.21</v>
      </c>
    </row>
    <row r="721" spans="1:19" ht="15.75" customHeight="1" x14ac:dyDescent="0.3">
      <c r="A721" s="3">
        <v>2538</v>
      </c>
      <c r="B721" s="4">
        <v>45122</v>
      </c>
      <c r="C721" s="3">
        <v>201</v>
      </c>
      <c r="D721" s="3">
        <v>303</v>
      </c>
      <c r="E721" s="3">
        <v>104</v>
      </c>
      <c r="F721" s="3">
        <v>7</v>
      </c>
      <c r="G721" s="5">
        <v>130.79300000000001</v>
      </c>
      <c r="H721" s="5">
        <v>915.55100000000004</v>
      </c>
      <c r="I721" s="5">
        <v>192.26571000000001</v>
      </c>
      <c r="J721" s="3" t="b">
        <v>0</v>
      </c>
      <c r="K721" s="3" t="s">
        <v>775</v>
      </c>
      <c r="L721" s="16">
        <f t="shared" si="33"/>
        <v>0.16944444444444445</v>
      </c>
      <c r="M721" s="3">
        <v>2023</v>
      </c>
      <c r="N721" s="3">
        <v>7</v>
      </c>
      <c r="O721" s="3" t="s">
        <v>22</v>
      </c>
      <c r="P721" s="3">
        <v>4</v>
      </c>
      <c r="Q721" s="9">
        <f xml:space="preserve"> Table1[[#This Row],[Total_Sales]] / Table1[[#This Row],[Quantity_Sold]]</f>
        <v>130.79300000000001</v>
      </c>
      <c r="R721" s="14" t="str">
        <f t="shared" si="34"/>
        <v>Morning</v>
      </c>
      <c r="S721" s="30">
        <f t="shared" si="35"/>
        <v>0.21</v>
      </c>
    </row>
    <row r="722" spans="1:19" ht="15.75" customHeight="1" x14ac:dyDescent="0.3">
      <c r="A722" s="3">
        <v>2946</v>
      </c>
      <c r="B722" s="4">
        <v>45122</v>
      </c>
      <c r="C722" s="3">
        <v>203</v>
      </c>
      <c r="D722" s="3">
        <v>303</v>
      </c>
      <c r="E722" s="3">
        <v>105</v>
      </c>
      <c r="F722" s="3">
        <v>2</v>
      </c>
      <c r="G722" s="5">
        <v>99.671000000000006</v>
      </c>
      <c r="H722" s="5">
        <v>199.34200000000001</v>
      </c>
      <c r="I722" s="5">
        <v>41.861820000000002</v>
      </c>
      <c r="J722" s="3" t="b">
        <v>0</v>
      </c>
      <c r="K722" s="3" t="s">
        <v>974</v>
      </c>
      <c r="L722" s="16">
        <f t="shared" si="33"/>
        <v>0.23402777777777778</v>
      </c>
      <c r="M722" s="3">
        <v>2023</v>
      </c>
      <c r="N722" s="3">
        <v>7</v>
      </c>
      <c r="O722" s="3" t="s">
        <v>22</v>
      </c>
      <c r="P722" s="3">
        <v>5</v>
      </c>
      <c r="Q722" s="9">
        <f xml:space="preserve"> Table1[[#This Row],[Total_Sales]] / Table1[[#This Row],[Quantity_Sold]]</f>
        <v>99.671000000000006</v>
      </c>
      <c r="R722" s="14" t="str">
        <f t="shared" si="34"/>
        <v>Morning</v>
      </c>
      <c r="S722" s="30">
        <f t="shared" si="35"/>
        <v>0.21</v>
      </c>
    </row>
    <row r="723" spans="1:19" ht="15.75" customHeight="1" x14ac:dyDescent="0.3">
      <c r="A723" s="3">
        <v>2574</v>
      </c>
      <c r="B723" s="4">
        <v>45123</v>
      </c>
      <c r="C723" s="3">
        <v>205</v>
      </c>
      <c r="D723" s="3">
        <v>302</v>
      </c>
      <c r="E723" s="3">
        <v>105</v>
      </c>
      <c r="F723" s="3">
        <v>8</v>
      </c>
      <c r="G723" s="5">
        <v>241.96899999999999</v>
      </c>
      <c r="H723" s="5">
        <v>1935.752</v>
      </c>
      <c r="I723" s="5">
        <v>406.50791999999996</v>
      </c>
      <c r="J723" s="3" t="b">
        <v>0</v>
      </c>
      <c r="K723" s="3" t="s">
        <v>434</v>
      </c>
      <c r="L723" s="16">
        <f t="shared" si="33"/>
        <v>0.24027777777777778</v>
      </c>
      <c r="M723" s="3">
        <v>2023</v>
      </c>
      <c r="N723" s="3">
        <v>7</v>
      </c>
      <c r="O723" s="3" t="s">
        <v>20</v>
      </c>
      <c r="P723" s="3">
        <v>5</v>
      </c>
      <c r="Q723" s="9">
        <f xml:space="preserve"> Table1[[#This Row],[Total_Sales]] / Table1[[#This Row],[Quantity_Sold]]</f>
        <v>241.96899999999999</v>
      </c>
      <c r="R723" s="14" t="str">
        <f t="shared" si="34"/>
        <v>Morning</v>
      </c>
      <c r="S723" s="30">
        <f t="shared" si="35"/>
        <v>0.21</v>
      </c>
    </row>
    <row r="724" spans="1:19" ht="15.75" customHeight="1" x14ac:dyDescent="0.3">
      <c r="A724" s="3">
        <v>1302</v>
      </c>
      <c r="B724" s="4">
        <v>45124</v>
      </c>
      <c r="C724" s="3">
        <v>204</v>
      </c>
      <c r="D724" s="3">
        <v>303</v>
      </c>
      <c r="E724" s="3">
        <v>101</v>
      </c>
      <c r="F724" s="3">
        <v>4</v>
      </c>
      <c r="G724" s="5">
        <v>342.589</v>
      </c>
      <c r="H724" s="5">
        <v>1370.356</v>
      </c>
      <c r="I724" s="5">
        <v>287.77476000000001</v>
      </c>
      <c r="J724" s="3" t="b">
        <v>0</v>
      </c>
      <c r="K724" s="3" t="s">
        <v>295</v>
      </c>
      <c r="L724" s="16">
        <f t="shared" si="33"/>
        <v>0.24444444444444444</v>
      </c>
      <c r="M724" s="3">
        <v>2023</v>
      </c>
      <c r="N724" s="3">
        <v>7</v>
      </c>
      <c r="O724" s="3" t="s">
        <v>28</v>
      </c>
      <c r="P724" s="3">
        <v>5</v>
      </c>
      <c r="Q724" s="14">
        <f xml:space="preserve"> Table1[[#This Row],[Total_Sales]] / Table1[[#This Row],[Quantity_Sold]]</f>
        <v>342.589</v>
      </c>
      <c r="R724" s="14" t="str">
        <f t="shared" si="34"/>
        <v>Morning</v>
      </c>
      <c r="S724" s="30">
        <f t="shared" si="35"/>
        <v>0.21000000000000002</v>
      </c>
    </row>
    <row r="725" spans="1:19" ht="15.75" customHeight="1" x14ac:dyDescent="0.3">
      <c r="A725" s="3">
        <v>1282</v>
      </c>
      <c r="B725" s="4">
        <v>45125</v>
      </c>
      <c r="C725" s="3">
        <v>204</v>
      </c>
      <c r="D725" s="3">
        <v>302</v>
      </c>
      <c r="E725" s="3">
        <v>104</v>
      </c>
      <c r="F725" s="3">
        <v>1</v>
      </c>
      <c r="G725" s="5">
        <v>68.25</v>
      </c>
      <c r="H725" s="5">
        <v>68.25</v>
      </c>
      <c r="I725" s="5">
        <v>11.602500000000001</v>
      </c>
      <c r="J725" s="3" t="b">
        <v>0</v>
      </c>
      <c r="K725" s="3" t="s">
        <v>216</v>
      </c>
      <c r="L725" s="16">
        <f t="shared" si="33"/>
        <v>0.10277777777777777</v>
      </c>
      <c r="M725" s="3">
        <v>2023</v>
      </c>
      <c r="N725" s="3">
        <v>7</v>
      </c>
      <c r="O725" s="3" t="s">
        <v>31</v>
      </c>
      <c r="P725" s="3">
        <v>2</v>
      </c>
      <c r="Q725" s="9">
        <f xml:space="preserve"> Table1[[#This Row],[Total_Sales]] / Table1[[#This Row],[Quantity_Sold]]</f>
        <v>68.25</v>
      </c>
      <c r="R725" s="14" t="str">
        <f t="shared" si="34"/>
        <v>Morning</v>
      </c>
      <c r="S725" s="30">
        <f t="shared" si="35"/>
        <v>0.17</v>
      </c>
    </row>
    <row r="726" spans="1:19" ht="15.75" customHeight="1" x14ac:dyDescent="0.3">
      <c r="A726" s="3">
        <v>2314</v>
      </c>
      <c r="B726" s="4">
        <v>45126</v>
      </c>
      <c r="C726" s="3">
        <v>203</v>
      </c>
      <c r="D726" s="3">
        <v>304</v>
      </c>
      <c r="E726" s="3">
        <v>101</v>
      </c>
      <c r="F726" s="3">
        <v>2</v>
      </c>
      <c r="G726" s="5">
        <v>187.499</v>
      </c>
      <c r="H726" s="5">
        <v>374.99799999999999</v>
      </c>
      <c r="I726" s="5">
        <v>63.749660000000006</v>
      </c>
      <c r="J726" s="3" t="b">
        <v>0</v>
      </c>
      <c r="K726" s="3" t="s">
        <v>874</v>
      </c>
      <c r="L726" s="16">
        <f t="shared" si="33"/>
        <v>0.8041666666666667</v>
      </c>
      <c r="M726" s="3">
        <v>2023</v>
      </c>
      <c r="N726" s="3">
        <v>7</v>
      </c>
      <c r="O726" s="3" t="s">
        <v>18</v>
      </c>
      <c r="P726" s="3">
        <v>19</v>
      </c>
      <c r="Q726" s="14">
        <f xml:space="preserve"> Table1[[#This Row],[Total_Sales]] / Table1[[#This Row],[Quantity_Sold]]</f>
        <v>187.499</v>
      </c>
      <c r="R726" s="14" t="str">
        <f t="shared" si="34"/>
        <v>Evening</v>
      </c>
      <c r="S726" s="30">
        <f t="shared" si="35"/>
        <v>0.17</v>
      </c>
    </row>
    <row r="727" spans="1:19" ht="15.75" customHeight="1" x14ac:dyDescent="0.3">
      <c r="A727" s="3">
        <v>2804</v>
      </c>
      <c r="B727" s="4">
        <v>45126</v>
      </c>
      <c r="C727" s="3">
        <v>205</v>
      </c>
      <c r="D727" s="3">
        <v>301</v>
      </c>
      <c r="E727" s="3">
        <v>102</v>
      </c>
      <c r="F727" s="3">
        <v>7</v>
      </c>
      <c r="G727" s="5">
        <v>301.09300000000002</v>
      </c>
      <c r="H727" s="5">
        <v>2107.6510000000003</v>
      </c>
      <c r="I727" s="5">
        <v>632.29530000000011</v>
      </c>
      <c r="J727" s="3" t="b">
        <v>1</v>
      </c>
      <c r="K727" s="3" t="s">
        <v>578</v>
      </c>
      <c r="L727" s="16">
        <f t="shared" si="33"/>
        <v>0.70902777777777781</v>
      </c>
      <c r="M727" s="3">
        <v>2023</v>
      </c>
      <c r="N727" s="3">
        <v>7</v>
      </c>
      <c r="O727" s="3" t="s">
        <v>18</v>
      </c>
      <c r="P727" s="3">
        <v>17</v>
      </c>
      <c r="Q727" s="9">
        <f xml:space="preserve"> Table1[[#This Row],[Total_Sales]] / Table1[[#This Row],[Quantity_Sold]]</f>
        <v>301.09300000000002</v>
      </c>
      <c r="R727" s="14" t="str">
        <f t="shared" si="34"/>
        <v>Evening</v>
      </c>
      <c r="S727" s="30">
        <f t="shared" si="35"/>
        <v>0.3</v>
      </c>
    </row>
    <row r="728" spans="1:19" ht="15.75" customHeight="1" x14ac:dyDescent="0.3">
      <c r="A728" s="3">
        <v>2848</v>
      </c>
      <c r="B728" s="4">
        <v>45126</v>
      </c>
      <c r="C728" s="3">
        <v>205</v>
      </c>
      <c r="D728" s="3">
        <v>302</v>
      </c>
      <c r="E728" s="3">
        <v>105</v>
      </c>
      <c r="F728" s="3">
        <v>7</v>
      </c>
      <c r="G728" s="5">
        <v>177.07300000000001</v>
      </c>
      <c r="H728" s="5">
        <v>1239.511</v>
      </c>
      <c r="I728" s="5">
        <v>210.71687</v>
      </c>
      <c r="J728" s="3" t="b">
        <v>0</v>
      </c>
      <c r="K728" s="3" t="s">
        <v>746</v>
      </c>
      <c r="L728" s="16">
        <f t="shared" si="33"/>
        <v>1.7361111111111112E-2</v>
      </c>
      <c r="M728" s="3">
        <v>2023</v>
      </c>
      <c r="N728" s="3">
        <v>7</v>
      </c>
      <c r="O728" s="3" t="s">
        <v>18</v>
      </c>
      <c r="P728" s="3">
        <v>0</v>
      </c>
      <c r="Q728" s="9">
        <f xml:space="preserve"> Table1[[#This Row],[Total_Sales]] / Table1[[#This Row],[Quantity_Sold]]</f>
        <v>177.07300000000001</v>
      </c>
      <c r="R728" s="14" t="str">
        <f t="shared" si="34"/>
        <v>Morning</v>
      </c>
      <c r="S728" s="30">
        <f t="shared" si="35"/>
        <v>0.17</v>
      </c>
    </row>
    <row r="729" spans="1:19" ht="15.75" customHeight="1" x14ac:dyDescent="0.3">
      <c r="A729" s="3">
        <v>1144</v>
      </c>
      <c r="B729" s="4">
        <v>45127</v>
      </c>
      <c r="C729" s="3">
        <v>202</v>
      </c>
      <c r="D729" s="3">
        <v>303</v>
      </c>
      <c r="E729" s="3">
        <v>104</v>
      </c>
      <c r="F729" s="3">
        <v>4</v>
      </c>
      <c r="G729" s="5">
        <v>63.348999999999997</v>
      </c>
      <c r="H729" s="5">
        <v>253.39599999999999</v>
      </c>
      <c r="I729" s="5">
        <v>43.07732</v>
      </c>
      <c r="J729" s="3" t="b">
        <v>0</v>
      </c>
      <c r="K729" s="3" t="s">
        <v>157</v>
      </c>
      <c r="L729" s="16">
        <f t="shared" si="33"/>
        <v>3.5416666666666666E-2</v>
      </c>
      <c r="M729" s="3">
        <v>2023</v>
      </c>
      <c r="N729" s="3">
        <v>7</v>
      </c>
      <c r="O729" s="3" t="s">
        <v>16</v>
      </c>
      <c r="P729" s="3">
        <v>0</v>
      </c>
      <c r="Q729" s="9">
        <f xml:space="preserve"> Table1[[#This Row],[Total_Sales]] / Table1[[#This Row],[Quantity_Sold]]</f>
        <v>63.348999999999997</v>
      </c>
      <c r="R729" s="14" t="str">
        <f t="shared" si="34"/>
        <v>Morning</v>
      </c>
      <c r="S729" s="30">
        <f t="shared" si="35"/>
        <v>0.17</v>
      </c>
    </row>
    <row r="730" spans="1:19" ht="15.75" customHeight="1" x14ac:dyDescent="0.3">
      <c r="A730" s="3">
        <v>2354</v>
      </c>
      <c r="B730" s="4">
        <v>45127</v>
      </c>
      <c r="C730" s="3">
        <v>204</v>
      </c>
      <c r="D730" s="3">
        <v>305</v>
      </c>
      <c r="E730" s="3">
        <v>104</v>
      </c>
      <c r="F730" s="3">
        <v>6</v>
      </c>
      <c r="G730" s="5">
        <v>195.494</v>
      </c>
      <c r="H730" s="5">
        <v>1172.9639999999999</v>
      </c>
      <c r="I730" s="5">
        <v>351.88919999999996</v>
      </c>
      <c r="J730" s="3" t="b">
        <v>0</v>
      </c>
      <c r="K730" s="3" t="s">
        <v>748</v>
      </c>
      <c r="L730" s="16">
        <f t="shared" si="33"/>
        <v>0.93958333333333333</v>
      </c>
      <c r="M730" s="3">
        <v>2023</v>
      </c>
      <c r="N730" s="3">
        <v>7</v>
      </c>
      <c r="O730" s="3" t="s">
        <v>16</v>
      </c>
      <c r="P730" s="3">
        <v>22</v>
      </c>
      <c r="Q730" s="9">
        <f xml:space="preserve"> Table1[[#This Row],[Total_Sales]] / Table1[[#This Row],[Quantity_Sold]]</f>
        <v>195.494</v>
      </c>
      <c r="R730" s="14" t="str">
        <f t="shared" si="34"/>
        <v>Night</v>
      </c>
      <c r="S730" s="30">
        <f t="shared" si="35"/>
        <v>0.3</v>
      </c>
    </row>
    <row r="731" spans="1:19" ht="15.75" customHeight="1" x14ac:dyDescent="0.3">
      <c r="A731" s="3">
        <v>1196</v>
      </c>
      <c r="B731" s="4">
        <v>45128</v>
      </c>
      <c r="C731" s="3">
        <v>201</v>
      </c>
      <c r="D731" s="3">
        <v>303</v>
      </c>
      <c r="E731" s="3">
        <v>104</v>
      </c>
      <c r="F731" s="3">
        <v>4</v>
      </c>
      <c r="G731" s="5">
        <v>324.72699999999998</v>
      </c>
      <c r="H731" s="5">
        <v>1298.9079999999999</v>
      </c>
      <c r="I731" s="5">
        <v>389.67239999999998</v>
      </c>
      <c r="J731" s="3" t="b">
        <v>1</v>
      </c>
      <c r="K731" s="3" t="s">
        <v>207</v>
      </c>
      <c r="L731" s="16">
        <f t="shared" si="33"/>
        <v>0.30694444444444446</v>
      </c>
      <c r="M731" s="3">
        <v>2023</v>
      </c>
      <c r="N731" s="3">
        <v>7</v>
      </c>
      <c r="O731" s="3" t="s">
        <v>26</v>
      </c>
      <c r="P731" s="3">
        <v>7</v>
      </c>
      <c r="Q731" s="9">
        <f xml:space="preserve"> Table1[[#This Row],[Total_Sales]] / Table1[[#This Row],[Quantity_Sold]]</f>
        <v>324.72699999999998</v>
      </c>
      <c r="R731" s="14" t="str">
        <f t="shared" si="34"/>
        <v>Morning</v>
      </c>
      <c r="S731" s="30">
        <f t="shared" si="35"/>
        <v>0.3</v>
      </c>
    </row>
    <row r="732" spans="1:19" ht="15.75" customHeight="1" x14ac:dyDescent="0.3">
      <c r="A732" s="3">
        <v>1620</v>
      </c>
      <c r="B732" s="4">
        <v>45128</v>
      </c>
      <c r="C732" s="3">
        <v>202</v>
      </c>
      <c r="D732" s="3">
        <v>303</v>
      </c>
      <c r="E732" s="3">
        <v>104</v>
      </c>
      <c r="F732" s="3">
        <v>9</v>
      </c>
      <c r="G732" s="5">
        <v>169.44200000000001</v>
      </c>
      <c r="H732" s="5">
        <v>1524.9780000000001</v>
      </c>
      <c r="I732" s="5">
        <v>320.24538000000001</v>
      </c>
      <c r="J732" s="3" t="b">
        <v>0</v>
      </c>
      <c r="K732" s="3" t="s">
        <v>382</v>
      </c>
      <c r="L732" s="16">
        <f t="shared" si="33"/>
        <v>0.55625000000000002</v>
      </c>
      <c r="M732" s="3">
        <v>2023</v>
      </c>
      <c r="N732" s="3">
        <v>7</v>
      </c>
      <c r="O732" s="3" t="s">
        <v>26</v>
      </c>
      <c r="P732" s="3">
        <v>13</v>
      </c>
      <c r="Q732" s="9">
        <f xml:space="preserve"> Table1[[#This Row],[Total_Sales]] / Table1[[#This Row],[Quantity_Sold]]</f>
        <v>169.44200000000001</v>
      </c>
      <c r="R732" s="14" t="str">
        <f t="shared" si="34"/>
        <v>Afternoon</v>
      </c>
      <c r="S732" s="30">
        <f t="shared" si="35"/>
        <v>0.21</v>
      </c>
    </row>
    <row r="733" spans="1:19" ht="15.75" customHeight="1" x14ac:dyDescent="0.3">
      <c r="A733" s="3">
        <v>1145</v>
      </c>
      <c r="B733" s="4">
        <v>45129</v>
      </c>
      <c r="C733" s="3">
        <v>202</v>
      </c>
      <c r="D733" s="3">
        <v>304</v>
      </c>
      <c r="E733" s="3">
        <v>105</v>
      </c>
      <c r="F733" s="3">
        <v>1</v>
      </c>
      <c r="G733" s="5">
        <v>146.393</v>
      </c>
      <c r="H733" s="5">
        <v>146.393</v>
      </c>
      <c r="I733" s="5">
        <v>27.81467</v>
      </c>
      <c r="J733" s="3" t="b">
        <v>0</v>
      </c>
      <c r="K733" s="3" t="s">
        <v>158</v>
      </c>
      <c r="L733" s="16">
        <f t="shared" si="33"/>
        <v>0.1736111111111111</v>
      </c>
      <c r="M733" s="3">
        <v>2023</v>
      </c>
      <c r="N733" s="3">
        <v>7</v>
      </c>
      <c r="O733" s="3" t="s">
        <v>22</v>
      </c>
      <c r="P733" s="3">
        <v>4</v>
      </c>
      <c r="Q733" s="9">
        <f xml:space="preserve"> Table1[[#This Row],[Total_Sales]] / Table1[[#This Row],[Quantity_Sold]]</f>
        <v>146.393</v>
      </c>
      <c r="R733" s="14" t="str">
        <f t="shared" si="34"/>
        <v>Morning</v>
      </c>
      <c r="S733" s="30">
        <f t="shared" si="35"/>
        <v>0.19</v>
      </c>
    </row>
    <row r="734" spans="1:19" ht="15.75" customHeight="1" x14ac:dyDescent="0.3">
      <c r="A734" s="3">
        <v>2435</v>
      </c>
      <c r="B734" s="4">
        <v>45129</v>
      </c>
      <c r="C734" s="3">
        <v>205</v>
      </c>
      <c r="D734" s="3">
        <v>305</v>
      </c>
      <c r="E734" s="3">
        <v>104</v>
      </c>
      <c r="F734" s="3">
        <v>8</v>
      </c>
      <c r="G734" s="5">
        <v>198.21100000000001</v>
      </c>
      <c r="H734" s="5">
        <v>1585.6880000000001</v>
      </c>
      <c r="I734" s="5">
        <v>301.28072000000003</v>
      </c>
      <c r="J734" s="3" t="b">
        <v>0</v>
      </c>
      <c r="K734" s="3" t="s">
        <v>334</v>
      </c>
      <c r="L734" s="16">
        <f t="shared" si="33"/>
        <v>0.85347222222222219</v>
      </c>
      <c r="M734" s="3">
        <v>2023</v>
      </c>
      <c r="N734" s="3">
        <v>7</v>
      </c>
      <c r="O734" s="3" t="s">
        <v>22</v>
      </c>
      <c r="P734" s="3">
        <v>20</v>
      </c>
      <c r="Q734" s="9">
        <f xml:space="preserve"> Table1[[#This Row],[Total_Sales]] / Table1[[#This Row],[Quantity_Sold]]</f>
        <v>198.21100000000001</v>
      </c>
      <c r="R734" s="14" t="str">
        <f t="shared" si="34"/>
        <v>Evening</v>
      </c>
      <c r="S734" s="30">
        <f t="shared" si="35"/>
        <v>0.19</v>
      </c>
    </row>
    <row r="735" spans="1:19" ht="15.75" customHeight="1" x14ac:dyDescent="0.3">
      <c r="A735" s="3">
        <v>1514</v>
      </c>
      <c r="B735" s="4">
        <v>45130</v>
      </c>
      <c r="C735" s="3">
        <v>202</v>
      </c>
      <c r="D735" s="3">
        <v>304</v>
      </c>
      <c r="E735" s="3">
        <v>101</v>
      </c>
      <c r="F735" s="3">
        <v>6</v>
      </c>
      <c r="G735" s="5">
        <v>374.24400000000003</v>
      </c>
      <c r="H735" s="5">
        <v>2245.4639999999999</v>
      </c>
      <c r="I735" s="5">
        <v>673.63919999999996</v>
      </c>
      <c r="J735" s="3" t="b">
        <v>0</v>
      </c>
      <c r="K735" s="3" t="s">
        <v>454</v>
      </c>
      <c r="L735" s="16">
        <f t="shared" si="33"/>
        <v>0.61319444444444449</v>
      </c>
      <c r="M735" s="3">
        <v>2023</v>
      </c>
      <c r="N735" s="3">
        <v>7</v>
      </c>
      <c r="O735" s="3" t="s">
        <v>20</v>
      </c>
      <c r="P735" s="3">
        <v>14</v>
      </c>
      <c r="Q735" s="14">
        <f xml:space="preserve"> Table1[[#This Row],[Total_Sales]] / Table1[[#This Row],[Quantity_Sold]]</f>
        <v>374.24399999999997</v>
      </c>
      <c r="R735" s="14" t="str">
        <f t="shared" si="34"/>
        <v>Afternoon</v>
      </c>
      <c r="S735" s="30">
        <f t="shared" si="35"/>
        <v>0.3</v>
      </c>
    </row>
    <row r="736" spans="1:19" ht="15.75" customHeight="1" x14ac:dyDescent="0.3">
      <c r="A736" s="3">
        <v>2655</v>
      </c>
      <c r="B736" s="4">
        <v>45130</v>
      </c>
      <c r="C736" s="3">
        <v>202</v>
      </c>
      <c r="D736" s="3">
        <v>304</v>
      </c>
      <c r="E736" s="3">
        <v>105</v>
      </c>
      <c r="F736" s="3">
        <v>2</v>
      </c>
      <c r="G736" s="5">
        <v>386.89300000000003</v>
      </c>
      <c r="H736" s="5">
        <v>773.78600000000006</v>
      </c>
      <c r="I736" s="5">
        <v>116.06790000000001</v>
      </c>
      <c r="J736" s="3" t="b">
        <v>0</v>
      </c>
      <c r="K736" s="3" t="s">
        <v>827</v>
      </c>
      <c r="L736" s="16">
        <f t="shared" si="33"/>
        <v>0.91180555555555554</v>
      </c>
      <c r="M736" s="3">
        <v>2023</v>
      </c>
      <c r="N736" s="3">
        <v>7</v>
      </c>
      <c r="O736" s="3" t="s">
        <v>20</v>
      </c>
      <c r="P736" s="3">
        <v>21</v>
      </c>
      <c r="Q736" s="9">
        <f xml:space="preserve"> Table1[[#This Row],[Total_Sales]] / Table1[[#This Row],[Quantity_Sold]]</f>
        <v>386.89300000000003</v>
      </c>
      <c r="R736" s="14" t="str">
        <f t="shared" si="34"/>
        <v>Night</v>
      </c>
      <c r="S736" s="30">
        <f t="shared" si="35"/>
        <v>0.15</v>
      </c>
    </row>
    <row r="737" spans="1:19" ht="15.75" customHeight="1" x14ac:dyDescent="0.3">
      <c r="A737" s="3">
        <v>2761</v>
      </c>
      <c r="B737" s="4">
        <v>45130</v>
      </c>
      <c r="C737" s="3">
        <v>202</v>
      </c>
      <c r="D737" s="3">
        <v>302</v>
      </c>
      <c r="E737" s="3">
        <v>104</v>
      </c>
      <c r="F737" s="3">
        <v>8</v>
      </c>
      <c r="G737" s="5">
        <v>136.38300000000001</v>
      </c>
      <c r="H737" s="5">
        <v>1091.0640000000001</v>
      </c>
      <c r="I737" s="5">
        <v>272.76600000000002</v>
      </c>
      <c r="J737" s="3" t="b">
        <v>0</v>
      </c>
      <c r="K737" s="3" t="s">
        <v>1010</v>
      </c>
      <c r="L737" s="16">
        <f t="shared" si="33"/>
        <v>0.79791666666666672</v>
      </c>
      <c r="M737" s="3">
        <v>2023</v>
      </c>
      <c r="N737" s="3">
        <v>7</v>
      </c>
      <c r="O737" s="3" t="s">
        <v>20</v>
      </c>
      <c r="P737" s="3">
        <v>19</v>
      </c>
      <c r="Q737" s="9">
        <f xml:space="preserve"> Table1[[#This Row],[Total_Sales]] / Table1[[#This Row],[Quantity_Sold]]</f>
        <v>136.38300000000001</v>
      </c>
      <c r="R737" s="14" t="str">
        <f t="shared" si="34"/>
        <v>Evening</v>
      </c>
      <c r="S737" s="30">
        <f t="shared" si="35"/>
        <v>0.25</v>
      </c>
    </row>
    <row r="738" spans="1:19" ht="15.75" customHeight="1" x14ac:dyDescent="0.3">
      <c r="A738" s="3">
        <v>1585</v>
      </c>
      <c r="B738" s="4">
        <v>45131</v>
      </c>
      <c r="C738" s="3">
        <v>204</v>
      </c>
      <c r="D738" s="3">
        <v>305</v>
      </c>
      <c r="E738" s="3">
        <v>102</v>
      </c>
      <c r="F738" s="3">
        <v>10</v>
      </c>
      <c r="G738" s="5">
        <v>63.323</v>
      </c>
      <c r="H738" s="5">
        <v>633.23</v>
      </c>
      <c r="I738" s="5">
        <v>158.3075</v>
      </c>
      <c r="J738" s="3" t="b">
        <v>0</v>
      </c>
      <c r="K738" s="3" t="s">
        <v>222</v>
      </c>
      <c r="L738" s="16">
        <f t="shared" si="33"/>
        <v>0.28194444444444444</v>
      </c>
      <c r="M738" s="3">
        <v>2023</v>
      </c>
      <c r="N738" s="3">
        <v>7</v>
      </c>
      <c r="O738" s="3" t="s">
        <v>28</v>
      </c>
      <c r="P738" s="3">
        <v>6</v>
      </c>
      <c r="Q738" s="9">
        <f xml:space="preserve"> Table1[[#This Row],[Total_Sales]] / Table1[[#This Row],[Quantity_Sold]]</f>
        <v>63.323</v>
      </c>
      <c r="R738" s="14" t="str">
        <f t="shared" si="34"/>
        <v>Morning</v>
      </c>
      <c r="S738" s="30">
        <f t="shared" si="35"/>
        <v>0.25</v>
      </c>
    </row>
    <row r="739" spans="1:19" ht="15.75" customHeight="1" x14ac:dyDescent="0.3">
      <c r="A739" s="3">
        <v>1710</v>
      </c>
      <c r="B739" s="4">
        <v>45131</v>
      </c>
      <c r="C739" s="3">
        <v>201</v>
      </c>
      <c r="D739" s="3">
        <v>304</v>
      </c>
      <c r="E739" s="3">
        <v>102</v>
      </c>
      <c r="F739" s="3">
        <v>6</v>
      </c>
      <c r="G739" s="5">
        <v>188.25300000000001</v>
      </c>
      <c r="H739" s="5">
        <v>1129.518</v>
      </c>
      <c r="I739" s="5">
        <v>237.19878</v>
      </c>
      <c r="J739" s="3" t="b">
        <v>1</v>
      </c>
      <c r="K739" s="3" t="s">
        <v>418</v>
      </c>
      <c r="L739" s="16">
        <f t="shared" si="33"/>
        <v>0.55902777777777779</v>
      </c>
      <c r="M739" s="3">
        <v>2023</v>
      </c>
      <c r="N739" s="3">
        <v>7</v>
      </c>
      <c r="O739" s="3" t="s">
        <v>28</v>
      </c>
      <c r="P739" s="3">
        <v>13</v>
      </c>
      <c r="Q739" s="9">
        <f xml:space="preserve"> Table1[[#This Row],[Total_Sales]] / Table1[[#This Row],[Quantity_Sold]]</f>
        <v>188.25300000000001</v>
      </c>
      <c r="R739" s="14" t="str">
        <f t="shared" si="34"/>
        <v>Afternoon</v>
      </c>
      <c r="S739" s="30">
        <f t="shared" si="35"/>
        <v>0.21</v>
      </c>
    </row>
    <row r="740" spans="1:19" ht="15.75" customHeight="1" x14ac:dyDescent="0.3">
      <c r="A740" s="3">
        <v>1945</v>
      </c>
      <c r="B740" s="4">
        <v>45131</v>
      </c>
      <c r="C740" s="3">
        <v>205</v>
      </c>
      <c r="D740" s="3">
        <v>302</v>
      </c>
      <c r="E740" s="3">
        <v>103</v>
      </c>
      <c r="F740" s="3">
        <v>4</v>
      </c>
      <c r="G740" s="5">
        <v>364.22100000000006</v>
      </c>
      <c r="H740" s="5">
        <v>1456.8840000000002</v>
      </c>
      <c r="I740" s="5">
        <v>364.22100000000006</v>
      </c>
      <c r="J740" s="3" t="b">
        <v>0</v>
      </c>
      <c r="K740" s="3" t="s">
        <v>463</v>
      </c>
      <c r="L740" s="16">
        <f t="shared" si="33"/>
        <v>3.1944444444444442E-2</v>
      </c>
      <c r="M740" s="3">
        <v>2023</v>
      </c>
      <c r="N740" s="3">
        <v>7</v>
      </c>
      <c r="O740" s="3" t="s">
        <v>28</v>
      </c>
      <c r="P740" s="3">
        <v>0</v>
      </c>
      <c r="Q740" s="9">
        <f xml:space="preserve"> Table1[[#This Row],[Total_Sales]] / Table1[[#This Row],[Quantity_Sold]]</f>
        <v>364.22100000000006</v>
      </c>
      <c r="R740" s="14" t="str">
        <f t="shared" si="34"/>
        <v>Morning</v>
      </c>
      <c r="S740" s="30">
        <f t="shared" si="35"/>
        <v>0.25</v>
      </c>
    </row>
    <row r="741" spans="1:19" ht="15.75" customHeight="1" x14ac:dyDescent="0.3">
      <c r="A741" s="3">
        <v>1335</v>
      </c>
      <c r="B741" s="4">
        <v>45132</v>
      </c>
      <c r="C741" s="3">
        <v>203</v>
      </c>
      <c r="D741" s="3">
        <v>303</v>
      </c>
      <c r="E741" s="3">
        <v>103</v>
      </c>
      <c r="F741" s="3">
        <v>6</v>
      </c>
      <c r="G741" s="5">
        <v>221.58499999999998</v>
      </c>
      <c r="H741" s="5">
        <v>1329.5099999999998</v>
      </c>
      <c r="I741" s="5">
        <v>199.42649999999995</v>
      </c>
      <c r="J741" s="3" t="b">
        <v>0</v>
      </c>
      <c r="K741" s="3" t="s">
        <v>133</v>
      </c>
      <c r="L741" s="16">
        <f t="shared" si="33"/>
        <v>0.46250000000000002</v>
      </c>
      <c r="M741" s="3">
        <v>2023</v>
      </c>
      <c r="N741" s="3">
        <v>7</v>
      </c>
      <c r="O741" s="3" t="s">
        <v>31</v>
      </c>
      <c r="P741" s="3">
        <v>11</v>
      </c>
      <c r="Q741" s="9">
        <f xml:space="preserve"> Table1[[#This Row],[Total_Sales]] / Table1[[#This Row],[Quantity_Sold]]</f>
        <v>221.58499999999995</v>
      </c>
      <c r="R741" s="14" t="str">
        <f t="shared" si="34"/>
        <v>Morning</v>
      </c>
      <c r="S741" s="30">
        <f t="shared" si="35"/>
        <v>0.15</v>
      </c>
    </row>
    <row r="742" spans="1:19" ht="15.75" customHeight="1" x14ac:dyDescent="0.3">
      <c r="A742" s="3">
        <v>2180</v>
      </c>
      <c r="B742" s="4">
        <v>45132</v>
      </c>
      <c r="C742" s="3">
        <v>201</v>
      </c>
      <c r="D742" s="3">
        <v>304</v>
      </c>
      <c r="E742" s="3">
        <v>104</v>
      </c>
      <c r="F742" s="3">
        <v>3</v>
      </c>
      <c r="G742" s="5">
        <v>39.143000000000001</v>
      </c>
      <c r="H742" s="5">
        <v>117.429</v>
      </c>
      <c r="I742" s="5">
        <v>35.228699999999996</v>
      </c>
      <c r="J742" s="3" t="b">
        <v>1</v>
      </c>
      <c r="K742" s="3" t="s">
        <v>537</v>
      </c>
      <c r="L742" s="16">
        <f t="shared" si="33"/>
        <v>0.24930555555555556</v>
      </c>
      <c r="M742" s="3">
        <v>2023</v>
      </c>
      <c r="N742" s="3">
        <v>7</v>
      </c>
      <c r="O742" s="3" t="s">
        <v>31</v>
      </c>
      <c r="P742" s="3">
        <v>5</v>
      </c>
      <c r="Q742" s="9">
        <f xml:space="preserve"> Table1[[#This Row],[Total_Sales]] / Table1[[#This Row],[Quantity_Sold]]</f>
        <v>39.143000000000001</v>
      </c>
      <c r="R742" s="14" t="str">
        <f t="shared" si="34"/>
        <v>Morning</v>
      </c>
      <c r="S742" s="30">
        <f t="shared" si="35"/>
        <v>0.3</v>
      </c>
    </row>
    <row r="743" spans="1:19" ht="15.75" customHeight="1" x14ac:dyDescent="0.3">
      <c r="A743" s="3">
        <v>2228</v>
      </c>
      <c r="B743" s="4">
        <v>45132</v>
      </c>
      <c r="C743" s="3">
        <v>202</v>
      </c>
      <c r="D743" s="3">
        <v>302</v>
      </c>
      <c r="E743" s="3">
        <v>103</v>
      </c>
      <c r="F743" s="3">
        <v>3</v>
      </c>
      <c r="G743" s="5">
        <v>366.678</v>
      </c>
      <c r="H743" s="5">
        <v>1100.0340000000001</v>
      </c>
      <c r="I743" s="5">
        <v>330.0102</v>
      </c>
      <c r="J743" s="3" t="b">
        <v>0</v>
      </c>
      <c r="K743" s="3" t="s">
        <v>830</v>
      </c>
      <c r="L743" s="16">
        <f t="shared" si="33"/>
        <v>0.64652777777777781</v>
      </c>
      <c r="M743" s="3">
        <v>2023</v>
      </c>
      <c r="N743" s="3">
        <v>7</v>
      </c>
      <c r="O743" s="3" t="s">
        <v>31</v>
      </c>
      <c r="P743" s="3">
        <v>15</v>
      </c>
      <c r="Q743" s="9">
        <f xml:space="preserve"> Table1[[#This Row],[Total_Sales]] / Table1[[#This Row],[Quantity_Sold]]</f>
        <v>366.67800000000005</v>
      </c>
      <c r="R743" s="14" t="str">
        <f t="shared" si="34"/>
        <v>Evening</v>
      </c>
      <c r="S743" s="30">
        <f t="shared" si="35"/>
        <v>0.3</v>
      </c>
    </row>
    <row r="744" spans="1:19" ht="15.75" customHeight="1" x14ac:dyDescent="0.3">
      <c r="A744" s="3">
        <v>2732</v>
      </c>
      <c r="B744" s="4">
        <v>45132</v>
      </c>
      <c r="C744" s="3">
        <v>202</v>
      </c>
      <c r="D744" s="3">
        <v>302</v>
      </c>
      <c r="E744" s="3">
        <v>101</v>
      </c>
      <c r="F744" s="3">
        <v>8</v>
      </c>
      <c r="G744" s="5">
        <v>349.7</v>
      </c>
      <c r="H744" s="5">
        <v>2797.6</v>
      </c>
      <c r="I744" s="5">
        <v>839.28</v>
      </c>
      <c r="J744" s="3" t="b">
        <v>0</v>
      </c>
      <c r="K744" s="3" t="s">
        <v>798</v>
      </c>
      <c r="L744" s="16">
        <f t="shared" si="33"/>
        <v>0.66736111111111107</v>
      </c>
      <c r="M744" s="3">
        <v>2023</v>
      </c>
      <c r="N744" s="3">
        <v>7</v>
      </c>
      <c r="O744" s="3" t="s">
        <v>31</v>
      </c>
      <c r="P744" s="3">
        <v>16</v>
      </c>
      <c r="Q744" s="14">
        <f xml:space="preserve"> Table1[[#This Row],[Total_Sales]] / Table1[[#This Row],[Quantity_Sold]]</f>
        <v>349.7</v>
      </c>
      <c r="R744" s="14" t="str">
        <f t="shared" si="34"/>
        <v>Evening</v>
      </c>
      <c r="S744" s="30">
        <f t="shared" si="35"/>
        <v>0.3</v>
      </c>
    </row>
    <row r="745" spans="1:19" ht="15.75" customHeight="1" x14ac:dyDescent="0.3">
      <c r="A745" s="3">
        <v>2074</v>
      </c>
      <c r="B745" s="4">
        <v>45133</v>
      </c>
      <c r="C745" s="3">
        <v>204</v>
      </c>
      <c r="D745" s="3">
        <v>302</v>
      </c>
      <c r="E745" s="3">
        <v>101</v>
      </c>
      <c r="F745" s="3">
        <v>3</v>
      </c>
      <c r="G745" s="5">
        <v>346.04700000000003</v>
      </c>
      <c r="H745" s="5">
        <v>1038.1410000000001</v>
      </c>
      <c r="I745" s="5">
        <v>176.48397000000003</v>
      </c>
      <c r="J745" s="3" t="b">
        <v>0</v>
      </c>
      <c r="K745" s="3" t="s">
        <v>286</v>
      </c>
      <c r="L745" s="16">
        <f t="shared" si="33"/>
        <v>0.61527777777777781</v>
      </c>
      <c r="M745" s="3">
        <v>2023</v>
      </c>
      <c r="N745" s="3">
        <v>7</v>
      </c>
      <c r="O745" s="3" t="s">
        <v>18</v>
      </c>
      <c r="P745" s="3">
        <v>14</v>
      </c>
      <c r="Q745" s="14">
        <f xml:space="preserve"> Table1[[#This Row],[Total_Sales]] / Table1[[#This Row],[Quantity_Sold]]</f>
        <v>346.04700000000003</v>
      </c>
      <c r="R745" s="14" t="str">
        <f t="shared" si="34"/>
        <v>Afternoon</v>
      </c>
      <c r="S745" s="30">
        <f t="shared" si="35"/>
        <v>0.17</v>
      </c>
    </row>
    <row r="746" spans="1:19" ht="15.75" customHeight="1" x14ac:dyDescent="0.3">
      <c r="A746" s="3">
        <v>2910</v>
      </c>
      <c r="B746" s="4">
        <v>45133</v>
      </c>
      <c r="C746" s="3">
        <v>204</v>
      </c>
      <c r="D746" s="3">
        <v>304</v>
      </c>
      <c r="E746" s="3">
        <v>104</v>
      </c>
      <c r="F746" s="3">
        <v>3</v>
      </c>
      <c r="G746" s="5">
        <v>199.94000000000003</v>
      </c>
      <c r="H746" s="5">
        <v>599.82000000000005</v>
      </c>
      <c r="I746" s="5">
        <v>125.96220000000001</v>
      </c>
      <c r="J746" s="3" t="b">
        <v>1</v>
      </c>
      <c r="K746" s="3" t="s">
        <v>568</v>
      </c>
      <c r="L746" s="16">
        <f t="shared" si="33"/>
        <v>0.61458333333333337</v>
      </c>
      <c r="M746" s="3">
        <v>2023</v>
      </c>
      <c r="N746" s="3">
        <v>7</v>
      </c>
      <c r="O746" s="3" t="s">
        <v>18</v>
      </c>
      <c r="P746" s="3">
        <v>14</v>
      </c>
      <c r="Q746" s="9">
        <f xml:space="preserve"> Table1[[#This Row],[Total_Sales]] / Table1[[#This Row],[Quantity_Sold]]</f>
        <v>199.94000000000003</v>
      </c>
      <c r="R746" s="14" t="str">
        <f t="shared" si="34"/>
        <v>Afternoon</v>
      </c>
      <c r="S746" s="30">
        <f t="shared" si="35"/>
        <v>0.21</v>
      </c>
    </row>
    <row r="747" spans="1:19" ht="15.75" customHeight="1" x14ac:dyDescent="0.3">
      <c r="A747" s="3">
        <v>2930</v>
      </c>
      <c r="B747" s="4">
        <v>45133</v>
      </c>
      <c r="C747" s="3">
        <v>204</v>
      </c>
      <c r="D747" s="3">
        <v>301</v>
      </c>
      <c r="E747" s="3">
        <v>102</v>
      </c>
      <c r="F747" s="3">
        <v>10</v>
      </c>
      <c r="G747" s="5">
        <v>249.31400000000002</v>
      </c>
      <c r="H747" s="5">
        <v>2493.1400000000003</v>
      </c>
      <c r="I747" s="5">
        <v>747.94200000000012</v>
      </c>
      <c r="J747" s="3" t="b">
        <v>0</v>
      </c>
      <c r="K747" s="3" t="s">
        <v>486</v>
      </c>
      <c r="L747" s="16">
        <f t="shared" si="33"/>
        <v>0.68472222222222223</v>
      </c>
      <c r="M747" s="3">
        <v>2023</v>
      </c>
      <c r="N747" s="3">
        <v>7</v>
      </c>
      <c r="O747" s="3" t="s">
        <v>18</v>
      </c>
      <c r="P747" s="3">
        <v>16</v>
      </c>
      <c r="Q747" s="9">
        <f xml:space="preserve"> Table1[[#This Row],[Total_Sales]] / Table1[[#This Row],[Quantity_Sold]]</f>
        <v>249.31400000000002</v>
      </c>
      <c r="R747" s="14" t="str">
        <f t="shared" si="34"/>
        <v>Evening</v>
      </c>
      <c r="S747" s="30">
        <f t="shared" si="35"/>
        <v>0.3</v>
      </c>
    </row>
    <row r="748" spans="1:19" ht="15.75" customHeight="1" x14ac:dyDescent="0.3">
      <c r="A748" s="3">
        <v>1771</v>
      </c>
      <c r="B748" s="4">
        <v>45134</v>
      </c>
      <c r="C748" s="3">
        <v>205</v>
      </c>
      <c r="D748" s="3">
        <v>301</v>
      </c>
      <c r="E748" s="3">
        <v>103</v>
      </c>
      <c r="F748" s="3">
        <v>1</v>
      </c>
      <c r="G748" s="5">
        <v>389.19400000000002</v>
      </c>
      <c r="H748" s="5">
        <v>389.19400000000002</v>
      </c>
      <c r="I748" s="5">
        <v>97.298500000000004</v>
      </c>
      <c r="J748" s="3" t="b">
        <v>0</v>
      </c>
      <c r="K748" s="3" t="s">
        <v>33</v>
      </c>
      <c r="L748" s="16">
        <f t="shared" si="33"/>
        <v>0.30486111111111114</v>
      </c>
      <c r="M748" s="3">
        <v>2023</v>
      </c>
      <c r="N748" s="3">
        <v>7</v>
      </c>
      <c r="O748" s="3" t="s">
        <v>16</v>
      </c>
      <c r="P748" s="3">
        <v>7</v>
      </c>
      <c r="Q748" s="9">
        <f xml:space="preserve"> Table1[[#This Row],[Total_Sales]] / Table1[[#This Row],[Quantity_Sold]]</f>
        <v>389.19400000000002</v>
      </c>
      <c r="R748" s="14" t="str">
        <f t="shared" si="34"/>
        <v>Morning</v>
      </c>
      <c r="S748" s="30">
        <f t="shared" si="35"/>
        <v>0.25</v>
      </c>
    </row>
    <row r="749" spans="1:19" ht="15.75" customHeight="1" x14ac:dyDescent="0.3">
      <c r="A749" s="3">
        <v>2528</v>
      </c>
      <c r="B749" s="4">
        <v>45134</v>
      </c>
      <c r="C749" s="3">
        <v>204</v>
      </c>
      <c r="D749" s="3">
        <v>305</v>
      </c>
      <c r="E749" s="3">
        <v>104</v>
      </c>
      <c r="F749" s="3">
        <v>2</v>
      </c>
      <c r="G749" s="5">
        <v>380.23700000000002</v>
      </c>
      <c r="H749" s="5">
        <v>760.47400000000005</v>
      </c>
      <c r="I749" s="5">
        <v>228.1422</v>
      </c>
      <c r="J749" s="3" t="b">
        <v>0</v>
      </c>
      <c r="K749" s="3" t="s">
        <v>955</v>
      </c>
      <c r="L749" s="16">
        <f t="shared" si="33"/>
        <v>0.19305555555555556</v>
      </c>
      <c r="M749" s="3">
        <v>2023</v>
      </c>
      <c r="N749" s="3">
        <v>7</v>
      </c>
      <c r="O749" s="3" t="s">
        <v>16</v>
      </c>
      <c r="P749" s="3">
        <v>4</v>
      </c>
      <c r="Q749" s="9">
        <f xml:space="preserve"> Table1[[#This Row],[Total_Sales]] / Table1[[#This Row],[Quantity_Sold]]</f>
        <v>380.23700000000002</v>
      </c>
      <c r="R749" s="14" t="str">
        <f t="shared" si="34"/>
        <v>Morning</v>
      </c>
      <c r="S749" s="30">
        <f t="shared" si="35"/>
        <v>0.3</v>
      </c>
    </row>
    <row r="750" spans="1:19" ht="15.75" customHeight="1" x14ac:dyDescent="0.3">
      <c r="A750" s="3">
        <v>2661</v>
      </c>
      <c r="B750" s="4">
        <v>45134</v>
      </c>
      <c r="C750" s="3">
        <v>204</v>
      </c>
      <c r="D750" s="3">
        <v>302</v>
      </c>
      <c r="E750" s="3">
        <v>102</v>
      </c>
      <c r="F750" s="3">
        <v>6</v>
      </c>
      <c r="G750" s="5">
        <v>336.93400000000003</v>
      </c>
      <c r="H750" s="5">
        <v>2021.6040000000003</v>
      </c>
      <c r="I750" s="5">
        <v>303.24060000000003</v>
      </c>
      <c r="J750" s="3" t="b">
        <v>0</v>
      </c>
      <c r="K750" s="3" t="s">
        <v>993</v>
      </c>
      <c r="L750" s="16">
        <f t="shared" si="33"/>
        <v>0.74027777777777781</v>
      </c>
      <c r="M750" s="3">
        <v>2023</v>
      </c>
      <c r="N750" s="3">
        <v>7</v>
      </c>
      <c r="O750" s="3" t="s">
        <v>16</v>
      </c>
      <c r="P750" s="3">
        <v>17</v>
      </c>
      <c r="Q750" s="9">
        <f xml:space="preserve"> Table1[[#This Row],[Total_Sales]] / Table1[[#This Row],[Quantity_Sold]]</f>
        <v>336.93400000000003</v>
      </c>
      <c r="R750" s="14" t="str">
        <f t="shared" si="34"/>
        <v>Evening</v>
      </c>
      <c r="S750" s="30">
        <f t="shared" si="35"/>
        <v>0.15</v>
      </c>
    </row>
    <row r="751" spans="1:19" ht="15.75" customHeight="1" x14ac:dyDescent="0.3">
      <c r="A751" s="3">
        <v>2440</v>
      </c>
      <c r="B751" s="4">
        <v>45135</v>
      </c>
      <c r="C751" s="3">
        <v>203</v>
      </c>
      <c r="D751" s="3">
        <v>305</v>
      </c>
      <c r="E751" s="3">
        <v>103</v>
      </c>
      <c r="F751" s="3">
        <v>7</v>
      </c>
      <c r="G751" s="5">
        <v>386.93200000000002</v>
      </c>
      <c r="H751" s="5">
        <v>2708.5240000000003</v>
      </c>
      <c r="I751" s="5">
        <v>460.44908000000009</v>
      </c>
      <c r="J751" s="3" t="b">
        <v>1</v>
      </c>
      <c r="K751" s="3" t="s">
        <v>924</v>
      </c>
      <c r="L751" s="16">
        <f t="shared" si="33"/>
        <v>0.19027777777777777</v>
      </c>
      <c r="M751" s="3">
        <v>2023</v>
      </c>
      <c r="N751" s="3">
        <v>7</v>
      </c>
      <c r="O751" s="3" t="s">
        <v>26</v>
      </c>
      <c r="P751" s="3">
        <v>4</v>
      </c>
      <c r="Q751" s="9">
        <f xml:space="preserve"> Table1[[#This Row],[Total_Sales]] / Table1[[#This Row],[Quantity_Sold]]</f>
        <v>386.93200000000007</v>
      </c>
      <c r="R751" s="14" t="str">
        <f t="shared" si="34"/>
        <v>Morning</v>
      </c>
      <c r="S751" s="30">
        <f t="shared" si="35"/>
        <v>0.17</v>
      </c>
    </row>
    <row r="752" spans="1:19" ht="15.75" customHeight="1" x14ac:dyDescent="0.3">
      <c r="A752" s="3">
        <v>2557</v>
      </c>
      <c r="B752" s="4">
        <v>45135</v>
      </c>
      <c r="C752" s="3">
        <v>201</v>
      </c>
      <c r="D752" s="3">
        <v>302</v>
      </c>
      <c r="E752" s="3">
        <v>104</v>
      </c>
      <c r="F752" s="3">
        <v>8</v>
      </c>
      <c r="G752" s="5">
        <v>332.358</v>
      </c>
      <c r="H752" s="5">
        <v>2658.864</v>
      </c>
      <c r="I752" s="5">
        <v>664.71600000000001</v>
      </c>
      <c r="J752" s="3" t="b">
        <v>0</v>
      </c>
      <c r="K752" s="3" t="s">
        <v>220</v>
      </c>
      <c r="L752" s="16">
        <f t="shared" si="33"/>
        <v>8.1944444444444445E-2</v>
      </c>
      <c r="M752" s="3">
        <v>2023</v>
      </c>
      <c r="N752" s="3">
        <v>7</v>
      </c>
      <c r="O752" s="3" t="s">
        <v>26</v>
      </c>
      <c r="P752" s="3">
        <v>1</v>
      </c>
      <c r="Q752" s="9">
        <f xml:space="preserve"> Table1[[#This Row],[Total_Sales]] / Table1[[#This Row],[Quantity_Sold]]</f>
        <v>332.358</v>
      </c>
      <c r="R752" s="14" t="str">
        <f t="shared" si="34"/>
        <v>Morning</v>
      </c>
      <c r="S752" s="30">
        <f t="shared" si="35"/>
        <v>0.25</v>
      </c>
    </row>
    <row r="753" spans="1:19" ht="15.75" customHeight="1" x14ac:dyDescent="0.3">
      <c r="A753" s="3">
        <v>2726</v>
      </c>
      <c r="B753" s="4">
        <v>45135</v>
      </c>
      <c r="C753" s="3">
        <v>203</v>
      </c>
      <c r="D753" s="3">
        <v>301</v>
      </c>
      <c r="E753" s="3">
        <v>104</v>
      </c>
      <c r="F753" s="3">
        <v>4</v>
      </c>
      <c r="G753" s="5">
        <v>141.739</v>
      </c>
      <c r="H753" s="5">
        <v>566.95600000000002</v>
      </c>
      <c r="I753" s="5">
        <v>170.08680000000001</v>
      </c>
      <c r="J753" s="3" t="b">
        <v>1</v>
      </c>
      <c r="K753" s="3" t="s">
        <v>697</v>
      </c>
      <c r="L753" s="16">
        <f t="shared" si="33"/>
        <v>0.94305555555555554</v>
      </c>
      <c r="M753" s="3">
        <v>2023</v>
      </c>
      <c r="N753" s="3">
        <v>7</v>
      </c>
      <c r="O753" s="3" t="s">
        <v>26</v>
      </c>
      <c r="P753" s="3">
        <v>22</v>
      </c>
      <c r="Q753" s="9">
        <f xml:space="preserve"> Table1[[#This Row],[Total_Sales]] / Table1[[#This Row],[Quantity_Sold]]</f>
        <v>141.739</v>
      </c>
      <c r="R753" s="14" t="str">
        <f t="shared" si="34"/>
        <v>Night</v>
      </c>
      <c r="S753" s="30">
        <f t="shared" si="35"/>
        <v>0.3</v>
      </c>
    </row>
    <row r="754" spans="1:19" ht="15.75" customHeight="1" x14ac:dyDescent="0.3">
      <c r="A754" s="3">
        <v>1156</v>
      </c>
      <c r="B754" s="4">
        <v>45136</v>
      </c>
      <c r="C754" s="3">
        <v>205</v>
      </c>
      <c r="D754" s="3">
        <v>301</v>
      </c>
      <c r="E754" s="3">
        <v>102</v>
      </c>
      <c r="F754" s="3">
        <v>3</v>
      </c>
      <c r="G754" s="5">
        <v>39.416000000000004</v>
      </c>
      <c r="H754" s="5">
        <v>118.24800000000002</v>
      </c>
      <c r="I754" s="5">
        <v>20.102160000000005</v>
      </c>
      <c r="J754" s="3" t="b">
        <v>1</v>
      </c>
      <c r="K754" s="3" t="s">
        <v>169</v>
      </c>
      <c r="L754" s="16">
        <f t="shared" si="33"/>
        <v>0.51180555555555551</v>
      </c>
      <c r="M754" s="3">
        <v>2023</v>
      </c>
      <c r="N754" s="3">
        <v>7</v>
      </c>
      <c r="O754" s="3" t="s">
        <v>22</v>
      </c>
      <c r="P754" s="3">
        <v>12</v>
      </c>
      <c r="Q754" s="9">
        <f xml:space="preserve"> Table1[[#This Row],[Total_Sales]] / Table1[[#This Row],[Quantity_Sold]]</f>
        <v>39.416000000000004</v>
      </c>
      <c r="R754" s="14" t="str">
        <f t="shared" si="34"/>
        <v>Afternoon</v>
      </c>
      <c r="S754" s="30">
        <f t="shared" si="35"/>
        <v>0.17</v>
      </c>
    </row>
    <row r="755" spans="1:19" ht="15.75" customHeight="1" x14ac:dyDescent="0.3">
      <c r="A755" s="3">
        <v>1170</v>
      </c>
      <c r="B755" s="4">
        <v>45136</v>
      </c>
      <c r="C755" s="3">
        <v>203</v>
      </c>
      <c r="D755" s="3">
        <v>303</v>
      </c>
      <c r="E755" s="3">
        <v>102</v>
      </c>
      <c r="F755" s="3">
        <v>1</v>
      </c>
      <c r="G755" s="5">
        <v>215.553</v>
      </c>
      <c r="H755" s="5">
        <v>215.553</v>
      </c>
      <c r="I755" s="5">
        <v>45.266129999999997</v>
      </c>
      <c r="J755" s="3" t="b">
        <v>0</v>
      </c>
      <c r="K755" s="3" t="s">
        <v>182</v>
      </c>
      <c r="L755" s="16">
        <f t="shared" si="33"/>
        <v>0.73611111111111116</v>
      </c>
      <c r="M755" s="3">
        <v>2023</v>
      </c>
      <c r="N755" s="3">
        <v>7</v>
      </c>
      <c r="O755" s="3" t="s">
        <v>22</v>
      </c>
      <c r="P755" s="3">
        <v>17</v>
      </c>
      <c r="Q755" s="9">
        <f xml:space="preserve"> Table1[[#This Row],[Total_Sales]] / Table1[[#This Row],[Quantity_Sold]]</f>
        <v>215.553</v>
      </c>
      <c r="R755" s="14" t="str">
        <f t="shared" si="34"/>
        <v>Evening</v>
      </c>
      <c r="S755" s="30">
        <f t="shared" si="35"/>
        <v>0.21</v>
      </c>
    </row>
    <row r="756" spans="1:19" ht="15.75" customHeight="1" x14ac:dyDescent="0.3">
      <c r="A756" s="3">
        <v>1415</v>
      </c>
      <c r="B756" s="4">
        <v>45136</v>
      </c>
      <c r="C756" s="3">
        <v>203</v>
      </c>
      <c r="D756" s="3">
        <v>304</v>
      </c>
      <c r="E756" s="3">
        <v>101</v>
      </c>
      <c r="F756" s="3">
        <v>5</v>
      </c>
      <c r="G756" s="5">
        <v>345.00700000000001</v>
      </c>
      <c r="H756" s="5">
        <v>1725.0350000000001</v>
      </c>
      <c r="I756" s="5">
        <v>327.75665000000004</v>
      </c>
      <c r="J756" s="3" t="b">
        <v>0</v>
      </c>
      <c r="K756" s="3" t="s">
        <v>380</v>
      </c>
      <c r="L756" s="16">
        <f t="shared" si="33"/>
        <v>0.97638888888888886</v>
      </c>
      <c r="M756" s="3">
        <v>2023</v>
      </c>
      <c r="N756" s="3">
        <v>7</v>
      </c>
      <c r="O756" s="3" t="s">
        <v>22</v>
      </c>
      <c r="P756" s="3">
        <v>23</v>
      </c>
      <c r="Q756" s="14">
        <f xml:space="preserve"> Table1[[#This Row],[Total_Sales]] / Table1[[#This Row],[Quantity_Sold]]</f>
        <v>345.00700000000001</v>
      </c>
      <c r="R756" s="14" t="str">
        <f t="shared" si="34"/>
        <v>Night</v>
      </c>
      <c r="S756" s="30">
        <f t="shared" si="35"/>
        <v>0.19</v>
      </c>
    </row>
    <row r="757" spans="1:19" ht="15.75" customHeight="1" x14ac:dyDescent="0.3">
      <c r="A757" s="3">
        <v>2130</v>
      </c>
      <c r="B757" s="4">
        <v>45136</v>
      </c>
      <c r="C757" s="3">
        <v>202</v>
      </c>
      <c r="D757" s="3">
        <v>303</v>
      </c>
      <c r="E757" s="3">
        <v>101</v>
      </c>
      <c r="F757" s="3">
        <v>9</v>
      </c>
      <c r="G757" s="5">
        <v>196.14400000000001</v>
      </c>
      <c r="H757" s="5">
        <v>1765.296</v>
      </c>
      <c r="I757" s="5">
        <v>370.71215999999998</v>
      </c>
      <c r="J757" s="3" t="b">
        <v>0</v>
      </c>
      <c r="K757" s="3" t="s">
        <v>43</v>
      </c>
      <c r="L757" s="16">
        <f t="shared" si="33"/>
        <v>0.24652777777777779</v>
      </c>
      <c r="M757" s="3">
        <v>2023</v>
      </c>
      <c r="N757" s="3">
        <v>7</v>
      </c>
      <c r="O757" s="3" t="s">
        <v>22</v>
      </c>
      <c r="P757" s="3">
        <v>5</v>
      </c>
      <c r="Q757" s="14">
        <f xml:space="preserve"> Table1[[#This Row],[Total_Sales]] / Table1[[#This Row],[Quantity_Sold]]</f>
        <v>196.14400000000001</v>
      </c>
      <c r="R757" s="14" t="str">
        <f t="shared" si="34"/>
        <v>Morning</v>
      </c>
      <c r="S757" s="30">
        <f t="shared" si="35"/>
        <v>0.21</v>
      </c>
    </row>
    <row r="758" spans="1:19" ht="15.75" customHeight="1" x14ac:dyDescent="0.3">
      <c r="A758" s="3">
        <v>2993</v>
      </c>
      <c r="B758" s="4">
        <v>45137</v>
      </c>
      <c r="C758" s="3">
        <v>205</v>
      </c>
      <c r="D758" s="3">
        <v>305</v>
      </c>
      <c r="E758" s="3">
        <v>104</v>
      </c>
      <c r="F758" s="3">
        <v>1</v>
      </c>
      <c r="G758" s="5">
        <v>144.92400000000001</v>
      </c>
      <c r="H758" s="5">
        <v>144.92400000000001</v>
      </c>
      <c r="I758" s="5">
        <v>27.53556</v>
      </c>
      <c r="J758" s="3" t="b">
        <v>0</v>
      </c>
      <c r="K758" s="3" t="s">
        <v>307</v>
      </c>
      <c r="L758" s="16">
        <f t="shared" si="33"/>
        <v>0.29444444444444445</v>
      </c>
      <c r="M758" s="3">
        <v>2023</v>
      </c>
      <c r="N758" s="3">
        <v>7</v>
      </c>
      <c r="O758" s="3" t="s">
        <v>20</v>
      </c>
      <c r="P758" s="3">
        <v>7</v>
      </c>
      <c r="Q758" s="9">
        <f xml:space="preserve"> Table1[[#This Row],[Total_Sales]] / Table1[[#This Row],[Quantity_Sold]]</f>
        <v>144.92400000000001</v>
      </c>
      <c r="R758" s="14" t="str">
        <f t="shared" si="34"/>
        <v>Morning</v>
      </c>
      <c r="S758" s="30">
        <f t="shared" si="35"/>
        <v>0.19</v>
      </c>
    </row>
    <row r="759" spans="1:19" ht="15.75" customHeight="1" x14ac:dyDescent="0.3">
      <c r="A759" s="3">
        <v>1352</v>
      </c>
      <c r="B759" s="4">
        <v>45138</v>
      </c>
      <c r="C759" s="3">
        <v>204</v>
      </c>
      <c r="D759" s="3">
        <v>305</v>
      </c>
      <c r="E759" s="3">
        <v>102</v>
      </c>
      <c r="F759" s="3">
        <v>2</v>
      </c>
      <c r="G759" s="5">
        <v>147.57599999999999</v>
      </c>
      <c r="H759" s="5">
        <v>295.15199999999999</v>
      </c>
      <c r="I759" s="5">
        <v>88.545599999999993</v>
      </c>
      <c r="J759" s="3" t="b">
        <v>0</v>
      </c>
      <c r="K759" s="3" t="s">
        <v>335</v>
      </c>
      <c r="L759" s="16">
        <f t="shared" si="33"/>
        <v>0.59097222222222223</v>
      </c>
      <c r="M759" s="3">
        <v>2023</v>
      </c>
      <c r="N759" s="3">
        <v>7</v>
      </c>
      <c r="O759" s="3" t="s">
        <v>28</v>
      </c>
      <c r="P759" s="3">
        <v>14</v>
      </c>
      <c r="Q759" s="9">
        <f xml:space="preserve"> Table1[[#This Row],[Total_Sales]] / Table1[[#This Row],[Quantity_Sold]]</f>
        <v>147.57599999999999</v>
      </c>
      <c r="R759" s="14" t="str">
        <f t="shared" si="34"/>
        <v>Afternoon</v>
      </c>
      <c r="S759" s="30">
        <f t="shared" si="35"/>
        <v>0.3</v>
      </c>
    </row>
    <row r="760" spans="1:19" ht="15.75" customHeight="1" x14ac:dyDescent="0.3">
      <c r="A760" s="3">
        <v>2360</v>
      </c>
      <c r="B760" s="4">
        <v>45138</v>
      </c>
      <c r="C760" s="3">
        <v>201</v>
      </c>
      <c r="D760" s="3">
        <v>304</v>
      </c>
      <c r="E760" s="3">
        <v>104</v>
      </c>
      <c r="F760" s="3">
        <v>3</v>
      </c>
      <c r="G760" s="5">
        <v>300.18299999999999</v>
      </c>
      <c r="H760" s="5">
        <v>900.54899999999998</v>
      </c>
      <c r="I760" s="5">
        <v>270.16469999999998</v>
      </c>
      <c r="J760" s="3" t="b">
        <v>0</v>
      </c>
      <c r="K760" s="3" t="s">
        <v>889</v>
      </c>
      <c r="L760" s="16">
        <f t="shared" si="33"/>
        <v>0.43611111111111112</v>
      </c>
      <c r="M760" s="3">
        <v>2023</v>
      </c>
      <c r="N760" s="3">
        <v>7</v>
      </c>
      <c r="O760" s="3" t="s">
        <v>28</v>
      </c>
      <c r="P760" s="3">
        <v>10</v>
      </c>
      <c r="Q760" s="9">
        <f xml:space="preserve"> Table1[[#This Row],[Total_Sales]] / Table1[[#This Row],[Quantity_Sold]]</f>
        <v>300.18299999999999</v>
      </c>
      <c r="R760" s="14" t="str">
        <f t="shared" si="34"/>
        <v>Morning</v>
      </c>
      <c r="S760" s="30">
        <f t="shared" si="35"/>
        <v>0.3</v>
      </c>
    </row>
    <row r="761" spans="1:19" ht="15.75" customHeight="1" x14ac:dyDescent="0.3">
      <c r="A761" s="3">
        <v>1728</v>
      </c>
      <c r="B761" s="4">
        <v>45139</v>
      </c>
      <c r="C761" s="3">
        <v>204</v>
      </c>
      <c r="D761" s="3">
        <v>303</v>
      </c>
      <c r="E761" s="3">
        <v>103</v>
      </c>
      <c r="F761" s="3">
        <v>6</v>
      </c>
      <c r="G761" s="5">
        <v>304.08300000000003</v>
      </c>
      <c r="H761" s="5">
        <v>1824.498</v>
      </c>
      <c r="I761" s="5">
        <v>383.14458000000002</v>
      </c>
      <c r="J761" s="3" t="b">
        <v>0</v>
      </c>
      <c r="K761" s="3" t="s">
        <v>275</v>
      </c>
      <c r="L761" s="16">
        <f t="shared" si="33"/>
        <v>0.28541666666666665</v>
      </c>
      <c r="M761" s="3">
        <v>2023</v>
      </c>
      <c r="N761" s="3">
        <v>8</v>
      </c>
      <c r="O761" s="3" t="s">
        <v>31</v>
      </c>
      <c r="P761" s="3">
        <v>6</v>
      </c>
      <c r="Q761" s="9">
        <f xml:space="preserve"> Table1[[#This Row],[Total_Sales]] / Table1[[#This Row],[Quantity_Sold]]</f>
        <v>304.08300000000003</v>
      </c>
      <c r="R761" s="14" t="str">
        <f t="shared" si="34"/>
        <v>Morning</v>
      </c>
      <c r="S761" s="30">
        <f t="shared" si="35"/>
        <v>0.21</v>
      </c>
    </row>
    <row r="762" spans="1:19" ht="15.75" customHeight="1" x14ac:dyDescent="0.3">
      <c r="A762" s="3">
        <v>2044</v>
      </c>
      <c r="B762" s="4">
        <v>45139</v>
      </c>
      <c r="C762" s="3">
        <v>203</v>
      </c>
      <c r="D762" s="3">
        <v>302</v>
      </c>
      <c r="E762" s="3">
        <v>101</v>
      </c>
      <c r="F762" s="3">
        <v>5</v>
      </c>
      <c r="G762" s="5">
        <v>193.88199999999998</v>
      </c>
      <c r="H762" s="5">
        <v>969.40999999999985</v>
      </c>
      <c r="I762" s="5">
        <v>164.79969999999997</v>
      </c>
      <c r="J762" s="3" t="b">
        <v>0</v>
      </c>
      <c r="K762" s="3" t="s">
        <v>212</v>
      </c>
      <c r="L762" s="16">
        <f t="shared" si="33"/>
        <v>0.84722222222222221</v>
      </c>
      <c r="M762" s="3">
        <v>2023</v>
      </c>
      <c r="N762" s="3">
        <v>8</v>
      </c>
      <c r="O762" s="3" t="s">
        <v>31</v>
      </c>
      <c r="P762" s="3">
        <v>20</v>
      </c>
      <c r="Q762" s="14">
        <f xml:space="preserve"> Table1[[#This Row],[Total_Sales]] / Table1[[#This Row],[Quantity_Sold]]</f>
        <v>193.88199999999998</v>
      </c>
      <c r="R762" s="14" t="str">
        <f t="shared" si="34"/>
        <v>Evening</v>
      </c>
      <c r="S762" s="30">
        <f t="shared" si="35"/>
        <v>0.16999999999999998</v>
      </c>
    </row>
    <row r="763" spans="1:19" ht="15.75" customHeight="1" x14ac:dyDescent="0.3">
      <c r="A763" s="3">
        <v>2979</v>
      </c>
      <c r="B763" s="4">
        <v>45139</v>
      </c>
      <c r="C763" s="3">
        <v>205</v>
      </c>
      <c r="D763" s="3">
        <v>303</v>
      </c>
      <c r="E763" s="3">
        <v>103</v>
      </c>
      <c r="F763" s="3">
        <v>7</v>
      </c>
      <c r="G763" s="5">
        <v>362.49199999999996</v>
      </c>
      <c r="H763" s="5">
        <v>2537.4439999999995</v>
      </c>
      <c r="I763" s="5">
        <v>380.61659999999989</v>
      </c>
      <c r="J763" s="3" t="b">
        <v>1</v>
      </c>
      <c r="K763" s="3" t="s">
        <v>1102</v>
      </c>
      <c r="L763" s="16">
        <f t="shared" si="33"/>
        <v>0.63958333333333328</v>
      </c>
      <c r="M763" s="3">
        <v>2023</v>
      </c>
      <c r="N763" s="3">
        <v>8</v>
      </c>
      <c r="O763" s="3" t="s">
        <v>31</v>
      </c>
      <c r="P763" s="3">
        <v>15</v>
      </c>
      <c r="Q763" s="9">
        <f xml:space="preserve"> Table1[[#This Row],[Total_Sales]] / Table1[[#This Row],[Quantity_Sold]]</f>
        <v>362.4919999999999</v>
      </c>
      <c r="R763" s="14" t="str">
        <f t="shared" si="34"/>
        <v>Evening</v>
      </c>
      <c r="S763" s="30">
        <f t="shared" si="35"/>
        <v>0.15</v>
      </c>
    </row>
    <row r="764" spans="1:19" ht="15.75" customHeight="1" x14ac:dyDescent="0.3">
      <c r="A764" s="3">
        <v>1274</v>
      </c>
      <c r="B764" s="4">
        <v>45140</v>
      </c>
      <c r="C764" s="3">
        <v>203</v>
      </c>
      <c r="D764" s="3">
        <v>301</v>
      </c>
      <c r="E764" s="3">
        <v>103</v>
      </c>
      <c r="F764" s="3">
        <v>4</v>
      </c>
      <c r="G764" s="5">
        <v>232.18</v>
      </c>
      <c r="H764" s="5">
        <v>928.72</v>
      </c>
      <c r="I764" s="5">
        <v>278.61599999999999</v>
      </c>
      <c r="J764" s="3" t="b">
        <v>0</v>
      </c>
      <c r="K764" s="3" t="s">
        <v>274</v>
      </c>
      <c r="L764" s="16">
        <f t="shared" si="33"/>
        <v>0.26250000000000001</v>
      </c>
      <c r="M764" s="3">
        <v>2023</v>
      </c>
      <c r="N764" s="3">
        <v>8</v>
      </c>
      <c r="O764" s="3" t="s">
        <v>18</v>
      </c>
      <c r="P764" s="3">
        <v>6</v>
      </c>
      <c r="Q764" s="9">
        <f xml:space="preserve"> Table1[[#This Row],[Total_Sales]] / Table1[[#This Row],[Quantity_Sold]]</f>
        <v>232.18</v>
      </c>
      <c r="R764" s="14" t="str">
        <f t="shared" si="34"/>
        <v>Morning</v>
      </c>
      <c r="S764" s="30">
        <f t="shared" si="35"/>
        <v>0.3</v>
      </c>
    </row>
    <row r="765" spans="1:19" ht="15.75" customHeight="1" x14ac:dyDescent="0.3">
      <c r="A765" s="3">
        <v>1676</v>
      </c>
      <c r="B765" s="4">
        <v>45140</v>
      </c>
      <c r="C765" s="3">
        <v>203</v>
      </c>
      <c r="D765" s="3">
        <v>305</v>
      </c>
      <c r="E765" s="3">
        <v>101</v>
      </c>
      <c r="F765" s="3">
        <v>10</v>
      </c>
      <c r="G765" s="5">
        <v>292.61700000000002</v>
      </c>
      <c r="H765" s="5">
        <v>2926.17</v>
      </c>
      <c r="I765" s="5">
        <v>877.851</v>
      </c>
      <c r="J765" s="3" t="b">
        <v>0</v>
      </c>
      <c r="K765" s="3" t="s">
        <v>564</v>
      </c>
      <c r="L765" s="16">
        <f t="shared" si="33"/>
        <v>0.19791666666666666</v>
      </c>
      <c r="M765" s="3">
        <v>2023</v>
      </c>
      <c r="N765" s="3">
        <v>8</v>
      </c>
      <c r="O765" s="3" t="s">
        <v>18</v>
      </c>
      <c r="P765" s="3">
        <v>4</v>
      </c>
      <c r="Q765" s="14">
        <f xml:space="preserve"> Table1[[#This Row],[Total_Sales]] / Table1[[#This Row],[Quantity_Sold]]</f>
        <v>292.61700000000002</v>
      </c>
      <c r="R765" s="14" t="str">
        <f t="shared" si="34"/>
        <v>Morning</v>
      </c>
      <c r="S765" s="30">
        <f t="shared" si="35"/>
        <v>0.3</v>
      </c>
    </row>
    <row r="766" spans="1:19" ht="15.75" customHeight="1" x14ac:dyDescent="0.3">
      <c r="A766" s="3">
        <v>2123</v>
      </c>
      <c r="B766" s="4">
        <v>45140</v>
      </c>
      <c r="C766" s="3">
        <v>201</v>
      </c>
      <c r="D766" s="3">
        <v>301</v>
      </c>
      <c r="E766" s="3">
        <v>102</v>
      </c>
      <c r="F766" s="3">
        <v>7</v>
      </c>
      <c r="G766" s="5">
        <v>345.04600000000005</v>
      </c>
      <c r="H766" s="5">
        <v>2415.3220000000001</v>
      </c>
      <c r="I766" s="5">
        <v>458.91118</v>
      </c>
      <c r="J766" s="3" t="b">
        <v>0</v>
      </c>
      <c r="K766" s="3" t="s">
        <v>795</v>
      </c>
      <c r="L766" s="16">
        <f t="shared" si="33"/>
        <v>0.46388888888888891</v>
      </c>
      <c r="M766" s="3">
        <v>2023</v>
      </c>
      <c r="N766" s="3">
        <v>8</v>
      </c>
      <c r="O766" s="3" t="s">
        <v>18</v>
      </c>
      <c r="P766" s="3">
        <v>11</v>
      </c>
      <c r="Q766" s="9">
        <f xml:space="preserve"> Table1[[#This Row],[Total_Sales]] / Table1[[#This Row],[Quantity_Sold]]</f>
        <v>345.04599999999999</v>
      </c>
      <c r="R766" s="14" t="str">
        <f t="shared" si="34"/>
        <v>Morning</v>
      </c>
      <c r="S766" s="30">
        <f t="shared" si="35"/>
        <v>0.19</v>
      </c>
    </row>
    <row r="767" spans="1:19" ht="15.75" customHeight="1" x14ac:dyDescent="0.3">
      <c r="A767" s="3">
        <v>2769</v>
      </c>
      <c r="B767" s="4">
        <v>45140</v>
      </c>
      <c r="C767" s="3">
        <v>204</v>
      </c>
      <c r="D767" s="3">
        <v>304</v>
      </c>
      <c r="E767" s="3">
        <v>104</v>
      </c>
      <c r="F767" s="3">
        <v>4</v>
      </c>
      <c r="G767" s="5">
        <v>232.505</v>
      </c>
      <c r="H767" s="5">
        <v>930.02</v>
      </c>
      <c r="I767" s="5">
        <v>139.50299999999999</v>
      </c>
      <c r="J767" s="3" t="b">
        <v>0</v>
      </c>
      <c r="K767" s="3" t="s">
        <v>867</v>
      </c>
      <c r="L767" s="16">
        <f t="shared" si="33"/>
        <v>0.5229166666666667</v>
      </c>
      <c r="M767" s="3">
        <v>2023</v>
      </c>
      <c r="N767" s="3">
        <v>8</v>
      </c>
      <c r="O767" s="3" t="s">
        <v>18</v>
      </c>
      <c r="P767" s="3">
        <v>12</v>
      </c>
      <c r="Q767" s="9">
        <f xml:space="preserve"> Table1[[#This Row],[Total_Sales]] / Table1[[#This Row],[Quantity_Sold]]</f>
        <v>232.505</v>
      </c>
      <c r="R767" s="14" t="str">
        <f t="shared" si="34"/>
        <v>Afternoon</v>
      </c>
      <c r="S767" s="30">
        <f t="shared" si="35"/>
        <v>0.15</v>
      </c>
    </row>
    <row r="768" spans="1:19" ht="15.75" customHeight="1" x14ac:dyDescent="0.3">
      <c r="A768" s="3">
        <v>1447</v>
      </c>
      <c r="B768" s="4">
        <v>45141</v>
      </c>
      <c r="C768" s="3">
        <v>203</v>
      </c>
      <c r="D768" s="3">
        <v>302</v>
      </c>
      <c r="E768" s="3">
        <v>101</v>
      </c>
      <c r="F768" s="3">
        <v>10</v>
      </c>
      <c r="G768" s="5">
        <v>117.325</v>
      </c>
      <c r="H768" s="5">
        <v>1173.25</v>
      </c>
      <c r="I768" s="5">
        <v>293.3125</v>
      </c>
      <c r="J768" s="3" t="b">
        <v>0</v>
      </c>
      <c r="K768" s="3" t="s">
        <v>100</v>
      </c>
      <c r="L768" s="16">
        <f t="shared" si="33"/>
        <v>0.3034722222222222</v>
      </c>
      <c r="M768" s="3">
        <v>2023</v>
      </c>
      <c r="N768" s="3">
        <v>8</v>
      </c>
      <c r="O768" s="3" t="s">
        <v>16</v>
      </c>
      <c r="P768" s="3">
        <v>7</v>
      </c>
      <c r="Q768" s="14">
        <f xml:space="preserve"> Table1[[#This Row],[Total_Sales]] / Table1[[#This Row],[Quantity_Sold]]</f>
        <v>117.325</v>
      </c>
      <c r="R768" s="14" t="str">
        <f t="shared" si="34"/>
        <v>Morning</v>
      </c>
      <c r="S768" s="30">
        <f t="shared" si="35"/>
        <v>0.25</v>
      </c>
    </row>
    <row r="769" spans="1:19" ht="15.75" customHeight="1" x14ac:dyDescent="0.3">
      <c r="A769" s="3">
        <v>2003</v>
      </c>
      <c r="B769" s="4">
        <v>45141</v>
      </c>
      <c r="C769" s="3">
        <v>205</v>
      </c>
      <c r="D769" s="3">
        <v>302</v>
      </c>
      <c r="E769" s="3">
        <v>102</v>
      </c>
      <c r="F769" s="3">
        <v>2</v>
      </c>
      <c r="G769" s="5">
        <v>217.256</v>
      </c>
      <c r="H769" s="5">
        <v>434.512</v>
      </c>
      <c r="I769" s="5">
        <v>82.557280000000006</v>
      </c>
      <c r="J769" s="3" t="b">
        <v>0</v>
      </c>
      <c r="K769" s="3" t="s">
        <v>511</v>
      </c>
      <c r="L769" s="16">
        <f t="shared" si="33"/>
        <v>0.51249999999999996</v>
      </c>
      <c r="M769" s="3">
        <v>2023</v>
      </c>
      <c r="N769" s="3">
        <v>8</v>
      </c>
      <c r="O769" s="3" t="s">
        <v>16</v>
      </c>
      <c r="P769" s="3">
        <v>12</v>
      </c>
      <c r="Q769" s="9">
        <f xml:space="preserve"> Table1[[#This Row],[Total_Sales]] / Table1[[#This Row],[Quantity_Sold]]</f>
        <v>217.256</v>
      </c>
      <c r="R769" s="14" t="str">
        <f t="shared" si="34"/>
        <v>Afternoon</v>
      </c>
      <c r="S769" s="30">
        <f t="shared" si="35"/>
        <v>0.19</v>
      </c>
    </row>
    <row r="770" spans="1:19" ht="15.75" customHeight="1" x14ac:dyDescent="0.3">
      <c r="A770" s="3">
        <v>2203</v>
      </c>
      <c r="B770" s="4">
        <v>45141</v>
      </c>
      <c r="C770" s="3">
        <v>203</v>
      </c>
      <c r="D770" s="3">
        <v>302</v>
      </c>
      <c r="E770" s="3">
        <v>105</v>
      </c>
      <c r="F770" s="3">
        <v>10</v>
      </c>
      <c r="G770" s="5">
        <v>378.71600000000001</v>
      </c>
      <c r="H770" s="5">
        <v>3787.16</v>
      </c>
      <c r="I770" s="5">
        <v>946.79</v>
      </c>
      <c r="J770" s="3" t="b">
        <v>0</v>
      </c>
      <c r="K770" s="3" t="s">
        <v>437</v>
      </c>
      <c r="L770" s="16">
        <f t="shared" ref="L770:L833" si="36">TIMEVALUE(K770)</f>
        <v>0.96875</v>
      </c>
      <c r="M770" s="3">
        <v>2023</v>
      </c>
      <c r="N770" s="3">
        <v>8</v>
      </c>
      <c r="O770" s="3" t="s">
        <v>16</v>
      </c>
      <c r="P770" s="3">
        <v>23</v>
      </c>
      <c r="Q770" s="9">
        <f xml:space="preserve"> Table1[[#This Row],[Total_Sales]] / Table1[[#This Row],[Quantity_Sold]]</f>
        <v>378.71600000000001</v>
      </c>
      <c r="R770" s="14" t="str">
        <f t="shared" ref="R770:R833" si="37">IF(L770&lt;TIME(12,0,0),"Morning", IF(L770&lt;TIME(15,0,0),"Afternoon", IF(L770&lt;TIME(21,0,0),"Evening","Night")))</f>
        <v>Night</v>
      </c>
      <c r="S770" s="30">
        <f t="shared" ref="S770:S833" si="38">(I770/H770)</f>
        <v>0.25</v>
      </c>
    </row>
    <row r="771" spans="1:19" ht="15.75" customHeight="1" x14ac:dyDescent="0.3">
      <c r="A771" s="3">
        <v>1419</v>
      </c>
      <c r="B771" s="4">
        <v>45142</v>
      </c>
      <c r="C771" s="3">
        <v>204</v>
      </c>
      <c r="D771" s="3">
        <v>301</v>
      </c>
      <c r="E771" s="3">
        <v>105</v>
      </c>
      <c r="F771" s="3">
        <v>7</v>
      </c>
      <c r="G771" s="5">
        <v>103.792</v>
      </c>
      <c r="H771" s="5">
        <v>726.54399999999998</v>
      </c>
      <c r="I771" s="5">
        <v>108.9816</v>
      </c>
      <c r="J771" s="3" t="b">
        <v>1</v>
      </c>
      <c r="K771" s="3" t="s">
        <v>389</v>
      </c>
      <c r="L771" s="16">
        <f t="shared" si="36"/>
        <v>8.819444444444445E-2</v>
      </c>
      <c r="M771" s="3">
        <v>2023</v>
      </c>
      <c r="N771" s="3">
        <v>8</v>
      </c>
      <c r="O771" s="3" t="s">
        <v>26</v>
      </c>
      <c r="P771" s="3">
        <v>2</v>
      </c>
      <c r="Q771" s="9">
        <f xml:space="preserve"> Table1[[#This Row],[Total_Sales]] / Table1[[#This Row],[Quantity_Sold]]</f>
        <v>103.792</v>
      </c>
      <c r="R771" s="14" t="str">
        <f t="shared" si="37"/>
        <v>Morning</v>
      </c>
      <c r="S771" s="30">
        <f t="shared" si="38"/>
        <v>0.15</v>
      </c>
    </row>
    <row r="772" spans="1:19" ht="15.75" customHeight="1" x14ac:dyDescent="0.3">
      <c r="A772" s="3">
        <v>1005</v>
      </c>
      <c r="B772" s="4">
        <v>45143</v>
      </c>
      <c r="C772" s="3">
        <v>202</v>
      </c>
      <c r="D772" s="3">
        <v>303</v>
      </c>
      <c r="E772" s="3">
        <v>102</v>
      </c>
      <c r="F772" s="3">
        <v>2</v>
      </c>
      <c r="G772" s="5">
        <v>112.56700000000001</v>
      </c>
      <c r="H772" s="5">
        <v>225.13400000000001</v>
      </c>
      <c r="I772" s="5">
        <v>33.770099999999999</v>
      </c>
      <c r="J772" s="3" t="b">
        <v>0</v>
      </c>
      <c r="K772" s="3" t="s">
        <v>23</v>
      </c>
      <c r="L772" s="16">
        <f t="shared" si="36"/>
        <v>0.44583333333333336</v>
      </c>
      <c r="M772" s="3">
        <v>2023</v>
      </c>
      <c r="N772" s="3">
        <v>8</v>
      </c>
      <c r="O772" s="3" t="s">
        <v>22</v>
      </c>
      <c r="P772" s="3">
        <v>10</v>
      </c>
      <c r="Q772" s="9">
        <f xml:space="preserve"> Table1[[#This Row],[Total_Sales]] / Table1[[#This Row],[Quantity_Sold]]</f>
        <v>112.56700000000001</v>
      </c>
      <c r="R772" s="14" t="str">
        <f t="shared" si="37"/>
        <v>Morning</v>
      </c>
      <c r="S772" s="30">
        <f t="shared" si="38"/>
        <v>0.15</v>
      </c>
    </row>
    <row r="773" spans="1:19" ht="15.75" customHeight="1" x14ac:dyDescent="0.3">
      <c r="A773" s="3">
        <v>1679</v>
      </c>
      <c r="B773" s="4">
        <v>45143</v>
      </c>
      <c r="C773" s="3">
        <v>203</v>
      </c>
      <c r="D773" s="3">
        <v>302</v>
      </c>
      <c r="E773" s="3">
        <v>102</v>
      </c>
      <c r="F773" s="3">
        <v>5</v>
      </c>
      <c r="G773" s="5">
        <v>53.469000000000008</v>
      </c>
      <c r="H773" s="5">
        <v>267.34500000000003</v>
      </c>
      <c r="I773" s="5">
        <v>50.795550000000006</v>
      </c>
      <c r="J773" s="3" t="b">
        <v>0</v>
      </c>
      <c r="K773" s="3" t="s">
        <v>213</v>
      </c>
      <c r="L773" s="16">
        <f t="shared" si="36"/>
        <v>0.16805555555555557</v>
      </c>
      <c r="M773" s="3">
        <v>2023</v>
      </c>
      <c r="N773" s="3">
        <v>8</v>
      </c>
      <c r="O773" s="3" t="s">
        <v>22</v>
      </c>
      <c r="P773" s="3">
        <v>4</v>
      </c>
      <c r="Q773" s="9">
        <f xml:space="preserve"> Table1[[#This Row],[Total_Sales]] / Table1[[#This Row],[Quantity_Sold]]</f>
        <v>53.469000000000008</v>
      </c>
      <c r="R773" s="14" t="str">
        <f t="shared" si="37"/>
        <v>Morning</v>
      </c>
      <c r="S773" s="30">
        <f t="shared" si="38"/>
        <v>0.19</v>
      </c>
    </row>
    <row r="774" spans="1:19" ht="15.75" customHeight="1" x14ac:dyDescent="0.3">
      <c r="A774" s="3">
        <v>1902</v>
      </c>
      <c r="B774" s="4">
        <v>45143</v>
      </c>
      <c r="C774" s="3">
        <v>203</v>
      </c>
      <c r="D774" s="3">
        <v>304</v>
      </c>
      <c r="E774" s="3">
        <v>105</v>
      </c>
      <c r="F774" s="3">
        <v>9</v>
      </c>
      <c r="G774" s="5">
        <v>301.18400000000003</v>
      </c>
      <c r="H774" s="5">
        <v>2710.6560000000004</v>
      </c>
      <c r="I774" s="5">
        <v>569.23776000000009</v>
      </c>
      <c r="J774" s="3" t="b">
        <v>1</v>
      </c>
      <c r="K774" s="3" t="s">
        <v>695</v>
      </c>
      <c r="L774" s="16">
        <f t="shared" si="36"/>
        <v>0.12916666666666668</v>
      </c>
      <c r="M774" s="3">
        <v>2023</v>
      </c>
      <c r="N774" s="3">
        <v>8</v>
      </c>
      <c r="O774" s="3" t="s">
        <v>22</v>
      </c>
      <c r="P774" s="3">
        <v>3</v>
      </c>
      <c r="Q774" s="9">
        <f xml:space="preserve"> Table1[[#This Row],[Total_Sales]] / Table1[[#This Row],[Quantity_Sold]]</f>
        <v>301.18400000000003</v>
      </c>
      <c r="R774" s="14" t="str">
        <f t="shared" si="37"/>
        <v>Morning</v>
      </c>
      <c r="S774" s="30">
        <f t="shared" si="38"/>
        <v>0.21</v>
      </c>
    </row>
    <row r="775" spans="1:19" ht="15.75" customHeight="1" x14ac:dyDescent="0.3">
      <c r="A775" s="3">
        <v>2620</v>
      </c>
      <c r="B775" s="4">
        <v>45143</v>
      </c>
      <c r="C775" s="3">
        <v>201</v>
      </c>
      <c r="D775" s="3">
        <v>304</v>
      </c>
      <c r="E775" s="3">
        <v>101</v>
      </c>
      <c r="F775" s="3">
        <v>3</v>
      </c>
      <c r="G775" s="5">
        <v>272.89600000000002</v>
      </c>
      <c r="H775" s="5">
        <v>818.6880000000001</v>
      </c>
      <c r="I775" s="5">
        <v>139.17696000000004</v>
      </c>
      <c r="J775" s="3" t="b">
        <v>0</v>
      </c>
      <c r="K775" s="3" t="s">
        <v>336</v>
      </c>
      <c r="L775" s="16">
        <f t="shared" si="36"/>
        <v>0.12708333333333333</v>
      </c>
      <c r="M775" s="3">
        <v>2023</v>
      </c>
      <c r="N775" s="3">
        <v>8</v>
      </c>
      <c r="O775" s="3" t="s">
        <v>22</v>
      </c>
      <c r="P775" s="3">
        <v>3</v>
      </c>
      <c r="Q775" s="14">
        <f xml:space="preserve"> Table1[[#This Row],[Total_Sales]] / Table1[[#This Row],[Quantity_Sold]]</f>
        <v>272.89600000000002</v>
      </c>
      <c r="R775" s="14" t="str">
        <f t="shared" si="37"/>
        <v>Morning</v>
      </c>
      <c r="S775" s="30">
        <f t="shared" si="38"/>
        <v>0.17</v>
      </c>
    </row>
    <row r="776" spans="1:19" ht="15.75" customHeight="1" x14ac:dyDescent="0.3">
      <c r="A776" s="3">
        <v>1806</v>
      </c>
      <c r="B776" s="4">
        <v>45144</v>
      </c>
      <c r="C776" s="3">
        <v>204</v>
      </c>
      <c r="D776" s="3">
        <v>305</v>
      </c>
      <c r="E776" s="3">
        <v>103</v>
      </c>
      <c r="F776" s="3">
        <v>5</v>
      </c>
      <c r="G776" s="5">
        <v>289.09399999999999</v>
      </c>
      <c r="H776" s="5">
        <v>1445.47</v>
      </c>
      <c r="I776" s="5">
        <v>303.5487</v>
      </c>
      <c r="J776" s="3" t="b">
        <v>1</v>
      </c>
      <c r="K776" s="3" t="s">
        <v>612</v>
      </c>
      <c r="L776" s="16">
        <f t="shared" si="36"/>
        <v>0.73402777777777772</v>
      </c>
      <c r="M776" s="3">
        <v>2023</v>
      </c>
      <c r="N776" s="3">
        <v>8</v>
      </c>
      <c r="O776" s="3" t="s">
        <v>20</v>
      </c>
      <c r="P776" s="3">
        <v>17</v>
      </c>
      <c r="Q776" s="9">
        <f xml:space="preserve"> Table1[[#This Row],[Total_Sales]] / Table1[[#This Row],[Quantity_Sold]]</f>
        <v>289.09399999999999</v>
      </c>
      <c r="R776" s="14" t="str">
        <f t="shared" si="37"/>
        <v>Evening</v>
      </c>
      <c r="S776" s="30">
        <f t="shared" si="38"/>
        <v>0.21</v>
      </c>
    </row>
    <row r="777" spans="1:19" ht="15.75" customHeight="1" x14ac:dyDescent="0.3">
      <c r="A777" s="3">
        <v>2158</v>
      </c>
      <c r="B777" s="4">
        <v>45144</v>
      </c>
      <c r="C777" s="3">
        <v>202</v>
      </c>
      <c r="D777" s="3">
        <v>302</v>
      </c>
      <c r="E777" s="3">
        <v>102</v>
      </c>
      <c r="F777" s="3">
        <v>1</v>
      </c>
      <c r="G777" s="5">
        <v>257.036</v>
      </c>
      <c r="H777" s="5">
        <v>257.036</v>
      </c>
      <c r="I777" s="5">
        <v>43.696120000000001</v>
      </c>
      <c r="J777" s="3" t="b">
        <v>0</v>
      </c>
      <c r="K777" s="3" t="s">
        <v>463</v>
      </c>
      <c r="L777" s="16">
        <f t="shared" si="36"/>
        <v>3.1944444444444442E-2</v>
      </c>
      <c r="M777" s="3">
        <v>2023</v>
      </c>
      <c r="N777" s="3">
        <v>8</v>
      </c>
      <c r="O777" s="3" t="s">
        <v>20</v>
      </c>
      <c r="P777" s="3">
        <v>0</v>
      </c>
      <c r="Q777" s="9">
        <f xml:space="preserve"> Table1[[#This Row],[Total_Sales]] / Table1[[#This Row],[Quantity_Sold]]</f>
        <v>257.036</v>
      </c>
      <c r="R777" s="14" t="str">
        <f t="shared" si="37"/>
        <v>Morning</v>
      </c>
      <c r="S777" s="30">
        <f t="shared" si="38"/>
        <v>0.17</v>
      </c>
    </row>
    <row r="778" spans="1:19" ht="15.75" customHeight="1" x14ac:dyDescent="0.3">
      <c r="A778" s="3">
        <v>2494</v>
      </c>
      <c r="B778" s="4">
        <v>45144</v>
      </c>
      <c r="C778" s="3">
        <v>204</v>
      </c>
      <c r="D778" s="3">
        <v>303</v>
      </c>
      <c r="E778" s="3">
        <v>104</v>
      </c>
      <c r="F778" s="3">
        <v>5</v>
      </c>
      <c r="G778" s="5">
        <v>147.667</v>
      </c>
      <c r="H778" s="5">
        <v>738.33500000000004</v>
      </c>
      <c r="I778" s="5">
        <v>125.51695000000001</v>
      </c>
      <c r="J778" s="3" t="b">
        <v>0</v>
      </c>
      <c r="K778" s="3" t="s">
        <v>937</v>
      </c>
      <c r="L778" s="16">
        <f t="shared" si="36"/>
        <v>0.49375000000000002</v>
      </c>
      <c r="M778" s="3">
        <v>2023</v>
      </c>
      <c r="N778" s="3">
        <v>8</v>
      </c>
      <c r="O778" s="3" t="s">
        <v>20</v>
      </c>
      <c r="P778" s="3">
        <v>11</v>
      </c>
      <c r="Q778" s="9">
        <f xml:space="preserve"> Table1[[#This Row],[Total_Sales]] / Table1[[#This Row],[Quantity_Sold]]</f>
        <v>147.667</v>
      </c>
      <c r="R778" s="14" t="str">
        <f t="shared" si="37"/>
        <v>Morning</v>
      </c>
      <c r="S778" s="30">
        <f t="shared" si="38"/>
        <v>0.17</v>
      </c>
    </row>
    <row r="779" spans="1:19" ht="15.75" customHeight="1" x14ac:dyDescent="0.3">
      <c r="A779" s="3">
        <v>2883</v>
      </c>
      <c r="B779" s="4">
        <v>45144</v>
      </c>
      <c r="C779" s="3">
        <v>201</v>
      </c>
      <c r="D779" s="3">
        <v>303</v>
      </c>
      <c r="E779" s="3">
        <v>105</v>
      </c>
      <c r="F779" s="3">
        <v>8</v>
      </c>
      <c r="G779" s="5">
        <v>371.34499999999997</v>
      </c>
      <c r="H779" s="5">
        <v>2970.7599999999998</v>
      </c>
      <c r="I779" s="5">
        <v>445.61399999999998</v>
      </c>
      <c r="J779" s="3" t="b">
        <v>0</v>
      </c>
      <c r="K779" s="3" t="s">
        <v>1069</v>
      </c>
      <c r="L779" s="16">
        <f t="shared" si="36"/>
        <v>0.49791666666666667</v>
      </c>
      <c r="M779" s="3">
        <v>2023</v>
      </c>
      <c r="N779" s="3">
        <v>8</v>
      </c>
      <c r="O779" s="3" t="s">
        <v>20</v>
      </c>
      <c r="P779" s="3">
        <v>11</v>
      </c>
      <c r="Q779" s="9">
        <f xml:space="preserve"> Table1[[#This Row],[Total_Sales]] / Table1[[#This Row],[Quantity_Sold]]</f>
        <v>371.34499999999997</v>
      </c>
      <c r="R779" s="14" t="str">
        <f t="shared" si="37"/>
        <v>Morning</v>
      </c>
      <c r="S779" s="30">
        <f t="shared" si="38"/>
        <v>0.15</v>
      </c>
    </row>
    <row r="780" spans="1:19" ht="15.75" customHeight="1" x14ac:dyDescent="0.3">
      <c r="A780" s="3">
        <v>2886</v>
      </c>
      <c r="B780" s="4">
        <v>45145</v>
      </c>
      <c r="C780" s="3">
        <v>205</v>
      </c>
      <c r="D780" s="3">
        <v>305</v>
      </c>
      <c r="E780" s="3">
        <v>103</v>
      </c>
      <c r="F780" s="3">
        <v>9</v>
      </c>
      <c r="G780" s="5">
        <v>339.41699999999997</v>
      </c>
      <c r="H780" s="5">
        <v>3054.7529999999997</v>
      </c>
      <c r="I780" s="5">
        <v>641.49812999999995</v>
      </c>
      <c r="J780" s="3" t="b">
        <v>0</v>
      </c>
      <c r="K780" s="3" t="s">
        <v>57</v>
      </c>
      <c r="L780" s="16">
        <f t="shared" si="36"/>
        <v>0.50416666666666665</v>
      </c>
      <c r="M780" s="3">
        <v>2023</v>
      </c>
      <c r="N780" s="3">
        <v>8</v>
      </c>
      <c r="O780" s="3" t="s">
        <v>28</v>
      </c>
      <c r="P780" s="3">
        <v>12</v>
      </c>
      <c r="Q780" s="9">
        <f xml:space="preserve"> Table1[[#This Row],[Total_Sales]] / Table1[[#This Row],[Quantity_Sold]]</f>
        <v>339.41699999999997</v>
      </c>
      <c r="R780" s="14" t="str">
        <f t="shared" si="37"/>
        <v>Afternoon</v>
      </c>
      <c r="S780" s="30">
        <f t="shared" si="38"/>
        <v>0.21</v>
      </c>
    </row>
    <row r="781" spans="1:19" ht="15.75" customHeight="1" x14ac:dyDescent="0.3">
      <c r="A781" s="3">
        <v>1601</v>
      </c>
      <c r="B781" s="4">
        <v>45146</v>
      </c>
      <c r="C781" s="3">
        <v>203</v>
      </c>
      <c r="D781" s="3">
        <v>303</v>
      </c>
      <c r="E781" s="3">
        <v>104</v>
      </c>
      <c r="F781" s="3">
        <v>4</v>
      </c>
      <c r="G781" s="5">
        <v>166.97200000000001</v>
      </c>
      <c r="H781" s="5">
        <v>667.88800000000003</v>
      </c>
      <c r="I781" s="5">
        <v>126.89872000000001</v>
      </c>
      <c r="J781" s="3" t="b">
        <v>0</v>
      </c>
      <c r="K781" s="3" t="s">
        <v>139</v>
      </c>
      <c r="L781" s="16">
        <f t="shared" si="36"/>
        <v>0.57638888888888884</v>
      </c>
      <c r="M781" s="3">
        <v>2023</v>
      </c>
      <c r="N781" s="3">
        <v>8</v>
      </c>
      <c r="O781" s="3" t="s">
        <v>31</v>
      </c>
      <c r="P781" s="3">
        <v>13</v>
      </c>
      <c r="Q781" s="9">
        <f xml:space="preserve"> Table1[[#This Row],[Total_Sales]] / Table1[[#This Row],[Quantity_Sold]]</f>
        <v>166.97200000000001</v>
      </c>
      <c r="R781" s="14" t="str">
        <f t="shared" si="37"/>
        <v>Afternoon</v>
      </c>
      <c r="S781" s="30">
        <f t="shared" si="38"/>
        <v>0.19</v>
      </c>
    </row>
    <row r="782" spans="1:19" ht="15.75" customHeight="1" x14ac:dyDescent="0.3">
      <c r="A782" s="3">
        <v>1241</v>
      </c>
      <c r="B782" s="4">
        <v>45147</v>
      </c>
      <c r="C782" s="3">
        <v>202</v>
      </c>
      <c r="D782" s="3">
        <v>301</v>
      </c>
      <c r="E782" s="3">
        <v>104</v>
      </c>
      <c r="F782" s="3">
        <v>8</v>
      </c>
      <c r="G782" s="5">
        <v>189.358</v>
      </c>
      <c r="H782" s="5">
        <v>1514.864</v>
      </c>
      <c r="I782" s="5">
        <v>287.82416000000001</v>
      </c>
      <c r="J782" s="3" t="b">
        <v>0</v>
      </c>
      <c r="K782" s="3" t="s">
        <v>245</v>
      </c>
      <c r="L782" s="16">
        <f t="shared" si="36"/>
        <v>0.64097222222222228</v>
      </c>
      <c r="M782" s="3">
        <v>2023</v>
      </c>
      <c r="N782" s="3">
        <v>8</v>
      </c>
      <c r="O782" s="3" t="s">
        <v>18</v>
      </c>
      <c r="P782" s="3">
        <v>15</v>
      </c>
      <c r="Q782" s="9">
        <f xml:space="preserve"> Table1[[#This Row],[Total_Sales]] / Table1[[#This Row],[Quantity_Sold]]</f>
        <v>189.358</v>
      </c>
      <c r="R782" s="14" t="str">
        <f t="shared" si="37"/>
        <v>Evening</v>
      </c>
      <c r="S782" s="30">
        <f t="shared" si="38"/>
        <v>0.19</v>
      </c>
    </row>
    <row r="783" spans="1:19" ht="15.75" customHeight="1" x14ac:dyDescent="0.3">
      <c r="A783" s="3">
        <v>2591</v>
      </c>
      <c r="B783" s="4">
        <v>45148</v>
      </c>
      <c r="C783" s="3">
        <v>203</v>
      </c>
      <c r="D783" s="3">
        <v>301</v>
      </c>
      <c r="E783" s="3">
        <v>103</v>
      </c>
      <c r="F783" s="3">
        <v>9</v>
      </c>
      <c r="G783" s="5">
        <v>52.819000000000003</v>
      </c>
      <c r="H783" s="5">
        <v>475.37100000000004</v>
      </c>
      <c r="I783" s="5">
        <v>90.320490000000007</v>
      </c>
      <c r="J783" s="3" t="b">
        <v>1</v>
      </c>
      <c r="K783" s="3" t="s">
        <v>970</v>
      </c>
      <c r="L783" s="16">
        <f t="shared" si="36"/>
        <v>0.54166666666666663</v>
      </c>
      <c r="M783" s="3">
        <v>2023</v>
      </c>
      <c r="N783" s="3">
        <v>8</v>
      </c>
      <c r="O783" s="3" t="s">
        <v>16</v>
      </c>
      <c r="P783" s="3">
        <v>13</v>
      </c>
      <c r="Q783" s="9">
        <f xml:space="preserve"> Table1[[#This Row],[Total_Sales]] / Table1[[#This Row],[Quantity_Sold]]</f>
        <v>52.819000000000003</v>
      </c>
      <c r="R783" s="14" t="str">
        <f t="shared" si="37"/>
        <v>Afternoon</v>
      </c>
      <c r="S783" s="30">
        <f t="shared" si="38"/>
        <v>0.19</v>
      </c>
    </row>
    <row r="784" spans="1:19" ht="15.75" customHeight="1" x14ac:dyDescent="0.3">
      <c r="A784" s="3">
        <v>2280</v>
      </c>
      <c r="B784" s="4">
        <v>45149</v>
      </c>
      <c r="C784" s="3">
        <v>205</v>
      </c>
      <c r="D784" s="3">
        <v>303</v>
      </c>
      <c r="E784" s="3">
        <v>103</v>
      </c>
      <c r="F784" s="3">
        <v>5</v>
      </c>
      <c r="G784" s="5">
        <v>62.712000000000003</v>
      </c>
      <c r="H784" s="5">
        <v>313.56</v>
      </c>
      <c r="I784" s="5">
        <v>65.8476</v>
      </c>
      <c r="J784" s="3" t="b">
        <v>0</v>
      </c>
      <c r="K784" s="3" t="s">
        <v>857</v>
      </c>
      <c r="L784" s="16">
        <f t="shared" si="36"/>
        <v>0.21041666666666667</v>
      </c>
      <c r="M784" s="3">
        <v>2023</v>
      </c>
      <c r="N784" s="3">
        <v>8</v>
      </c>
      <c r="O784" s="3" t="s">
        <v>26</v>
      </c>
      <c r="P784" s="3">
        <v>5</v>
      </c>
      <c r="Q784" s="9">
        <f xml:space="preserve"> Table1[[#This Row],[Total_Sales]] / Table1[[#This Row],[Quantity_Sold]]</f>
        <v>62.712000000000003</v>
      </c>
      <c r="R784" s="14" t="str">
        <f t="shared" si="37"/>
        <v>Morning</v>
      </c>
      <c r="S784" s="30">
        <f t="shared" si="38"/>
        <v>0.21</v>
      </c>
    </row>
    <row r="785" spans="1:19" ht="15.75" customHeight="1" x14ac:dyDescent="0.3">
      <c r="A785" s="3">
        <v>2362</v>
      </c>
      <c r="B785" s="4">
        <v>45149</v>
      </c>
      <c r="C785" s="3">
        <v>201</v>
      </c>
      <c r="D785" s="3">
        <v>301</v>
      </c>
      <c r="E785" s="3">
        <v>105</v>
      </c>
      <c r="F785" s="3">
        <v>7</v>
      </c>
      <c r="G785" s="5">
        <v>286.702</v>
      </c>
      <c r="H785" s="5">
        <v>2006.914</v>
      </c>
      <c r="I785" s="5">
        <v>341.17538000000002</v>
      </c>
      <c r="J785" s="3" t="b">
        <v>0</v>
      </c>
      <c r="K785" s="3" t="s">
        <v>217</v>
      </c>
      <c r="L785" s="16">
        <f t="shared" si="36"/>
        <v>0.18055555555555555</v>
      </c>
      <c r="M785" s="3">
        <v>2023</v>
      </c>
      <c r="N785" s="3">
        <v>8</v>
      </c>
      <c r="O785" s="3" t="s">
        <v>26</v>
      </c>
      <c r="P785" s="3">
        <v>4</v>
      </c>
      <c r="Q785" s="9">
        <f xml:space="preserve"> Table1[[#This Row],[Total_Sales]] / Table1[[#This Row],[Quantity_Sold]]</f>
        <v>286.702</v>
      </c>
      <c r="R785" s="14" t="str">
        <f t="shared" si="37"/>
        <v>Morning</v>
      </c>
      <c r="S785" s="30">
        <f t="shared" si="38"/>
        <v>0.17</v>
      </c>
    </row>
    <row r="786" spans="1:19" ht="15.75" customHeight="1" x14ac:dyDescent="0.3">
      <c r="A786" s="3">
        <v>2658</v>
      </c>
      <c r="B786" s="4">
        <v>45149</v>
      </c>
      <c r="C786" s="3">
        <v>205</v>
      </c>
      <c r="D786" s="3">
        <v>301</v>
      </c>
      <c r="E786" s="3">
        <v>105</v>
      </c>
      <c r="F786" s="3">
        <v>3</v>
      </c>
      <c r="G786" s="5">
        <v>153.76400000000001</v>
      </c>
      <c r="H786" s="5">
        <v>461.29200000000003</v>
      </c>
      <c r="I786" s="5">
        <v>96.871319999999997</v>
      </c>
      <c r="J786" s="3" t="b">
        <v>0</v>
      </c>
      <c r="K786" s="3" t="s">
        <v>991</v>
      </c>
      <c r="L786" s="16">
        <f t="shared" si="36"/>
        <v>0.39513888888888887</v>
      </c>
      <c r="M786" s="3">
        <v>2023</v>
      </c>
      <c r="N786" s="3">
        <v>8</v>
      </c>
      <c r="O786" s="3" t="s">
        <v>26</v>
      </c>
      <c r="P786" s="3">
        <v>9</v>
      </c>
      <c r="Q786" s="9">
        <f xml:space="preserve"> Table1[[#This Row],[Total_Sales]] / Table1[[#This Row],[Quantity_Sold]]</f>
        <v>153.76400000000001</v>
      </c>
      <c r="R786" s="14" t="str">
        <f t="shared" si="37"/>
        <v>Morning</v>
      </c>
      <c r="S786" s="30">
        <f t="shared" si="38"/>
        <v>0.21</v>
      </c>
    </row>
    <row r="787" spans="1:19" ht="15.75" customHeight="1" x14ac:dyDescent="0.3">
      <c r="A787" s="3">
        <v>2893</v>
      </c>
      <c r="B787" s="4">
        <v>45150</v>
      </c>
      <c r="C787" s="3">
        <v>202</v>
      </c>
      <c r="D787" s="3">
        <v>303</v>
      </c>
      <c r="E787" s="3">
        <v>103</v>
      </c>
      <c r="F787" s="3">
        <v>10</v>
      </c>
      <c r="G787" s="5">
        <v>306.57900000000001</v>
      </c>
      <c r="H787" s="5">
        <v>3065.79</v>
      </c>
      <c r="I787" s="5">
        <v>766.44749999999999</v>
      </c>
      <c r="J787" s="3" t="b">
        <v>1</v>
      </c>
      <c r="K787" s="3" t="s">
        <v>1074</v>
      </c>
      <c r="L787" s="16">
        <f t="shared" si="36"/>
        <v>0.16666666666666666</v>
      </c>
      <c r="M787" s="3">
        <v>2023</v>
      </c>
      <c r="N787" s="3">
        <v>8</v>
      </c>
      <c r="O787" s="3" t="s">
        <v>22</v>
      </c>
      <c r="P787" s="3">
        <v>4</v>
      </c>
      <c r="Q787" s="9">
        <f xml:space="preserve"> Table1[[#This Row],[Total_Sales]] / Table1[[#This Row],[Quantity_Sold]]</f>
        <v>306.57900000000001</v>
      </c>
      <c r="R787" s="14" t="str">
        <f t="shared" si="37"/>
        <v>Morning</v>
      </c>
      <c r="S787" s="30">
        <f t="shared" si="38"/>
        <v>0.25</v>
      </c>
    </row>
    <row r="788" spans="1:19" ht="15.75" customHeight="1" x14ac:dyDescent="0.3">
      <c r="A788" s="3">
        <v>1056</v>
      </c>
      <c r="B788" s="4">
        <v>45151</v>
      </c>
      <c r="C788" s="3">
        <v>203</v>
      </c>
      <c r="D788" s="3">
        <v>303</v>
      </c>
      <c r="E788" s="3">
        <v>101</v>
      </c>
      <c r="F788" s="3">
        <v>8</v>
      </c>
      <c r="G788" s="5">
        <v>112.60600000000001</v>
      </c>
      <c r="H788" s="5">
        <v>900.84800000000007</v>
      </c>
      <c r="I788" s="5">
        <v>189.17807999999999</v>
      </c>
      <c r="J788" s="3" t="b">
        <v>1</v>
      </c>
      <c r="K788" s="3" t="s">
        <v>76</v>
      </c>
      <c r="L788" s="16">
        <f t="shared" si="36"/>
        <v>0.58402777777777781</v>
      </c>
      <c r="M788" s="3">
        <v>2023</v>
      </c>
      <c r="N788" s="3">
        <v>8</v>
      </c>
      <c r="O788" s="3" t="s">
        <v>20</v>
      </c>
      <c r="P788" s="3">
        <v>14</v>
      </c>
      <c r="Q788" s="14">
        <f xml:space="preserve"> Table1[[#This Row],[Total_Sales]] / Table1[[#This Row],[Quantity_Sold]]</f>
        <v>112.60600000000001</v>
      </c>
      <c r="R788" s="14" t="str">
        <f t="shared" si="37"/>
        <v>Afternoon</v>
      </c>
      <c r="S788" s="30">
        <f t="shared" si="38"/>
        <v>0.20999999999999996</v>
      </c>
    </row>
    <row r="789" spans="1:19" ht="15.75" customHeight="1" x14ac:dyDescent="0.3">
      <c r="A789" s="3">
        <v>2565</v>
      </c>
      <c r="B789" s="4">
        <v>45151</v>
      </c>
      <c r="C789" s="3">
        <v>204</v>
      </c>
      <c r="D789" s="3">
        <v>303</v>
      </c>
      <c r="E789" s="3">
        <v>103</v>
      </c>
      <c r="F789" s="3">
        <v>3</v>
      </c>
      <c r="G789" s="5">
        <v>38.207000000000001</v>
      </c>
      <c r="H789" s="5">
        <v>114.62100000000001</v>
      </c>
      <c r="I789" s="5">
        <v>17.193149999999999</v>
      </c>
      <c r="J789" s="3" t="b">
        <v>0</v>
      </c>
      <c r="K789" s="3" t="s">
        <v>355</v>
      </c>
      <c r="L789" s="16">
        <f t="shared" si="36"/>
        <v>0.15069444444444444</v>
      </c>
      <c r="M789" s="3">
        <v>2023</v>
      </c>
      <c r="N789" s="3">
        <v>8</v>
      </c>
      <c r="O789" s="3" t="s">
        <v>20</v>
      </c>
      <c r="P789" s="3">
        <v>3</v>
      </c>
      <c r="Q789" s="9">
        <f xml:space="preserve"> Table1[[#This Row],[Total_Sales]] / Table1[[#This Row],[Quantity_Sold]]</f>
        <v>38.207000000000001</v>
      </c>
      <c r="R789" s="14" t="str">
        <f t="shared" si="37"/>
        <v>Morning</v>
      </c>
      <c r="S789" s="30">
        <f t="shared" si="38"/>
        <v>0.15</v>
      </c>
    </row>
    <row r="790" spans="1:19" ht="15.75" customHeight="1" x14ac:dyDescent="0.3">
      <c r="A790" s="3">
        <v>2002</v>
      </c>
      <c r="B790" s="4">
        <v>45152</v>
      </c>
      <c r="C790" s="3">
        <v>203</v>
      </c>
      <c r="D790" s="3">
        <v>301</v>
      </c>
      <c r="E790" s="3">
        <v>101</v>
      </c>
      <c r="F790" s="3">
        <v>6</v>
      </c>
      <c r="G790" s="5">
        <v>26.975000000000001</v>
      </c>
      <c r="H790" s="5">
        <v>161.85000000000002</v>
      </c>
      <c r="I790" s="5">
        <v>27.514500000000005</v>
      </c>
      <c r="J790" s="3" t="b">
        <v>0</v>
      </c>
      <c r="K790" s="3" t="s">
        <v>744</v>
      </c>
      <c r="L790" s="16">
        <f t="shared" si="36"/>
        <v>2.9861111111111113E-2</v>
      </c>
      <c r="M790" s="3">
        <v>2023</v>
      </c>
      <c r="N790" s="3">
        <v>8</v>
      </c>
      <c r="O790" s="3" t="s">
        <v>28</v>
      </c>
      <c r="P790" s="3">
        <v>0</v>
      </c>
      <c r="Q790" s="14">
        <f xml:space="preserve"> Table1[[#This Row],[Total_Sales]] / Table1[[#This Row],[Quantity_Sold]]</f>
        <v>26.975000000000005</v>
      </c>
      <c r="R790" s="14" t="str">
        <f t="shared" si="37"/>
        <v>Morning</v>
      </c>
      <c r="S790" s="30">
        <f t="shared" si="38"/>
        <v>0.17</v>
      </c>
    </row>
    <row r="791" spans="1:19" ht="15.75" customHeight="1" x14ac:dyDescent="0.3">
      <c r="A791" s="3">
        <v>1602</v>
      </c>
      <c r="B791" s="4">
        <v>45154</v>
      </c>
      <c r="C791" s="3">
        <v>205</v>
      </c>
      <c r="D791" s="3">
        <v>303</v>
      </c>
      <c r="E791" s="3">
        <v>105</v>
      </c>
      <c r="F791" s="3">
        <v>7</v>
      </c>
      <c r="G791" s="5">
        <v>255.94400000000002</v>
      </c>
      <c r="H791" s="5">
        <v>1791.6080000000002</v>
      </c>
      <c r="I791" s="5">
        <v>376.23768000000001</v>
      </c>
      <c r="J791" s="3" t="b">
        <v>0</v>
      </c>
      <c r="K791" s="3" t="s">
        <v>185</v>
      </c>
      <c r="L791" s="16">
        <f t="shared" si="36"/>
        <v>0.24374999999999999</v>
      </c>
      <c r="M791" s="3">
        <v>2023</v>
      </c>
      <c r="N791" s="3">
        <v>8</v>
      </c>
      <c r="O791" s="3" t="s">
        <v>18</v>
      </c>
      <c r="P791" s="3">
        <v>5</v>
      </c>
      <c r="Q791" s="9">
        <f xml:space="preserve"> Table1[[#This Row],[Total_Sales]] / Table1[[#This Row],[Quantity_Sold]]</f>
        <v>255.94400000000002</v>
      </c>
      <c r="R791" s="14" t="str">
        <f t="shared" si="37"/>
        <v>Morning</v>
      </c>
      <c r="S791" s="30">
        <f t="shared" si="38"/>
        <v>0.21</v>
      </c>
    </row>
    <row r="792" spans="1:19" ht="15.75" customHeight="1" x14ac:dyDescent="0.3">
      <c r="A792" s="3">
        <v>2896</v>
      </c>
      <c r="B792" s="4">
        <v>45154</v>
      </c>
      <c r="C792" s="3">
        <v>202</v>
      </c>
      <c r="D792" s="3">
        <v>303</v>
      </c>
      <c r="E792" s="3">
        <v>101</v>
      </c>
      <c r="F792" s="3">
        <v>1</v>
      </c>
      <c r="G792" s="5">
        <v>294.65800000000002</v>
      </c>
      <c r="H792" s="5">
        <v>294.65800000000002</v>
      </c>
      <c r="I792" s="5">
        <v>50.091860000000004</v>
      </c>
      <c r="J792" s="3" t="b">
        <v>0</v>
      </c>
      <c r="K792" s="3" t="s">
        <v>814</v>
      </c>
      <c r="L792" s="16">
        <f t="shared" si="36"/>
        <v>0.57361111111111107</v>
      </c>
      <c r="M792" s="3">
        <v>2023</v>
      </c>
      <c r="N792" s="3">
        <v>8</v>
      </c>
      <c r="O792" s="3" t="s">
        <v>18</v>
      </c>
      <c r="P792" s="3">
        <v>13</v>
      </c>
      <c r="Q792" s="14">
        <f xml:space="preserve"> Table1[[#This Row],[Total_Sales]] / Table1[[#This Row],[Quantity_Sold]]</f>
        <v>294.65800000000002</v>
      </c>
      <c r="R792" s="14" t="str">
        <f t="shared" si="37"/>
        <v>Afternoon</v>
      </c>
      <c r="S792" s="30">
        <f t="shared" si="38"/>
        <v>0.17</v>
      </c>
    </row>
    <row r="793" spans="1:19" ht="15.75" customHeight="1" x14ac:dyDescent="0.3">
      <c r="A793" s="3">
        <v>2978</v>
      </c>
      <c r="B793" s="4">
        <v>45154</v>
      </c>
      <c r="C793" s="3">
        <v>205</v>
      </c>
      <c r="D793" s="3">
        <v>301</v>
      </c>
      <c r="E793" s="3">
        <v>101</v>
      </c>
      <c r="F793" s="3">
        <v>2</v>
      </c>
      <c r="G793" s="5">
        <v>82.757999999999996</v>
      </c>
      <c r="H793" s="5">
        <v>165.51599999999999</v>
      </c>
      <c r="I793" s="5">
        <v>49.654799999999994</v>
      </c>
      <c r="J793" s="3" t="b">
        <v>0</v>
      </c>
      <c r="K793" s="3" t="s">
        <v>307</v>
      </c>
      <c r="L793" s="16">
        <f t="shared" si="36"/>
        <v>0.29444444444444445</v>
      </c>
      <c r="M793" s="3">
        <v>2023</v>
      </c>
      <c r="N793" s="3">
        <v>8</v>
      </c>
      <c r="O793" s="3" t="s">
        <v>18</v>
      </c>
      <c r="P793" s="3">
        <v>7</v>
      </c>
      <c r="Q793" s="14">
        <f xml:space="preserve"> Table1[[#This Row],[Total_Sales]] / Table1[[#This Row],[Quantity_Sold]]</f>
        <v>82.757999999999996</v>
      </c>
      <c r="R793" s="14" t="str">
        <f t="shared" si="37"/>
        <v>Morning</v>
      </c>
      <c r="S793" s="30">
        <f t="shared" si="38"/>
        <v>0.3</v>
      </c>
    </row>
    <row r="794" spans="1:19" ht="15.75" customHeight="1" x14ac:dyDescent="0.3">
      <c r="A794" s="3">
        <v>1398</v>
      </c>
      <c r="B794" s="4">
        <v>45155</v>
      </c>
      <c r="C794" s="3">
        <v>205</v>
      </c>
      <c r="D794" s="3">
        <v>303</v>
      </c>
      <c r="E794" s="3">
        <v>104</v>
      </c>
      <c r="F794" s="3">
        <v>4</v>
      </c>
      <c r="G794" s="5">
        <v>304.55100000000004</v>
      </c>
      <c r="H794" s="5">
        <v>1218.2040000000002</v>
      </c>
      <c r="I794" s="5">
        <v>255.82284000000004</v>
      </c>
      <c r="J794" s="3" t="b">
        <v>0</v>
      </c>
      <c r="K794" s="3" t="s">
        <v>373</v>
      </c>
      <c r="L794" s="16">
        <f t="shared" si="36"/>
        <v>0.77708333333333335</v>
      </c>
      <c r="M794" s="3">
        <v>2023</v>
      </c>
      <c r="N794" s="3">
        <v>8</v>
      </c>
      <c r="O794" s="3" t="s">
        <v>16</v>
      </c>
      <c r="P794" s="3">
        <v>18</v>
      </c>
      <c r="Q794" s="9">
        <f xml:space="preserve"> Table1[[#This Row],[Total_Sales]] / Table1[[#This Row],[Quantity_Sold]]</f>
        <v>304.55100000000004</v>
      </c>
      <c r="R794" s="14" t="str">
        <f t="shared" si="37"/>
        <v>Evening</v>
      </c>
      <c r="S794" s="30">
        <f t="shared" si="38"/>
        <v>0.21</v>
      </c>
    </row>
    <row r="795" spans="1:19" ht="15.75" customHeight="1" x14ac:dyDescent="0.3">
      <c r="A795" s="3">
        <v>2581</v>
      </c>
      <c r="B795" s="4">
        <v>45155</v>
      </c>
      <c r="C795" s="3">
        <v>205</v>
      </c>
      <c r="D795" s="3">
        <v>305</v>
      </c>
      <c r="E795" s="3">
        <v>104</v>
      </c>
      <c r="F795" s="3">
        <v>6</v>
      </c>
      <c r="G795" s="5">
        <v>240.916</v>
      </c>
      <c r="H795" s="5">
        <v>1445.4960000000001</v>
      </c>
      <c r="I795" s="5">
        <v>361.37400000000002</v>
      </c>
      <c r="J795" s="3" t="b">
        <v>0</v>
      </c>
      <c r="K795" s="3" t="s">
        <v>767</v>
      </c>
      <c r="L795" s="16">
        <f t="shared" si="36"/>
        <v>0.59791666666666665</v>
      </c>
      <c r="M795" s="3">
        <v>2023</v>
      </c>
      <c r="N795" s="3">
        <v>8</v>
      </c>
      <c r="O795" s="3" t="s">
        <v>16</v>
      </c>
      <c r="P795" s="3">
        <v>14</v>
      </c>
      <c r="Q795" s="9">
        <f xml:space="preserve"> Table1[[#This Row],[Total_Sales]] / Table1[[#This Row],[Quantity_Sold]]</f>
        <v>240.91600000000003</v>
      </c>
      <c r="R795" s="14" t="str">
        <f t="shared" si="37"/>
        <v>Afternoon</v>
      </c>
      <c r="S795" s="30">
        <f t="shared" si="38"/>
        <v>0.25</v>
      </c>
    </row>
    <row r="796" spans="1:19" ht="15.75" customHeight="1" x14ac:dyDescent="0.3">
      <c r="A796" s="3">
        <v>1453</v>
      </c>
      <c r="B796" s="4">
        <v>45156</v>
      </c>
      <c r="C796" s="3">
        <v>204</v>
      </c>
      <c r="D796" s="3">
        <v>302</v>
      </c>
      <c r="E796" s="3">
        <v>101</v>
      </c>
      <c r="F796" s="3">
        <v>1</v>
      </c>
      <c r="G796" s="5">
        <v>38.623000000000005</v>
      </c>
      <c r="H796" s="5">
        <v>38.623000000000005</v>
      </c>
      <c r="I796" s="5">
        <v>9.6557500000000012</v>
      </c>
      <c r="J796" s="3" t="b">
        <v>0</v>
      </c>
      <c r="K796" s="3" t="s">
        <v>412</v>
      </c>
      <c r="L796" s="16">
        <f t="shared" si="36"/>
        <v>0.42083333333333334</v>
      </c>
      <c r="M796" s="3">
        <v>2023</v>
      </c>
      <c r="N796" s="3">
        <v>8</v>
      </c>
      <c r="O796" s="3" t="s">
        <v>26</v>
      </c>
      <c r="P796" s="3">
        <v>10</v>
      </c>
      <c r="Q796" s="14">
        <f xml:space="preserve"> Table1[[#This Row],[Total_Sales]] / Table1[[#This Row],[Quantity_Sold]]</f>
        <v>38.623000000000005</v>
      </c>
      <c r="R796" s="14" t="str">
        <f t="shared" si="37"/>
        <v>Morning</v>
      </c>
      <c r="S796" s="30">
        <f t="shared" si="38"/>
        <v>0.25</v>
      </c>
    </row>
    <row r="797" spans="1:19" ht="15.75" customHeight="1" x14ac:dyDescent="0.3">
      <c r="A797" s="3">
        <v>1804</v>
      </c>
      <c r="B797" s="4">
        <v>45156</v>
      </c>
      <c r="C797" s="3">
        <v>204</v>
      </c>
      <c r="D797" s="3">
        <v>303</v>
      </c>
      <c r="E797" s="3">
        <v>103</v>
      </c>
      <c r="F797" s="3">
        <v>3</v>
      </c>
      <c r="G797" s="5">
        <v>247.27300000000002</v>
      </c>
      <c r="H797" s="5">
        <v>741.81900000000007</v>
      </c>
      <c r="I797" s="5">
        <v>126.10923000000003</v>
      </c>
      <c r="J797" s="3" t="b">
        <v>0</v>
      </c>
      <c r="K797" s="3" t="s">
        <v>640</v>
      </c>
      <c r="L797" s="16">
        <f t="shared" si="36"/>
        <v>0.64930555555555558</v>
      </c>
      <c r="M797" s="3">
        <v>2023</v>
      </c>
      <c r="N797" s="3">
        <v>8</v>
      </c>
      <c r="O797" s="3" t="s">
        <v>26</v>
      </c>
      <c r="P797" s="3">
        <v>15</v>
      </c>
      <c r="Q797" s="9">
        <f xml:space="preserve"> Table1[[#This Row],[Total_Sales]] / Table1[[#This Row],[Quantity_Sold]]</f>
        <v>247.27300000000002</v>
      </c>
      <c r="R797" s="14" t="str">
        <f t="shared" si="37"/>
        <v>Evening</v>
      </c>
      <c r="S797" s="30">
        <f t="shared" si="38"/>
        <v>0.17</v>
      </c>
    </row>
    <row r="798" spans="1:19" ht="15.75" customHeight="1" x14ac:dyDescent="0.3">
      <c r="A798" s="3">
        <v>2962</v>
      </c>
      <c r="B798" s="4">
        <v>45156</v>
      </c>
      <c r="C798" s="3">
        <v>203</v>
      </c>
      <c r="D798" s="3">
        <v>305</v>
      </c>
      <c r="E798" s="3">
        <v>103</v>
      </c>
      <c r="F798" s="3">
        <v>10</v>
      </c>
      <c r="G798" s="5">
        <v>58.278999999999996</v>
      </c>
      <c r="H798" s="5">
        <v>582.79</v>
      </c>
      <c r="I798" s="5">
        <v>99.074300000000008</v>
      </c>
      <c r="J798" s="3" t="b">
        <v>0</v>
      </c>
      <c r="K798" s="3" t="s">
        <v>991</v>
      </c>
      <c r="L798" s="16">
        <f t="shared" si="36"/>
        <v>0.39513888888888887</v>
      </c>
      <c r="M798" s="3">
        <v>2023</v>
      </c>
      <c r="N798" s="3">
        <v>8</v>
      </c>
      <c r="O798" s="3" t="s">
        <v>26</v>
      </c>
      <c r="P798" s="3">
        <v>9</v>
      </c>
      <c r="Q798" s="9">
        <f xml:space="preserve"> Table1[[#This Row],[Total_Sales]] / Table1[[#This Row],[Quantity_Sold]]</f>
        <v>58.278999999999996</v>
      </c>
      <c r="R798" s="14" t="str">
        <f t="shared" si="37"/>
        <v>Morning</v>
      </c>
      <c r="S798" s="30">
        <f t="shared" si="38"/>
        <v>0.17</v>
      </c>
    </row>
    <row r="799" spans="1:19" ht="15.75" customHeight="1" x14ac:dyDescent="0.3">
      <c r="A799" s="3">
        <v>1249</v>
      </c>
      <c r="B799" s="4">
        <v>45157</v>
      </c>
      <c r="C799" s="3">
        <v>204</v>
      </c>
      <c r="D799" s="3">
        <v>303</v>
      </c>
      <c r="E799" s="3">
        <v>105</v>
      </c>
      <c r="F799" s="3">
        <v>5</v>
      </c>
      <c r="G799" s="5">
        <v>321.59399999999999</v>
      </c>
      <c r="H799" s="5">
        <v>1607.97</v>
      </c>
      <c r="I799" s="5">
        <v>401.99250000000001</v>
      </c>
      <c r="J799" s="3" t="b">
        <v>0</v>
      </c>
      <c r="K799" s="3" t="s">
        <v>251</v>
      </c>
      <c r="L799" s="16">
        <f t="shared" si="36"/>
        <v>0.76666666666666672</v>
      </c>
      <c r="M799" s="3">
        <v>2023</v>
      </c>
      <c r="N799" s="3">
        <v>8</v>
      </c>
      <c r="O799" s="3" t="s">
        <v>22</v>
      </c>
      <c r="P799" s="3">
        <v>18</v>
      </c>
      <c r="Q799" s="9">
        <f xml:space="preserve"> Table1[[#This Row],[Total_Sales]] / Table1[[#This Row],[Quantity_Sold]]</f>
        <v>321.59399999999999</v>
      </c>
      <c r="R799" s="14" t="str">
        <f t="shared" si="37"/>
        <v>Evening</v>
      </c>
      <c r="S799" s="30">
        <f t="shared" si="38"/>
        <v>0.25</v>
      </c>
    </row>
    <row r="800" spans="1:19" ht="15.75" customHeight="1" x14ac:dyDescent="0.3">
      <c r="A800" s="3">
        <v>2164</v>
      </c>
      <c r="B800" s="4">
        <v>45157</v>
      </c>
      <c r="C800" s="3">
        <v>202</v>
      </c>
      <c r="D800" s="3">
        <v>303</v>
      </c>
      <c r="E800" s="3">
        <v>104</v>
      </c>
      <c r="F800" s="3">
        <v>9</v>
      </c>
      <c r="G800" s="5">
        <v>241.86500000000001</v>
      </c>
      <c r="H800" s="5">
        <v>2176.7849999999999</v>
      </c>
      <c r="I800" s="5">
        <v>370.05345</v>
      </c>
      <c r="J800" s="3" t="b">
        <v>0</v>
      </c>
      <c r="K800" s="3" t="s">
        <v>559</v>
      </c>
      <c r="L800" s="16">
        <f t="shared" si="36"/>
        <v>0.42499999999999999</v>
      </c>
      <c r="M800" s="3">
        <v>2023</v>
      </c>
      <c r="N800" s="3">
        <v>8</v>
      </c>
      <c r="O800" s="3" t="s">
        <v>22</v>
      </c>
      <c r="P800" s="3">
        <v>10</v>
      </c>
      <c r="Q800" s="9">
        <f xml:space="preserve"> Table1[[#This Row],[Total_Sales]] / Table1[[#This Row],[Quantity_Sold]]</f>
        <v>241.86499999999998</v>
      </c>
      <c r="R800" s="14" t="str">
        <f t="shared" si="37"/>
        <v>Morning</v>
      </c>
      <c r="S800" s="30">
        <f t="shared" si="38"/>
        <v>0.17</v>
      </c>
    </row>
    <row r="801" spans="1:19" ht="15.75" customHeight="1" x14ac:dyDescent="0.3">
      <c r="A801" s="3">
        <v>2300</v>
      </c>
      <c r="B801" s="4">
        <v>45157</v>
      </c>
      <c r="C801" s="3">
        <v>203</v>
      </c>
      <c r="D801" s="3">
        <v>302</v>
      </c>
      <c r="E801" s="3">
        <v>101</v>
      </c>
      <c r="F801" s="3">
        <v>7</v>
      </c>
      <c r="G801" s="5">
        <v>102.297</v>
      </c>
      <c r="H801" s="5">
        <v>716.07899999999995</v>
      </c>
      <c r="I801" s="5">
        <v>214.82369999999997</v>
      </c>
      <c r="J801" s="3" t="b">
        <v>0</v>
      </c>
      <c r="K801" s="3" t="s">
        <v>869</v>
      </c>
      <c r="L801" s="16">
        <f t="shared" si="36"/>
        <v>0.92291666666666672</v>
      </c>
      <c r="M801" s="3">
        <v>2023</v>
      </c>
      <c r="N801" s="3">
        <v>8</v>
      </c>
      <c r="O801" s="3" t="s">
        <v>22</v>
      </c>
      <c r="P801" s="3">
        <v>22</v>
      </c>
      <c r="Q801" s="14">
        <f xml:space="preserve"> Table1[[#This Row],[Total_Sales]] / Table1[[#This Row],[Quantity_Sold]]</f>
        <v>102.297</v>
      </c>
      <c r="R801" s="14" t="str">
        <f t="shared" si="37"/>
        <v>Night</v>
      </c>
      <c r="S801" s="30">
        <f t="shared" si="38"/>
        <v>0.3</v>
      </c>
    </row>
    <row r="802" spans="1:19" ht="15.75" customHeight="1" x14ac:dyDescent="0.3">
      <c r="A802" s="3">
        <v>1725</v>
      </c>
      <c r="B802" s="4">
        <v>45158</v>
      </c>
      <c r="C802" s="3">
        <v>204</v>
      </c>
      <c r="D802" s="3">
        <v>302</v>
      </c>
      <c r="E802" s="3">
        <v>105</v>
      </c>
      <c r="F802" s="3">
        <v>10</v>
      </c>
      <c r="G802" s="5">
        <v>184.93799999999999</v>
      </c>
      <c r="H802" s="5">
        <v>1849.3799999999999</v>
      </c>
      <c r="I802" s="5">
        <v>277.40699999999998</v>
      </c>
      <c r="J802" s="3" t="b">
        <v>0</v>
      </c>
      <c r="K802" s="3" t="s">
        <v>213</v>
      </c>
      <c r="L802" s="16">
        <f t="shared" si="36"/>
        <v>0.16805555555555557</v>
      </c>
      <c r="M802" s="3">
        <v>2023</v>
      </c>
      <c r="N802" s="3">
        <v>8</v>
      </c>
      <c r="O802" s="3" t="s">
        <v>20</v>
      </c>
      <c r="P802" s="3">
        <v>4</v>
      </c>
      <c r="Q802" s="9">
        <f xml:space="preserve"> Table1[[#This Row],[Total_Sales]] / Table1[[#This Row],[Quantity_Sold]]</f>
        <v>184.93799999999999</v>
      </c>
      <c r="R802" s="14" t="str">
        <f t="shared" si="37"/>
        <v>Morning</v>
      </c>
      <c r="S802" s="30">
        <f t="shared" si="38"/>
        <v>0.15</v>
      </c>
    </row>
    <row r="803" spans="1:19" ht="15.75" customHeight="1" x14ac:dyDescent="0.3">
      <c r="A803" s="3">
        <v>2425</v>
      </c>
      <c r="B803" s="4">
        <v>45158</v>
      </c>
      <c r="C803" s="3">
        <v>201</v>
      </c>
      <c r="D803" s="3">
        <v>303</v>
      </c>
      <c r="E803" s="3">
        <v>105</v>
      </c>
      <c r="F803" s="3">
        <v>10</v>
      </c>
      <c r="G803" s="5">
        <v>351.68899999999996</v>
      </c>
      <c r="H803" s="5">
        <v>3516.8899999999994</v>
      </c>
      <c r="I803" s="5">
        <v>879.22249999999985</v>
      </c>
      <c r="J803" s="3" t="b">
        <v>0</v>
      </c>
      <c r="K803" s="3" t="s">
        <v>917</v>
      </c>
      <c r="L803" s="16">
        <f t="shared" si="36"/>
        <v>0.12083333333333333</v>
      </c>
      <c r="M803" s="3">
        <v>2023</v>
      </c>
      <c r="N803" s="3">
        <v>8</v>
      </c>
      <c r="O803" s="3" t="s">
        <v>20</v>
      </c>
      <c r="P803" s="3">
        <v>2</v>
      </c>
      <c r="Q803" s="9">
        <f xml:space="preserve"> Table1[[#This Row],[Total_Sales]] / Table1[[#This Row],[Quantity_Sold]]</f>
        <v>351.68899999999996</v>
      </c>
      <c r="R803" s="14" t="str">
        <f t="shared" si="37"/>
        <v>Morning</v>
      </c>
      <c r="S803" s="30">
        <f t="shared" si="38"/>
        <v>0.25</v>
      </c>
    </row>
    <row r="804" spans="1:19" ht="15.75" customHeight="1" x14ac:dyDescent="0.3">
      <c r="A804" s="3">
        <v>1361</v>
      </c>
      <c r="B804" s="4">
        <v>45159</v>
      </c>
      <c r="C804" s="3">
        <v>202</v>
      </c>
      <c r="D804" s="3">
        <v>304</v>
      </c>
      <c r="E804" s="3">
        <v>102</v>
      </c>
      <c r="F804" s="3">
        <v>6</v>
      </c>
      <c r="G804" s="5">
        <v>87.659000000000006</v>
      </c>
      <c r="H804" s="5">
        <v>525.95400000000006</v>
      </c>
      <c r="I804" s="5">
        <v>99.931260000000009</v>
      </c>
      <c r="J804" s="3" t="b">
        <v>0</v>
      </c>
      <c r="K804" s="3" t="s">
        <v>344</v>
      </c>
      <c r="L804" s="16">
        <f t="shared" si="36"/>
        <v>0.82916666666666672</v>
      </c>
      <c r="M804" s="3">
        <v>2023</v>
      </c>
      <c r="N804" s="3">
        <v>8</v>
      </c>
      <c r="O804" s="3" t="s">
        <v>28</v>
      </c>
      <c r="P804" s="3">
        <v>19</v>
      </c>
      <c r="Q804" s="9">
        <f xml:space="preserve"> Table1[[#This Row],[Total_Sales]] / Table1[[#This Row],[Quantity_Sold]]</f>
        <v>87.659000000000006</v>
      </c>
      <c r="R804" s="14" t="str">
        <f t="shared" si="37"/>
        <v>Evening</v>
      </c>
      <c r="S804" s="30">
        <f t="shared" si="38"/>
        <v>0.19</v>
      </c>
    </row>
    <row r="805" spans="1:19" ht="15.75" customHeight="1" x14ac:dyDescent="0.3">
      <c r="A805" s="3">
        <v>1680</v>
      </c>
      <c r="B805" s="4">
        <v>45159</v>
      </c>
      <c r="C805" s="3">
        <v>203</v>
      </c>
      <c r="D805" s="3">
        <v>304</v>
      </c>
      <c r="E805" s="3">
        <v>103</v>
      </c>
      <c r="F805" s="3">
        <v>7</v>
      </c>
      <c r="G805" s="5">
        <v>318.94200000000001</v>
      </c>
      <c r="H805" s="5">
        <v>2232.5940000000001</v>
      </c>
      <c r="I805" s="5">
        <v>468.84474</v>
      </c>
      <c r="J805" s="3" t="b">
        <v>0</v>
      </c>
      <c r="K805" s="3" t="s">
        <v>566</v>
      </c>
      <c r="L805" s="16">
        <f t="shared" si="36"/>
        <v>0.63055555555555554</v>
      </c>
      <c r="M805" s="3">
        <v>2023</v>
      </c>
      <c r="N805" s="3">
        <v>8</v>
      </c>
      <c r="O805" s="3" t="s">
        <v>28</v>
      </c>
      <c r="P805" s="3">
        <v>15</v>
      </c>
      <c r="Q805" s="9">
        <f xml:space="preserve"> Table1[[#This Row],[Total_Sales]] / Table1[[#This Row],[Quantity_Sold]]</f>
        <v>318.94200000000001</v>
      </c>
      <c r="R805" s="14" t="str">
        <f t="shared" si="37"/>
        <v>Evening</v>
      </c>
      <c r="S805" s="30">
        <f t="shared" si="38"/>
        <v>0.21</v>
      </c>
    </row>
    <row r="806" spans="1:19" ht="15.75" customHeight="1" x14ac:dyDescent="0.3">
      <c r="A806" s="3">
        <v>2035</v>
      </c>
      <c r="B806" s="4">
        <v>45160</v>
      </c>
      <c r="C806" s="3">
        <v>201</v>
      </c>
      <c r="D806" s="3">
        <v>305</v>
      </c>
      <c r="E806" s="3">
        <v>105</v>
      </c>
      <c r="F806" s="3">
        <v>4</v>
      </c>
      <c r="G806" s="5">
        <v>311.233</v>
      </c>
      <c r="H806" s="5">
        <v>1244.932</v>
      </c>
      <c r="I806" s="5">
        <v>311.233</v>
      </c>
      <c r="J806" s="3" t="b">
        <v>0</v>
      </c>
      <c r="K806" s="3" t="s">
        <v>756</v>
      </c>
      <c r="L806" s="16">
        <f t="shared" si="36"/>
        <v>0.18819444444444444</v>
      </c>
      <c r="M806" s="3">
        <v>2023</v>
      </c>
      <c r="N806" s="3">
        <v>8</v>
      </c>
      <c r="O806" s="3" t="s">
        <v>31</v>
      </c>
      <c r="P806" s="3">
        <v>4</v>
      </c>
      <c r="Q806" s="9">
        <f xml:space="preserve"> Table1[[#This Row],[Total_Sales]] / Table1[[#This Row],[Quantity_Sold]]</f>
        <v>311.233</v>
      </c>
      <c r="R806" s="14" t="str">
        <f t="shared" si="37"/>
        <v>Morning</v>
      </c>
      <c r="S806" s="30">
        <f t="shared" si="38"/>
        <v>0.25</v>
      </c>
    </row>
    <row r="807" spans="1:19" ht="15.75" customHeight="1" x14ac:dyDescent="0.3">
      <c r="A807" s="3">
        <v>2204</v>
      </c>
      <c r="B807" s="4">
        <v>45160</v>
      </c>
      <c r="C807" s="3">
        <v>204</v>
      </c>
      <c r="D807" s="3">
        <v>301</v>
      </c>
      <c r="E807" s="3">
        <v>104</v>
      </c>
      <c r="F807" s="3">
        <v>1</v>
      </c>
      <c r="G807" s="5">
        <v>36.179000000000002</v>
      </c>
      <c r="H807" s="5">
        <v>36.179000000000002</v>
      </c>
      <c r="I807" s="5">
        <v>10.8537</v>
      </c>
      <c r="J807" s="3" t="b">
        <v>0</v>
      </c>
      <c r="K807" s="3" t="s">
        <v>204</v>
      </c>
      <c r="L807" s="16">
        <f t="shared" si="36"/>
        <v>0.89930555555555558</v>
      </c>
      <c r="M807" s="3">
        <v>2023</v>
      </c>
      <c r="N807" s="3">
        <v>8</v>
      </c>
      <c r="O807" s="3" t="s">
        <v>31</v>
      </c>
      <c r="P807" s="3">
        <v>21</v>
      </c>
      <c r="Q807" s="9">
        <f xml:space="preserve"> Table1[[#This Row],[Total_Sales]] / Table1[[#This Row],[Quantity_Sold]]</f>
        <v>36.179000000000002</v>
      </c>
      <c r="R807" s="14" t="str">
        <f t="shared" si="37"/>
        <v>Night</v>
      </c>
      <c r="S807" s="30">
        <f t="shared" si="38"/>
        <v>0.3</v>
      </c>
    </row>
    <row r="808" spans="1:19" ht="15.75" customHeight="1" x14ac:dyDescent="0.3">
      <c r="A808" s="3">
        <v>1022</v>
      </c>
      <c r="B808" s="4">
        <v>45161</v>
      </c>
      <c r="C808" s="3">
        <v>201</v>
      </c>
      <c r="D808" s="3">
        <v>301</v>
      </c>
      <c r="E808" s="3">
        <v>104</v>
      </c>
      <c r="F808" s="3">
        <v>2</v>
      </c>
      <c r="G808" s="5">
        <v>335.88100000000003</v>
      </c>
      <c r="H808" s="5">
        <v>671.76200000000006</v>
      </c>
      <c r="I808" s="5">
        <v>201.52860000000001</v>
      </c>
      <c r="J808" s="3" t="b">
        <v>1</v>
      </c>
      <c r="K808" s="3" t="s">
        <v>43</v>
      </c>
      <c r="L808" s="16">
        <f t="shared" si="36"/>
        <v>0.24652777777777779</v>
      </c>
      <c r="M808" s="3">
        <v>2023</v>
      </c>
      <c r="N808" s="3">
        <v>8</v>
      </c>
      <c r="O808" s="3" t="s">
        <v>18</v>
      </c>
      <c r="P808" s="3">
        <v>5</v>
      </c>
      <c r="Q808" s="9">
        <f xml:space="preserve"> Table1[[#This Row],[Total_Sales]] / Table1[[#This Row],[Quantity_Sold]]</f>
        <v>335.88100000000003</v>
      </c>
      <c r="R808" s="14" t="str">
        <f t="shared" si="37"/>
        <v>Morning</v>
      </c>
      <c r="S808" s="30">
        <f t="shared" si="38"/>
        <v>0.3</v>
      </c>
    </row>
    <row r="809" spans="1:19" ht="15.75" customHeight="1" x14ac:dyDescent="0.3">
      <c r="A809" s="3">
        <v>1566</v>
      </c>
      <c r="B809" s="4">
        <v>45161</v>
      </c>
      <c r="C809" s="3">
        <v>205</v>
      </c>
      <c r="D809" s="3">
        <v>301</v>
      </c>
      <c r="E809" s="3">
        <v>103</v>
      </c>
      <c r="F809" s="3">
        <v>10</v>
      </c>
      <c r="G809" s="5">
        <v>99.046999999999997</v>
      </c>
      <c r="H809" s="5">
        <v>990.47</v>
      </c>
      <c r="I809" s="5">
        <v>207.99869999999999</v>
      </c>
      <c r="J809" s="3" t="b">
        <v>0</v>
      </c>
      <c r="K809" s="3" t="s">
        <v>491</v>
      </c>
      <c r="L809" s="16">
        <f t="shared" si="36"/>
        <v>0.94374999999999998</v>
      </c>
      <c r="M809" s="3">
        <v>2023</v>
      </c>
      <c r="N809" s="3">
        <v>8</v>
      </c>
      <c r="O809" s="3" t="s">
        <v>18</v>
      </c>
      <c r="P809" s="3">
        <v>22</v>
      </c>
      <c r="Q809" s="9">
        <f xml:space="preserve"> Table1[[#This Row],[Total_Sales]] / Table1[[#This Row],[Quantity_Sold]]</f>
        <v>99.046999999999997</v>
      </c>
      <c r="R809" s="14" t="str">
        <f t="shared" si="37"/>
        <v>Night</v>
      </c>
      <c r="S809" s="30">
        <f t="shared" si="38"/>
        <v>0.21</v>
      </c>
    </row>
    <row r="810" spans="1:19" ht="15.75" customHeight="1" x14ac:dyDescent="0.3">
      <c r="A810" s="3">
        <v>1571</v>
      </c>
      <c r="B810" s="4">
        <v>45161</v>
      </c>
      <c r="C810" s="3">
        <v>202</v>
      </c>
      <c r="D810" s="3">
        <v>301</v>
      </c>
      <c r="E810" s="3">
        <v>103</v>
      </c>
      <c r="F810" s="3">
        <v>1</v>
      </c>
      <c r="G810" s="5">
        <v>84.435000000000002</v>
      </c>
      <c r="H810" s="5">
        <v>84.435000000000002</v>
      </c>
      <c r="I810" s="5">
        <v>16.042650000000002</v>
      </c>
      <c r="J810" s="3" t="b">
        <v>0</v>
      </c>
      <c r="K810" s="3" t="s">
        <v>339</v>
      </c>
      <c r="L810" s="16">
        <f t="shared" si="36"/>
        <v>0.91041666666666665</v>
      </c>
      <c r="M810" s="3">
        <v>2023</v>
      </c>
      <c r="N810" s="3">
        <v>8</v>
      </c>
      <c r="O810" s="3" t="s">
        <v>18</v>
      </c>
      <c r="P810" s="3">
        <v>21</v>
      </c>
      <c r="Q810" s="9">
        <f xml:space="preserve"> Table1[[#This Row],[Total_Sales]] / Table1[[#This Row],[Quantity_Sold]]</f>
        <v>84.435000000000002</v>
      </c>
      <c r="R810" s="14" t="str">
        <f t="shared" si="37"/>
        <v>Night</v>
      </c>
      <c r="S810" s="30">
        <f t="shared" si="38"/>
        <v>0.19000000000000003</v>
      </c>
    </row>
    <row r="811" spans="1:19" ht="15.75" customHeight="1" x14ac:dyDescent="0.3">
      <c r="A811" s="3">
        <v>1592</v>
      </c>
      <c r="B811" s="4">
        <v>45161</v>
      </c>
      <c r="C811" s="3">
        <v>201</v>
      </c>
      <c r="D811" s="3">
        <v>303</v>
      </c>
      <c r="E811" s="3">
        <v>105</v>
      </c>
      <c r="F811" s="3">
        <v>8</v>
      </c>
      <c r="G811" s="5">
        <v>234.16900000000001</v>
      </c>
      <c r="H811" s="5">
        <v>1873.3520000000001</v>
      </c>
      <c r="I811" s="5">
        <v>562.00559999999996</v>
      </c>
      <c r="J811" s="3" t="b">
        <v>0</v>
      </c>
      <c r="K811" s="3" t="s">
        <v>509</v>
      </c>
      <c r="L811" s="16">
        <f t="shared" si="36"/>
        <v>0.81736111111111109</v>
      </c>
      <c r="M811" s="3">
        <v>2023</v>
      </c>
      <c r="N811" s="3">
        <v>8</v>
      </c>
      <c r="O811" s="3" t="s">
        <v>18</v>
      </c>
      <c r="P811" s="3">
        <v>19</v>
      </c>
      <c r="Q811" s="9">
        <f xml:space="preserve"> Table1[[#This Row],[Total_Sales]] / Table1[[#This Row],[Quantity_Sold]]</f>
        <v>234.16900000000001</v>
      </c>
      <c r="R811" s="14" t="str">
        <f t="shared" si="37"/>
        <v>Evening</v>
      </c>
      <c r="S811" s="30">
        <f t="shared" si="38"/>
        <v>0.3</v>
      </c>
    </row>
    <row r="812" spans="1:19" ht="15.75" customHeight="1" x14ac:dyDescent="0.3">
      <c r="A812" s="3">
        <v>1660</v>
      </c>
      <c r="B812" s="4">
        <v>45161</v>
      </c>
      <c r="C812" s="3">
        <v>202</v>
      </c>
      <c r="D812" s="3">
        <v>303</v>
      </c>
      <c r="E812" s="3">
        <v>101</v>
      </c>
      <c r="F812" s="3">
        <v>7</v>
      </c>
      <c r="G812" s="5">
        <v>201.85100000000003</v>
      </c>
      <c r="H812" s="5">
        <v>1412.9570000000001</v>
      </c>
      <c r="I812" s="5">
        <v>240.20269000000005</v>
      </c>
      <c r="J812" s="3" t="b">
        <v>0</v>
      </c>
      <c r="K812" s="3" t="s">
        <v>552</v>
      </c>
      <c r="L812" s="16">
        <f t="shared" si="36"/>
        <v>0.25208333333333333</v>
      </c>
      <c r="M812" s="3">
        <v>2023</v>
      </c>
      <c r="N812" s="3">
        <v>8</v>
      </c>
      <c r="O812" s="3" t="s">
        <v>18</v>
      </c>
      <c r="P812" s="3">
        <v>6</v>
      </c>
      <c r="Q812" s="14">
        <f xml:space="preserve"> Table1[[#This Row],[Total_Sales]] / Table1[[#This Row],[Quantity_Sold]]</f>
        <v>201.85100000000003</v>
      </c>
      <c r="R812" s="14" t="str">
        <f t="shared" si="37"/>
        <v>Morning</v>
      </c>
      <c r="S812" s="30">
        <f t="shared" si="38"/>
        <v>0.17</v>
      </c>
    </row>
    <row r="813" spans="1:19" ht="15.75" customHeight="1" x14ac:dyDescent="0.3">
      <c r="A813" s="3">
        <v>1370</v>
      </c>
      <c r="B813" s="4">
        <v>45162</v>
      </c>
      <c r="C813" s="3">
        <v>204</v>
      </c>
      <c r="D813" s="3">
        <v>303</v>
      </c>
      <c r="E813" s="3">
        <v>105</v>
      </c>
      <c r="F813" s="3">
        <v>10</v>
      </c>
      <c r="G813" s="5">
        <v>206.03700000000001</v>
      </c>
      <c r="H813" s="5">
        <v>2060.37</v>
      </c>
      <c r="I813" s="5">
        <v>618.11099999999999</v>
      </c>
      <c r="J813" s="3" t="b">
        <v>0</v>
      </c>
      <c r="K813" s="3" t="s">
        <v>351</v>
      </c>
      <c r="L813" s="16">
        <f t="shared" si="36"/>
        <v>0.68888888888888888</v>
      </c>
      <c r="M813" s="3">
        <v>2023</v>
      </c>
      <c r="N813" s="3">
        <v>8</v>
      </c>
      <c r="O813" s="3" t="s">
        <v>16</v>
      </c>
      <c r="P813" s="3">
        <v>16</v>
      </c>
      <c r="Q813" s="9">
        <f xml:space="preserve"> Table1[[#This Row],[Total_Sales]] / Table1[[#This Row],[Quantity_Sold]]</f>
        <v>206.03699999999998</v>
      </c>
      <c r="R813" s="14" t="str">
        <f t="shared" si="37"/>
        <v>Evening</v>
      </c>
      <c r="S813" s="30">
        <f t="shared" si="38"/>
        <v>0.3</v>
      </c>
    </row>
    <row r="814" spans="1:19" ht="15.75" customHeight="1" x14ac:dyDescent="0.3">
      <c r="A814" s="3">
        <v>1518</v>
      </c>
      <c r="B814" s="4">
        <v>45162</v>
      </c>
      <c r="C814" s="3">
        <v>205</v>
      </c>
      <c r="D814" s="3">
        <v>304</v>
      </c>
      <c r="E814" s="3">
        <v>105</v>
      </c>
      <c r="F814" s="3">
        <v>9</v>
      </c>
      <c r="G814" s="5">
        <v>197.197</v>
      </c>
      <c r="H814" s="5">
        <v>1774.7730000000001</v>
      </c>
      <c r="I814" s="5">
        <v>372.70233000000002</v>
      </c>
      <c r="J814" s="3" t="b">
        <v>0</v>
      </c>
      <c r="K814" s="3" t="s">
        <v>456</v>
      </c>
      <c r="L814" s="16">
        <f t="shared" si="36"/>
        <v>0.55486111111111114</v>
      </c>
      <c r="M814" s="3">
        <v>2023</v>
      </c>
      <c r="N814" s="3">
        <v>8</v>
      </c>
      <c r="O814" s="3" t="s">
        <v>16</v>
      </c>
      <c r="P814" s="3">
        <v>13</v>
      </c>
      <c r="Q814" s="9">
        <f xml:space="preserve"> Table1[[#This Row],[Total_Sales]] / Table1[[#This Row],[Quantity_Sold]]</f>
        <v>197.197</v>
      </c>
      <c r="R814" s="14" t="str">
        <f t="shared" si="37"/>
        <v>Afternoon</v>
      </c>
      <c r="S814" s="30">
        <f t="shared" si="38"/>
        <v>0.21</v>
      </c>
    </row>
    <row r="815" spans="1:19" ht="15.75" customHeight="1" x14ac:dyDescent="0.3">
      <c r="A815" s="3">
        <v>1525</v>
      </c>
      <c r="B815" s="4">
        <v>45162</v>
      </c>
      <c r="C815" s="3">
        <v>204</v>
      </c>
      <c r="D815" s="3">
        <v>305</v>
      </c>
      <c r="E815" s="3">
        <v>101</v>
      </c>
      <c r="F815" s="3">
        <v>9</v>
      </c>
      <c r="G815" s="5">
        <v>215.47499999999999</v>
      </c>
      <c r="H815" s="5">
        <v>1939.2749999999999</v>
      </c>
      <c r="I815" s="5">
        <v>484.81874999999997</v>
      </c>
      <c r="J815" s="3" t="b">
        <v>1</v>
      </c>
      <c r="K815" s="3" t="s">
        <v>462</v>
      </c>
      <c r="L815" s="16">
        <f t="shared" si="36"/>
        <v>0.4</v>
      </c>
      <c r="M815" s="3">
        <v>2023</v>
      </c>
      <c r="N815" s="3">
        <v>8</v>
      </c>
      <c r="O815" s="3" t="s">
        <v>16</v>
      </c>
      <c r="P815" s="3">
        <v>9</v>
      </c>
      <c r="Q815" s="14">
        <f xml:space="preserve"> Table1[[#This Row],[Total_Sales]] / Table1[[#This Row],[Quantity_Sold]]</f>
        <v>215.47499999999999</v>
      </c>
      <c r="R815" s="14" t="str">
        <f t="shared" si="37"/>
        <v>Morning</v>
      </c>
      <c r="S815" s="30">
        <f t="shared" si="38"/>
        <v>0.25</v>
      </c>
    </row>
    <row r="816" spans="1:19" ht="15.75" customHeight="1" x14ac:dyDescent="0.3">
      <c r="A816" s="3">
        <v>1865</v>
      </c>
      <c r="B816" s="4">
        <v>45162</v>
      </c>
      <c r="C816" s="3">
        <v>205</v>
      </c>
      <c r="D816" s="3">
        <v>302</v>
      </c>
      <c r="E816" s="3">
        <v>102</v>
      </c>
      <c r="F816" s="3">
        <v>1</v>
      </c>
      <c r="G816" s="5">
        <v>384.03300000000007</v>
      </c>
      <c r="H816" s="5">
        <v>384.03300000000007</v>
      </c>
      <c r="I816" s="5">
        <v>72.966270000000009</v>
      </c>
      <c r="J816" s="3" t="b">
        <v>0</v>
      </c>
      <c r="K816" s="3" t="s">
        <v>672</v>
      </c>
      <c r="L816" s="16">
        <f t="shared" si="36"/>
        <v>0.8354166666666667</v>
      </c>
      <c r="M816" s="3">
        <v>2023</v>
      </c>
      <c r="N816" s="3">
        <v>8</v>
      </c>
      <c r="O816" s="3" t="s">
        <v>16</v>
      </c>
      <c r="P816" s="3">
        <v>20</v>
      </c>
      <c r="Q816" s="9">
        <f xml:space="preserve"> Table1[[#This Row],[Total_Sales]] / Table1[[#This Row],[Quantity_Sold]]</f>
        <v>384.03300000000007</v>
      </c>
      <c r="R816" s="14" t="str">
        <f t="shared" si="37"/>
        <v>Evening</v>
      </c>
      <c r="S816" s="30">
        <f t="shared" si="38"/>
        <v>0.18999999999999997</v>
      </c>
    </row>
    <row r="817" spans="1:19" ht="15.75" customHeight="1" x14ac:dyDescent="0.3">
      <c r="A817" s="3">
        <v>2693</v>
      </c>
      <c r="B817" s="4">
        <v>45162</v>
      </c>
      <c r="C817" s="3">
        <v>203</v>
      </c>
      <c r="D817" s="3">
        <v>305</v>
      </c>
      <c r="E817" s="3">
        <v>101</v>
      </c>
      <c r="F817" s="3">
        <v>3</v>
      </c>
      <c r="G817" s="5">
        <v>196.846</v>
      </c>
      <c r="H817" s="5">
        <v>590.53800000000001</v>
      </c>
      <c r="I817" s="5">
        <v>112.20222</v>
      </c>
      <c r="J817" s="3" t="b">
        <v>0</v>
      </c>
      <c r="K817" s="3" t="s">
        <v>864</v>
      </c>
      <c r="L817" s="16">
        <f t="shared" si="36"/>
        <v>0.34097222222222223</v>
      </c>
      <c r="M817" s="3">
        <v>2023</v>
      </c>
      <c r="N817" s="3">
        <v>8</v>
      </c>
      <c r="O817" s="3" t="s">
        <v>16</v>
      </c>
      <c r="P817" s="3">
        <v>8</v>
      </c>
      <c r="Q817" s="14">
        <f xml:space="preserve"> Table1[[#This Row],[Total_Sales]] / Table1[[#This Row],[Quantity_Sold]]</f>
        <v>196.846</v>
      </c>
      <c r="R817" s="14" t="str">
        <f t="shared" si="37"/>
        <v>Morning</v>
      </c>
      <c r="S817" s="30">
        <f t="shared" si="38"/>
        <v>0.19</v>
      </c>
    </row>
    <row r="818" spans="1:19" ht="15.75" customHeight="1" x14ac:dyDescent="0.3">
      <c r="A818" s="3">
        <v>1229</v>
      </c>
      <c r="B818" s="4">
        <v>45163</v>
      </c>
      <c r="C818" s="3">
        <v>201</v>
      </c>
      <c r="D818" s="3">
        <v>305</v>
      </c>
      <c r="E818" s="3">
        <v>105</v>
      </c>
      <c r="F818" s="3">
        <v>2</v>
      </c>
      <c r="G818" s="5">
        <v>204.958</v>
      </c>
      <c r="H818" s="5">
        <v>409.916</v>
      </c>
      <c r="I818" s="5">
        <v>77.884039999999999</v>
      </c>
      <c r="J818" s="3" t="b">
        <v>0</v>
      </c>
      <c r="K818" s="3" t="s">
        <v>233</v>
      </c>
      <c r="L818" s="16">
        <f t="shared" si="36"/>
        <v>0.22361111111111112</v>
      </c>
      <c r="M818" s="3">
        <v>2023</v>
      </c>
      <c r="N818" s="3">
        <v>8</v>
      </c>
      <c r="O818" s="3" t="s">
        <v>26</v>
      </c>
      <c r="P818" s="3">
        <v>5</v>
      </c>
      <c r="Q818" s="9">
        <f xml:space="preserve"> Table1[[#This Row],[Total_Sales]] / Table1[[#This Row],[Quantity_Sold]]</f>
        <v>204.958</v>
      </c>
      <c r="R818" s="14" t="str">
        <f t="shared" si="37"/>
        <v>Morning</v>
      </c>
      <c r="S818" s="30">
        <f t="shared" si="38"/>
        <v>0.19</v>
      </c>
    </row>
    <row r="819" spans="1:19" ht="15.75" customHeight="1" x14ac:dyDescent="0.3">
      <c r="A819" s="3">
        <v>1677</v>
      </c>
      <c r="B819" s="4">
        <v>45163</v>
      </c>
      <c r="C819" s="3">
        <v>202</v>
      </c>
      <c r="D819" s="3">
        <v>303</v>
      </c>
      <c r="E819" s="3">
        <v>104</v>
      </c>
      <c r="F819" s="3">
        <v>9</v>
      </c>
      <c r="G819" s="5">
        <v>276.87400000000002</v>
      </c>
      <c r="H819" s="5">
        <v>2491.866</v>
      </c>
      <c r="I819" s="5">
        <v>373.7799</v>
      </c>
      <c r="J819" s="3" t="b">
        <v>1</v>
      </c>
      <c r="K819" s="3" t="s">
        <v>239</v>
      </c>
      <c r="L819" s="16">
        <f t="shared" si="36"/>
        <v>0.87708333333333333</v>
      </c>
      <c r="M819" s="3">
        <v>2023</v>
      </c>
      <c r="N819" s="3">
        <v>8</v>
      </c>
      <c r="O819" s="3" t="s">
        <v>26</v>
      </c>
      <c r="P819" s="3">
        <v>21</v>
      </c>
      <c r="Q819" s="9">
        <f xml:space="preserve"> Table1[[#This Row],[Total_Sales]] / Table1[[#This Row],[Quantity_Sold]]</f>
        <v>276.87400000000002</v>
      </c>
      <c r="R819" s="14" t="str">
        <f t="shared" si="37"/>
        <v>Night</v>
      </c>
      <c r="S819" s="30">
        <f t="shared" si="38"/>
        <v>0.15</v>
      </c>
    </row>
    <row r="820" spans="1:19" ht="15.75" customHeight="1" x14ac:dyDescent="0.3">
      <c r="A820" s="3">
        <v>2334</v>
      </c>
      <c r="B820" s="4">
        <v>45163</v>
      </c>
      <c r="C820" s="3">
        <v>201</v>
      </c>
      <c r="D820" s="3">
        <v>305</v>
      </c>
      <c r="E820" s="3">
        <v>105</v>
      </c>
      <c r="F820" s="3">
        <v>4</v>
      </c>
      <c r="G820" s="5">
        <v>183.65100000000001</v>
      </c>
      <c r="H820" s="5">
        <v>734.60400000000004</v>
      </c>
      <c r="I820" s="5">
        <v>154.26684</v>
      </c>
      <c r="J820" s="3" t="b">
        <v>0</v>
      </c>
      <c r="K820" s="3" t="s">
        <v>879</v>
      </c>
      <c r="L820" s="16">
        <f t="shared" si="36"/>
        <v>0.97361111111111109</v>
      </c>
      <c r="M820" s="3">
        <v>2023</v>
      </c>
      <c r="N820" s="3">
        <v>8</v>
      </c>
      <c r="O820" s="3" t="s">
        <v>26</v>
      </c>
      <c r="P820" s="3">
        <v>23</v>
      </c>
      <c r="Q820" s="9">
        <f xml:space="preserve"> Table1[[#This Row],[Total_Sales]] / Table1[[#This Row],[Quantity_Sold]]</f>
        <v>183.65100000000001</v>
      </c>
      <c r="R820" s="14" t="str">
        <f t="shared" si="37"/>
        <v>Night</v>
      </c>
      <c r="S820" s="30">
        <f t="shared" si="38"/>
        <v>0.21</v>
      </c>
    </row>
    <row r="821" spans="1:19" ht="15.75" customHeight="1" x14ac:dyDescent="0.3">
      <c r="A821" s="3">
        <v>2762</v>
      </c>
      <c r="B821" s="4">
        <v>45163</v>
      </c>
      <c r="C821" s="3">
        <v>204</v>
      </c>
      <c r="D821" s="3">
        <v>301</v>
      </c>
      <c r="E821" s="3">
        <v>103</v>
      </c>
      <c r="F821" s="3">
        <v>1</v>
      </c>
      <c r="G821" s="5">
        <v>318.31800000000004</v>
      </c>
      <c r="H821" s="5">
        <v>318.31800000000004</v>
      </c>
      <c r="I821" s="5">
        <v>95.495400000000004</v>
      </c>
      <c r="J821" s="3" t="b">
        <v>0</v>
      </c>
      <c r="K821" s="3" t="s">
        <v>1027</v>
      </c>
      <c r="L821" s="16">
        <f t="shared" si="36"/>
        <v>0.48194444444444445</v>
      </c>
      <c r="M821" s="3">
        <v>2023</v>
      </c>
      <c r="N821" s="3">
        <v>8</v>
      </c>
      <c r="O821" s="3" t="s">
        <v>26</v>
      </c>
      <c r="P821" s="3">
        <v>11</v>
      </c>
      <c r="Q821" s="9">
        <f xml:space="preserve"> Table1[[#This Row],[Total_Sales]] / Table1[[#This Row],[Quantity_Sold]]</f>
        <v>318.31800000000004</v>
      </c>
      <c r="R821" s="14" t="str">
        <f t="shared" si="37"/>
        <v>Morning</v>
      </c>
      <c r="S821" s="30">
        <f t="shared" si="38"/>
        <v>0.3</v>
      </c>
    </row>
    <row r="822" spans="1:19" ht="15.75" customHeight="1" x14ac:dyDescent="0.3">
      <c r="A822" s="3">
        <v>2942</v>
      </c>
      <c r="B822" s="4">
        <v>45163</v>
      </c>
      <c r="C822" s="3">
        <v>202</v>
      </c>
      <c r="D822" s="3">
        <v>302</v>
      </c>
      <c r="E822" s="3">
        <v>104</v>
      </c>
      <c r="F822" s="3">
        <v>4</v>
      </c>
      <c r="G822" s="5">
        <v>232.55699999999999</v>
      </c>
      <c r="H822" s="5">
        <v>930.22799999999995</v>
      </c>
      <c r="I822" s="5">
        <v>279.0684</v>
      </c>
      <c r="J822" s="3" t="b">
        <v>1</v>
      </c>
      <c r="K822" s="3" t="s">
        <v>597</v>
      </c>
      <c r="L822" s="16">
        <f t="shared" si="36"/>
        <v>0.1763888888888889</v>
      </c>
      <c r="M822" s="3">
        <v>2023</v>
      </c>
      <c r="N822" s="3">
        <v>8</v>
      </c>
      <c r="O822" s="3" t="s">
        <v>26</v>
      </c>
      <c r="P822" s="3">
        <v>4</v>
      </c>
      <c r="Q822" s="9">
        <f xml:space="preserve"> Table1[[#This Row],[Total_Sales]] / Table1[[#This Row],[Quantity_Sold]]</f>
        <v>232.55699999999999</v>
      </c>
      <c r="R822" s="14" t="str">
        <f t="shared" si="37"/>
        <v>Morning</v>
      </c>
      <c r="S822" s="30">
        <f t="shared" si="38"/>
        <v>0.3</v>
      </c>
    </row>
    <row r="823" spans="1:19" ht="15.75" customHeight="1" x14ac:dyDescent="0.3">
      <c r="A823" s="3">
        <v>1207</v>
      </c>
      <c r="B823" s="4">
        <v>45164</v>
      </c>
      <c r="C823" s="3">
        <v>205</v>
      </c>
      <c r="D823" s="3">
        <v>301</v>
      </c>
      <c r="E823" s="3">
        <v>103</v>
      </c>
      <c r="F823" s="3">
        <v>9</v>
      </c>
      <c r="G823" s="5">
        <v>73.905000000000001</v>
      </c>
      <c r="H823" s="5">
        <v>665.14499999999998</v>
      </c>
      <c r="I823" s="5">
        <v>166.28625</v>
      </c>
      <c r="J823" s="3" t="b">
        <v>0</v>
      </c>
      <c r="K823" s="3" t="s">
        <v>109</v>
      </c>
      <c r="L823" s="16">
        <f t="shared" si="36"/>
        <v>8.6805555555555552E-2</v>
      </c>
      <c r="M823" s="3">
        <v>2023</v>
      </c>
      <c r="N823" s="3">
        <v>8</v>
      </c>
      <c r="O823" s="3" t="s">
        <v>22</v>
      </c>
      <c r="P823" s="3">
        <v>2</v>
      </c>
      <c r="Q823" s="9">
        <f xml:space="preserve"> Table1[[#This Row],[Total_Sales]] / Table1[[#This Row],[Quantity_Sold]]</f>
        <v>73.905000000000001</v>
      </c>
      <c r="R823" s="14" t="str">
        <f t="shared" si="37"/>
        <v>Morning</v>
      </c>
      <c r="S823" s="30">
        <f t="shared" si="38"/>
        <v>0.25</v>
      </c>
    </row>
    <row r="824" spans="1:19" ht="15.75" customHeight="1" x14ac:dyDescent="0.3">
      <c r="A824" s="3">
        <v>1485</v>
      </c>
      <c r="B824" s="4">
        <v>45164</v>
      </c>
      <c r="C824" s="3">
        <v>205</v>
      </c>
      <c r="D824" s="3">
        <v>303</v>
      </c>
      <c r="E824" s="3">
        <v>103</v>
      </c>
      <c r="F824" s="3">
        <v>8</v>
      </c>
      <c r="G824" s="5">
        <v>70.746000000000009</v>
      </c>
      <c r="H824" s="5">
        <v>565.96800000000007</v>
      </c>
      <c r="I824" s="5">
        <v>84.895200000000003</v>
      </c>
      <c r="J824" s="3" t="b">
        <v>0</v>
      </c>
      <c r="K824" s="3" t="s">
        <v>431</v>
      </c>
      <c r="L824" s="16">
        <f t="shared" si="36"/>
        <v>0.79097222222222219</v>
      </c>
      <c r="M824" s="3">
        <v>2023</v>
      </c>
      <c r="N824" s="3">
        <v>8</v>
      </c>
      <c r="O824" s="3" t="s">
        <v>22</v>
      </c>
      <c r="P824" s="3">
        <v>18</v>
      </c>
      <c r="Q824" s="9">
        <f xml:space="preserve"> Table1[[#This Row],[Total_Sales]] / Table1[[#This Row],[Quantity_Sold]]</f>
        <v>70.746000000000009</v>
      </c>
      <c r="R824" s="14" t="str">
        <f t="shared" si="37"/>
        <v>Evening</v>
      </c>
      <c r="S824" s="30">
        <f t="shared" si="38"/>
        <v>0.15</v>
      </c>
    </row>
    <row r="825" spans="1:19" ht="15.75" customHeight="1" x14ac:dyDescent="0.3">
      <c r="A825" s="3">
        <v>1343</v>
      </c>
      <c r="B825" s="4">
        <v>45165</v>
      </c>
      <c r="C825" s="3">
        <v>205</v>
      </c>
      <c r="D825" s="3">
        <v>305</v>
      </c>
      <c r="E825" s="3">
        <v>105</v>
      </c>
      <c r="F825" s="3">
        <v>4</v>
      </c>
      <c r="G825" s="5">
        <v>332.29300000000001</v>
      </c>
      <c r="H825" s="5">
        <v>1329.172</v>
      </c>
      <c r="I825" s="5">
        <v>252.54268000000002</v>
      </c>
      <c r="J825" s="3" t="b">
        <v>0</v>
      </c>
      <c r="K825" s="3" t="s">
        <v>327</v>
      </c>
      <c r="L825" s="16">
        <f t="shared" si="36"/>
        <v>0.21180555555555555</v>
      </c>
      <c r="M825" s="3">
        <v>2023</v>
      </c>
      <c r="N825" s="3">
        <v>8</v>
      </c>
      <c r="O825" s="3" t="s">
        <v>20</v>
      </c>
      <c r="P825" s="3">
        <v>5</v>
      </c>
      <c r="Q825" s="9">
        <f xml:space="preserve"> Table1[[#This Row],[Total_Sales]] / Table1[[#This Row],[Quantity_Sold]]</f>
        <v>332.29300000000001</v>
      </c>
      <c r="R825" s="14" t="str">
        <f t="shared" si="37"/>
        <v>Morning</v>
      </c>
      <c r="S825" s="30">
        <f t="shared" si="38"/>
        <v>0.19</v>
      </c>
    </row>
    <row r="826" spans="1:19" ht="15.75" customHeight="1" x14ac:dyDescent="0.3">
      <c r="A826" s="3">
        <v>1862</v>
      </c>
      <c r="B826" s="4">
        <v>45165</v>
      </c>
      <c r="C826" s="3">
        <v>203</v>
      </c>
      <c r="D826" s="3">
        <v>301</v>
      </c>
      <c r="E826" s="3">
        <v>103</v>
      </c>
      <c r="F826" s="3">
        <v>1</v>
      </c>
      <c r="G826" s="5">
        <v>174.96700000000001</v>
      </c>
      <c r="H826" s="5">
        <v>174.96700000000001</v>
      </c>
      <c r="I826" s="5">
        <v>52.490100000000005</v>
      </c>
      <c r="J826" s="3" t="b">
        <v>0</v>
      </c>
      <c r="K826" s="3" t="s">
        <v>670</v>
      </c>
      <c r="L826" s="16">
        <f t="shared" si="36"/>
        <v>0.92500000000000004</v>
      </c>
      <c r="M826" s="3">
        <v>2023</v>
      </c>
      <c r="N826" s="3">
        <v>8</v>
      </c>
      <c r="O826" s="3" t="s">
        <v>20</v>
      </c>
      <c r="P826" s="3">
        <v>22</v>
      </c>
      <c r="Q826" s="9">
        <f xml:space="preserve"> Table1[[#This Row],[Total_Sales]] / Table1[[#This Row],[Quantity_Sold]]</f>
        <v>174.96700000000001</v>
      </c>
      <c r="R826" s="14" t="str">
        <f t="shared" si="37"/>
        <v>Night</v>
      </c>
      <c r="S826" s="30">
        <f t="shared" si="38"/>
        <v>0.3</v>
      </c>
    </row>
    <row r="827" spans="1:19" ht="15.75" customHeight="1" x14ac:dyDescent="0.3">
      <c r="A827" s="3">
        <v>2112</v>
      </c>
      <c r="B827" s="4">
        <v>45165</v>
      </c>
      <c r="C827" s="3">
        <v>202</v>
      </c>
      <c r="D827" s="3">
        <v>304</v>
      </c>
      <c r="E827" s="3">
        <v>103</v>
      </c>
      <c r="F827" s="3">
        <v>2</v>
      </c>
      <c r="G827" s="5">
        <v>92.325999999999993</v>
      </c>
      <c r="H827" s="5">
        <v>184.65199999999999</v>
      </c>
      <c r="I827" s="5">
        <v>38.776919999999997</v>
      </c>
      <c r="J827" s="3" t="b">
        <v>0</v>
      </c>
      <c r="K827" s="3" t="s">
        <v>790</v>
      </c>
      <c r="L827" s="16">
        <f t="shared" si="36"/>
        <v>0.94027777777777777</v>
      </c>
      <c r="M827" s="3">
        <v>2023</v>
      </c>
      <c r="N827" s="3">
        <v>8</v>
      </c>
      <c r="O827" s="3" t="s">
        <v>20</v>
      </c>
      <c r="P827" s="3">
        <v>22</v>
      </c>
      <c r="Q827" s="9">
        <f xml:space="preserve"> Table1[[#This Row],[Total_Sales]] / Table1[[#This Row],[Quantity_Sold]]</f>
        <v>92.325999999999993</v>
      </c>
      <c r="R827" s="14" t="str">
        <f t="shared" si="37"/>
        <v>Night</v>
      </c>
      <c r="S827" s="30">
        <f t="shared" si="38"/>
        <v>0.21</v>
      </c>
    </row>
    <row r="828" spans="1:19" ht="15.75" customHeight="1" x14ac:dyDescent="0.3">
      <c r="A828" s="3">
        <v>1312</v>
      </c>
      <c r="B828" s="4">
        <v>45166</v>
      </c>
      <c r="C828" s="3">
        <v>203</v>
      </c>
      <c r="D828" s="3">
        <v>304</v>
      </c>
      <c r="E828" s="3">
        <v>101</v>
      </c>
      <c r="F828" s="3">
        <v>6</v>
      </c>
      <c r="G828" s="5">
        <v>176.18900000000002</v>
      </c>
      <c r="H828" s="5">
        <v>1057.134</v>
      </c>
      <c r="I828" s="5">
        <v>179.71278000000001</v>
      </c>
      <c r="J828" s="3" t="b">
        <v>1</v>
      </c>
      <c r="K828" s="3" t="s">
        <v>106</v>
      </c>
      <c r="L828" s="16">
        <f t="shared" si="36"/>
        <v>0.15486111111111112</v>
      </c>
      <c r="M828" s="3">
        <v>2023</v>
      </c>
      <c r="N828" s="3">
        <v>8</v>
      </c>
      <c r="O828" s="3" t="s">
        <v>28</v>
      </c>
      <c r="P828" s="3">
        <v>3</v>
      </c>
      <c r="Q828" s="14">
        <f xml:space="preserve"> Table1[[#This Row],[Total_Sales]] / Table1[[#This Row],[Quantity_Sold]]</f>
        <v>176.18899999999999</v>
      </c>
      <c r="R828" s="14" t="str">
        <f t="shared" si="37"/>
        <v>Morning</v>
      </c>
      <c r="S828" s="30">
        <f t="shared" si="38"/>
        <v>0.17</v>
      </c>
    </row>
    <row r="829" spans="1:19" ht="15.75" customHeight="1" x14ac:dyDescent="0.3">
      <c r="A829" s="3">
        <v>2821</v>
      </c>
      <c r="B829" s="4">
        <v>45166</v>
      </c>
      <c r="C829" s="3">
        <v>201</v>
      </c>
      <c r="D829" s="3">
        <v>303</v>
      </c>
      <c r="E829" s="3">
        <v>102</v>
      </c>
      <c r="F829" s="3">
        <v>4</v>
      </c>
      <c r="G829" s="5">
        <v>349.154</v>
      </c>
      <c r="H829" s="5">
        <v>1396.616</v>
      </c>
      <c r="I829" s="5">
        <v>349.154</v>
      </c>
      <c r="J829" s="3" t="b">
        <v>0</v>
      </c>
      <c r="K829" s="3" t="s">
        <v>525</v>
      </c>
      <c r="L829" s="16">
        <f t="shared" si="36"/>
        <v>0.70277777777777772</v>
      </c>
      <c r="M829" s="3">
        <v>2023</v>
      </c>
      <c r="N829" s="3">
        <v>8</v>
      </c>
      <c r="O829" s="3" t="s">
        <v>28</v>
      </c>
      <c r="P829" s="3">
        <v>16</v>
      </c>
      <c r="Q829" s="9">
        <f xml:space="preserve"> Table1[[#This Row],[Total_Sales]] / Table1[[#This Row],[Quantity_Sold]]</f>
        <v>349.154</v>
      </c>
      <c r="R829" s="14" t="str">
        <f t="shared" si="37"/>
        <v>Evening</v>
      </c>
      <c r="S829" s="30">
        <f t="shared" si="38"/>
        <v>0.25</v>
      </c>
    </row>
    <row r="830" spans="1:19" ht="15.75" customHeight="1" x14ac:dyDescent="0.3">
      <c r="A830" s="3">
        <v>1929</v>
      </c>
      <c r="B830" s="4">
        <v>45167</v>
      </c>
      <c r="C830" s="3">
        <v>201</v>
      </c>
      <c r="D830" s="3">
        <v>304</v>
      </c>
      <c r="E830" s="3">
        <v>104</v>
      </c>
      <c r="F830" s="3">
        <v>2</v>
      </c>
      <c r="G830" s="5">
        <v>206.54400000000001</v>
      </c>
      <c r="H830" s="5">
        <v>413.08800000000002</v>
      </c>
      <c r="I830" s="5">
        <v>61.963200000000001</v>
      </c>
      <c r="J830" s="3" t="b">
        <v>0</v>
      </c>
      <c r="K830" s="3" t="s">
        <v>466</v>
      </c>
      <c r="L830" s="16">
        <f t="shared" si="36"/>
        <v>0.75902777777777775</v>
      </c>
      <c r="M830" s="3">
        <v>2023</v>
      </c>
      <c r="N830" s="3">
        <v>8</v>
      </c>
      <c r="O830" s="3" t="s">
        <v>31</v>
      </c>
      <c r="P830" s="3">
        <v>18</v>
      </c>
      <c r="Q830" s="9">
        <f xml:space="preserve"> Table1[[#This Row],[Total_Sales]] / Table1[[#This Row],[Quantity_Sold]]</f>
        <v>206.54400000000001</v>
      </c>
      <c r="R830" s="14" t="str">
        <f t="shared" si="37"/>
        <v>Evening</v>
      </c>
      <c r="S830" s="30">
        <f t="shared" si="38"/>
        <v>0.15</v>
      </c>
    </row>
    <row r="831" spans="1:19" ht="15.75" customHeight="1" x14ac:dyDescent="0.3">
      <c r="A831" s="3">
        <v>2676</v>
      </c>
      <c r="B831" s="4">
        <v>45167</v>
      </c>
      <c r="C831" s="3">
        <v>202</v>
      </c>
      <c r="D831" s="3">
        <v>305</v>
      </c>
      <c r="E831" s="3">
        <v>103</v>
      </c>
      <c r="F831" s="3">
        <v>5</v>
      </c>
      <c r="G831" s="5">
        <v>156.88400000000001</v>
      </c>
      <c r="H831" s="5">
        <v>784.42000000000007</v>
      </c>
      <c r="I831" s="5">
        <v>164.72820000000002</v>
      </c>
      <c r="J831" s="3" t="b">
        <v>0</v>
      </c>
      <c r="K831" s="3" t="s">
        <v>756</v>
      </c>
      <c r="L831" s="16">
        <f t="shared" si="36"/>
        <v>0.18819444444444444</v>
      </c>
      <c r="M831" s="3">
        <v>2023</v>
      </c>
      <c r="N831" s="3">
        <v>8</v>
      </c>
      <c r="O831" s="3" t="s">
        <v>31</v>
      </c>
      <c r="P831" s="3">
        <v>4</v>
      </c>
      <c r="Q831" s="9">
        <f xml:space="preserve"> Table1[[#This Row],[Total_Sales]] / Table1[[#This Row],[Quantity_Sold]]</f>
        <v>156.88400000000001</v>
      </c>
      <c r="R831" s="14" t="str">
        <f t="shared" si="37"/>
        <v>Morning</v>
      </c>
      <c r="S831" s="30">
        <f t="shared" si="38"/>
        <v>0.21</v>
      </c>
    </row>
    <row r="832" spans="1:19" ht="15.75" customHeight="1" x14ac:dyDescent="0.3">
      <c r="A832" s="3">
        <v>2715</v>
      </c>
      <c r="B832" s="4">
        <v>45167</v>
      </c>
      <c r="C832" s="3">
        <v>204</v>
      </c>
      <c r="D832" s="3">
        <v>301</v>
      </c>
      <c r="E832" s="3">
        <v>101</v>
      </c>
      <c r="F832" s="3">
        <v>3</v>
      </c>
      <c r="G832" s="5">
        <v>372.74900000000002</v>
      </c>
      <c r="H832" s="5">
        <v>1118.2470000000001</v>
      </c>
      <c r="I832" s="5">
        <v>167.73705000000001</v>
      </c>
      <c r="J832" s="3" t="b">
        <v>0</v>
      </c>
      <c r="K832" s="3" t="s">
        <v>1009</v>
      </c>
      <c r="L832" s="16">
        <f t="shared" si="36"/>
        <v>0.31874999999999998</v>
      </c>
      <c r="M832" s="3">
        <v>2023</v>
      </c>
      <c r="N832" s="3">
        <v>8</v>
      </c>
      <c r="O832" s="3" t="s">
        <v>31</v>
      </c>
      <c r="P832" s="3">
        <v>7</v>
      </c>
      <c r="Q832" s="14">
        <f xml:space="preserve"> Table1[[#This Row],[Total_Sales]] / Table1[[#This Row],[Quantity_Sold]]</f>
        <v>372.74900000000002</v>
      </c>
      <c r="R832" s="14" t="str">
        <f t="shared" si="37"/>
        <v>Morning</v>
      </c>
      <c r="S832" s="30">
        <f t="shared" si="38"/>
        <v>0.15</v>
      </c>
    </row>
    <row r="833" spans="1:19" ht="15.75" customHeight="1" x14ac:dyDescent="0.3">
      <c r="A833" s="3">
        <v>1094</v>
      </c>
      <c r="B833" s="4">
        <v>45168</v>
      </c>
      <c r="C833" s="3">
        <v>204</v>
      </c>
      <c r="D833" s="3">
        <v>301</v>
      </c>
      <c r="E833" s="3">
        <v>104</v>
      </c>
      <c r="F833" s="3">
        <v>10</v>
      </c>
      <c r="G833" s="5">
        <v>83.122</v>
      </c>
      <c r="H833" s="5">
        <v>831.22</v>
      </c>
      <c r="I833" s="5">
        <v>249.36599999999999</v>
      </c>
      <c r="J833" s="3" t="b">
        <v>1</v>
      </c>
      <c r="K833" s="3" t="s">
        <v>112</v>
      </c>
      <c r="L833" s="16">
        <f t="shared" si="36"/>
        <v>0.14652777777777778</v>
      </c>
      <c r="M833" s="3">
        <v>2023</v>
      </c>
      <c r="N833" s="3">
        <v>8</v>
      </c>
      <c r="O833" s="3" t="s">
        <v>18</v>
      </c>
      <c r="P833" s="3">
        <v>3</v>
      </c>
      <c r="Q833" s="9">
        <f xml:space="preserve"> Table1[[#This Row],[Total_Sales]] / Table1[[#This Row],[Quantity_Sold]]</f>
        <v>83.122</v>
      </c>
      <c r="R833" s="14" t="str">
        <f t="shared" si="37"/>
        <v>Morning</v>
      </c>
      <c r="S833" s="30">
        <f t="shared" si="38"/>
        <v>0.3</v>
      </c>
    </row>
    <row r="834" spans="1:19" ht="15.75" customHeight="1" x14ac:dyDescent="0.3">
      <c r="A834" s="3">
        <v>1388</v>
      </c>
      <c r="B834" s="4">
        <v>45168</v>
      </c>
      <c r="C834" s="3">
        <v>202</v>
      </c>
      <c r="D834" s="3">
        <v>302</v>
      </c>
      <c r="E834" s="3">
        <v>105</v>
      </c>
      <c r="F834" s="3">
        <v>2</v>
      </c>
      <c r="G834" s="5">
        <v>374.82900000000001</v>
      </c>
      <c r="H834" s="5">
        <v>749.65800000000002</v>
      </c>
      <c r="I834" s="5">
        <v>224.8974</v>
      </c>
      <c r="J834" s="3" t="b">
        <v>0</v>
      </c>
      <c r="K834" s="3" t="s">
        <v>364</v>
      </c>
      <c r="L834" s="16">
        <f t="shared" ref="L834:L897" si="39">TIMEVALUE(K834)</f>
        <v>2.0833333333333333E-3</v>
      </c>
      <c r="M834" s="3">
        <v>2023</v>
      </c>
      <c r="N834" s="3">
        <v>8</v>
      </c>
      <c r="O834" s="3" t="s">
        <v>18</v>
      </c>
      <c r="P834" s="3">
        <v>0</v>
      </c>
      <c r="Q834" s="9">
        <f xml:space="preserve"> Table1[[#This Row],[Total_Sales]] / Table1[[#This Row],[Quantity_Sold]]</f>
        <v>374.82900000000001</v>
      </c>
      <c r="R834" s="14" t="str">
        <f t="shared" ref="R834:R897" si="40">IF(L834&lt;TIME(12,0,0),"Morning", IF(L834&lt;TIME(15,0,0),"Afternoon", IF(L834&lt;TIME(21,0,0),"Evening","Night")))</f>
        <v>Morning</v>
      </c>
      <c r="S834" s="30">
        <f t="shared" ref="S834:S897" si="41">(I834/H834)</f>
        <v>0.3</v>
      </c>
    </row>
    <row r="835" spans="1:19" ht="15.75" customHeight="1" x14ac:dyDescent="0.3">
      <c r="A835" s="3">
        <v>2479</v>
      </c>
      <c r="B835" s="4">
        <v>45168</v>
      </c>
      <c r="C835" s="3">
        <v>205</v>
      </c>
      <c r="D835" s="3">
        <v>304</v>
      </c>
      <c r="E835" s="3">
        <v>104</v>
      </c>
      <c r="F835" s="3">
        <v>9</v>
      </c>
      <c r="G835" s="5">
        <v>266.51299999999998</v>
      </c>
      <c r="H835" s="5">
        <v>2398.6169999999997</v>
      </c>
      <c r="I835" s="5">
        <v>599.65424999999993</v>
      </c>
      <c r="J835" s="3" t="b">
        <v>0</v>
      </c>
      <c r="K835" s="3" t="s">
        <v>864</v>
      </c>
      <c r="L835" s="16">
        <f t="shared" si="39"/>
        <v>0.34097222222222223</v>
      </c>
      <c r="M835" s="3">
        <v>2023</v>
      </c>
      <c r="N835" s="3">
        <v>8</v>
      </c>
      <c r="O835" s="3" t="s">
        <v>18</v>
      </c>
      <c r="P835" s="3">
        <v>8</v>
      </c>
      <c r="Q835" s="9">
        <f xml:space="preserve"> Table1[[#This Row],[Total_Sales]] / Table1[[#This Row],[Quantity_Sold]]</f>
        <v>266.51299999999998</v>
      </c>
      <c r="R835" s="14" t="str">
        <f t="shared" si="40"/>
        <v>Morning</v>
      </c>
      <c r="S835" s="30">
        <f t="shared" si="41"/>
        <v>0.25</v>
      </c>
    </row>
    <row r="836" spans="1:19" ht="15.75" customHeight="1" x14ac:dyDescent="0.3">
      <c r="A836" s="3">
        <v>1487</v>
      </c>
      <c r="B836" s="4">
        <v>45169</v>
      </c>
      <c r="C836" s="3">
        <v>203</v>
      </c>
      <c r="D836" s="3">
        <v>302</v>
      </c>
      <c r="E836" s="3">
        <v>102</v>
      </c>
      <c r="F836" s="3">
        <v>3</v>
      </c>
      <c r="G836" s="5">
        <v>191.386</v>
      </c>
      <c r="H836" s="5">
        <v>574.15800000000002</v>
      </c>
      <c r="I836" s="5">
        <v>109.09002000000001</v>
      </c>
      <c r="J836" s="3" t="b">
        <v>0</v>
      </c>
      <c r="K836" s="3" t="s">
        <v>433</v>
      </c>
      <c r="L836" s="16">
        <f t="shared" si="39"/>
        <v>0.7</v>
      </c>
      <c r="M836" s="3">
        <v>2023</v>
      </c>
      <c r="N836" s="3">
        <v>8</v>
      </c>
      <c r="O836" s="3" t="s">
        <v>16</v>
      </c>
      <c r="P836" s="3">
        <v>16</v>
      </c>
      <c r="Q836" s="9">
        <f xml:space="preserve"> Table1[[#This Row],[Total_Sales]] / Table1[[#This Row],[Quantity_Sold]]</f>
        <v>191.386</v>
      </c>
      <c r="R836" s="14" t="str">
        <f t="shared" si="40"/>
        <v>Evening</v>
      </c>
      <c r="S836" s="30">
        <f t="shared" si="41"/>
        <v>0.19</v>
      </c>
    </row>
    <row r="837" spans="1:19" ht="15.75" customHeight="1" x14ac:dyDescent="0.3">
      <c r="A837" s="3">
        <v>1999</v>
      </c>
      <c r="B837" s="4">
        <v>45169</v>
      </c>
      <c r="C837" s="3">
        <v>201</v>
      </c>
      <c r="D837" s="3">
        <v>304</v>
      </c>
      <c r="E837" s="3">
        <v>102</v>
      </c>
      <c r="F837" s="3">
        <v>10</v>
      </c>
      <c r="G837" s="5">
        <v>61.828000000000003</v>
      </c>
      <c r="H837" s="5">
        <v>618.28</v>
      </c>
      <c r="I837" s="5">
        <v>154.57</v>
      </c>
      <c r="J837" s="3" t="b">
        <v>0</v>
      </c>
      <c r="K837" s="3" t="s">
        <v>742</v>
      </c>
      <c r="L837" s="16">
        <f t="shared" si="39"/>
        <v>0.13055555555555556</v>
      </c>
      <c r="M837" s="3">
        <v>2023</v>
      </c>
      <c r="N837" s="3">
        <v>8</v>
      </c>
      <c r="O837" s="3" t="s">
        <v>16</v>
      </c>
      <c r="P837" s="3">
        <v>3</v>
      </c>
      <c r="Q837" s="9">
        <f xml:space="preserve"> Table1[[#This Row],[Total_Sales]] / Table1[[#This Row],[Quantity_Sold]]</f>
        <v>61.827999999999996</v>
      </c>
      <c r="R837" s="14" t="str">
        <f t="shared" si="40"/>
        <v>Morning</v>
      </c>
      <c r="S837" s="30">
        <f t="shared" si="41"/>
        <v>0.25</v>
      </c>
    </row>
    <row r="838" spans="1:19" ht="15.75" customHeight="1" x14ac:dyDescent="0.3">
      <c r="A838" s="3">
        <v>2318</v>
      </c>
      <c r="B838" s="4">
        <v>45169</v>
      </c>
      <c r="C838" s="3">
        <v>205</v>
      </c>
      <c r="D838" s="3">
        <v>302</v>
      </c>
      <c r="E838" s="3">
        <v>104</v>
      </c>
      <c r="F838" s="3">
        <v>5</v>
      </c>
      <c r="G838" s="5">
        <v>81.393000000000001</v>
      </c>
      <c r="H838" s="5">
        <v>406.96500000000003</v>
      </c>
      <c r="I838" s="5">
        <v>122.0895</v>
      </c>
      <c r="J838" s="3" t="b">
        <v>0</v>
      </c>
      <c r="K838" s="3" t="s">
        <v>548</v>
      </c>
      <c r="L838" s="16">
        <f t="shared" si="39"/>
        <v>0.7895833333333333</v>
      </c>
      <c r="M838" s="3">
        <v>2023</v>
      </c>
      <c r="N838" s="3">
        <v>8</v>
      </c>
      <c r="O838" s="3" t="s">
        <v>16</v>
      </c>
      <c r="P838" s="3">
        <v>18</v>
      </c>
      <c r="Q838" s="9">
        <f xml:space="preserve"> Table1[[#This Row],[Total_Sales]] / Table1[[#This Row],[Quantity_Sold]]</f>
        <v>81.393000000000001</v>
      </c>
      <c r="R838" s="14" t="str">
        <f t="shared" si="40"/>
        <v>Evening</v>
      </c>
      <c r="S838" s="30">
        <f t="shared" si="41"/>
        <v>0.3</v>
      </c>
    </row>
    <row r="839" spans="1:19" ht="15.75" customHeight="1" x14ac:dyDescent="0.3">
      <c r="A839" s="3">
        <v>2162</v>
      </c>
      <c r="B839" s="4">
        <v>45170</v>
      </c>
      <c r="C839" s="3">
        <v>205</v>
      </c>
      <c r="D839" s="3">
        <v>303</v>
      </c>
      <c r="E839" s="3">
        <v>102</v>
      </c>
      <c r="F839" s="3">
        <v>8</v>
      </c>
      <c r="G839" s="5">
        <v>98.124000000000009</v>
      </c>
      <c r="H839" s="5">
        <v>784.99200000000008</v>
      </c>
      <c r="I839" s="5">
        <v>235.49760000000001</v>
      </c>
      <c r="J839" s="3" t="b">
        <v>0</v>
      </c>
      <c r="K839" s="3" t="s">
        <v>693</v>
      </c>
      <c r="L839" s="16">
        <f t="shared" si="39"/>
        <v>8.4027777777777785E-2</v>
      </c>
      <c r="M839" s="3">
        <v>2023</v>
      </c>
      <c r="N839" s="3">
        <v>9</v>
      </c>
      <c r="O839" s="3" t="s">
        <v>26</v>
      </c>
      <c r="P839" s="3">
        <v>2</v>
      </c>
      <c r="Q839" s="9">
        <f xml:space="preserve"> Table1[[#This Row],[Total_Sales]] / Table1[[#This Row],[Quantity_Sold]]</f>
        <v>98.124000000000009</v>
      </c>
      <c r="R839" s="14" t="str">
        <f t="shared" si="40"/>
        <v>Morning</v>
      </c>
      <c r="S839" s="30">
        <f t="shared" si="41"/>
        <v>0.3</v>
      </c>
    </row>
    <row r="840" spans="1:19" ht="15.75" customHeight="1" x14ac:dyDescent="0.3">
      <c r="A840" s="3">
        <v>2730</v>
      </c>
      <c r="B840" s="4">
        <v>45170</v>
      </c>
      <c r="C840" s="3">
        <v>203</v>
      </c>
      <c r="D840" s="3">
        <v>303</v>
      </c>
      <c r="E840" s="3">
        <v>101</v>
      </c>
      <c r="F840" s="3">
        <v>3</v>
      </c>
      <c r="G840" s="5">
        <v>273.09100000000001</v>
      </c>
      <c r="H840" s="5">
        <v>819.27300000000002</v>
      </c>
      <c r="I840" s="5">
        <v>172.04732999999999</v>
      </c>
      <c r="J840" s="3" t="b">
        <v>0</v>
      </c>
      <c r="K840" s="3" t="s">
        <v>1015</v>
      </c>
      <c r="L840" s="16">
        <f t="shared" si="39"/>
        <v>6.25E-2</v>
      </c>
      <c r="M840" s="3">
        <v>2023</v>
      </c>
      <c r="N840" s="3">
        <v>9</v>
      </c>
      <c r="O840" s="3" t="s">
        <v>26</v>
      </c>
      <c r="P840" s="3">
        <v>1</v>
      </c>
      <c r="Q840" s="14">
        <f xml:space="preserve"> Table1[[#This Row],[Total_Sales]] / Table1[[#This Row],[Quantity_Sold]]</f>
        <v>273.09100000000001</v>
      </c>
      <c r="R840" s="14" t="str">
        <f t="shared" si="40"/>
        <v>Morning</v>
      </c>
      <c r="S840" s="30">
        <f t="shared" si="41"/>
        <v>0.21</v>
      </c>
    </row>
    <row r="841" spans="1:19" ht="15.75" customHeight="1" x14ac:dyDescent="0.3">
      <c r="A841" s="3">
        <v>1162</v>
      </c>
      <c r="B841" s="4">
        <v>45171</v>
      </c>
      <c r="C841" s="3">
        <v>202</v>
      </c>
      <c r="D841" s="3">
        <v>303</v>
      </c>
      <c r="E841" s="3">
        <v>102</v>
      </c>
      <c r="F841" s="3">
        <v>8</v>
      </c>
      <c r="G841" s="5">
        <v>194.40199999999999</v>
      </c>
      <c r="H841" s="5">
        <v>1555.2159999999999</v>
      </c>
      <c r="I841" s="5">
        <v>264.38672000000003</v>
      </c>
      <c r="J841" s="3" t="b">
        <v>0</v>
      </c>
      <c r="K841" s="3" t="s">
        <v>175</v>
      </c>
      <c r="L841" s="16">
        <f t="shared" si="39"/>
        <v>0.32083333333333336</v>
      </c>
      <c r="M841" s="3">
        <v>2023</v>
      </c>
      <c r="N841" s="3">
        <v>9</v>
      </c>
      <c r="O841" s="3" t="s">
        <v>22</v>
      </c>
      <c r="P841" s="3">
        <v>7</v>
      </c>
      <c r="Q841" s="9">
        <f xml:space="preserve"> Table1[[#This Row],[Total_Sales]] / Table1[[#This Row],[Quantity_Sold]]</f>
        <v>194.40199999999999</v>
      </c>
      <c r="R841" s="14" t="str">
        <f t="shared" si="40"/>
        <v>Morning</v>
      </c>
      <c r="S841" s="30">
        <f t="shared" si="41"/>
        <v>0.17000000000000004</v>
      </c>
    </row>
    <row r="842" spans="1:19" ht="15.75" customHeight="1" x14ac:dyDescent="0.3">
      <c r="A842" s="3">
        <v>1556</v>
      </c>
      <c r="B842" s="4">
        <v>45171</v>
      </c>
      <c r="C842" s="3">
        <v>201</v>
      </c>
      <c r="D842" s="3">
        <v>303</v>
      </c>
      <c r="E842" s="3">
        <v>104</v>
      </c>
      <c r="F842" s="3">
        <v>9</v>
      </c>
      <c r="G842" s="5">
        <v>332.73500000000001</v>
      </c>
      <c r="H842" s="5">
        <v>2994.6150000000002</v>
      </c>
      <c r="I842" s="5">
        <v>898.3845</v>
      </c>
      <c r="J842" s="3" t="b">
        <v>0</v>
      </c>
      <c r="K842" s="3" t="s">
        <v>483</v>
      </c>
      <c r="L842" s="16">
        <f t="shared" si="39"/>
        <v>0.98611111111111116</v>
      </c>
      <c r="M842" s="3">
        <v>2023</v>
      </c>
      <c r="N842" s="3">
        <v>9</v>
      </c>
      <c r="O842" s="3" t="s">
        <v>22</v>
      </c>
      <c r="P842" s="3">
        <v>23</v>
      </c>
      <c r="Q842" s="9">
        <f xml:space="preserve"> Table1[[#This Row],[Total_Sales]] / Table1[[#This Row],[Quantity_Sold]]</f>
        <v>332.73500000000001</v>
      </c>
      <c r="R842" s="14" t="str">
        <f t="shared" si="40"/>
        <v>Night</v>
      </c>
      <c r="S842" s="30">
        <f t="shared" si="41"/>
        <v>0.3</v>
      </c>
    </row>
    <row r="843" spans="1:19" ht="15.75" customHeight="1" x14ac:dyDescent="0.3">
      <c r="A843" s="3">
        <v>1815</v>
      </c>
      <c r="B843" s="4">
        <v>45171</v>
      </c>
      <c r="C843" s="3">
        <v>202</v>
      </c>
      <c r="D843" s="3">
        <v>301</v>
      </c>
      <c r="E843" s="3">
        <v>103</v>
      </c>
      <c r="F843" s="3">
        <v>1</v>
      </c>
      <c r="G843" s="5">
        <v>241.72200000000001</v>
      </c>
      <c r="H843" s="5">
        <v>241.72200000000001</v>
      </c>
      <c r="I843" s="5">
        <v>36.258299999999998</v>
      </c>
      <c r="J843" s="3" t="b">
        <v>0</v>
      </c>
      <c r="K843" s="3" t="s">
        <v>415</v>
      </c>
      <c r="L843" s="16">
        <f t="shared" si="39"/>
        <v>0.46458333333333335</v>
      </c>
      <c r="M843" s="3">
        <v>2023</v>
      </c>
      <c r="N843" s="3">
        <v>9</v>
      </c>
      <c r="O843" s="3" t="s">
        <v>22</v>
      </c>
      <c r="P843" s="3">
        <v>11</v>
      </c>
      <c r="Q843" s="9">
        <f xml:space="preserve"> Table1[[#This Row],[Total_Sales]] / Table1[[#This Row],[Quantity_Sold]]</f>
        <v>241.72200000000001</v>
      </c>
      <c r="R843" s="14" t="str">
        <f t="shared" si="40"/>
        <v>Morning</v>
      </c>
      <c r="S843" s="30">
        <f t="shared" si="41"/>
        <v>0.15</v>
      </c>
    </row>
    <row r="844" spans="1:19" ht="15.75" customHeight="1" x14ac:dyDescent="0.3">
      <c r="A844" s="3">
        <v>2952</v>
      </c>
      <c r="B844" s="4">
        <v>45171</v>
      </c>
      <c r="C844" s="3">
        <v>205</v>
      </c>
      <c r="D844" s="3">
        <v>305</v>
      </c>
      <c r="E844" s="3">
        <v>103</v>
      </c>
      <c r="F844" s="3">
        <v>1</v>
      </c>
      <c r="G844" s="5">
        <v>246.649</v>
      </c>
      <c r="H844" s="5">
        <v>246.649</v>
      </c>
      <c r="I844" s="5">
        <v>51.796289999999999</v>
      </c>
      <c r="J844" s="3" t="b">
        <v>1</v>
      </c>
      <c r="K844" s="3" t="s">
        <v>1095</v>
      </c>
      <c r="L844" s="16">
        <f t="shared" si="39"/>
        <v>0.23333333333333334</v>
      </c>
      <c r="M844" s="3">
        <v>2023</v>
      </c>
      <c r="N844" s="3">
        <v>9</v>
      </c>
      <c r="O844" s="3" t="s">
        <v>22</v>
      </c>
      <c r="P844" s="3">
        <v>5</v>
      </c>
      <c r="Q844" s="9">
        <f xml:space="preserve"> Table1[[#This Row],[Total_Sales]] / Table1[[#This Row],[Quantity_Sold]]</f>
        <v>246.649</v>
      </c>
      <c r="R844" s="14" t="str">
        <f t="shared" si="40"/>
        <v>Morning</v>
      </c>
      <c r="S844" s="30">
        <f t="shared" si="41"/>
        <v>0.21</v>
      </c>
    </row>
    <row r="845" spans="1:19" ht="15.75" customHeight="1" x14ac:dyDescent="0.3">
      <c r="A845" s="3">
        <v>1959</v>
      </c>
      <c r="B845" s="4">
        <v>45172</v>
      </c>
      <c r="C845" s="3">
        <v>202</v>
      </c>
      <c r="D845" s="3">
        <v>302</v>
      </c>
      <c r="E845" s="3">
        <v>102</v>
      </c>
      <c r="F845" s="3">
        <v>4</v>
      </c>
      <c r="G845" s="5">
        <v>213.499</v>
      </c>
      <c r="H845" s="5">
        <v>853.99599999999998</v>
      </c>
      <c r="I845" s="5">
        <v>128.0994</v>
      </c>
      <c r="J845" s="3" t="b">
        <v>0</v>
      </c>
      <c r="K845" s="3" t="s">
        <v>728</v>
      </c>
      <c r="L845" s="16">
        <f t="shared" si="39"/>
        <v>0.13819444444444445</v>
      </c>
      <c r="M845" s="3">
        <v>2023</v>
      </c>
      <c r="N845" s="3">
        <v>9</v>
      </c>
      <c r="O845" s="3" t="s">
        <v>20</v>
      </c>
      <c r="P845" s="3">
        <v>3</v>
      </c>
      <c r="Q845" s="9">
        <f xml:space="preserve"> Table1[[#This Row],[Total_Sales]] / Table1[[#This Row],[Quantity_Sold]]</f>
        <v>213.499</v>
      </c>
      <c r="R845" s="14" t="str">
        <f t="shared" si="40"/>
        <v>Morning</v>
      </c>
      <c r="S845" s="30">
        <f t="shared" si="41"/>
        <v>0.15</v>
      </c>
    </row>
    <row r="846" spans="1:19" ht="15.75" customHeight="1" x14ac:dyDescent="0.3">
      <c r="A846" s="3">
        <v>1164</v>
      </c>
      <c r="B846" s="4">
        <v>45173</v>
      </c>
      <c r="C846" s="3">
        <v>205</v>
      </c>
      <c r="D846" s="3">
        <v>303</v>
      </c>
      <c r="E846" s="3">
        <v>105</v>
      </c>
      <c r="F846" s="3">
        <v>3</v>
      </c>
      <c r="G846" s="5">
        <v>360.90600000000001</v>
      </c>
      <c r="H846" s="5">
        <v>1082.7180000000001</v>
      </c>
      <c r="I846" s="5">
        <v>227.37078</v>
      </c>
      <c r="J846" s="3" t="b">
        <v>0</v>
      </c>
      <c r="K846" s="3" t="s">
        <v>177</v>
      </c>
      <c r="L846" s="16">
        <f t="shared" si="39"/>
        <v>0.39374999999999999</v>
      </c>
      <c r="M846" s="3">
        <v>2023</v>
      </c>
      <c r="N846" s="3">
        <v>9</v>
      </c>
      <c r="O846" s="3" t="s">
        <v>28</v>
      </c>
      <c r="P846" s="3">
        <v>9</v>
      </c>
      <c r="Q846" s="9">
        <f xml:space="preserve"> Table1[[#This Row],[Total_Sales]] / Table1[[#This Row],[Quantity_Sold]]</f>
        <v>360.90600000000001</v>
      </c>
      <c r="R846" s="14" t="str">
        <f t="shared" si="40"/>
        <v>Morning</v>
      </c>
      <c r="S846" s="30">
        <f t="shared" si="41"/>
        <v>0.21</v>
      </c>
    </row>
    <row r="847" spans="1:19" ht="15.75" customHeight="1" x14ac:dyDescent="0.3">
      <c r="A847" s="3">
        <v>1757</v>
      </c>
      <c r="B847" s="4">
        <v>45173</v>
      </c>
      <c r="C847" s="3">
        <v>201</v>
      </c>
      <c r="D847" s="3">
        <v>302</v>
      </c>
      <c r="E847" s="3">
        <v>105</v>
      </c>
      <c r="F847" s="3">
        <v>8</v>
      </c>
      <c r="G847" s="5">
        <v>151.203</v>
      </c>
      <c r="H847" s="5">
        <v>1209.624</v>
      </c>
      <c r="I847" s="5">
        <v>229.82856000000001</v>
      </c>
      <c r="J847" s="3" t="b">
        <v>0</v>
      </c>
      <c r="K847" s="3" t="s">
        <v>614</v>
      </c>
      <c r="L847" s="16">
        <f t="shared" si="39"/>
        <v>7.2222222222222215E-2</v>
      </c>
      <c r="M847" s="3">
        <v>2023</v>
      </c>
      <c r="N847" s="3">
        <v>9</v>
      </c>
      <c r="O847" s="3" t="s">
        <v>28</v>
      </c>
      <c r="P847" s="3">
        <v>1</v>
      </c>
      <c r="Q847" s="9">
        <f xml:space="preserve"> Table1[[#This Row],[Total_Sales]] / Table1[[#This Row],[Quantity_Sold]]</f>
        <v>151.203</v>
      </c>
      <c r="R847" s="14" t="str">
        <f t="shared" si="40"/>
        <v>Morning</v>
      </c>
      <c r="S847" s="30">
        <f t="shared" si="41"/>
        <v>0.19</v>
      </c>
    </row>
    <row r="848" spans="1:19" ht="15.75" customHeight="1" x14ac:dyDescent="0.3">
      <c r="A848" s="3">
        <v>2444</v>
      </c>
      <c r="B848" s="4">
        <v>45173</v>
      </c>
      <c r="C848" s="3">
        <v>204</v>
      </c>
      <c r="D848" s="3">
        <v>304</v>
      </c>
      <c r="E848" s="3">
        <v>101</v>
      </c>
      <c r="F848" s="3">
        <v>10</v>
      </c>
      <c r="G848" s="5">
        <v>235.52099999999999</v>
      </c>
      <c r="H848" s="5">
        <v>2355.21</v>
      </c>
      <c r="I848" s="5">
        <v>706.56299999999999</v>
      </c>
      <c r="J848" s="3" t="b">
        <v>1</v>
      </c>
      <c r="K848" s="3" t="s">
        <v>346</v>
      </c>
      <c r="L848" s="16">
        <f t="shared" si="39"/>
        <v>0.19722222222222222</v>
      </c>
      <c r="M848" s="3">
        <v>2023</v>
      </c>
      <c r="N848" s="3">
        <v>9</v>
      </c>
      <c r="O848" s="3" t="s">
        <v>28</v>
      </c>
      <c r="P848" s="3">
        <v>4</v>
      </c>
      <c r="Q848" s="14">
        <f xml:space="preserve"> Table1[[#This Row],[Total_Sales]] / Table1[[#This Row],[Quantity_Sold]]</f>
        <v>235.52100000000002</v>
      </c>
      <c r="R848" s="14" t="str">
        <f t="shared" si="40"/>
        <v>Morning</v>
      </c>
      <c r="S848" s="30">
        <f t="shared" si="41"/>
        <v>0.3</v>
      </c>
    </row>
    <row r="849" spans="1:19" ht="15.75" customHeight="1" x14ac:dyDescent="0.3">
      <c r="A849" s="3">
        <v>2033</v>
      </c>
      <c r="B849" s="4">
        <v>45174</v>
      </c>
      <c r="C849" s="3">
        <v>202</v>
      </c>
      <c r="D849" s="3">
        <v>302</v>
      </c>
      <c r="E849" s="3">
        <v>105</v>
      </c>
      <c r="F849" s="3">
        <v>4</v>
      </c>
      <c r="G849" s="5">
        <v>218.75100000000003</v>
      </c>
      <c r="H849" s="5">
        <v>875.00400000000013</v>
      </c>
      <c r="I849" s="5">
        <v>166.25076000000001</v>
      </c>
      <c r="J849" s="3" t="b">
        <v>0</v>
      </c>
      <c r="K849" s="3" t="s">
        <v>755</v>
      </c>
      <c r="L849" s="16">
        <f t="shared" si="39"/>
        <v>9.166666666666666E-2</v>
      </c>
      <c r="M849" s="3">
        <v>2023</v>
      </c>
      <c r="N849" s="3">
        <v>9</v>
      </c>
      <c r="O849" s="3" t="s">
        <v>31</v>
      </c>
      <c r="P849" s="3">
        <v>2</v>
      </c>
      <c r="Q849" s="9">
        <f xml:space="preserve"> Table1[[#This Row],[Total_Sales]] / Table1[[#This Row],[Quantity_Sold]]</f>
        <v>218.75100000000003</v>
      </c>
      <c r="R849" s="14" t="str">
        <f t="shared" si="40"/>
        <v>Morning</v>
      </c>
      <c r="S849" s="30">
        <f t="shared" si="41"/>
        <v>0.18999999999999997</v>
      </c>
    </row>
    <row r="850" spans="1:19" ht="15.75" customHeight="1" x14ac:dyDescent="0.3">
      <c r="A850" s="3">
        <v>1113</v>
      </c>
      <c r="B850" s="4">
        <v>45175</v>
      </c>
      <c r="C850" s="3">
        <v>203</v>
      </c>
      <c r="D850" s="3">
        <v>305</v>
      </c>
      <c r="E850" s="3">
        <v>102</v>
      </c>
      <c r="F850" s="3">
        <v>8</v>
      </c>
      <c r="G850" s="5">
        <v>153.07500000000002</v>
      </c>
      <c r="H850" s="5">
        <v>1224.6000000000001</v>
      </c>
      <c r="I850" s="5">
        <v>183.69000000000003</v>
      </c>
      <c r="J850" s="3" t="b">
        <v>1</v>
      </c>
      <c r="K850" s="3" t="s">
        <v>128</v>
      </c>
      <c r="L850" s="16">
        <f t="shared" si="39"/>
        <v>0.49166666666666664</v>
      </c>
      <c r="M850" s="3">
        <v>2023</v>
      </c>
      <c r="N850" s="3">
        <v>9</v>
      </c>
      <c r="O850" s="3" t="s">
        <v>18</v>
      </c>
      <c r="P850" s="3">
        <v>11</v>
      </c>
      <c r="Q850" s="9">
        <f xml:space="preserve"> Table1[[#This Row],[Total_Sales]] / Table1[[#This Row],[Quantity_Sold]]</f>
        <v>153.07500000000002</v>
      </c>
      <c r="R850" s="14" t="str">
        <f t="shared" si="40"/>
        <v>Morning</v>
      </c>
      <c r="S850" s="30">
        <f t="shared" si="41"/>
        <v>0.15</v>
      </c>
    </row>
    <row r="851" spans="1:19" ht="15.75" customHeight="1" x14ac:dyDescent="0.3">
      <c r="A851" s="3">
        <v>2520</v>
      </c>
      <c r="B851" s="4">
        <v>45175</v>
      </c>
      <c r="C851" s="3">
        <v>204</v>
      </c>
      <c r="D851" s="3">
        <v>304</v>
      </c>
      <c r="E851" s="3">
        <v>104</v>
      </c>
      <c r="F851" s="3">
        <v>6</v>
      </c>
      <c r="G851" s="5">
        <v>164.619</v>
      </c>
      <c r="H851" s="5">
        <v>987.71399999999994</v>
      </c>
      <c r="I851" s="5">
        <v>207.41993999999997</v>
      </c>
      <c r="J851" s="3" t="b">
        <v>1</v>
      </c>
      <c r="K851" s="3" t="s">
        <v>951</v>
      </c>
      <c r="L851" s="16">
        <f t="shared" si="39"/>
        <v>0.65347222222222223</v>
      </c>
      <c r="M851" s="3">
        <v>2023</v>
      </c>
      <c r="N851" s="3">
        <v>9</v>
      </c>
      <c r="O851" s="3" t="s">
        <v>18</v>
      </c>
      <c r="P851" s="3">
        <v>15</v>
      </c>
      <c r="Q851" s="9">
        <f xml:space="preserve"> Table1[[#This Row],[Total_Sales]] / Table1[[#This Row],[Quantity_Sold]]</f>
        <v>164.619</v>
      </c>
      <c r="R851" s="14" t="str">
        <f t="shared" si="40"/>
        <v>Evening</v>
      </c>
      <c r="S851" s="30">
        <f t="shared" si="41"/>
        <v>0.21</v>
      </c>
    </row>
    <row r="852" spans="1:19" ht="15.75" customHeight="1" x14ac:dyDescent="0.3">
      <c r="A852" s="3">
        <v>2752</v>
      </c>
      <c r="B852" s="4">
        <v>45175</v>
      </c>
      <c r="C852" s="3">
        <v>202</v>
      </c>
      <c r="D852" s="3">
        <v>303</v>
      </c>
      <c r="E852" s="3">
        <v>104</v>
      </c>
      <c r="F852" s="3">
        <v>10</v>
      </c>
      <c r="G852" s="5">
        <v>155.155</v>
      </c>
      <c r="H852" s="5">
        <v>1551.55</v>
      </c>
      <c r="I852" s="5">
        <v>263.76350000000002</v>
      </c>
      <c r="J852" s="3" t="b">
        <v>0</v>
      </c>
      <c r="K852" s="3" t="s">
        <v>1021</v>
      </c>
      <c r="L852" s="16">
        <f t="shared" si="39"/>
        <v>0.36805555555555558</v>
      </c>
      <c r="M852" s="3">
        <v>2023</v>
      </c>
      <c r="N852" s="3">
        <v>9</v>
      </c>
      <c r="O852" s="3" t="s">
        <v>18</v>
      </c>
      <c r="P852" s="3">
        <v>8</v>
      </c>
      <c r="Q852" s="9">
        <f xml:space="preserve"> Table1[[#This Row],[Total_Sales]] / Table1[[#This Row],[Quantity_Sold]]</f>
        <v>155.155</v>
      </c>
      <c r="R852" s="14" t="str">
        <f t="shared" si="40"/>
        <v>Morning</v>
      </c>
      <c r="S852" s="30">
        <f t="shared" si="41"/>
        <v>0.17</v>
      </c>
    </row>
    <row r="853" spans="1:19" ht="15.75" customHeight="1" x14ac:dyDescent="0.3">
      <c r="A853" s="3">
        <v>1124</v>
      </c>
      <c r="B853" s="4">
        <v>45176</v>
      </c>
      <c r="C853" s="3">
        <v>202</v>
      </c>
      <c r="D853" s="3">
        <v>304</v>
      </c>
      <c r="E853" s="3">
        <v>102</v>
      </c>
      <c r="F853" s="3">
        <v>7</v>
      </c>
      <c r="G853" s="5">
        <v>237.107</v>
      </c>
      <c r="H853" s="5">
        <v>1659.749</v>
      </c>
      <c r="I853" s="5">
        <v>497.92469999999997</v>
      </c>
      <c r="J853" s="3" t="b">
        <v>0</v>
      </c>
      <c r="K853" s="3" t="s">
        <v>138</v>
      </c>
      <c r="L853" s="16">
        <f t="shared" si="39"/>
        <v>0.60069444444444442</v>
      </c>
      <c r="M853" s="3">
        <v>2023</v>
      </c>
      <c r="N853" s="3">
        <v>9</v>
      </c>
      <c r="O853" s="3" t="s">
        <v>16</v>
      </c>
      <c r="P853" s="3">
        <v>14</v>
      </c>
      <c r="Q853" s="9">
        <f xml:space="preserve"> Table1[[#This Row],[Total_Sales]] / Table1[[#This Row],[Quantity_Sold]]</f>
        <v>237.107</v>
      </c>
      <c r="R853" s="14" t="str">
        <f t="shared" si="40"/>
        <v>Afternoon</v>
      </c>
      <c r="S853" s="30">
        <f t="shared" si="41"/>
        <v>0.3</v>
      </c>
    </row>
    <row r="854" spans="1:19" ht="15.75" customHeight="1" x14ac:dyDescent="0.3">
      <c r="A854" s="3">
        <v>1291</v>
      </c>
      <c r="B854" s="4">
        <v>45176</v>
      </c>
      <c r="C854" s="3">
        <v>201</v>
      </c>
      <c r="D854" s="3">
        <v>301</v>
      </c>
      <c r="E854" s="3">
        <v>103</v>
      </c>
      <c r="F854" s="3">
        <v>3</v>
      </c>
      <c r="G854" s="5">
        <v>352.88499999999999</v>
      </c>
      <c r="H854" s="5">
        <v>1058.655</v>
      </c>
      <c r="I854" s="5">
        <v>264.66374999999999</v>
      </c>
      <c r="J854" s="3" t="b">
        <v>0</v>
      </c>
      <c r="K854" s="3" t="s">
        <v>287</v>
      </c>
      <c r="L854" s="16">
        <f t="shared" si="39"/>
        <v>0.31388888888888888</v>
      </c>
      <c r="M854" s="3">
        <v>2023</v>
      </c>
      <c r="N854" s="3">
        <v>9</v>
      </c>
      <c r="O854" s="3" t="s">
        <v>16</v>
      </c>
      <c r="P854" s="3">
        <v>7</v>
      </c>
      <c r="Q854" s="9">
        <f xml:space="preserve"> Table1[[#This Row],[Total_Sales]] / Table1[[#This Row],[Quantity_Sold]]</f>
        <v>352.88499999999999</v>
      </c>
      <c r="R854" s="14" t="str">
        <f t="shared" si="40"/>
        <v>Morning</v>
      </c>
      <c r="S854" s="30">
        <f t="shared" si="41"/>
        <v>0.25</v>
      </c>
    </row>
    <row r="855" spans="1:19" ht="15.75" customHeight="1" x14ac:dyDescent="0.3">
      <c r="A855" s="3">
        <v>1305</v>
      </c>
      <c r="B855" s="4">
        <v>45176</v>
      </c>
      <c r="C855" s="3">
        <v>203</v>
      </c>
      <c r="D855" s="3">
        <v>301</v>
      </c>
      <c r="E855" s="3">
        <v>101</v>
      </c>
      <c r="F855" s="3">
        <v>4</v>
      </c>
      <c r="G855" s="5">
        <v>283.036</v>
      </c>
      <c r="H855" s="5">
        <v>1132.144</v>
      </c>
      <c r="I855" s="5">
        <v>169.82159999999999</v>
      </c>
      <c r="J855" s="3" t="b">
        <v>1</v>
      </c>
      <c r="K855" s="3" t="s">
        <v>297</v>
      </c>
      <c r="L855" s="16">
        <f t="shared" si="39"/>
        <v>0.26597222222222222</v>
      </c>
      <c r="M855" s="3">
        <v>2023</v>
      </c>
      <c r="N855" s="3">
        <v>9</v>
      </c>
      <c r="O855" s="3" t="s">
        <v>16</v>
      </c>
      <c r="P855" s="3">
        <v>6</v>
      </c>
      <c r="Q855" s="14">
        <f xml:space="preserve"> Table1[[#This Row],[Total_Sales]] / Table1[[#This Row],[Quantity_Sold]]</f>
        <v>283.036</v>
      </c>
      <c r="R855" s="14" t="str">
        <f t="shared" si="40"/>
        <v>Morning</v>
      </c>
      <c r="S855" s="30">
        <f t="shared" si="41"/>
        <v>0.15</v>
      </c>
    </row>
    <row r="856" spans="1:19" ht="15.75" customHeight="1" x14ac:dyDescent="0.3">
      <c r="A856" s="3">
        <v>1421</v>
      </c>
      <c r="B856" s="4">
        <v>45176</v>
      </c>
      <c r="C856" s="3">
        <v>203</v>
      </c>
      <c r="D856" s="3">
        <v>301</v>
      </c>
      <c r="E856" s="3">
        <v>101</v>
      </c>
      <c r="F856" s="3">
        <v>5</v>
      </c>
      <c r="G856" s="5">
        <v>286.03899999999999</v>
      </c>
      <c r="H856" s="5">
        <v>1430.1949999999999</v>
      </c>
      <c r="I856" s="5">
        <v>271.73705000000001</v>
      </c>
      <c r="J856" s="3" t="b">
        <v>0</v>
      </c>
      <c r="K856" s="3" t="s">
        <v>391</v>
      </c>
      <c r="L856" s="16">
        <f t="shared" si="39"/>
        <v>0.73958333333333337</v>
      </c>
      <c r="M856" s="3">
        <v>2023</v>
      </c>
      <c r="N856" s="3">
        <v>9</v>
      </c>
      <c r="O856" s="3" t="s">
        <v>16</v>
      </c>
      <c r="P856" s="3">
        <v>17</v>
      </c>
      <c r="Q856" s="14">
        <f xml:space="preserve"> Table1[[#This Row],[Total_Sales]] / Table1[[#This Row],[Quantity_Sold]]</f>
        <v>286.03899999999999</v>
      </c>
      <c r="R856" s="14" t="str">
        <f t="shared" si="40"/>
        <v>Evening</v>
      </c>
      <c r="S856" s="30">
        <f t="shared" si="41"/>
        <v>0.19</v>
      </c>
    </row>
    <row r="857" spans="1:19" ht="15.75" customHeight="1" x14ac:dyDescent="0.3">
      <c r="A857" s="3">
        <v>1946</v>
      </c>
      <c r="B857" s="4">
        <v>45176</v>
      </c>
      <c r="C857" s="3">
        <v>203</v>
      </c>
      <c r="D857" s="3">
        <v>305</v>
      </c>
      <c r="E857" s="3">
        <v>102</v>
      </c>
      <c r="F857" s="3">
        <v>9</v>
      </c>
      <c r="G857" s="5">
        <v>219.32300000000001</v>
      </c>
      <c r="H857" s="5">
        <v>1973.9070000000002</v>
      </c>
      <c r="I857" s="5">
        <v>592.1721</v>
      </c>
      <c r="J857" s="3" t="b">
        <v>0</v>
      </c>
      <c r="K857" s="3" t="s">
        <v>720</v>
      </c>
      <c r="L857" s="16">
        <f t="shared" si="39"/>
        <v>0.59722222222222221</v>
      </c>
      <c r="M857" s="3">
        <v>2023</v>
      </c>
      <c r="N857" s="3">
        <v>9</v>
      </c>
      <c r="O857" s="3" t="s">
        <v>16</v>
      </c>
      <c r="P857" s="3">
        <v>14</v>
      </c>
      <c r="Q857" s="9">
        <f xml:space="preserve"> Table1[[#This Row],[Total_Sales]] / Table1[[#This Row],[Quantity_Sold]]</f>
        <v>219.32300000000001</v>
      </c>
      <c r="R857" s="14" t="str">
        <f t="shared" si="40"/>
        <v>Afternoon</v>
      </c>
      <c r="S857" s="30">
        <f t="shared" si="41"/>
        <v>0.3</v>
      </c>
    </row>
    <row r="858" spans="1:19" ht="15.75" customHeight="1" x14ac:dyDescent="0.3">
      <c r="A858" s="3">
        <v>2498</v>
      </c>
      <c r="B858" s="4">
        <v>45176</v>
      </c>
      <c r="C858" s="3">
        <v>201</v>
      </c>
      <c r="D858" s="3">
        <v>304</v>
      </c>
      <c r="E858" s="3">
        <v>103</v>
      </c>
      <c r="F858" s="3">
        <v>1</v>
      </c>
      <c r="G858" s="5">
        <v>330.10900000000004</v>
      </c>
      <c r="H858" s="5">
        <v>330.10900000000004</v>
      </c>
      <c r="I858" s="5">
        <v>99.032700000000006</v>
      </c>
      <c r="J858" s="3" t="b">
        <v>0</v>
      </c>
      <c r="K858" s="3" t="s">
        <v>821</v>
      </c>
      <c r="L858" s="16">
        <f t="shared" si="39"/>
        <v>0.35069444444444442</v>
      </c>
      <c r="M858" s="3">
        <v>2023</v>
      </c>
      <c r="N858" s="3">
        <v>9</v>
      </c>
      <c r="O858" s="3" t="s">
        <v>16</v>
      </c>
      <c r="P858" s="3">
        <v>8</v>
      </c>
      <c r="Q858" s="9">
        <f xml:space="preserve"> Table1[[#This Row],[Total_Sales]] / Table1[[#This Row],[Quantity_Sold]]</f>
        <v>330.10900000000004</v>
      </c>
      <c r="R858" s="14" t="str">
        <f t="shared" si="40"/>
        <v>Morning</v>
      </c>
      <c r="S858" s="30">
        <f t="shared" si="41"/>
        <v>0.3</v>
      </c>
    </row>
    <row r="859" spans="1:19" ht="15.75" customHeight="1" x14ac:dyDescent="0.3">
      <c r="A859" s="3">
        <v>1218</v>
      </c>
      <c r="B859" s="4">
        <v>45177</v>
      </c>
      <c r="C859" s="3">
        <v>204</v>
      </c>
      <c r="D859" s="3">
        <v>301</v>
      </c>
      <c r="E859" s="3">
        <v>102</v>
      </c>
      <c r="F859" s="3">
        <v>4</v>
      </c>
      <c r="G859" s="5">
        <v>120.224</v>
      </c>
      <c r="H859" s="5">
        <v>480.89600000000002</v>
      </c>
      <c r="I859" s="5">
        <v>100.98815999999999</v>
      </c>
      <c r="J859" s="3" t="b">
        <v>1</v>
      </c>
      <c r="K859" s="3" t="s">
        <v>223</v>
      </c>
      <c r="L859" s="16">
        <f t="shared" si="39"/>
        <v>0.87083333333333335</v>
      </c>
      <c r="M859" s="3">
        <v>2023</v>
      </c>
      <c r="N859" s="3">
        <v>9</v>
      </c>
      <c r="O859" s="3" t="s">
        <v>26</v>
      </c>
      <c r="P859" s="3">
        <v>20</v>
      </c>
      <c r="Q859" s="9">
        <f xml:space="preserve"> Table1[[#This Row],[Total_Sales]] / Table1[[#This Row],[Quantity_Sold]]</f>
        <v>120.224</v>
      </c>
      <c r="R859" s="14" t="str">
        <f t="shared" si="40"/>
        <v>Evening</v>
      </c>
      <c r="S859" s="30">
        <f t="shared" si="41"/>
        <v>0.21</v>
      </c>
    </row>
    <row r="860" spans="1:19" ht="15.75" customHeight="1" x14ac:dyDescent="0.3">
      <c r="A860" s="3">
        <v>1283</v>
      </c>
      <c r="B860" s="4">
        <v>45177</v>
      </c>
      <c r="C860" s="3">
        <v>201</v>
      </c>
      <c r="D860" s="3">
        <v>302</v>
      </c>
      <c r="E860" s="3">
        <v>105</v>
      </c>
      <c r="F860" s="3">
        <v>8</v>
      </c>
      <c r="G860" s="5">
        <v>285.012</v>
      </c>
      <c r="H860" s="5">
        <v>2280.096</v>
      </c>
      <c r="I860" s="5">
        <v>433.21823999999998</v>
      </c>
      <c r="J860" s="3" t="b">
        <v>0</v>
      </c>
      <c r="K860" s="3" t="s">
        <v>280</v>
      </c>
      <c r="L860" s="16">
        <f t="shared" si="39"/>
        <v>0.33888888888888891</v>
      </c>
      <c r="M860" s="3">
        <v>2023</v>
      </c>
      <c r="N860" s="3">
        <v>9</v>
      </c>
      <c r="O860" s="3" t="s">
        <v>26</v>
      </c>
      <c r="P860" s="3">
        <v>8</v>
      </c>
      <c r="Q860" s="9">
        <f xml:space="preserve"> Table1[[#This Row],[Total_Sales]] / Table1[[#This Row],[Quantity_Sold]]</f>
        <v>285.012</v>
      </c>
      <c r="R860" s="14" t="str">
        <f t="shared" si="40"/>
        <v>Morning</v>
      </c>
      <c r="S860" s="30">
        <f t="shared" si="41"/>
        <v>0.19</v>
      </c>
    </row>
    <row r="861" spans="1:19" ht="15.75" customHeight="1" x14ac:dyDescent="0.3">
      <c r="A861" s="3">
        <v>1026</v>
      </c>
      <c r="B861" s="4">
        <v>45178</v>
      </c>
      <c r="C861" s="3">
        <v>203</v>
      </c>
      <c r="D861" s="3">
        <v>304</v>
      </c>
      <c r="E861" s="3">
        <v>103</v>
      </c>
      <c r="F861" s="3">
        <v>9</v>
      </c>
      <c r="G861" s="5">
        <v>286.27300000000002</v>
      </c>
      <c r="H861" s="5">
        <v>2576.4570000000003</v>
      </c>
      <c r="I861" s="5">
        <v>541.05597</v>
      </c>
      <c r="J861" s="3" t="b">
        <v>0</v>
      </c>
      <c r="K861" s="3" t="s">
        <v>47</v>
      </c>
      <c r="L861" s="16">
        <f t="shared" si="39"/>
        <v>0.58680555555555558</v>
      </c>
      <c r="M861" s="3">
        <v>2023</v>
      </c>
      <c r="N861" s="3">
        <v>9</v>
      </c>
      <c r="O861" s="3" t="s">
        <v>22</v>
      </c>
      <c r="P861" s="3">
        <v>14</v>
      </c>
      <c r="Q861" s="9">
        <f xml:space="preserve"> Table1[[#This Row],[Total_Sales]] / Table1[[#This Row],[Quantity_Sold]]</f>
        <v>286.27300000000002</v>
      </c>
      <c r="R861" s="14" t="str">
        <f t="shared" si="40"/>
        <v>Afternoon</v>
      </c>
      <c r="S861" s="30">
        <f t="shared" si="41"/>
        <v>0.20999999999999996</v>
      </c>
    </row>
    <row r="862" spans="1:19" ht="15.75" customHeight="1" x14ac:dyDescent="0.3">
      <c r="A862" s="3">
        <v>1317</v>
      </c>
      <c r="B862" s="4">
        <v>45178</v>
      </c>
      <c r="C862" s="3">
        <v>205</v>
      </c>
      <c r="D862" s="3">
        <v>303</v>
      </c>
      <c r="E862" s="3">
        <v>102</v>
      </c>
      <c r="F862" s="3">
        <v>10</v>
      </c>
      <c r="G862" s="5">
        <v>249.93799999999999</v>
      </c>
      <c r="H862" s="5">
        <v>2499.38</v>
      </c>
      <c r="I862" s="5">
        <v>374.90699999999998</v>
      </c>
      <c r="J862" s="3" t="b">
        <v>0</v>
      </c>
      <c r="K862" s="3" t="s">
        <v>305</v>
      </c>
      <c r="L862" s="16">
        <f t="shared" si="39"/>
        <v>0.27430555555555558</v>
      </c>
      <c r="M862" s="3">
        <v>2023</v>
      </c>
      <c r="N862" s="3">
        <v>9</v>
      </c>
      <c r="O862" s="3" t="s">
        <v>22</v>
      </c>
      <c r="P862" s="3">
        <v>6</v>
      </c>
      <c r="Q862" s="9">
        <f xml:space="preserve"> Table1[[#This Row],[Total_Sales]] / Table1[[#This Row],[Quantity_Sold]]</f>
        <v>249.93800000000002</v>
      </c>
      <c r="R862" s="14" t="str">
        <f t="shared" si="40"/>
        <v>Morning</v>
      </c>
      <c r="S862" s="30">
        <f t="shared" si="41"/>
        <v>0.15</v>
      </c>
    </row>
    <row r="863" spans="1:19" ht="15.75" customHeight="1" x14ac:dyDescent="0.3">
      <c r="A863" s="3">
        <v>1642</v>
      </c>
      <c r="B863" s="4">
        <v>45178</v>
      </c>
      <c r="C863" s="3">
        <v>204</v>
      </c>
      <c r="D863" s="3">
        <v>301</v>
      </c>
      <c r="E863" s="3">
        <v>104</v>
      </c>
      <c r="F863" s="3">
        <v>3</v>
      </c>
      <c r="G863" s="5">
        <v>247.16900000000001</v>
      </c>
      <c r="H863" s="5">
        <v>741.50700000000006</v>
      </c>
      <c r="I863" s="5">
        <v>126.05619000000002</v>
      </c>
      <c r="J863" s="3" t="b">
        <v>0</v>
      </c>
      <c r="K863" s="3" t="s">
        <v>537</v>
      </c>
      <c r="L863" s="16">
        <f t="shared" si="39"/>
        <v>0.24930555555555556</v>
      </c>
      <c r="M863" s="3">
        <v>2023</v>
      </c>
      <c r="N863" s="3">
        <v>9</v>
      </c>
      <c r="O863" s="3" t="s">
        <v>22</v>
      </c>
      <c r="P863" s="3">
        <v>5</v>
      </c>
      <c r="Q863" s="9">
        <f xml:space="preserve"> Table1[[#This Row],[Total_Sales]] / Table1[[#This Row],[Quantity_Sold]]</f>
        <v>247.16900000000001</v>
      </c>
      <c r="R863" s="14" t="str">
        <f t="shared" si="40"/>
        <v>Morning</v>
      </c>
      <c r="S863" s="30">
        <f t="shared" si="41"/>
        <v>0.17</v>
      </c>
    </row>
    <row r="864" spans="1:19" ht="15.75" customHeight="1" x14ac:dyDescent="0.3">
      <c r="A864" s="3">
        <v>2136</v>
      </c>
      <c r="B864" s="4">
        <v>45178</v>
      </c>
      <c r="C864" s="3">
        <v>202</v>
      </c>
      <c r="D864" s="3">
        <v>305</v>
      </c>
      <c r="E864" s="3">
        <v>102</v>
      </c>
      <c r="F864" s="3">
        <v>10</v>
      </c>
      <c r="G864" s="5">
        <v>276.58800000000002</v>
      </c>
      <c r="H864" s="5">
        <v>2765.88</v>
      </c>
      <c r="I864" s="5">
        <v>580.83479999999997</v>
      </c>
      <c r="J864" s="3" t="b">
        <v>0</v>
      </c>
      <c r="K864" s="3" t="s">
        <v>797</v>
      </c>
      <c r="L864" s="16">
        <f t="shared" si="39"/>
        <v>0.17916666666666667</v>
      </c>
      <c r="M864" s="3">
        <v>2023</v>
      </c>
      <c r="N864" s="3">
        <v>9</v>
      </c>
      <c r="O864" s="3" t="s">
        <v>22</v>
      </c>
      <c r="P864" s="3">
        <v>4</v>
      </c>
      <c r="Q864" s="9">
        <f xml:space="preserve"> Table1[[#This Row],[Total_Sales]] / Table1[[#This Row],[Quantity_Sold]]</f>
        <v>276.58800000000002</v>
      </c>
      <c r="R864" s="14" t="str">
        <f t="shared" si="40"/>
        <v>Morning</v>
      </c>
      <c r="S864" s="30">
        <f t="shared" si="41"/>
        <v>0.21</v>
      </c>
    </row>
    <row r="865" spans="1:19" ht="15.75" customHeight="1" x14ac:dyDescent="0.3">
      <c r="A865" s="3">
        <v>1270</v>
      </c>
      <c r="B865" s="4">
        <v>45179</v>
      </c>
      <c r="C865" s="3">
        <v>204</v>
      </c>
      <c r="D865" s="3">
        <v>304</v>
      </c>
      <c r="E865" s="3">
        <v>103</v>
      </c>
      <c r="F865" s="3">
        <v>9</v>
      </c>
      <c r="G865" s="5">
        <v>211.69200000000001</v>
      </c>
      <c r="H865" s="5">
        <v>1905.2280000000001</v>
      </c>
      <c r="I865" s="5">
        <v>323.88876000000005</v>
      </c>
      <c r="J865" s="3" t="b">
        <v>1</v>
      </c>
      <c r="K865" s="3" t="s">
        <v>270</v>
      </c>
      <c r="L865" s="16">
        <f t="shared" si="39"/>
        <v>0.4201388888888889</v>
      </c>
      <c r="M865" s="3">
        <v>2023</v>
      </c>
      <c r="N865" s="3">
        <v>9</v>
      </c>
      <c r="O865" s="3" t="s">
        <v>20</v>
      </c>
      <c r="P865" s="3">
        <v>10</v>
      </c>
      <c r="Q865" s="9">
        <f xml:space="preserve"> Table1[[#This Row],[Total_Sales]] / Table1[[#This Row],[Quantity_Sold]]</f>
        <v>211.69200000000001</v>
      </c>
      <c r="R865" s="14" t="str">
        <f t="shared" si="40"/>
        <v>Morning</v>
      </c>
      <c r="S865" s="30">
        <f t="shared" si="41"/>
        <v>0.17</v>
      </c>
    </row>
    <row r="866" spans="1:19" ht="15.75" customHeight="1" x14ac:dyDescent="0.3">
      <c r="A866" s="3">
        <v>2344</v>
      </c>
      <c r="B866" s="4">
        <v>45179</v>
      </c>
      <c r="C866" s="3">
        <v>205</v>
      </c>
      <c r="D866" s="3">
        <v>302</v>
      </c>
      <c r="E866" s="3">
        <v>102</v>
      </c>
      <c r="F866" s="3">
        <v>1</v>
      </c>
      <c r="G866" s="5">
        <v>59.735000000000007</v>
      </c>
      <c r="H866" s="5">
        <v>59.735000000000007</v>
      </c>
      <c r="I866" s="5">
        <v>10.154950000000001</v>
      </c>
      <c r="J866" s="3" t="b">
        <v>0</v>
      </c>
      <c r="K866" s="3" t="s">
        <v>392</v>
      </c>
      <c r="L866" s="16">
        <f t="shared" si="39"/>
        <v>0.68125000000000002</v>
      </c>
      <c r="M866" s="3">
        <v>2023</v>
      </c>
      <c r="N866" s="3">
        <v>9</v>
      </c>
      <c r="O866" s="3" t="s">
        <v>20</v>
      </c>
      <c r="P866" s="3">
        <v>16</v>
      </c>
      <c r="Q866" s="9">
        <f xml:space="preserve"> Table1[[#This Row],[Total_Sales]] / Table1[[#This Row],[Quantity_Sold]]</f>
        <v>59.735000000000007</v>
      </c>
      <c r="R866" s="14" t="str">
        <f t="shared" si="40"/>
        <v>Evening</v>
      </c>
      <c r="S866" s="30">
        <f t="shared" si="41"/>
        <v>0.17</v>
      </c>
    </row>
    <row r="867" spans="1:19" ht="15.75" customHeight="1" x14ac:dyDescent="0.3">
      <c r="A867" s="3">
        <v>2111</v>
      </c>
      <c r="B867" s="4">
        <v>45180</v>
      </c>
      <c r="C867" s="3">
        <v>201</v>
      </c>
      <c r="D867" s="3">
        <v>302</v>
      </c>
      <c r="E867" s="3">
        <v>105</v>
      </c>
      <c r="F867" s="3">
        <v>1</v>
      </c>
      <c r="G867" s="5">
        <v>130.273</v>
      </c>
      <c r="H867" s="5">
        <v>130.273</v>
      </c>
      <c r="I867" s="5">
        <v>24.75187</v>
      </c>
      <c r="J867" s="3" t="b">
        <v>0</v>
      </c>
      <c r="K867" s="3" t="s">
        <v>116</v>
      </c>
      <c r="L867" s="16">
        <f t="shared" si="39"/>
        <v>7.4999999999999997E-2</v>
      </c>
      <c r="M867" s="3">
        <v>2023</v>
      </c>
      <c r="N867" s="3">
        <v>9</v>
      </c>
      <c r="O867" s="3" t="s">
        <v>28</v>
      </c>
      <c r="P867" s="3">
        <v>1</v>
      </c>
      <c r="Q867" s="9">
        <f xml:space="preserve"> Table1[[#This Row],[Total_Sales]] / Table1[[#This Row],[Quantity_Sold]]</f>
        <v>130.273</v>
      </c>
      <c r="R867" s="14" t="str">
        <f t="shared" si="40"/>
        <v>Morning</v>
      </c>
      <c r="S867" s="30">
        <f t="shared" si="41"/>
        <v>0.19</v>
      </c>
    </row>
    <row r="868" spans="1:19" ht="15.75" customHeight="1" x14ac:dyDescent="0.3">
      <c r="A868" s="3">
        <v>1567</v>
      </c>
      <c r="B868" s="4">
        <v>45181</v>
      </c>
      <c r="C868" s="3">
        <v>203</v>
      </c>
      <c r="D868" s="3">
        <v>305</v>
      </c>
      <c r="E868" s="3">
        <v>104</v>
      </c>
      <c r="F868" s="3">
        <v>1</v>
      </c>
      <c r="G868" s="5">
        <v>178.07399999999998</v>
      </c>
      <c r="H868" s="5">
        <v>178.07399999999998</v>
      </c>
      <c r="I868" s="5">
        <v>44.518499999999996</v>
      </c>
      <c r="J868" s="3" t="b">
        <v>0</v>
      </c>
      <c r="K868" s="3" t="s">
        <v>492</v>
      </c>
      <c r="L868" s="16">
        <f t="shared" si="39"/>
        <v>0.6020833333333333</v>
      </c>
      <c r="M868" s="3">
        <v>2023</v>
      </c>
      <c r="N868" s="3">
        <v>9</v>
      </c>
      <c r="O868" s="3" t="s">
        <v>31</v>
      </c>
      <c r="P868" s="3">
        <v>14</v>
      </c>
      <c r="Q868" s="9">
        <f xml:space="preserve"> Table1[[#This Row],[Total_Sales]] / Table1[[#This Row],[Quantity_Sold]]</f>
        <v>178.07399999999998</v>
      </c>
      <c r="R868" s="14" t="str">
        <f t="shared" si="40"/>
        <v>Afternoon</v>
      </c>
      <c r="S868" s="30">
        <f t="shared" si="41"/>
        <v>0.25</v>
      </c>
    </row>
    <row r="869" spans="1:19" ht="15.75" customHeight="1" x14ac:dyDescent="0.3">
      <c r="A869" s="3">
        <v>1637</v>
      </c>
      <c r="B869" s="4">
        <v>45181</v>
      </c>
      <c r="C869" s="3">
        <v>202</v>
      </c>
      <c r="D869" s="3">
        <v>301</v>
      </c>
      <c r="E869" s="3">
        <v>104</v>
      </c>
      <c r="F869" s="3">
        <v>5</v>
      </c>
      <c r="G869" s="5">
        <v>185.05500000000001</v>
      </c>
      <c r="H869" s="5">
        <v>925.27500000000009</v>
      </c>
      <c r="I869" s="5">
        <v>175.80225000000002</v>
      </c>
      <c r="J869" s="3" t="b">
        <v>0</v>
      </c>
      <c r="K869" s="3" t="s">
        <v>370</v>
      </c>
      <c r="L869" s="16">
        <f t="shared" si="39"/>
        <v>0.99930555555555556</v>
      </c>
      <c r="M869" s="3">
        <v>2023</v>
      </c>
      <c r="N869" s="3">
        <v>9</v>
      </c>
      <c r="O869" s="3" t="s">
        <v>31</v>
      </c>
      <c r="P869" s="3">
        <v>23</v>
      </c>
      <c r="Q869" s="9">
        <f xml:space="preserve"> Table1[[#This Row],[Total_Sales]] / Table1[[#This Row],[Quantity_Sold]]</f>
        <v>185.05500000000001</v>
      </c>
      <c r="R869" s="14" t="str">
        <f t="shared" si="40"/>
        <v>Night</v>
      </c>
      <c r="S869" s="30">
        <f t="shared" si="41"/>
        <v>0.19</v>
      </c>
    </row>
    <row r="870" spans="1:19" ht="15.75" customHeight="1" x14ac:dyDescent="0.3">
      <c r="A870" s="3">
        <v>1654</v>
      </c>
      <c r="B870" s="4">
        <v>45181</v>
      </c>
      <c r="C870" s="3">
        <v>203</v>
      </c>
      <c r="D870" s="3">
        <v>302</v>
      </c>
      <c r="E870" s="3">
        <v>101</v>
      </c>
      <c r="F870" s="3">
        <v>4</v>
      </c>
      <c r="G870" s="5">
        <v>127.90700000000001</v>
      </c>
      <c r="H870" s="5">
        <v>511.62800000000004</v>
      </c>
      <c r="I870" s="5">
        <v>86.976760000000013</v>
      </c>
      <c r="J870" s="3" t="b">
        <v>0</v>
      </c>
      <c r="K870" s="3" t="s">
        <v>548</v>
      </c>
      <c r="L870" s="16">
        <f t="shared" si="39"/>
        <v>0.7895833333333333</v>
      </c>
      <c r="M870" s="3">
        <v>2023</v>
      </c>
      <c r="N870" s="3">
        <v>9</v>
      </c>
      <c r="O870" s="3" t="s">
        <v>31</v>
      </c>
      <c r="P870" s="3">
        <v>18</v>
      </c>
      <c r="Q870" s="14">
        <f xml:space="preserve"> Table1[[#This Row],[Total_Sales]] / Table1[[#This Row],[Quantity_Sold]]</f>
        <v>127.90700000000001</v>
      </c>
      <c r="R870" s="14" t="str">
        <f t="shared" si="40"/>
        <v>Evening</v>
      </c>
      <c r="S870" s="30">
        <f t="shared" si="41"/>
        <v>0.17</v>
      </c>
    </row>
    <row r="871" spans="1:19" ht="15.75" customHeight="1" x14ac:dyDescent="0.3">
      <c r="A871" s="3">
        <v>2008</v>
      </c>
      <c r="B871" s="4">
        <v>45181</v>
      </c>
      <c r="C871" s="3">
        <v>201</v>
      </c>
      <c r="D871" s="3">
        <v>301</v>
      </c>
      <c r="E871" s="3">
        <v>104</v>
      </c>
      <c r="F871" s="3">
        <v>7</v>
      </c>
      <c r="G871" s="5">
        <v>82.771000000000001</v>
      </c>
      <c r="H871" s="5">
        <v>579.39700000000005</v>
      </c>
      <c r="I871" s="5">
        <v>98.497490000000013</v>
      </c>
      <c r="J871" s="3" t="b">
        <v>0</v>
      </c>
      <c r="K871" s="3" t="s">
        <v>677</v>
      </c>
      <c r="L871" s="16">
        <f t="shared" si="39"/>
        <v>0.21736111111111112</v>
      </c>
      <c r="M871" s="3">
        <v>2023</v>
      </c>
      <c r="N871" s="3">
        <v>9</v>
      </c>
      <c r="O871" s="3" t="s">
        <v>31</v>
      </c>
      <c r="P871" s="3">
        <v>5</v>
      </c>
      <c r="Q871" s="9">
        <f xml:space="preserve"> Table1[[#This Row],[Total_Sales]] / Table1[[#This Row],[Quantity_Sold]]</f>
        <v>82.771000000000001</v>
      </c>
      <c r="R871" s="14" t="str">
        <f t="shared" si="40"/>
        <v>Morning</v>
      </c>
      <c r="S871" s="30">
        <f t="shared" si="41"/>
        <v>0.17</v>
      </c>
    </row>
    <row r="872" spans="1:19" ht="15.75" customHeight="1" x14ac:dyDescent="0.3">
      <c r="A872" s="3">
        <v>2490</v>
      </c>
      <c r="B872" s="4">
        <v>45181</v>
      </c>
      <c r="C872" s="3">
        <v>204</v>
      </c>
      <c r="D872" s="3">
        <v>303</v>
      </c>
      <c r="E872" s="3">
        <v>103</v>
      </c>
      <c r="F872" s="3">
        <v>10</v>
      </c>
      <c r="G872" s="5">
        <v>264.745</v>
      </c>
      <c r="H872" s="5">
        <v>2647.45</v>
      </c>
      <c r="I872" s="5">
        <v>555.96449999999993</v>
      </c>
      <c r="J872" s="3" t="b">
        <v>0</v>
      </c>
      <c r="K872" s="3" t="s">
        <v>98</v>
      </c>
      <c r="L872" s="16">
        <f t="shared" si="39"/>
        <v>0.59375</v>
      </c>
      <c r="M872" s="3">
        <v>2023</v>
      </c>
      <c r="N872" s="3">
        <v>9</v>
      </c>
      <c r="O872" s="3" t="s">
        <v>31</v>
      </c>
      <c r="P872" s="3">
        <v>14</v>
      </c>
      <c r="Q872" s="9">
        <f xml:space="preserve"> Table1[[#This Row],[Total_Sales]] / Table1[[#This Row],[Quantity_Sold]]</f>
        <v>264.745</v>
      </c>
      <c r="R872" s="14" t="str">
        <f t="shared" si="40"/>
        <v>Afternoon</v>
      </c>
      <c r="S872" s="30">
        <f t="shared" si="41"/>
        <v>0.21</v>
      </c>
    </row>
    <row r="873" spans="1:19" ht="15.75" customHeight="1" x14ac:dyDescent="0.3">
      <c r="A873" s="3">
        <v>1749</v>
      </c>
      <c r="B873" s="4">
        <v>45182</v>
      </c>
      <c r="C873" s="3">
        <v>202</v>
      </c>
      <c r="D873" s="3">
        <v>305</v>
      </c>
      <c r="E873" s="3">
        <v>104</v>
      </c>
      <c r="F873" s="3">
        <v>7</v>
      </c>
      <c r="G873" s="5">
        <v>193.83</v>
      </c>
      <c r="H873" s="5">
        <v>1356.8100000000002</v>
      </c>
      <c r="I873" s="5">
        <v>203.52150000000003</v>
      </c>
      <c r="J873" s="3" t="b">
        <v>0</v>
      </c>
      <c r="K873" s="3" t="s">
        <v>608</v>
      </c>
      <c r="L873" s="16">
        <f t="shared" si="39"/>
        <v>0.58958333333333335</v>
      </c>
      <c r="M873" s="3">
        <v>2023</v>
      </c>
      <c r="N873" s="3">
        <v>9</v>
      </c>
      <c r="O873" s="3" t="s">
        <v>18</v>
      </c>
      <c r="P873" s="3">
        <v>14</v>
      </c>
      <c r="Q873" s="9">
        <f xml:space="preserve"> Table1[[#This Row],[Total_Sales]] / Table1[[#This Row],[Quantity_Sold]]</f>
        <v>193.83</v>
      </c>
      <c r="R873" s="14" t="str">
        <f t="shared" si="40"/>
        <v>Afternoon</v>
      </c>
      <c r="S873" s="30">
        <f t="shared" si="41"/>
        <v>0.15</v>
      </c>
    </row>
    <row r="874" spans="1:19" ht="15.75" customHeight="1" x14ac:dyDescent="0.3">
      <c r="A874" s="3">
        <v>2876</v>
      </c>
      <c r="B874" s="4">
        <v>45182</v>
      </c>
      <c r="C874" s="3">
        <v>202</v>
      </c>
      <c r="D874" s="3">
        <v>304</v>
      </c>
      <c r="E874" s="3">
        <v>104</v>
      </c>
      <c r="F874" s="3">
        <v>4</v>
      </c>
      <c r="G874" s="5">
        <v>275.58700000000005</v>
      </c>
      <c r="H874" s="5">
        <v>1102.3480000000002</v>
      </c>
      <c r="I874" s="5">
        <v>330.70440000000002</v>
      </c>
      <c r="J874" s="3" t="b">
        <v>0</v>
      </c>
      <c r="K874" s="3" t="s">
        <v>114</v>
      </c>
      <c r="L874" s="16">
        <f t="shared" si="39"/>
        <v>0.51458333333333328</v>
      </c>
      <c r="M874" s="3">
        <v>2023</v>
      </c>
      <c r="N874" s="3">
        <v>9</v>
      </c>
      <c r="O874" s="3" t="s">
        <v>18</v>
      </c>
      <c r="P874" s="3">
        <v>12</v>
      </c>
      <c r="Q874" s="9">
        <f xml:space="preserve"> Table1[[#This Row],[Total_Sales]] / Table1[[#This Row],[Quantity_Sold]]</f>
        <v>275.58700000000005</v>
      </c>
      <c r="R874" s="14" t="str">
        <f t="shared" si="40"/>
        <v>Afternoon</v>
      </c>
      <c r="S874" s="30">
        <f t="shared" si="41"/>
        <v>0.3</v>
      </c>
    </row>
    <row r="875" spans="1:19" ht="15.75" customHeight="1" x14ac:dyDescent="0.3">
      <c r="A875" s="3">
        <v>1153</v>
      </c>
      <c r="B875" s="4">
        <v>45183</v>
      </c>
      <c r="C875" s="3">
        <v>202</v>
      </c>
      <c r="D875" s="3">
        <v>304</v>
      </c>
      <c r="E875" s="3">
        <v>102</v>
      </c>
      <c r="F875" s="3">
        <v>4</v>
      </c>
      <c r="G875" s="5">
        <v>246.40199999999999</v>
      </c>
      <c r="H875" s="5">
        <v>985.60799999999995</v>
      </c>
      <c r="I875" s="5">
        <v>246.40199999999999</v>
      </c>
      <c r="J875" s="3" t="b">
        <v>0</v>
      </c>
      <c r="K875" s="3" t="s">
        <v>166</v>
      </c>
      <c r="L875" s="16">
        <f t="shared" si="39"/>
        <v>0.98263888888888884</v>
      </c>
      <c r="M875" s="3">
        <v>2023</v>
      </c>
      <c r="N875" s="3">
        <v>9</v>
      </c>
      <c r="O875" s="3" t="s">
        <v>16</v>
      </c>
      <c r="P875" s="3">
        <v>23</v>
      </c>
      <c r="Q875" s="9">
        <f xml:space="preserve"> Table1[[#This Row],[Total_Sales]] / Table1[[#This Row],[Quantity_Sold]]</f>
        <v>246.40199999999999</v>
      </c>
      <c r="R875" s="14" t="str">
        <f t="shared" si="40"/>
        <v>Night</v>
      </c>
      <c r="S875" s="30">
        <f t="shared" si="41"/>
        <v>0.25</v>
      </c>
    </row>
    <row r="876" spans="1:19" ht="15.75" customHeight="1" x14ac:dyDescent="0.3">
      <c r="A876" s="3">
        <v>1732</v>
      </c>
      <c r="B876" s="4">
        <v>45183</v>
      </c>
      <c r="C876" s="3">
        <v>202</v>
      </c>
      <c r="D876" s="3">
        <v>303</v>
      </c>
      <c r="E876" s="3">
        <v>102</v>
      </c>
      <c r="F876" s="3">
        <v>7</v>
      </c>
      <c r="G876" s="5">
        <v>42.484000000000002</v>
      </c>
      <c r="H876" s="5">
        <v>297.38800000000003</v>
      </c>
      <c r="I876" s="5">
        <v>50.555960000000006</v>
      </c>
      <c r="J876" s="3" t="b">
        <v>0</v>
      </c>
      <c r="K876" s="3" t="s">
        <v>136</v>
      </c>
      <c r="L876" s="16">
        <f t="shared" si="39"/>
        <v>1.0416666666666666E-2</v>
      </c>
      <c r="M876" s="3">
        <v>2023</v>
      </c>
      <c r="N876" s="3">
        <v>9</v>
      </c>
      <c r="O876" s="3" t="s">
        <v>16</v>
      </c>
      <c r="P876" s="3">
        <v>0</v>
      </c>
      <c r="Q876" s="9">
        <f xml:space="preserve"> Table1[[#This Row],[Total_Sales]] / Table1[[#This Row],[Quantity_Sold]]</f>
        <v>42.484000000000002</v>
      </c>
      <c r="R876" s="14" t="str">
        <f t="shared" si="40"/>
        <v>Morning</v>
      </c>
      <c r="S876" s="30">
        <f t="shared" si="41"/>
        <v>0.17</v>
      </c>
    </row>
    <row r="877" spans="1:19" ht="15.75" customHeight="1" x14ac:dyDescent="0.3">
      <c r="A877" s="3">
        <v>1272</v>
      </c>
      <c r="B877" s="4">
        <v>45184</v>
      </c>
      <c r="C877" s="3">
        <v>202</v>
      </c>
      <c r="D877" s="3">
        <v>305</v>
      </c>
      <c r="E877" s="3">
        <v>101</v>
      </c>
      <c r="F877" s="3">
        <v>8</v>
      </c>
      <c r="G877" s="5">
        <v>109.90200000000002</v>
      </c>
      <c r="H877" s="5">
        <v>879.21600000000012</v>
      </c>
      <c r="I877" s="5">
        <v>184.63536000000002</v>
      </c>
      <c r="J877" s="3" t="b">
        <v>0</v>
      </c>
      <c r="K877" s="3" t="s">
        <v>272</v>
      </c>
      <c r="L877" s="16">
        <f t="shared" si="39"/>
        <v>0.4777777777777778</v>
      </c>
      <c r="M877" s="3">
        <v>2023</v>
      </c>
      <c r="N877" s="3">
        <v>9</v>
      </c>
      <c r="O877" s="3" t="s">
        <v>26</v>
      </c>
      <c r="P877" s="3">
        <v>11</v>
      </c>
      <c r="Q877" s="14">
        <f xml:space="preserve"> Table1[[#This Row],[Total_Sales]] / Table1[[#This Row],[Quantity_Sold]]</f>
        <v>109.90200000000002</v>
      </c>
      <c r="R877" s="14" t="str">
        <f t="shared" si="40"/>
        <v>Morning</v>
      </c>
      <c r="S877" s="30">
        <f t="shared" si="41"/>
        <v>0.21</v>
      </c>
    </row>
    <row r="878" spans="1:19" ht="15.75" customHeight="1" x14ac:dyDescent="0.3">
      <c r="A878" s="3">
        <v>1449</v>
      </c>
      <c r="B878" s="4">
        <v>45184</v>
      </c>
      <c r="C878" s="3">
        <v>204</v>
      </c>
      <c r="D878" s="3">
        <v>304</v>
      </c>
      <c r="E878" s="3">
        <v>101</v>
      </c>
      <c r="F878" s="3">
        <v>6</v>
      </c>
      <c r="G878" s="5">
        <v>91.234000000000009</v>
      </c>
      <c r="H878" s="5">
        <v>547.404</v>
      </c>
      <c r="I878" s="5">
        <v>82.110599999999991</v>
      </c>
      <c r="J878" s="3" t="b">
        <v>0</v>
      </c>
      <c r="K878" s="3" t="s">
        <v>409</v>
      </c>
      <c r="L878" s="16">
        <f t="shared" si="39"/>
        <v>0.72847222222222219</v>
      </c>
      <c r="M878" s="3">
        <v>2023</v>
      </c>
      <c r="N878" s="3">
        <v>9</v>
      </c>
      <c r="O878" s="3" t="s">
        <v>26</v>
      </c>
      <c r="P878" s="3">
        <v>17</v>
      </c>
      <c r="Q878" s="14">
        <f xml:space="preserve"> Table1[[#This Row],[Total_Sales]] / Table1[[#This Row],[Quantity_Sold]]</f>
        <v>91.233999999999995</v>
      </c>
      <c r="R878" s="14" t="str">
        <f t="shared" si="40"/>
        <v>Evening</v>
      </c>
      <c r="S878" s="30">
        <f t="shared" si="41"/>
        <v>0.15</v>
      </c>
    </row>
    <row r="879" spans="1:19" ht="15.75" customHeight="1" x14ac:dyDescent="0.3">
      <c r="A879" s="3">
        <v>2518</v>
      </c>
      <c r="B879" s="4">
        <v>45184</v>
      </c>
      <c r="C879" s="3">
        <v>202</v>
      </c>
      <c r="D879" s="3">
        <v>304</v>
      </c>
      <c r="E879" s="3">
        <v>102</v>
      </c>
      <c r="F879" s="3">
        <v>5</v>
      </c>
      <c r="G879" s="5">
        <v>140.738</v>
      </c>
      <c r="H879" s="5">
        <v>703.69</v>
      </c>
      <c r="I879" s="5">
        <v>119.62730000000002</v>
      </c>
      <c r="J879" s="3" t="b">
        <v>1</v>
      </c>
      <c r="K879" s="3" t="s">
        <v>949</v>
      </c>
      <c r="L879" s="16">
        <f t="shared" si="39"/>
        <v>0.62361111111111112</v>
      </c>
      <c r="M879" s="3">
        <v>2023</v>
      </c>
      <c r="N879" s="3">
        <v>9</v>
      </c>
      <c r="O879" s="3" t="s">
        <v>26</v>
      </c>
      <c r="P879" s="3">
        <v>14</v>
      </c>
      <c r="Q879" s="9">
        <f xml:space="preserve"> Table1[[#This Row],[Total_Sales]] / Table1[[#This Row],[Quantity_Sold]]</f>
        <v>140.738</v>
      </c>
      <c r="R879" s="14" t="str">
        <f t="shared" si="40"/>
        <v>Afternoon</v>
      </c>
      <c r="S879" s="30">
        <f t="shared" si="41"/>
        <v>0.17</v>
      </c>
    </row>
    <row r="880" spans="1:19" ht="15.75" customHeight="1" x14ac:dyDescent="0.3">
      <c r="A880" s="3">
        <v>2638</v>
      </c>
      <c r="B880" s="4">
        <v>45184</v>
      </c>
      <c r="C880" s="3">
        <v>201</v>
      </c>
      <c r="D880" s="3">
        <v>304</v>
      </c>
      <c r="E880" s="3">
        <v>102</v>
      </c>
      <c r="F880" s="3">
        <v>5</v>
      </c>
      <c r="G880" s="5">
        <v>152.62</v>
      </c>
      <c r="H880" s="5">
        <v>763.1</v>
      </c>
      <c r="I880" s="5">
        <v>129.727</v>
      </c>
      <c r="J880" s="3" t="b">
        <v>0</v>
      </c>
      <c r="K880" s="3" t="s">
        <v>339</v>
      </c>
      <c r="L880" s="16">
        <f t="shared" si="39"/>
        <v>0.91041666666666665</v>
      </c>
      <c r="M880" s="3">
        <v>2023</v>
      </c>
      <c r="N880" s="3">
        <v>9</v>
      </c>
      <c r="O880" s="3" t="s">
        <v>26</v>
      </c>
      <c r="P880" s="3">
        <v>21</v>
      </c>
      <c r="Q880" s="9">
        <f xml:space="preserve"> Table1[[#This Row],[Total_Sales]] / Table1[[#This Row],[Quantity_Sold]]</f>
        <v>152.62</v>
      </c>
      <c r="R880" s="14" t="str">
        <f t="shared" si="40"/>
        <v>Night</v>
      </c>
      <c r="S880" s="30">
        <f t="shared" si="41"/>
        <v>0.17</v>
      </c>
    </row>
    <row r="881" spans="1:19" ht="15.75" customHeight="1" x14ac:dyDescent="0.3">
      <c r="A881" s="3">
        <v>2820</v>
      </c>
      <c r="B881" s="4">
        <v>45184</v>
      </c>
      <c r="C881" s="3">
        <v>204</v>
      </c>
      <c r="D881" s="3">
        <v>301</v>
      </c>
      <c r="E881" s="3">
        <v>102</v>
      </c>
      <c r="F881" s="3">
        <v>3</v>
      </c>
      <c r="G881" s="5">
        <v>317.78499999999997</v>
      </c>
      <c r="H881" s="5">
        <v>953.3549999999999</v>
      </c>
      <c r="I881" s="5">
        <v>200.20454999999998</v>
      </c>
      <c r="J881" s="3" t="b">
        <v>1</v>
      </c>
      <c r="K881" s="3" t="s">
        <v>612</v>
      </c>
      <c r="L881" s="16">
        <f t="shared" si="39"/>
        <v>0.73402777777777772</v>
      </c>
      <c r="M881" s="3">
        <v>2023</v>
      </c>
      <c r="N881" s="3">
        <v>9</v>
      </c>
      <c r="O881" s="3" t="s">
        <v>26</v>
      </c>
      <c r="P881" s="3">
        <v>17</v>
      </c>
      <c r="Q881" s="9">
        <f xml:space="preserve"> Table1[[#This Row],[Total_Sales]] / Table1[[#This Row],[Quantity_Sold]]</f>
        <v>317.78499999999997</v>
      </c>
      <c r="R881" s="14" t="str">
        <f t="shared" si="40"/>
        <v>Evening</v>
      </c>
      <c r="S881" s="30">
        <f t="shared" si="41"/>
        <v>0.21</v>
      </c>
    </row>
    <row r="882" spans="1:19" ht="15.75" customHeight="1" x14ac:dyDescent="0.3">
      <c r="A882" s="3">
        <v>1314</v>
      </c>
      <c r="B882" s="4">
        <v>45185</v>
      </c>
      <c r="C882" s="3">
        <v>205</v>
      </c>
      <c r="D882" s="3">
        <v>304</v>
      </c>
      <c r="E882" s="3">
        <v>103</v>
      </c>
      <c r="F882" s="3">
        <v>10</v>
      </c>
      <c r="G882" s="5">
        <v>336.58300000000003</v>
      </c>
      <c r="H882" s="5">
        <v>3365.8300000000004</v>
      </c>
      <c r="I882" s="5">
        <v>706.82430000000011</v>
      </c>
      <c r="J882" s="3" t="b">
        <v>0</v>
      </c>
      <c r="K882" s="3" t="s">
        <v>303</v>
      </c>
      <c r="L882" s="16">
        <f t="shared" si="39"/>
        <v>0.42986111111111114</v>
      </c>
      <c r="M882" s="3">
        <v>2023</v>
      </c>
      <c r="N882" s="3">
        <v>9</v>
      </c>
      <c r="O882" s="3" t="s">
        <v>22</v>
      </c>
      <c r="P882" s="3">
        <v>10</v>
      </c>
      <c r="Q882" s="9">
        <f xml:space="preserve"> Table1[[#This Row],[Total_Sales]] / Table1[[#This Row],[Quantity_Sold]]</f>
        <v>336.58300000000003</v>
      </c>
      <c r="R882" s="14" t="str">
        <f t="shared" si="40"/>
        <v>Morning</v>
      </c>
      <c r="S882" s="30">
        <f t="shared" si="41"/>
        <v>0.21000000000000002</v>
      </c>
    </row>
    <row r="883" spans="1:19" ht="15.75" customHeight="1" x14ac:dyDescent="0.3">
      <c r="A883" s="3">
        <v>1376</v>
      </c>
      <c r="B883" s="4">
        <v>45185</v>
      </c>
      <c r="C883" s="3">
        <v>204</v>
      </c>
      <c r="D883" s="3">
        <v>304</v>
      </c>
      <c r="E883" s="3">
        <v>103</v>
      </c>
      <c r="F883" s="3">
        <v>1</v>
      </c>
      <c r="G883" s="5">
        <v>307.21600000000001</v>
      </c>
      <c r="H883" s="5">
        <v>307.21600000000001</v>
      </c>
      <c r="I883" s="5">
        <v>92.1648</v>
      </c>
      <c r="J883" s="3" t="b">
        <v>0</v>
      </c>
      <c r="K883" s="3" t="s">
        <v>24</v>
      </c>
      <c r="L883" s="16">
        <f t="shared" si="39"/>
        <v>0.67569444444444449</v>
      </c>
      <c r="M883" s="3">
        <v>2023</v>
      </c>
      <c r="N883" s="3">
        <v>9</v>
      </c>
      <c r="O883" s="3" t="s">
        <v>22</v>
      </c>
      <c r="P883" s="3">
        <v>16</v>
      </c>
      <c r="Q883" s="9">
        <f xml:space="preserve"> Table1[[#This Row],[Total_Sales]] / Table1[[#This Row],[Quantity_Sold]]</f>
        <v>307.21600000000001</v>
      </c>
      <c r="R883" s="14" t="str">
        <f t="shared" si="40"/>
        <v>Evening</v>
      </c>
      <c r="S883" s="30">
        <f t="shared" si="41"/>
        <v>0.3</v>
      </c>
    </row>
    <row r="884" spans="1:19" ht="15.75" customHeight="1" x14ac:dyDescent="0.3">
      <c r="A884" s="3">
        <v>1497</v>
      </c>
      <c r="B884" s="4">
        <v>45185</v>
      </c>
      <c r="C884" s="3">
        <v>202</v>
      </c>
      <c r="D884" s="3">
        <v>301</v>
      </c>
      <c r="E884" s="3">
        <v>103</v>
      </c>
      <c r="F884" s="3">
        <v>5</v>
      </c>
      <c r="G884" s="5">
        <v>44.72</v>
      </c>
      <c r="H884" s="5">
        <v>223.6</v>
      </c>
      <c r="I884" s="5">
        <v>33.54</v>
      </c>
      <c r="J884" s="3" t="b">
        <v>0</v>
      </c>
      <c r="K884" s="3" t="s">
        <v>441</v>
      </c>
      <c r="L884" s="16">
        <f t="shared" si="39"/>
        <v>0.96944444444444444</v>
      </c>
      <c r="M884" s="3">
        <v>2023</v>
      </c>
      <c r="N884" s="3">
        <v>9</v>
      </c>
      <c r="O884" s="3" t="s">
        <v>22</v>
      </c>
      <c r="P884" s="3">
        <v>23</v>
      </c>
      <c r="Q884" s="9">
        <f xml:space="preserve"> Table1[[#This Row],[Total_Sales]] / Table1[[#This Row],[Quantity_Sold]]</f>
        <v>44.72</v>
      </c>
      <c r="R884" s="14" t="str">
        <f t="shared" si="40"/>
        <v>Night</v>
      </c>
      <c r="S884" s="30">
        <f t="shared" si="41"/>
        <v>0.15</v>
      </c>
    </row>
    <row r="885" spans="1:19" ht="15.75" customHeight="1" x14ac:dyDescent="0.3">
      <c r="A885" s="3">
        <v>2030</v>
      </c>
      <c r="B885" s="4">
        <v>45185</v>
      </c>
      <c r="C885" s="3">
        <v>203</v>
      </c>
      <c r="D885" s="3">
        <v>304</v>
      </c>
      <c r="E885" s="3">
        <v>103</v>
      </c>
      <c r="F885" s="3">
        <v>5</v>
      </c>
      <c r="G885" s="5">
        <v>236.119</v>
      </c>
      <c r="H885" s="5">
        <v>1180.595</v>
      </c>
      <c r="I885" s="5">
        <v>354.17849999999999</v>
      </c>
      <c r="J885" s="3" t="b">
        <v>0</v>
      </c>
      <c r="K885" s="3" t="s">
        <v>241</v>
      </c>
      <c r="L885" s="16">
        <f t="shared" si="39"/>
        <v>0.46736111111111112</v>
      </c>
      <c r="M885" s="3">
        <v>2023</v>
      </c>
      <c r="N885" s="3">
        <v>9</v>
      </c>
      <c r="O885" s="3" t="s">
        <v>22</v>
      </c>
      <c r="P885" s="3">
        <v>11</v>
      </c>
      <c r="Q885" s="9">
        <f xml:space="preserve"> Table1[[#This Row],[Total_Sales]] / Table1[[#This Row],[Quantity_Sold]]</f>
        <v>236.119</v>
      </c>
      <c r="R885" s="14" t="str">
        <f t="shared" si="40"/>
        <v>Morning</v>
      </c>
      <c r="S885" s="30">
        <f t="shared" si="41"/>
        <v>0.3</v>
      </c>
    </row>
    <row r="886" spans="1:19" ht="15.75" customHeight="1" x14ac:dyDescent="0.3">
      <c r="A886" s="3">
        <v>2691</v>
      </c>
      <c r="B886" s="4">
        <v>45185</v>
      </c>
      <c r="C886" s="3">
        <v>203</v>
      </c>
      <c r="D886" s="3">
        <v>305</v>
      </c>
      <c r="E886" s="3">
        <v>102</v>
      </c>
      <c r="F886" s="3">
        <v>6</v>
      </c>
      <c r="G886" s="5">
        <v>274.53399999999999</v>
      </c>
      <c r="H886" s="5">
        <v>1647.204</v>
      </c>
      <c r="I886" s="5">
        <v>247.08059999999998</v>
      </c>
      <c r="J886" s="3" t="b">
        <v>0</v>
      </c>
      <c r="K886" s="3" t="s">
        <v>215</v>
      </c>
      <c r="L886" s="16">
        <f t="shared" si="39"/>
        <v>0.1076388888888889</v>
      </c>
      <c r="M886" s="3">
        <v>2023</v>
      </c>
      <c r="N886" s="3">
        <v>9</v>
      </c>
      <c r="O886" s="3" t="s">
        <v>22</v>
      </c>
      <c r="P886" s="3">
        <v>2</v>
      </c>
      <c r="Q886" s="9">
        <f xml:space="preserve"> Table1[[#This Row],[Total_Sales]] / Table1[[#This Row],[Quantity_Sold]]</f>
        <v>274.53399999999999</v>
      </c>
      <c r="R886" s="14" t="str">
        <f t="shared" si="40"/>
        <v>Morning</v>
      </c>
      <c r="S886" s="30">
        <f t="shared" si="41"/>
        <v>0.15</v>
      </c>
    </row>
    <row r="887" spans="1:19" ht="15.75" customHeight="1" x14ac:dyDescent="0.3">
      <c r="A887" s="3">
        <v>2817</v>
      </c>
      <c r="B887" s="4">
        <v>45185</v>
      </c>
      <c r="C887" s="3">
        <v>201</v>
      </c>
      <c r="D887" s="3">
        <v>304</v>
      </c>
      <c r="E887" s="3">
        <v>104</v>
      </c>
      <c r="F887" s="3">
        <v>7</v>
      </c>
      <c r="G887" s="5">
        <v>295.00900000000001</v>
      </c>
      <c r="H887" s="5">
        <v>2065.0630000000001</v>
      </c>
      <c r="I887" s="5">
        <v>309.75945000000002</v>
      </c>
      <c r="J887" s="3" t="b">
        <v>0</v>
      </c>
      <c r="K887" s="3" t="s">
        <v>1049</v>
      </c>
      <c r="L887" s="16">
        <f t="shared" si="39"/>
        <v>0.20555555555555555</v>
      </c>
      <c r="M887" s="3">
        <v>2023</v>
      </c>
      <c r="N887" s="3">
        <v>9</v>
      </c>
      <c r="O887" s="3" t="s">
        <v>22</v>
      </c>
      <c r="P887" s="3">
        <v>4</v>
      </c>
      <c r="Q887" s="9">
        <f xml:space="preserve"> Table1[[#This Row],[Total_Sales]] / Table1[[#This Row],[Quantity_Sold]]</f>
        <v>295.00900000000001</v>
      </c>
      <c r="R887" s="14" t="str">
        <f t="shared" si="40"/>
        <v>Morning</v>
      </c>
      <c r="S887" s="30">
        <f t="shared" si="41"/>
        <v>0.15</v>
      </c>
    </row>
    <row r="888" spans="1:19" ht="15.75" customHeight="1" x14ac:dyDescent="0.3">
      <c r="A888" s="3">
        <v>1003</v>
      </c>
      <c r="B888" s="4">
        <v>45186</v>
      </c>
      <c r="C888" s="3">
        <v>201</v>
      </c>
      <c r="D888" s="3">
        <v>303</v>
      </c>
      <c r="E888" s="3">
        <v>101</v>
      </c>
      <c r="F888" s="3">
        <v>3</v>
      </c>
      <c r="G888" s="5">
        <v>149.89000000000001</v>
      </c>
      <c r="H888" s="5">
        <v>449.67000000000007</v>
      </c>
      <c r="I888" s="5">
        <v>112.41750000000002</v>
      </c>
      <c r="J888" s="3" t="b">
        <v>0</v>
      </c>
      <c r="K888" s="3" t="s">
        <v>19</v>
      </c>
      <c r="L888" s="16">
        <f t="shared" si="39"/>
        <v>0.375</v>
      </c>
      <c r="M888" s="3">
        <v>2023</v>
      </c>
      <c r="N888" s="3">
        <v>9</v>
      </c>
      <c r="O888" s="3" t="s">
        <v>20</v>
      </c>
      <c r="P888" s="3">
        <v>9</v>
      </c>
      <c r="Q888" s="14">
        <f xml:space="preserve"> Table1[[#This Row],[Total_Sales]] / Table1[[#This Row],[Quantity_Sold]]</f>
        <v>149.89000000000001</v>
      </c>
      <c r="R888" s="14" t="str">
        <f t="shared" si="40"/>
        <v>Morning</v>
      </c>
      <c r="S888" s="30">
        <f t="shared" si="41"/>
        <v>0.25</v>
      </c>
    </row>
    <row r="889" spans="1:19" ht="15.75" customHeight="1" x14ac:dyDescent="0.3">
      <c r="A889" s="3">
        <v>1029</v>
      </c>
      <c r="B889" s="4">
        <v>45187</v>
      </c>
      <c r="C889" s="3">
        <v>202</v>
      </c>
      <c r="D889" s="3">
        <v>302</v>
      </c>
      <c r="E889" s="3">
        <v>101</v>
      </c>
      <c r="F889" s="3">
        <v>2</v>
      </c>
      <c r="G889" s="5">
        <v>180.88199999999998</v>
      </c>
      <c r="H889" s="5">
        <v>361.76399999999995</v>
      </c>
      <c r="I889" s="5">
        <v>54.264599999999994</v>
      </c>
      <c r="J889" s="3" t="b">
        <v>0</v>
      </c>
      <c r="K889" s="3" t="s">
        <v>50</v>
      </c>
      <c r="L889" s="16">
        <f t="shared" si="39"/>
        <v>0.44444444444444442</v>
      </c>
      <c r="M889" s="3">
        <v>2023</v>
      </c>
      <c r="N889" s="3">
        <v>9</v>
      </c>
      <c r="O889" s="3" t="s">
        <v>28</v>
      </c>
      <c r="P889" s="3">
        <v>10</v>
      </c>
      <c r="Q889" s="14">
        <f xml:space="preserve"> Table1[[#This Row],[Total_Sales]] / Table1[[#This Row],[Quantity_Sold]]</f>
        <v>180.88199999999998</v>
      </c>
      <c r="R889" s="14" t="str">
        <f t="shared" si="40"/>
        <v>Morning</v>
      </c>
      <c r="S889" s="30">
        <f t="shared" si="41"/>
        <v>0.15</v>
      </c>
    </row>
    <row r="890" spans="1:19" ht="15.75" customHeight="1" x14ac:dyDescent="0.3">
      <c r="A890" s="3">
        <v>1427</v>
      </c>
      <c r="B890" s="4">
        <v>45187</v>
      </c>
      <c r="C890" s="3">
        <v>204</v>
      </c>
      <c r="D890" s="3">
        <v>304</v>
      </c>
      <c r="E890" s="3">
        <v>105</v>
      </c>
      <c r="F890" s="3">
        <v>4</v>
      </c>
      <c r="G890" s="5">
        <v>118.261</v>
      </c>
      <c r="H890" s="5">
        <v>473.04399999999998</v>
      </c>
      <c r="I890" s="5">
        <v>89.878360000000001</v>
      </c>
      <c r="J890" s="3" t="b">
        <v>1</v>
      </c>
      <c r="K890" s="3" t="s">
        <v>396</v>
      </c>
      <c r="L890" s="16">
        <f t="shared" si="39"/>
        <v>0.44236111111111109</v>
      </c>
      <c r="M890" s="3">
        <v>2023</v>
      </c>
      <c r="N890" s="3">
        <v>9</v>
      </c>
      <c r="O890" s="3" t="s">
        <v>28</v>
      </c>
      <c r="P890" s="3">
        <v>10</v>
      </c>
      <c r="Q890" s="9">
        <f xml:space="preserve"> Table1[[#This Row],[Total_Sales]] / Table1[[#This Row],[Quantity_Sold]]</f>
        <v>118.261</v>
      </c>
      <c r="R890" s="14" t="str">
        <f t="shared" si="40"/>
        <v>Morning</v>
      </c>
      <c r="S890" s="30">
        <f t="shared" si="41"/>
        <v>0.19</v>
      </c>
    </row>
    <row r="891" spans="1:19" ht="15.75" customHeight="1" x14ac:dyDescent="0.3">
      <c r="A891" s="3">
        <v>1647</v>
      </c>
      <c r="B891" s="4">
        <v>45187</v>
      </c>
      <c r="C891" s="3">
        <v>203</v>
      </c>
      <c r="D891" s="3">
        <v>304</v>
      </c>
      <c r="E891" s="3">
        <v>104</v>
      </c>
      <c r="F891" s="3">
        <v>1</v>
      </c>
      <c r="G891" s="5">
        <v>304.577</v>
      </c>
      <c r="H891" s="5">
        <v>304.577</v>
      </c>
      <c r="I891" s="5">
        <v>45.686549999999997</v>
      </c>
      <c r="J891" s="3" t="b">
        <v>0</v>
      </c>
      <c r="K891" s="3" t="s">
        <v>541</v>
      </c>
      <c r="L891" s="16">
        <f t="shared" si="39"/>
        <v>0.47986111111111113</v>
      </c>
      <c r="M891" s="3">
        <v>2023</v>
      </c>
      <c r="N891" s="3">
        <v>9</v>
      </c>
      <c r="O891" s="3" t="s">
        <v>28</v>
      </c>
      <c r="P891" s="3">
        <v>11</v>
      </c>
      <c r="Q891" s="9">
        <f xml:space="preserve"> Table1[[#This Row],[Total_Sales]] / Table1[[#This Row],[Quantity_Sold]]</f>
        <v>304.577</v>
      </c>
      <c r="R891" s="14" t="str">
        <f t="shared" si="40"/>
        <v>Morning</v>
      </c>
      <c r="S891" s="30">
        <f t="shared" si="41"/>
        <v>0.15</v>
      </c>
    </row>
    <row r="892" spans="1:19" ht="15.75" customHeight="1" x14ac:dyDescent="0.3">
      <c r="A892" s="3">
        <v>1417</v>
      </c>
      <c r="B892" s="4">
        <v>45188</v>
      </c>
      <c r="C892" s="3">
        <v>203</v>
      </c>
      <c r="D892" s="3">
        <v>302</v>
      </c>
      <c r="E892" s="3">
        <v>105</v>
      </c>
      <c r="F892" s="3">
        <v>1</v>
      </c>
      <c r="G892" s="5">
        <v>39.819000000000003</v>
      </c>
      <c r="H892" s="5">
        <v>39.819000000000003</v>
      </c>
      <c r="I892" s="5">
        <v>9.9547500000000007</v>
      </c>
      <c r="J892" s="3" t="b">
        <v>0</v>
      </c>
      <c r="K892" s="3" t="s">
        <v>388</v>
      </c>
      <c r="L892" s="16">
        <f t="shared" si="39"/>
        <v>0.79027777777777775</v>
      </c>
      <c r="M892" s="3">
        <v>2023</v>
      </c>
      <c r="N892" s="3">
        <v>9</v>
      </c>
      <c r="O892" s="3" t="s">
        <v>31</v>
      </c>
      <c r="P892" s="3">
        <v>18</v>
      </c>
      <c r="Q892" s="9">
        <f xml:space="preserve"> Table1[[#This Row],[Total_Sales]] / Table1[[#This Row],[Quantity_Sold]]</f>
        <v>39.819000000000003</v>
      </c>
      <c r="R892" s="14" t="str">
        <f t="shared" si="40"/>
        <v>Evening</v>
      </c>
      <c r="S892" s="30">
        <f t="shared" si="41"/>
        <v>0.25</v>
      </c>
    </row>
    <row r="893" spans="1:19" ht="15.75" customHeight="1" x14ac:dyDescent="0.3">
      <c r="A893" s="3">
        <v>1718</v>
      </c>
      <c r="B893" s="4">
        <v>45188</v>
      </c>
      <c r="C893" s="3">
        <v>205</v>
      </c>
      <c r="D893" s="3">
        <v>301</v>
      </c>
      <c r="E893" s="3">
        <v>101</v>
      </c>
      <c r="F893" s="3">
        <v>9</v>
      </c>
      <c r="G893" s="5">
        <v>73.879000000000005</v>
      </c>
      <c r="H893" s="5">
        <v>664.91100000000006</v>
      </c>
      <c r="I893" s="5">
        <v>199.47330000000002</v>
      </c>
      <c r="J893" s="3" t="b">
        <v>0</v>
      </c>
      <c r="K893" s="3" t="s">
        <v>62</v>
      </c>
      <c r="L893" s="16">
        <f t="shared" si="39"/>
        <v>0.66319444444444442</v>
      </c>
      <c r="M893" s="3">
        <v>2023</v>
      </c>
      <c r="N893" s="3">
        <v>9</v>
      </c>
      <c r="O893" s="3" t="s">
        <v>31</v>
      </c>
      <c r="P893" s="3">
        <v>15</v>
      </c>
      <c r="Q893" s="14">
        <f xml:space="preserve"> Table1[[#This Row],[Total_Sales]] / Table1[[#This Row],[Quantity_Sold]]</f>
        <v>73.879000000000005</v>
      </c>
      <c r="R893" s="14" t="str">
        <f t="shared" si="40"/>
        <v>Evening</v>
      </c>
      <c r="S893" s="30">
        <f t="shared" si="41"/>
        <v>0.3</v>
      </c>
    </row>
    <row r="894" spans="1:19" ht="15.75" customHeight="1" x14ac:dyDescent="0.3">
      <c r="A894" s="3">
        <v>2794</v>
      </c>
      <c r="B894" s="4">
        <v>45188</v>
      </c>
      <c r="C894" s="3">
        <v>204</v>
      </c>
      <c r="D894" s="3">
        <v>303</v>
      </c>
      <c r="E894" s="3">
        <v>101</v>
      </c>
      <c r="F894" s="3">
        <v>9</v>
      </c>
      <c r="G894" s="5">
        <v>295.82800000000003</v>
      </c>
      <c r="H894" s="5">
        <v>2662.4520000000002</v>
      </c>
      <c r="I894" s="5">
        <v>452.61684000000008</v>
      </c>
      <c r="J894" s="3" t="b">
        <v>1</v>
      </c>
      <c r="K894" s="3" t="s">
        <v>250</v>
      </c>
      <c r="L894" s="16">
        <f t="shared" si="39"/>
        <v>0.66874999999999996</v>
      </c>
      <c r="M894" s="3">
        <v>2023</v>
      </c>
      <c r="N894" s="3">
        <v>9</v>
      </c>
      <c r="O894" s="3" t="s">
        <v>31</v>
      </c>
      <c r="P894" s="3">
        <v>16</v>
      </c>
      <c r="Q894" s="14">
        <f xml:space="preserve"> Table1[[#This Row],[Total_Sales]] / Table1[[#This Row],[Quantity_Sold]]</f>
        <v>295.82800000000003</v>
      </c>
      <c r="R894" s="14" t="str">
        <f t="shared" si="40"/>
        <v>Evening</v>
      </c>
      <c r="S894" s="30">
        <f t="shared" si="41"/>
        <v>0.17</v>
      </c>
    </row>
    <row r="895" spans="1:19" ht="15.75" customHeight="1" x14ac:dyDescent="0.3">
      <c r="A895" s="3">
        <v>1500</v>
      </c>
      <c r="B895" s="4">
        <v>45189</v>
      </c>
      <c r="C895" s="3">
        <v>201</v>
      </c>
      <c r="D895" s="3">
        <v>305</v>
      </c>
      <c r="E895" s="3">
        <v>102</v>
      </c>
      <c r="F895" s="3">
        <v>3</v>
      </c>
      <c r="G895" s="5">
        <v>65.039000000000001</v>
      </c>
      <c r="H895" s="5">
        <v>195.11700000000002</v>
      </c>
      <c r="I895" s="5">
        <v>40.97457</v>
      </c>
      <c r="J895" s="3" t="b">
        <v>1</v>
      </c>
      <c r="K895" s="3" t="s">
        <v>443</v>
      </c>
      <c r="L895" s="16">
        <f t="shared" si="39"/>
        <v>0.48749999999999999</v>
      </c>
      <c r="M895" s="3">
        <v>2023</v>
      </c>
      <c r="N895" s="3">
        <v>9</v>
      </c>
      <c r="O895" s="3" t="s">
        <v>18</v>
      </c>
      <c r="P895" s="3">
        <v>11</v>
      </c>
      <c r="Q895" s="9">
        <f xml:space="preserve"> Table1[[#This Row],[Total_Sales]] / Table1[[#This Row],[Quantity_Sold]]</f>
        <v>65.039000000000001</v>
      </c>
      <c r="R895" s="14" t="str">
        <f t="shared" si="40"/>
        <v>Morning</v>
      </c>
      <c r="S895" s="30">
        <f t="shared" si="41"/>
        <v>0.21</v>
      </c>
    </row>
    <row r="896" spans="1:19" ht="15.75" customHeight="1" x14ac:dyDescent="0.3">
      <c r="A896" s="3">
        <v>2075</v>
      </c>
      <c r="B896" s="4">
        <v>45189</v>
      </c>
      <c r="C896" s="3">
        <v>203</v>
      </c>
      <c r="D896" s="3">
        <v>301</v>
      </c>
      <c r="E896" s="3">
        <v>105</v>
      </c>
      <c r="F896" s="3">
        <v>8</v>
      </c>
      <c r="G896" s="5">
        <v>145.821</v>
      </c>
      <c r="H896" s="5">
        <v>1166.568</v>
      </c>
      <c r="I896" s="5">
        <v>221.64792</v>
      </c>
      <c r="J896" s="3" t="b">
        <v>0</v>
      </c>
      <c r="K896" s="3" t="s">
        <v>772</v>
      </c>
      <c r="L896" s="16">
        <f t="shared" si="39"/>
        <v>0.86875000000000002</v>
      </c>
      <c r="M896" s="3">
        <v>2023</v>
      </c>
      <c r="N896" s="3">
        <v>9</v>
      </c>
      <c r="O896" s="3" t="s">
        <v>18</v>
      </c>
      <c r="P896" s="3">
        <v>20</v>
      </c>
      <c r="Q896" s="9">
        <f xml:space="preserve"> Table1[[#This Row],[Total_Sales]] / Table1[[#This Row],[Quantity_Sold]]</f>
        <v>145.821</v>
      </c>
      <c r="R896" s="14" t="str">
        <f t="shared" si="40"/>
        <v>Evening</v>
      </c>
      <c r="S896" s="30">
        <f t="shared" si="41"/>
        <v>0.19</v>
      </c>
    </row>
    <row r="897" spans="1:19" ht="15.75" customHeight="1" x14ac:dyDescent="0.3">
      <c r="A897" s="3">
        <v>1075</v>
      </c>
      <c r="B897" s="4">
        <v>45190</v>
      </c>
      <c r="C897" s="3">
        <v>202</v>
      </c>
      <c r="D897" s="3">
        <v>303</v>
      </c>
      <c r="E897" s="3">
        <v>102</v>
      </c>
      <c r="F897" s="3">
        <v>10</v>
      </c>
      <c r="G897" s="5">
        <v>131.15700000000001</v>
      </c>
      <c r="H897" s="5">
        <v>1311.5700000000002</v>
      </c>
      <c r="I897" s="5">
        <v>327.89250000000004</v>
      </c>
      <c r="J897" s="3" t="b">
        <v>0</v>
      </c>
      <c r="K897" s="3" t="s">
        <v>94</v>
      </c>
      <c r="L897" s="16">
        <f t="shared" si="39"/>
        <v>0.85555555555555551</v>
      </c>
      <c r="M897" s="3">
        <v>2023</v>
      </c>
      <c r="N897" s="3">
        <v>9</v>
      </c>
      <c r="O897" s="3" t="s">
        <v>16</v>
      </c>
      <c r="P897" s="3">
        <v>20</v>
      </c>
      <c r="Q897" s="9">
        <f xml:space="preserve"> Table1[[#This Row],[Total_Sales]] / Table1[[#This Row],[Quantity_Sold]]</f>
        <v>131.15700000000001</v>
      </c>
      <c r="R897" s="14" t="str">
        <f t="shared" si="40"/>
        <v>Evening</v>
      </c>
      <c r="S897" s="30">
        <f t="shared" si="41"/>
        <v>0.25</v>
      </c>
    </row>
    <row r="898" spans="1:19" ht="15.75" customHeight="1" x14ac:dyDescent="0.3">
      <c r="A898" s="3">
        <v>1082</v>
      </c>
      <c r="B898" s="4">
        <v>45190</v>
      </c>
      <c r="C898" s="3">
        <v>202</v>
      </c>
      <c r="D898" s="3">
        <v>304</v>
      </c>
      <c r="E898" s="3">
        <v>105</v>
      </c>
      <c r="F898" s="3">
        <v>4</v>
      </c>
      <c r="G898" s="5">
        <v>92.546999999999997</v>
      </c>
      <c r="H898" s="5">
        <v>370.18799999999999</v>
      </c>
      <c r="I898" s="5">
        <v>111.0564</v>
      </c>
      <c r="J898" s="3" t="b">
        <v>0</v>
      </c>
      <c r="K898" s="3" t="s">
        <v>101</v>
      </c>
      <c r="L898" s="16">
        <f t="shared" ref="L898:L961" si="42">TIMEVALUE(K898)</f>
        <v>0.6694444444444444</v>
      </c>
      <c r="M898" s="3">
        <v>2023</v>
      </c>
      <c r="N898" s="3">
        <v>9</v>
      </c>
      <c r="O898" s="3" t="s">
        <v>16</v>
      </c>
      <c r="P898" s="3">
        <v>16</v>
      </c>
      <c r="Q898" s="9">
        <f xml:space="preserve"> Table1[[#This Row],[Total_Sales]] / Table1[[#This Row],[Quantity_Sold]]</f>
        <v>92.546999999999997</v>
      </c>
      <c r="R898" s="14" t="str">
        <f t="shared" ref="R898:R961" si="43">IF(L898&lt;TIME(12,0,0),"Morning", IF(L898&lt;TIME(15,0,0),"Afternoon", IF(L898&lt;TIME(21,0,0),"Evening","Night")))</f>
        <v>Evening</v>
      </c>
      <c r="S898" s="30">
        <f t="shared" ref="S898:S961" si="44">(I898/H898)</f>
        <v>0.3</v>
      </c>
    </row>
    <row r="899" spans="1:19" ht="15.75" customHeight="1" x14ac:dyDescent="0.3">
      <c r="A899" s="3">
        <v>1139</v>
      </c>
      <c r="B899" s="4">
        <v>45190</v>
      </c>
      <c r="C899" s="3">
        <v>201</v>
      </c>
      <c r="D899" s="3">
        <v>301</v>
      </c>
      <c r="E899" s="3">
        <v>104</v>
      </c>
      <c r="F899" s="3">
        <v>2</v>
      </c>
      <c r="G899" s="5">
        <v>341.21100000000007</v>
      </c>
      <c r="H899" s="5">
        <v>682.42200000000014</v>
      </c>
      <c r="I899" s="5">
        <v>129.66018000000003</v>
      </c>
      <c r="J899" s="3" t="b">
        <v>1</v>
      </c>
      <c r="K899" s="3" t="s">
        <v>152</v>
      </c>
      <c r="L899" s="16">
        <f t="shared" si="42"/>
        <v>0.1125</v>
      </c>
      <c r="M899" s="3">
        <v>2023</v>
      </c>
      <c r="N899" s="3">
        <v>9</v>
      </c>
      <c r="O899" s="3" t="s">
        <v>16</v>
      </c>
      <c r="P899" s="3">
        <v>2</v>
      </c>
      <c r="Q899" s="9">
        <f xml:space="preserve"> Table1[[#This Row],[Total_Sales]] / Table1[[#This Row],[Quantity_Sold]]</f>
        <v>341.21100000000007</v>
      </c>
      <c r="R899" s="14" t="str">
        <f t="shared" si="43"/>
        <v>Morning</v>
      </c>
      <c r="S899" s="30">
        <f t="shared" si="44"/>
        <v>0.19</v>
      </c>
    </row>
    <row r="900" spans="1:19" ht="15.75" customHeight="1" x14ac:dyDescent="0.3">
      <c r="A900" s="3">
        <v>1360</v>
      </c>
      <c r="B900" s="4">
        <v>45190</v>
      </c>
      <c r="C900" s="3">
        <v>205</v>
      </c>
      <c r="D900" s="3">
        <v>303</v>
      </c>
      <c r="E900" s="3">
        <v>101</v>
      </c>
      <c r="F900" s="3">
        <v>10</v>
      </c>
      <c r="G900" s="5">
        <v>246.60999999999999</v>
      </c>
      <c r="H900" s="5">
        <v>2466.1</v>
      </c>
      <c r="I900" s="5">
        <v>419.23700000000002</v>
      </c>
      <c r="J900" s="3" t="b">
        <v>0</v>
      </c>
      <c r="K900" s="3" t="s">
        <v>343</v>
      </c>
      <c r="L900" s="16">
        <f t="shared" si="42"/>
        <v>0.11527777777777778</v>
      </c>
      <c r="M900" s="3">
        <v>2023</v>
      </c>
      <c r="N900" s="3">
        <v>9</v>
      </c>
      <c r="O900" s="3" t="s">
        <v>16</v>
      </c>
      <c r="P900" s="3">
        <v>2</v>
      </c>
      <c r="Q900" s="14">
        <f xml:space="preserve"> Table1[[#This Row],[Total_Sales]] / Table1[[#This Row],[Quantity_Sold]]</f>
        <v>246.60999999999999</v>
      </c>
      <c r="R900" s="14" t="str">
        <f t="shared" si="43"/>
        <v>Morning</v>
      </c>
      <c r="S900" s="30">
        <f t="shared" si="44"/>
        <v>0.17</v>
      </c>
    </row>
    <row r="901" spans="1:19" ht="15.75" customHeight="1" x14ac:dyDescent="0.3">
      <c r="A901" s="3">
        <v>1738</v>
      </c>
      <c r="B901" s="4">
        <v>45190</v>
      </c>
      <c r="C901" s="3">
        <v>202</v>
      </c>
      <c r="D901" s="3">
        <v>303</v>
      </c>
      <c r="E901" s="3">
        <v>105</v>
      </c>
      <c r="F901" s="3">
        <v>7</v>
      </c>
      <c r="G901" s="5">
        <v>82.173000000000002</v>
      </c>
      <c r="H901" s="5">
        <v>575.21100000000001</v>
      </c>
      <c r="I901" s="5">
        <v>97.785870000000003</v>
      </c>
      <c r="J901" s="3" t="b">
        <v>1</v>
      </c>
      <c r="K901" s="3" t="s">
        <v>601</v>
      </c>
      <c r="L901" s="16">
        <f t="shared" si="42"/>
        <v>0.56666666666666665</v>
      </c>
      <c r="M901" s="3">
        <v>2023</v>
      </c>
      <c r="N901" s="3">
        <v>9</v>
      </c>
      <c r="O901" s="3" t="s">
        <v>16</v>
      </c>
      <c r="P901" s="3">
        <v>13</v>
      </c>
      <c r="Q901" s="9">
        <f xml:space="preserve"> Table1[[#This Row],[Total_Sales]] / Table1[[#This Row],[Quantity_Sold]]</f>
        <v>82.173000000000002</v>
      </c>
      <c r="R901" s="14" t="str">
        <f t="shared" si="43"/>
        <v>Afternoon</v>
      </c>
      <c r="S901" s="30">
        <f t="shared" si="44"/>
        <v>0.17</v>
      </c>
    </row>
    <row r="902" spans="1:19" ht="15.75" customHeight="1" x14ac:dyDescent="0.3">
      <c r="A902" s="3">
        <v>2339</v>
      </c>
      <c r="B902" s="4">
        <v>45190</v>
      </c>
      <c r="C902" s="3">
        <v>205</v>
      </c>
      <c r="D902" s="3">
        <v>305</v>
      </c>
      <c r="E902" s="3">
        <v>101</v>
      </c>
      <c r="F902" s="3">
        <v>7</v>
      </c>
      <c r="G902" s="5">
        <v>119.70400000000001</v>
      </c>
      <c r="H902" s="5">
        <v>837.92800000000011</v>
      </c>
      <c r="I902" s="5">
        <v>159.20632000000003</v>
      </c>
      <c r="J902" s="3" t="b">
        <v>0</v>
      </c>
      <c r="K902" s="3" t="s">
        <v>793</v>
      </c>
      <c r="L902" s="16">
        <f t="shared" si="42"/>
        <v>0.95347222222222228</v>
      </c>
      <c r="M902" s="3">
        <v>2023</v>
      </c>
      <c r="N902" s="3">
        <v>9</v>
      </c>
      <c r="O902" s="3" t="s">
        <v>16</v>
      </c>
      <c r="P902" s="3">
        <v>22</v>
      </c>
      <c r="Q902" s="14">
        <f xml:space="preserve"> Table1[[#This Row],[Total_Sales]] / Table1[[#This Row],[Quantity_Sold]]</f>
        <v>119.70400000000002</v>
      </c>
      <c r="R902" s="14" t="str">
        <f t="shared" si="43"/>
        <v>Night</v>
      </c>
      <c r="S902" s="30">
        <f t="shared" si="44"/>
        <v>0.19</v>
      </c>
    </row>
    <row r="903" spans="1:19" ht="15.75" customHeight="1" x14ac:dyDescent="0.3">
      <c r="A903" s="3">
        <v>1970</v>
      </c>
      <c r="B903" s="4">
        <v>45191</v>
      </c>
      <c r="C903" s="3">
        <v>202</v>
      </c>
      <c r="D903" s="3">
        <v>305</v>
      </c>
      <c r="E903" s="3">
        <v>101</v>
      </c>
      <c r="F903" s="3">
        <v>5</v>
      </c>
      <c r="G903" s="5">
        <v>371.47500000000002</v>
      </c>
      <c r="H903" s="5">
        <v>1857.375</v>
      </c>
      <c r="I903" s="5">
        <v>557.21249999999998</v>
      </c>
      <c r="J903" s="3" t="b">
        <v>0</v>
      </c>
      <c r="K903" s="3" t="s">
        <v>734</v>
      </c>
      <c r="L903" s="16">
        <f t="shared" si="42"/>
        <v>0.57777777777777772</v>
      </c>
      <c r="M903" s="3">
        <v>2023</v>
      </c>
      <c r="N903" s="3">
        <v>9</v>
      </c>
      <c r="O903" s="3" t="s">
        <v>26</v>
      </c>
      <c r="P903" s="3">
        <v>13</v>
      </c>
      <c r="Q903" s="14">
        <f xml:space="preserve"> Table1[[#This Row],[Total_Sales]] / Table1[[#This Row],[Quantity_Sold]]</f>
        <v>371.47500000000002</v>
      </c>
      <c r="R903" s="14" t="str">
        <f t="shared" si="43"/>
        <v>Afternoon</v>
      </c>
      <c r="S903" s="30">
        <f t="shared" si="44"/>
        <v>0.3</v>
      </c>
    </row>
    <row r="904" spans="1:19" ht="15.75" customHeight="1" x14ac:dyDescent="0.3">
      <c r="A904" s="3">
        <v>2524</v>
      </c>
      <c r="B904" s="4">
        <v>45191</v>
      </c>
      <c r="C904" s="3">
        <v>201</v>
      </c>
      <c r="D904" s="3">
        <v>303</v>
      </c>
      <c r="E904" s="3">
        <v>101</v>
      </c>
      <c r="F904" s="3">
        <v>4</v>
      </c>
      <c r="G904" s="5">
        <v>359.39799999999997</v>
      </c>
      <c r="H904" s="5">
        <v>1437.5919999999999</v>
      </c>
      <c r="I904" s="5">
        <v>244.39063999999999</v>
      </c>
      <c r="J904" s="3" t="b">
        <v>0</v>
      </c>
      <c r="K904" s="3" t="s">
        <v>441</v>
      </c>
      <c r="L904" s="16">
        <f t="shared" si="42"/>
        <v>0.96944444444444444</v>
      </c>
      <c r="M904" s="3">
        <v>2023</v>
      </c>
      <c r="N904" s="3">
        <v>9</v>
      </c>
      <c r="O904" s="3" t="s">
        <v>26</v>
      </c>
      <c r="P904" s="3">
        <v>23</v>
      </c>
      <c r="Q904" s="14">
        <f xml:space="preserve"> Table1[[#This Row],[Total_Sales]] / Table1[[#This Row],[Quantity_Sold]]</f>
        <v>359.39799999999997</v>
      </c>
      <c r="R904" s="14" t="str">
        <f t="shared" si="43"/>
        <v>Night</v>
      </c>
      <c r="S904" s="30">
        <f t="shared" si="44"/>
        <v>0.17</v>
      </c>
    </row>
    <row r="905" spans="1:19" ht="15.75" customHeight="1" x14ac:dyDescent="0.3">
      <c r="A905" s="3">
        <v>2815</v>
      </c>
      <c r="B905" s="4">
        <v>45191</v>
      </c>
      <c r="C905" s="3">
        <v>204</v>
      </c>
      <c r="D905" s="3">
        <v>305</v>
      </c>
      <c r="E905" s="3">
        <v>105</v>
      </c>
      <c r="F905" s="3">
        <v>5</v>
      </c>
      <c r="G905" s="5">
        <v>283.21800000000002</v>
      </c>
      <c r="H905" s="5">
        <v>1416.0900000000001</v>
      </c>
      <c r="I905" s="5">
        <v>354.02250000000004</v>
      </c>
      <c r="J905" s="3" t="b">
        <v>0</v>
      </c>
      <c r="K905" s="3" t="s">
        <v>204</v>
      </c>
      <c r="L905" s="16">
        <f t="shared" si="42"/>
        <v>0.89930555555555558</v>
      </c>
      <c r="M905" s="3">
        <v>2023</v>
      </c>
      <c r="N905" s="3">
        <v>9</v>
      </c>
      <c r="O905" s="3" t="s">
        <v>26</v>
      </c>
      <c r="P905" s="3">
        <v>21</v>
      </c>
      <c r="Q905" s="9">
        <f xml:space="preserve"> Table1[[#This Row],[Total_Sales]] / Table1[[#This Row],[Quantity_Sold]]</f>
        <v>283.21800000000002</v>
      </c>
      <c r="R905" s="14" t="str">
        <f t="shared" si="43"/>
        <v>Night</v>
      </c>
      <c r="S905" s="30">
        <f t="shared" si="44"/>
        <v>0.25</v>
      </c>
    </row>
    <row r="906" spans="1:19" ht="15.75" customHeight="1" x14ac:dyDescent="0.3">
      <c r="A906" s="3">
        <v>2991</v>
      </c>
      <c r="B906" s="4">
        <v>45191</v>
      </c>
      <c r="C906" s="3">
        <v>203</v>
      </c>
      <c r="D906" s="3">
        <v>302</v>
      </c>
      <c r="E906" s="3">
        <v>105</v>
      </c>
      <c r="F906" s="3">
        <v>5</v>
      </c>
      <c r="G906" s="5">
        <v>72.123999999999995</v>
      </c>
      <c r="H906" s="5">
        <v>360.62</v>
      </c>
      <c r="I906" s="5">
        <v>54.092999999999996</v>
      </c>
      <c r="J906" s="3" t="b">
        <v>0</v>
      </c>
      <c r="K906" s="3" t="s">
        <v>133</v>
      </c>
      <c r="L906" s="16">
        <f t="shared" si="42"/>
        <v>0.46250000000000002</v>
      </c>
      <c r="M906" s="3">
        <v>2023</v>
      </c>
      <c r="N906" s="3">
        <v>9</v>
      </c>
      <c r="O906" s="3" t="s">
        <v>26</v>
      </c>
      <c r="P906" s="3">
        <v>11</v>
      </c>
      <c r="Q906" s="9">
        <f xml:space="preserve"> Table1[[#This Row],[Total_Sales]] / Table1[[#This Row],[Quantity_Sold]]</f>
        <v>72.123999999999995</v>
      </c>
      <c r="R906" s="14" t="str">
        <f t="shared" si="43"/>
        <v>Morning</v>
      </c>
      <c r="S906" s="30">
        <f t="shared" si="44"/>
        <v>0.15</v>
      </c>
    </row>
    <row r="907" spans="1:19" ht="15.75" customHeight="1" x14ac:dyDescent="0.3">
      <c r="A907" s="3">
        <v>1808</v>
      </c>
      <c r="B907" s="4">
        <v>45192</v>
      </c>
      <c r="C907" s="3">
        <v>203</v>
      </c>
      <c r="D907" s="3">
        <v>302</v>
      </c>
      <c r="E907" s="3">
        <v>101</v>
      </c>
      <c r="F907" s="3">
        <v>7</v>
      </c>
      <c r="G907" s="5">
        <v>177.07300000000001</v>
      </c>
      <c r="H907" s="5">
        <v>1239.511</v>
      </c>
      <c r="I907" s="5">
        <v>371.85329999999999</v>
      </c>
      <c r="J907" s="3" t="b">
        <v>0</v>
      </c>
      <c r="K907" s="3" t="s">
        <v>285</v>
      </c>
      <c r="L907" s="16">
        <f t="shared" si="42"/>
        <v>8.2638888888888887E-2</v>
      </c>
      <c r="M907" s="3">
        <v>2023</v>
      </c>
      <c r="N907" s="3">
        <v>9</v>
      </c>
      <c r="O907" s="3" t="s">
        <v>22</v>
      </c>
      <c r="P907" s="3">
        <v>1</v>
      </c>
      <c r="Q907" s="14">
        <f xml:space="preserve"> Table1[[#This Row],[Total_Sales]] / Table1[[#This Row],[Quantity_Sold]]</f>
        <v>177.07300000000001</v>
      </c>
      <c r="R907" s="14" t="str">
        <f t="shared" si="43"/>
        <v>Morning</v>
      </c>
      <c r="S907" s="30">
        <f t="shared" si="44"/>
        <v>0.3</v>
      </c>
    </row>
    <row r="908" spans="1:19" ht="15.75" customHeight="1" x14ac:dyDescent="0.3">
      <c r="A908" s="3">
        <v>1867</v>
      </c>
      <c r="B908" s="4">
        <v>45192</v>
      </c>
      <c r="C908" s="3">
        <v>201</v>
      </c>
      <c r="D908" s="3">
        <v>305</v>
      </c>
      <c r="E908" s="3">
        <v>101</v>
      </c>
      <c r="F908" s="3">
        <v>1</v>
      </c>
      <c r="G908" s="5">
        <v>358.995</v>
      </c>
      <c r="H908" s="5">
        <v>358.995</v>
      </c>
      <c r="I908" s="5">
        <v>89.748750000000001</v>
      </c>
      <c r="J908" s="3" t="b">
        <v>0</v>
      </c>
      <c r="K908" s="3" t="s">
        <v>653</v>
      </c>
      <c r="L908" s="16">
        <f t="shared" si="42"/>
        <v>0.1423611111111111</v>
      </c>
      <c r="M908" s="3">
        <v>2023</v>
      </c>
      <c r="N908" s="3">
        <v>9</v>
      </c>
      <c r="O908" s="3" t="s">
        <v>22</v>
      </c>
      <c r="P908" s="3">
        <v>3</v>
      </c>
      <c r="Q908" s="14">
        <f xml:space="preserve"> Table1[[#This Row],[Total_Sales]] / Table1[[#This Row],[Quantity_Sold]]</f>
        <v>358.995</v>
      </c>
      <c r="R908" s="14" t="str">
        <f t="shared" si="43"/>
        <v>Morning</v>
      </c>
      <c r="S908" s="30">
        <f t="shared" si="44"/>
        <v>0.25</v>
      </c>
    </row>
    <row r="909" spans="1:19" ht="15.75" customHeight="1" x14ac:dyDescent="0.3">
      <c r="A909" s="3">
        <v>2758</v>
      </c>
      <c r="B909" s="4">
        <v>45192</v>
      </c>
      <c r="C909" s="3">
        <v>201</v>
      </c>
      <c r="D909" s="3">
        <v>301</v>
      </c>
      <c r="E909" s="3">
        <v>103</v>
      </c>
      <c r="F909" s="3">
        <v>2</v>
      </c>
      <c r="G909" s="5">
        <v>167.98600000000002</v>
      </c>
      <c r="H909" s="5">
        <v>335.97200000000004</v>
      </c>
      <c r="I909" s="5">
        <v>57.115240000000007</v>
      </c>
      <c r="J909" s="3" t="b">
        <v>0</v>
      </c>
      <c r="K909" s="3" t="s">
        <v>1025</v>
      </c>
      <c r="L909" s="16">
        <f t="shared" si="42"/>
        <v>0.56874999999999998</v>
      </c>
      <c r="M909" s="3">
        <v>2023</v>
      </c>
      <c r="N909" s="3">
        <v>9</v>
      </c>
      <c r="O909" s="3" t="s">
        <v>22</v>
      </c>
      <c r="P909" s="3">
        <v>13</v>
      </c>
      <c r="Q909" s="9">
        <f xml:space="preserve"> Table1[[#This Row],[Total_Sales]] / Table1[[#This Row],[Quantity_Sold]]</f>
        <v>167.98600000000002</v>
      </c>
      <c r="R909" s="14" t="str">
        <f t="shared" si="43"/>
        <v>Afternoon</v>
      </c>
      <c r="S909" s="30">
        <f t="shared" si="44"/>
        <v>0.17</v>
      </c>
    </row>
    <row r="910" spans="1:19" ht="15.75" customHeight="1" x14ac:dyDescent="0.3">
      <c r="A910" s="3">
        <v>1016</v>
      </c>
      <c r="B910" s="4">
        <v>45193</v>
      </c>
      <c r="C910" s="3">
        <v>202</v>
      </c>
      <c r="D910" s="3">
        <v>302</v>
      </c>
      <c r="E910" s="3">
        <v>103</v>
      </c>
      <c r="F910" s="3">
        <v>8</v>
      </c>
      <c r="G910" s="5">
        <v>328.26299999999998</v>
      </c>
      <c r="H910" s="5">
        <v>2626.1039999999998</v>
      </c>
      <c r="I910" s="5">
        <v>787.83119999999997</v>
      </c>
      <c r="J910" s="3" t="b">
        <v>0</v>
      </c>
      <c r="K910" s="3" t="s">
        <v>37</v>
      </c>
      <c r="L910" s="16">
        <f t="shared" si="42"/>
        <v>3.7499999999999999E-2</v>
      </c>
      <c r="M910" s="3">
        <v>2023</v>
      </c>
      <c r="N910" s="3">
        <v>9</v>
      </c>
      <c r="O910" s="3" t="s">
        <v>20</v>
      </c>
      <c r="P910" s="3">
        <v>0</v>
      </c>
      <c r="Q910" s="9">
        <f xml:space="preserve"> Table1[[#This Row],[Total_Sales]] / Table1[[#This Row],[Quantity_Sold]]</f>
        <v>328.26299999999998</v>
      </c>
      <c r="R910" s="14" t="str">
        <f t="shared" si="43"/>
        <v>Morning</v>
      </c>
      <c r="S910" s="30">
        <f t="shared" si="44"/>
        <v>0.3</v>
      </c>
    </row>
    <row r="911" spans="1:19" ht="15.75" customHeight="1" x14ac:dyDescent="0.3">
      <c r="A911" s="3">
        <v>1227</v>
      </c>
      <c r="B911" s="4">
        <v>45193</v>
      </c>
      <c r="C911" s="3">
        <v>203</v>
      </c>
      <c r="D911" s="3">
        <v>305</v>
      </c>
      <c r="E911" s="3">
        <v>101</v>
      </c>
      <c r="F911" s="3">
        <v>9</v>
      </c>
      <c r="G911" s="5">
        <v>336.67400000000004</v>
      </c>
      <c r="H911" s="5">
        <v>3030.0660000000003</v>
      </c>
      <c r="I911" s="5">
        <v>454.50990000000002</v>
      </c>
      <c r="J911" s="3" t="b">
        <v>0</v>
      </c>
      <c r="K911" s="3" t="s">
        <v>231</v>
      </c>
      <c r="L911" s="16">
        <f t="shared" si="42"/>
        <v>0.46666666666666667</v>
      </c>
      <c r="M911" s="3">
        <v>2023</v>
      </c>
      <c r="N911" s="3">
        <v>9</v>
      </c>
      <c r="O911" s="3" t="s">
        <v>20</v>
      </c>
      <c r="P911" s="3">
        <v>11</v>
      </c>
      <c r="Q911" s="14">
        <f xml:space="preserve"> Table1[[#This Row],[Total_Sales]] / Table1[[#This Row],[Quantity_Sold]]</f>
        <v>336.67400000000004</v>
      </c>
      <c r="R911" s="14" t="str">
        <f t="shared" si="43"/>
        <v>Morning</v>
      </c>
      <c r="S911" s="30">
        <f t="shared" si="44"/>
        <v>0.15</v>
      </c>
    </row>
    <row r="912" spans="1:19" ht="15.75" customHeight="1" x14ac:dyDescent="0.3">
      <c r="A912" s="3">
        <v>1608</v>
      </c>
      <c r="B912" s="4">
        <v>45193</v>
      </c>
      <c r="C912" s="3">
        <v>203</v>
      </c>
      <c r="D912" s="3">
        <v>301</v>
      </c>
      <c r="E912" s="3">
        <v>105</v>
      </c>
      <c r="F912" s="3">
        <v>5</v>
      </c>
      <c r="G912" s="5">
        <v>319.69599999999997</v>
      </c>
      <c r="H912" s="5">
        <v>1598.4799999999998</v>
      </c>
      <c r="I912" s="5">
        <v>335.68079999999992</v>
      </c>
      <c r="J912" s="3" t="b">
        <v>0</v>
      </c>
      <c r="K912" s="3" t="s">
        <v>518</v>
      </c>
      <c r="L912" s="16">
        <f t="shared" si="42"/>
        <v>0.80833333333333335</v>
      </c>
      <c r="M912" s="3">
        <v>2023</v>
      </c>
      <c r="N912" s="3">
        <v>9</v>
      </c>
      <c r="O912" s="3" t="s">
        <v>20</v>
      </c>
      <c r="P912" s="3">
        <v>19</v>
      </c>
      <c r="Q912" s="9">
        <f xml:space="preserve"> Table1[[#This Row],[Total_Sales]] / Table1[[#This Row],[Quantity_Sold]]</f>
        <v>319.69599999999997</v>
      </c>
      <c r="R912" s="14" t="str">
        <f t="shared" si="43"/>
        <v>Evening</v>
      </c>
      <c r="S912" s="30">
        <f t="shared" si="44"/>
        <v>0.20999999999999996</v>
      </c>
    </row>
    <row r="913" spans="1:19" ht="15.75" customHeight="1" x14ac:dyDescent="0.3">
      <c r="A913" s="3">
        <v>1799</v>
      </c>
      <c r="B913" s="4">
        <v>45193</v>
      </c>
      <c r="C913" s="3">
        <v>202</v>
      </c>
      <c r="D913" s="3">
        <v>301</v>
      </c>
      <c r="E913" s="3">
        <v>103</v>
      </c>
      <c r="F913" s="3">
        <v>4</v>
      </c>
      <c r="G913" s="5">
        <v>171.70400000000004</v>
      </c>
      <c r="H913" s="5">
        <v>686.81600000000014</v>
      </c>
      <c r="I913" s="5">
        <v>130.49504000000002</v>
      </c>
      <c r="J913" s="3" t="b">
        <v>0</v>
      </c>
      <c r="K913" s="3" t="s">
        <v>544</v>
      </c>
      <c r="L913" s="16">
        <f t="shared" si="42"/>
        <v>0.5</v>
      </c>
      <c r="M913" s="3">
        <v>2023</v>
      </c>
      <c r="N913" s="3">
        <v>9</v>
      </c>
      <c r="O913" s="3" t="s">
        <v>20</v>
      </c>
      <c r="P913" s="3">
        <v>12</v>
      </c>
      <c r="Q913" s="9">
        <f xml:space="preserve"> Table1[[#This Row],[Total_Sales]] / Table1[[#This Row],[Quantity_Sold]]</f>
        <v>171.70400000000004</v>
      </c>
      <c r="R913" s="14" t="str">
        <f t="shared" si="43"/>
        <v>Afternoon</v>
      </c>
      <c r="S913" s="30">
        <f t="shared" si="44"/>
        <v>0.18999999999999997</v>
      </c>
    </row>
    <row r="914" spans="1:19" ht="15.75" customHeight="1" x14ac:dyDescent="0.3">
      <c r="A914" s="3">
        <v>2805</v>
      </c>
      <c r="B914" s="4">
        <v>45194</v>
      </c>
      <c r="C914" s="3">
        <v>202</v>
      </c>
      <c r="D914" s="3">
        <v>305</v>
      </c>
      <c r="E914" s="3">
        <v>105</v>
      </c>
      <c r="F914" s="3">
        <v>9</v>
      </c>
      <c r="G914" s="5">
        <v>112.97000000000001</v>
      </c>
      <c r="H914" s="5">
        <v>1016.7300000000001</v>
      </c>
      <c r="I914" s="5">
        <v>152.5095</v>
      </c>
      <c r="J914" s="3" t="b">
        <v>0</v>
      </c>
      <c r="K914" s="3" t="s">
        <v>667</v>
      </c>
      <c r="L914" s="16">
        <f t="shared" si="42"/>
        <v>0.99375000000000002</v>
      </c>
      <c r="M914" s="3">
        <v>2023</v>
      </c>
      <c r="N914" s="3">
        <v>9</v>
      </c>
      <c r="O914" s="3" t="s">
        <v>28</v>
      </c>
      <c r="P914" s="3">
        <v>23</v>
      </c>
      <c r="Q914" s="9">
        <f xml:space="preserve"> Table1[[#This Row],[Total_Sales]] / Table1[[#This Row],[Quantity_Sold]]</f>
        <v>112.97000000000001</v>
      </c>
      <c r="R914" s="14" t="str">
        <f t="shared" si="43"/>
        <v>Night</v>
      </c>
      <c r="S914" s="30">
        <f t="shared" si="44"/>
        <v>0.15</v>
      </c>
    </row>
    <row r="915" spans="1:19" ht="15.75" customHeight="1" x14ac:dyDescent="0.3">
      <c r="A915" s="3">
        <v>2898</v>
      </c>
      <c r="B915" s="4">
        <v>45194</v>
      </c>
      <c r="C915" s="3">
        <v>201</v>
      </c>
      <c r="D915" s="3">
        <v>304</v>
      </c>
      <c r="E915" s="3">
        <v>104</v>
      </c>
      <c r="F915" s="3">
        <v>4</v>
      </c>
      <c r="G915" s="5">
        <v>252.69400000000002</v>
      </c>
      <c r="H915" s="5">
        <v>1010.7760000000001</v>
      </c>
      <c r="I915" s="5">
        <v>212.26295999999999</v>
      </c>
      <c r="J915" s="3" t="b">
        <v>0</v>
      </c>
      <c r="K915" s="3" t="s">
        <v>373</v>
      </c>
      <c r="L915" s="16">
        <f t="shared" si="42"/>
        <v>0.77708333333333335</v>
      </c>
      <c r="M915" s="3">
        <v>2023</v>
      </c>
      <c r="N915" s="3">
        <v>9</v>
      </c>
      <c r="O915" s="3" t="s">
        <v>28</v>
      </c>
      <c r="P915" s="3">
        <v>18</v>
      </c>
      <c r="Q915" s="9">
        <f xml:space="preserve"> Table1[[#This Row],[Total_Sales]] / Table1[[#This Row],[Quantity_Sold]]</f>
        <v>252.69400000000002</v>
      </c>
      <c r="R915" s="14" t="str">
        <f t="shared" si="43"/>
        <v>Evening</v>
      </c>
      <c r="S915" s="30">
        <f t="shared" si="44"/>
        <v>0.21</v>
      </c>
    </row>
    <row r="916" spans="1:19" ht="15.75" customHeight="1" x14ac:dyDescent="0.3">
      <c r="A916" s="3">
        <v>1236</v>
      </c>
      <c r="B916" s="4">
        <v>45195</v>
      </c>
      <c r="C916" s="3">
        <v>204</v>
      </c>
      <c r="D916" s="3">
        <v>303</v>
      </c>
      <c r="E916" s="3">
        <v>104</v>
      </c>
      <c r="F916" s="3">
        <v>5</v>
      </c>
      <c r="G916" s="5">
        <v>278.81100000000004</v>
      </c>
      <c r="H916" s="5">
        <v>1394.0550000000003</v>
      </c>
      <c r="I916" s="5">
        <v>292.75155000000007</v>
      </c>
      <c r="J916" s="3" t="b">
        <v>0</v>
      </c>
      <c r="K916" s="3" t="s">
        <v>240</v>
      </c>
      <c r="L916" s="16">
        <f t="shared" si="42"/>
        <v>0.62569444444444444</v>
      </c>
      <c r="M916" s="3">
        <v>2023</v>
      </c>
      <c r="N916" s="3">
        <v>9</v>
      </c>
      <c r="O916" s="3" t="s">
        <v>31</v>
      </c>
      <c r="P916" s="3">
        <v>15</v>
      </c>
      <c r="Q916" s="9">
        <f xml:space="preserve"> Table1[[#This Row],[Total_Sales]] / Table1[[#This Row],[Quantity_Sold]]</f>
        <v>278.81100000000004</v>
      </c>
      <c r="R916" s="14" t="str">
        <f t="shared" si="43"/>
        <v>Evening</v>
      </c>
      <c r="S916" s="30">
        <f t="shared" si="44"/>
        <v>0.21</v>
      </c>
    </row>
    <row r="917" spans="1:19" ht="15.75" customHeight="1" x14ac:dyDescent="0.3">
      <c r="A917" s="3">
        <v>1342</v>
      </c>
      <c r="B917" s="4">
        <v>45195</v>
      </c>
      <c r="C917" s="3">
        <v>201</v>
      </c>
      <c r="D917" s="3">
        <v>303</v>
      </c>
      <c r="E917" s="3">
        <v>102</v>
      </c>
      <c r="F917" s="3">
        <v>3</v>
      </c>
      <c r="G917" s="5">
        <v>106.72999999999999</v>
      </c>
      <c r="H917" s="5">
        <v>320.18999999999994</v>
      </c>
      <c r="I917" s="5">
        <v>54.432299999999991</v>
      </c>
      <c r="J917" s="3" t="b">
        <v>1</v>
      </c>
      <c r="K917" s="3" t="s">
        <v>326</v>
      </c>
      <c r="L917" s="16">
        <f t="shared" si="42"/>
        <v>0.39444444444444443</v>
      </c>
      <c r="M917" s="3">
        <v>2023</v>
      </c>
      <c r="N917" s="3">
        <v>9</v>
      </c>
      <c r="O917" s="3" t="s">
        <v>31</v>
      </c>
      <c r="P917" s="3">
        <v>9</v>
      </c>
      <c r="Q917" s="9">
        <f xml:space="preserve"> Table1[[#This Row],[Total_Sales]] / Table1[[#This Row],[Quantity_Sold]]</f>
        <v>106.72999999999998</v>
      </c>
      <c r="R917" s="14" t="str">
        <f t="shared" si="43"/>
        <v>Morning</v>
      </c>
      <c r="S917" s="30">
        <f t="shared" si="44"/>
        <v>0.17</v>
      </c>
    </row>
    <row r="918" spans="1:19" ht="15.75" customHeight="1" x14ac:dyDescent="0.3">
      <c r="A918" s="3">
        <v>2559</v>
      </c>
      <c r="B918" s="4">
        <v>45195</v>
      </c>
      <c r="C918" s="3">
        <v>202</v>
      </c>
      <c r="D918" s="3">
        <v>305</v>
      </c>
      <c r="E918" s="3">
        <v>105</v>
      </c>
      <c r="F918" s="3">
        <v>6</v>
      </c>
      <c r="G918" s="5">
        <v>109.56400000000001</v>
      </c>
      <c r="H918" s="5">
        <v>657.38400000000001</v>
      </c>
      <c r="I918" s="5">
        <v>98.607600000000005</v>
      </c>
      <c r="J918" s="3" t="b">
        <v>0</v>
      </c>
      <c r="K918" s="3" t="s">
        <v>100</v>
      </c>
      <c r="L918" s="16">
        <f t="shared" si="42"/>
        <v>0.3034722222222222</v>
      </c>
      <c r="M918" s="3">
        <v>2023</v>
      </c>
      <c r="N918" s="3">
        <v>9</v>
      </c>
      <c r="O918" s="3" t="s">
        <v>31</v>
      </c>
      <c r="P918" s="3">
        <v>7</v>
      </c>
      <c r="Q918" s="9">
        <f xml:space="preserve"> Table1[[#This Row],[Total_Sales]] / Table1[[#This Row],[Quantity_Sold]]</f>
        <v>109.56400000000001</v>
      </c>
      <c r="R918" s="14" t="str">
        <f t="shared" si="43"/>
        <v>Morning</v>
      </c>
      <c r="S918" s="30">
        <f t="shared" si="44"/>
        <v>0.15</v>
      </c>
    </row>
    <row r="919" spans="1:19" ht="15.75" customHeight="1" x14ac:dyDescent="0.3">
      <c r="A919" s="3">
        <v>2689</v>
      </c>
      <c r="B919" s="4">
        <v>45195</v>
      </c>
      <c r="C919" s="3">
        <v>201</v>
      </c>
      <c r="D919" s="3">
        <v>303</v>
      </c>
      <c r="E919" s="3">
        <v>102</v>
      </c>
      <c r="F919" s="3">
        <v>5</v>
      </c>
      <c r="G919" s="5">
        <v>157.911</v>
      </c>
      <c r="H919" s="5">
        <v>789.55500000000006</v>
      </c>
      <c r="I919" s="5">
        <v>197.38875000000002</v>
      </c>
      <c r="J919" s="3" t="b">
        <v>0</v>
      </c>
      <c r="K919" s="3" t="s">
        <v>1001</v>
      </c>
      <c r="L919" s="16">
        <f t="shared" si="42"/>
        <v>0.25138888888888888</v>
      </c>
      <c r="M919" s="3">
        <v>2023</v>
      </c>
      <c r="N919" s="3">
        <v>9</v>
      </c>
      <c r="O919" s="3" t="s">
        <v>31</v>
      </c>
      <c r="P919" s="3">
        <v>6</v>
      </c>
      <c r="Q919" s="9">
        <f xml:space="preserve"> Table1[[#This Row],[Total_Sales]] / Table1[[#This Row],[Quantity_Sold]]</f>
        <v>157.911</v>
      </c>
      <c r="R919" s="14" t="str">
        <f t="shared" si="43"/>
        <v>Morning</v>
      </c>
      <c r="S919" s="30">
        <f t="shared" si="44"/>
        <v>0.25</v>
      </c>
    </row>
    <row r="920" spans="1:19" ht="15.75" customHeight="1" x14ac:dyDescent="0.3">
      <c r="A920" s="3">
        <v>1741</v>
      </c>
      <c r="B920" s="4">
        <v>45196</v>
      </c>
      <c r="C920" s="3">
        <v>202</v>
      </c>
      <c r="D920" s="3">
        <v>301</v>
      </c>
      <c r="E920" s="3">
        <v>104</v>
      </c>
      <c r="F920" s="3">
        <v>9</v>
      </c>
      <c r="G920" s="5">
        <v>279.03199999999998</v>
      </c>
      <c r="H920" s="5">
        <v>2511.288</v>
      </c>
      <c r="I920" s="5">
        <v>627.822</v>
      </c>
      <c r="J920" s="3" t="b">
        <v>0</v>
      </c>
      <c r="K920" s="3" t="s">
        <v>355</v>
      </c>
      <c r="L920" s="16">
        <f t="shared" si="42"/>
        <v>0.15069444444444444</v>
      </c>
      <c r="M920" s="3">
        <v>2023</v>
      </c>
      <c r="N920" s="3">
        <v>9</v>
      </c>
      <c r="O920" s="3" t="s">
        <v>18</v>
      </c>
      <c r="P920" s="3">
        <v>3</v>
      </c>
      <c r="Q920" s="9">
        <f xml:space="preserve"> Table1[[#This Row],[Total_Sales]] / Table1[[#This Row],[Quantity_Sold]]</f>
        <v>279.03199999999998</v>
      </c>
      <c r="R920" s="14" t="str">
        <f t="shared" si="43"/>
        <v>Morning</v>
      </c>
      <c r="S920" s="30">
        <f t="shared" si="44"/>
        <v>0.25</v>
      </c>
    </row>
    <row r="921" spans="1:19" ht="15.75" customHeight="1" x14ac:dyDescent="0.3">
      <c r="A921" s="3">
        <v>2376</v>
      </c>
      <c r="B921" s="4">
        <v>45196</v>
      </c>
      <c r="C921" s="3">
        <v>201</v>
      </c>
      <c r="D921" s="3">
        <v>305</v>
      </c>
      <c r="E921" s="3">
        <v>101</v>
      </c>
      <c r="F921" s="3">
        <v>10</v>
      </c>
      <c r="G921" s="5">
        <v>198.9</v>
      </c>
      <c r="H921" s="5">
        <v>1989</v>
      </c>
      <c r="I921" s="5">
        <v>417.69</v>
      </c>
      <c r="J921" s="3" t="b">
        <v>0</v>
      </c>
      <c r="K921" s="3" t="s">
        <v>15</v>
      </c>
      <c r="L921" s="16">
        <f t="shared" si="42"/>
        <v>0.99097222222222225</v>
      </c>
      <c r="M921" s="3">
        <v>2023</v>
      </c>
      <c r="N921" s="3">
        <v>9</v>
      </c>
      <c r="O921" s="3" t="s">
        <v>18</v>
      </c>
      <c r="P921" s="3">
        <v>23</v>
      </c>
      <c r="Q921" s="14">
        <f xml:space="preserve"> Table1[[#This Row],[Total_Sales]] / Table1[[#This Row],[Quantity_Sold]]</f>
        <v>198.9</v>
      </c>
      <c r="R921" s="14" t="str">
        <f t="shared" si="43"/>
        <v>Night</v>
      </c>
      <c r="S921" s="30">
        <f t="shared" si="44"/>
        <v>0.21</v>
      </c>
    </row>
    <row r="922" spans="1:19" ht="15.75" customHeight="1" x14ac:dyDescent="0.3">
      <c r="A922" s="3">
        <v>2420</v>
      </c>
      <c r="B922" s="4">
        <v>45196</v>
      </c>
      <c r="C922" s="3">
        <v>202</v>
      </c>
      <c r="D922" s="3">
        <v>303</v>
      </c>
      <c r="E922" s="3">
        <v>103</v>
      </c>
      <c r="F922" s="3">
        <v>7</v>
      </c>
      <c r="G922" s="5">
        <v>41.054000000000002</v>
      </c>
      <c r="H922" s="5">
        <v>287.37800000000004</v>
      </c>
      <c r="I922" s="5">
        <v>86.213400000000007</v>
      </c>
      <c r="J922" s="3" t="b">
        <v>1</v>
      </c>
      <c r="K922" s="3" t="s">
        <v>611</v>
      </c>
      <c r="L922" s="16">
        <f t="shared" si="42"/>
        <v>0.61111111111111116</v>
      </c>
      <c r="M922" s="3">
        <v>2023</v>
      </c>
      <c r="N922" s="3">
        <v>9</v>
      </c>
      <c r="O922" s="3" t="s">
        <v>18</v>
      </c>
      <c r="P922" s="3">
        <v>14</v>
      </c>
      <c r="Q922" s="9">
        <f xml:space="preserve"> Table1[[#This Row],[Total_Sales]] / Table1[[#This Row],[Quantity_Sold]]</f>
        <v>41.054000000000009</v>
      </c>
      <c r="R922" s="14" t="str">
        <f t="shared" si="43"/>
        <v>Afternoon</v>
      </c>
      <c r="S922" s="30">
        <f t="shared" si="44"/>
        <v>0.3</v>
      </c>
    </row>
    <row r="923" spans="1:19" ht="15.75" customHeight="1" x14ac:dyDescent="0.3">
      <c r="A923" s="3">
        <v>2687</v>
      </c>
      <c r="B923" s="4">
        <v>45196</v>
      </c>
      <c r="C923" s="3">
        <v>202</v>
      </c>
      <c r="D923" s="3">
        <v>302</v>
      </c>
      <c r="E923" s="3">
        <v>102</v>
      </c>
      <c r="F923" s="3">
        <v>5</v>
      </c>
      <c r="G923" s="5">
        <v>231.82900000000004</v>
      </c>
      <c r="H923" s="5">
        <v>1159.1450000000002</v>
      </c>
      <c r="I923" s="5">
        <v>220.23755000000006</v>
      </c>
      <c r="J923" s="3" t="b">
        <v>1</v>
      </c>
      <c r="K923" s="3" t="s">
        <v>963</v>
      </c>
      <c r="L923" s="16">
        <f t="shared" si="42"/>
        <v>0.72986111111111107</v>
      </c>
      <c r="M923" s="3">
        <v>2023</v>
      </c>
      <c r="N923" s="3">
        <v>9</v>
      </c>
      <c r="O923" s="3" t="s">
        <v>18</v>
      </c>
      <c r="P923" s="3">
        <v>17</v>
      </c>
      <c r="Q923" s="9">
        <f xml:space="preserve"> Table1[[#This Row],[Total_Sales]] / Table1[[#This Row],[Quantity_Sold]]</f>
        <v>231.82900000000004</v>
      </c>
      <c r="R923" s="14" t="str">
        <f t="shared" si="43"/>
        <v>Evening</v>
      </c>
      <c r="S923" s="30">
        <f t="shared" si="44"/>
        <v>0.19</v>
      </c>
    </row>
    <row r="924" spans="1:19" ht="15.75" customHeight="1" x14ac:dyDescent="0.3">
      <c r="A924" s="3">
        <v>2922</v>
      </c>
      <c r="B924" s="4">
        <v>45196</v>
      </c>
      <c r="C924" s="3">
        <v>205</v>
      </c>
      <c r="D924" s="3">
        <v>304</v>
      </c>
      <c r="E924" s="3">
        <v>101</v>
      </c>
      <c r="F924" s="3">
        <v>9</v>
      </c>
      <c r="G924" s="5">
        <v>121.40700000000001</v>
      </c>
      <c r="H924" s="5">
        <v>1092.663</v>
      </c>
      <c r="I924" s="5">
        <v>229.45922999999999</v>
      </c>
      <c r="J924" s="3" t="b">
        <v>0</v>
      </c>
      <c r="K924" s="3" t="s">
        <v>410</v>
      </c>
      <c r="L924" s="16">
        <f t="shared" si="42"/>
        <v>0.64722222222222225</v>
      </c>
      <c r="M924" s="3">
        <v>2023</v>
      </c>
      <c r="N924" s="3">
        <v>9</v>
      </c>
      <c r="O924" s="3" t="s">
        <v>18</v>
      </c>
      <c r="P924" s="3">
        <v>15</v>
      </c>
      <c r="Q924" s="14">
        <f xml:space="preserve"> Table1[[#This Row],[Total_Sales]] / Table1[[#This Row],[Quantity_Sold]]</f>
        <v>121.407</v>
      </c>
      <c r="R924" s="14" t="str">
        <f t="shared" si="43"/>
        <v>Evening</v>
      </c>
      <c r="S924" s="30">
        <f t="shared" si="44"/>
        <v>0.21</v>
      </c>
    </row>
    <row r="925" spans="1:19" ht="15.75" customHeight="1" x14ac:dyDescent="0.3">
      <c r="A925" s="3">
        <v>1333</v>
      </c>
      <c r="B925" s="4">
        <v>45197</v>
      </c>
      <c r="C925" s="3">
        <v>204</v>
      </c>
      <c r="D925" s="3">
        <v>302</v>
      </c>
      <c r="E925" s="3">
        <v>104</v>
      </c>
      <c r="F925" s="3">
        <v>7</v>
      </c>
      <c r="G925" s="5">
        <v>257.608</v>
      </c>
      <c r="H925" s="5">
        <v>1803.2560000000001</v>
      </c>
      <c r="I925" s="5">
        <v>450.81400000000002</v>
      </c>
      <c r="J925" s="3" t="b">
        <v>0</v>
      </c>
      <c r="K925" s="3" t="s">
        <v>320</v>
      </c>
      <c r="L925" s="16">
        <f t="shared" si="42"/>
        <v>0.25347222222222221</v>
      </c>
      <c r="M925" s="3">
        <v>2023</v>
      </c>
      <c r="N925" s="3">
        <v>9</v>
      </c>
      <c r="O925" s="3" t="s">
        <v>16</v>
      </c>
      <c r="P925" s="3">
        <v>6</v>
      </c>
      <c r="Q925" s="9">
        <f xml:space="preserve"> Table1[[#This Row],[Total_Sales]] / Table1[[#This Row],[Quantity_Sold]]</f>
        <v>257.608</v>
      </c>
      <c r="R925" s="14" t="str">
        <f t="shared" si="43"/>
        <v>Morning</v>
      </c>
      <c r="S925" s="30">
        <f t="shared" si="44"/>
        <v>0.25</v>
      </c>
    </row>
    <row r="926" spans="1:19" ht="15.75" customHeight="1" x14ac:dyDescent="0.3">
      <c r="A926" s="3">
        <v>1484</v>
      </c>
      <c r="B926" s="4">
        <v>45197</v>
      </c>
      <c r="C926" s="3">
        <v>204</v>
      </c>
      <c r="D926" s="3">
        <v>303</v>
      </c>
      <c r="E926" s="3">
        <v>103</v>
      </c>
      <c r="F926" s="3">
        <v>8</v>
      </c>
      <c r="G926" s="5">
        <v>381.36800000000005</v>
      </c>
      <c r="H926" s="5">
        <v>3050.9440000000004</v>
      </c>
      <c r="I926" s="5">
        <v>915.28320000000008</v>
      </c>
      <c r="J926" s="3" t="b">
        <v>0</v>
      </c>
      <c r="K926" s="3" t="s">
        <v>430</v>
      </c>
      <c r="L926" s="16">
        <f t="shared" si="42"/>
        <v>0.7270833333333333</v>
      </c>
      <c r="M926" s="3">
        <v>2023</v>
      </c>
      <c r="N926" s="3">
        <v>9</v>
      </c>
      <c r="O926" s="3" t="s">
        <v>16</v>
      </c>
      <c r="P926" s="3">
        <v>17</v>
      </c>
      <c r="Q926" s="9">
        <f xml:space="preserve"> Table1[[#This Row],[Total_Sales]] / Table1[[#This Row],[Quantity_Sold]]</f>
        <v>381.36800000000005</v>
      </c>
      <c r="R926" s="14" t="str">
        <f t="shared" si="43"/>
        <v>Evening</v>
      </c>
      <c r="S926" s="30">
        <f t="shared" si="44"/>
        <v>0.3</v>
      </c>
    </row>
    <row r="927" spans="1:19" ht="15.75" customHeight="1" x14ac:dyDescent="0.3">
      <c r="A927" s="3">
        <v>2115</v>
      </c>
      <c r="B927" s="4">
        <v>45197</v>
      </c>
      <c r="C927" s="3">
        <v>204</v>
      </c>
      <c r="D927" s="3">
        <v>305</v>
      </c>
      <c r="E927" s="3">
        <v>105</v>
      </c>
      <c r="F927" s="3">
        <v>6</v>
      </c>
      <c r="G927" s="5">
        <v>161.21300000000002</v>
      </c>
      <c r="H927" s="5">
        <v>967.27800000000013</v>
      </c>
      <c r="I927" s="5">
        <v>145.0917</v>
      </c>
      <c r="J927" s="3" t="b">
        <v>0</v>
      </c>
      <c r="K927" s="3" t="s">
        <v>406</v>
      </c>
      <c r="L927" s="16">
        <f t="shared" si="42"/>
        <v>0.52777777777777779</v>
      </c>
      <c r="M927" s="3">
        <v>2023</v>
      </c>
      <c r="N927" s="3">
        <v>9</v>
      </c>
      <c r="O927" s="3" t="s">
        <v>16</v>
      </c>
      <c r="P927" s="3">
        <v>12</v>
      </c>
      <c r="Q927" s="9">
        <f xml:space="preserve"> Table1[[#This Row],[Total_Sales]] / Table1[[#This Row],[Quantity_Sold]]</f>
        <v>161.21300000000002</v>
      </c>
      <c r="R927" s="14" t="str">
        <f t="shared" si="43"/>
        <v>Afternoon</v>
      </c>
      <c r="S927" s="30">
        <f t="shared" si="44"/>
        <v>0.15</v>
      </c>
    </row>
    <row r="928" spans="1:19" ht="15.75" customHeight="1" x14ac:dyDescent="0.3">
      <c r="A928" s="3">
        <v>1337</v>
      </c>
      <c r="B928" s="4">
        <v>45198</v>
      </c>
      <c r="C928" s="3">
        <v>203</v>
      </c>
      <c r="D928" s="3">
        <v>303</v>
      </c>
      <c r="E928" s="3">
        <v>102</v>
      </c>
      <c r="F928" s="3">
        <v>6</v>
      </c>
      <c r="G928" s="5">
        <v>259.75299999999999</v>
      </c>
      <c r="H928" s="5">
        <v>1558.518</v>
      </c>
      <c r="I928" s="5">
        <v>296.11842000000001</v>
      </c>
      <c r="J928" s="3" t="b">
        <v>0</v>
      </c>
      <c r="K928" s="3" t="s">
        <v>176</v>
      </c>
      <c r="L928" s="16">
        <f t="shared" si="42"/>
        <v>0.71527777777777779</v>
      </c>
      <c r="M928" s="3">
        <v>2023</v>
      </c>
      <c r="N928" s="3">
        <v>9</v>
      </c>
      <c r="O928" s="3" t="s">
        <v>26</v>
      </c>
      <c r="P928" s="3">
        <v>17</v>
      </c>
      <c r="Q928" s="9">
        <f xml:space="preserve"> Table1[[#This Row],[Total_Sales]] / Table1[[#This Row],[Quantity_Sold]]</f>
        <v>259.75299999999999</v>
      </c>
      <c r="R928" s="14" t="str">
        <f t="shared" si="43"/>
        <v>Evening</v>
      </c>
      <c r="S928" s="30">
        <f t="shared" si="44"/>
        <v>0.19</v>
      </c>
    </row>
    <row r="929" spans="1:19" ht="15.75" customHeight="1" x14ac:dyDescent="0.3">
      <c r="A929" s="3">
        <v>1905</v>
      </c>
      <c r="B929" s="4">
        <v>45199</v>
      </c>
      <c r="C929" s="3">
        <v>204</v>
      </c>
      <c r="D929" s="3">
        <v>302</v>
      </c>
      <c r="E929" s="3">
        <v>104</v>
      </c>
      <c r="F929" s="3">
        <v>3</v>
      </c>
      <c r="G929" s="5">
        <v>93.288000000000011</v>
      </c>
      <c r="H929" s="5">
        <v>279.86400000000003</v>
      </c>
      <c r="I929" s="5">
        <v>41.979600000000005</v>
      </c>
      <c r="J929" s="3" t="b">
        <v>0</v>
      </c>
      <c r="K929" s="3" t="s">
        <v>226</v>
      </c>
      <c r="L929" s="16">
        <f t="shared" si="42"/>
        <v>0.57152777777777775</v>
      </c>
      <c r="M929" s="3">
        <v>2023</v>
      </c>
      <c r="N929" s="3">
        <v>9</v>
      </c>
      <c r="O929" s="3" t="s">
        <v>22</v>
      </c>
      <c r="P929" s="3">
        <v>13</v>
      </c>
      <c r="Q929" s="9">
        <f xml:space="preserve"> Table1[[#This Row],[Total_Sales]] / Table1[[#This Row],[Quantity_Sold]]</f>
        <v>93.288000000000011</v>
      </c>
      <c r="R929" s="14" t="str">
        <f t="shared" si="43"/>
        <v>Afternoon</v>
      </c>
      <c r="S929" s="30">
        <f t="shared" si="44"/>
        <v>0.15</v>
      </c>
    </row>
    <row r="930" spans="1:19" ht="15.75" customHeight="1" x14ac:dyDescent="0.3">
      <c r="A930" s="3">
        <v>2645</v>
      </c>
      <c r="B930" s="4">
        <v>45199</v>
      </c>
      <c r="C930" s="3">
        <v>204</v>
      </c>
      <c r="D930" s="3">
        <v>301</v>
      </c>
      <c r="E930" s="3">
        <v>102</v>
      </c>
      <c r="F930" s="3">
        <v>6</v>
      </c>
      <c r="G930" s="5">
        <v>255.411</v>
      </c>
      <c r="H930" s="5">
        <v>1532.4659999999999</v>
      </c>
      <c r="I930" s="5">
        <v>291.16854000000001</v>
      </c>
      <c r="J930" s="3" t="b">
        <v>0</v>
      </c>
      <c r="K930" s="3" t="s">
        <v>316</v>
      </c>
      <c r="L930" s="16">
        <f t="shared" si="42"/>
        <v>0.78611111111111109</v>
      </c>
      <c r="M930" s="3">
        <v>2023</v>
      </c>
      <c r="N930" s="3">
        <v>9</v>
      </c>
      <c r="O930" s="3" t="s">
        <v>22</v>
      </c>
      <c r="P930" s="3">
        <v>18</v>
      </c>
      <c r="Q930" s="9">
        <f xml:space="preserve"> Table1[[#This Row],[Total_Sales]] / Table1[[#This Row],[Quantity_Sold]]</f>
        <v>255.41099999999997</v>
      </c>
      <c r="R930" s="14" t="str">
        <f t="shared" si="43"/>
        <v>Evening</v>
      </c>
      <c r="S930" s="30">
        <f t="shared" si="44"/>
        <v>0.19000000000000003</v>
      </c>
    </row>
    <row r="931" spans="1:19" ht="15.75" customHeight="1" x14ac:dyDescent="0.3">
      <c r="A931" s="3">
        <v>2841</v>
      </c>
      <c r="B931" s="4">
        <v>45199</v>
      </c>
      <c r="C931" s="3">
        <v>205</v>
      </c>
      <c r="D931" s="3">
        <v>301</v>
      </c>
      <c r="E931" s="3">
        <v>105</v>
      </c>
      <c r="F931" s="3">
        <v>3</v>
      </c>
      <c r="G931" s="5">
        <v>161.97999999999999</v>
      </c>
      <c r="H931" s="5">
        <v>485.93999999999994</v>
      </c>
      <c r="I931" s="5">
        <v>72.890999999999991</v>
      </c>
      <c r="J931" s="3" t="b">
        <v>0</v>
      </c>
      <c r="K931" s="3" t="s">
        <v>892</v>
      </c>
      <c r="L931" s="16">
        <f t="shared" si="42"/>
        <v>3.888888888888889E-2</v>
      </c>
      <c r="M931" s="3">
        <v>2023</v>
      </c>
      <c r="N931" s="3">
        <v>9</v>
      </c>
      <c r="O931" s="3" t="s">
        <v>22</v>
      </c>
      <c r="P931" s="3">
        <v>0</v>
      </c>
      <c r="Q931" s="9">
        <f xml:space="preserve"> Table1[[#This Row],[Total_Sales]] / Table1[[#This Row],[Quantity_Sold]]</f>
        <v>161.97999999999999</v>
      </c>
      <c r="R931" s="14" t="str">
        <f t="shared" si="43"/>
        <v>Morning</v>
      </c>
      <c r="S931" s="30">
        <f t="shared" si="44"/>
        <v>0.15</v>
      </c>
    </row>
    <row r="932" spans="1:19" ht="15.75" customHeight="1" x14ac:dyDescent="0.3">
      <c r="A932" s="3">
        <v>2174</v>
      </c>
      <c r="B932" s="4">
        <v>45200</v>
      </c>
      <c r="C932" s="3">
        <v>204</v>
      </c>
      <c r="D932" s="3">
        <v>304</v>
      </c>
      <c r="E932" s="3">
        <v>103</v>
      </c>
      <c r="F932" s="3">
        <v>6</v>
      </c>
      <c r="G932" s="5">
        <v>297.07600000000002</v>
      </c>
      <c r="H932" s="5">
        <v>1782.4560000000001</v>
      </c>
      <c r="I932" s="5">
        <v>534.73680000000002</v>
      </c>
      <c r="J932" s="3" t="b">
        <v>0</v>
      </c>
      <c r="K932" s="3" t="s">
        <v>578</v>
      </c>
      <c r="L932" s="16">
        <f t="shared" si="42"/>
        <v>0.70902777777777781</v>
      </c>
      <c r="M932" s="3">
        <v>2023</v>
      </c>
      <c r="N932" s="3">
        <v>10</v>
      </c>
      <c r="O932" s="3" t="s">
        <v>20</v>
      </c>
      <c r="P932" s="3">
        <v>17</v>
      </c>
      <c r="Q932" s="9">
        <f xml:space="preserve"> Table1[[#This Row],[Total_Sales]] / Table1[[#This Row],[Quantity_Sold]]</f>
        <v>297.07600000000002</v>
      </c>
      <c r="R932" s="14" t="str">
        <f t="shared" si="43"/>
        <v>Evening</v>
      </c>
      <c r="S932" s="30">
        <f t="shared" si="44"/>
        <v>0.3</v>
      </c>
    </row>
    <row r="933" spans="1:19" ht="15.75" customHeight="1" x14ac:dyDescent="0.3">
      <c r="A933" s="3">
        <v>1250</v>
      </c>
      <c r="B933" s="4">
        <v>45201</v>
      </c>
      <c r="C933" s="3">
        <v>205</v>
      </c>
      <c r="D933" s="3">
        <v>305</v>
      </c>
      <c r="E933" s="3">
        <v>104</v>
      </c>
      <c r="F933" s="3">
        <v>7</v>
      </c>
      <c r="G933" s="5">
        <v>292.46100000000001</v>
      </c>
      <c r="H933" s="5">
        <v>2047.2270000000001</v>
      </c>
      <c r="I933" s="5">
        <v>614.16809999999998</v>
      </c>
      <c r="J933" s="3" t="b">
        <v>0</v>
      </c>
      <c r="K933" s="3" t="s">
        <v>252</v>
      </c>
      <c r="L933" s="16">
        <f t="shared" si="42"/>
        <v>0.77500000000000002</v>
      </c>
      <c r="M933" s="3">
        <v>2023</v>
      </c>
      <c r="N933" s="3">
        <v>10</v>
      </c>
      <c r="O933" s="3" t="s">
        <v>28</v>
      </c>
      <c r="P933" s="3">
        <v>18</v>
      </c>
      <c r="Q933" s="9">
        <f xml:space="preserve"> Table1[[#This Row],[Total_Sales]] / Table1[[#This Row],[Quantity_Sold]]</f>
        <v>292.46100000000001</v>
      </c>
      <c r="R933" s="14" t="str">
        <f t="shared" si="43"/>
        <v>Evening</v>
      </c>
      <c r="S933" s="30">
        <f t="shared" si="44"/>
        <v>0.3</v>
      </c>
    </row>
    <row r="934" spans="1:19" ht="15.75" customHeight="1" x14ac:dyDescent="0.3">
      <c r="A934" s="3">
        <v>2672</v>
      </c>
      <c r="B934" s="4">
        <v>45201</v>
      </c>
      <c r="C934" s="3">
        <v>203</v>
      </c>
      <c r="D934" s="3">
        <v>302</v>
      </c>
      <c r="E934" s="3">
        <v>103</v>
      </c>
      <c r="F934" s="3">
        <v>3</v>
      </c>
      <c r="G934" s="5">
        <v>290.35500000000002</v>
      </c>
      <c r="H934" s="5">
        <v>871.06500000000005</v>
      </c>
      <c r="I934" s="5">
        <v>261.31950000000001</v>
      </c>
      <c r="J934" s="3" t="b">
        <v>0</v>
      </c>
      <c r="K934" s="3" t="s">
        <v>997</v>
      </c>
      <c r="L934" s="16">
        <f t="shared" si="42"/>
        <v>0.2</v>
      </c>
      <c r="M934" s="3">
        <v>2023</v>
      </c>
      <c r="N934" s="3">
        <v>10</v>
      </c>
      <c r="O934" s="3" t="s">
        <v>28</v>
      </c>
      <c r="P934" s="3">
        <v>4</v>
      </c>
      <c r="Q934" s="9">
        <f xml:space="preserve"> Table1[[#This Row],[Total_Sales]] / Table1[[#This Row],[Quantity_Sold]]</f>
        <v>290.35500000000002</v>
      </c>
      <c r="R934" s="14" t="str">
        <f t="shared" si="43"/>
        <v>Morning</v>
      </c>
      <c r="S934" s="30">
        <f t="shared" si="44"/>
        <v>0.3</v>
      </c>
    </row>
    <row r="935" spans="1:19" ht="15.75" customHeight="1" x14ac:dyDescent="0.3">
      <c r="A935" s="3">
        <v>2764</v>
      </c>
      <c r="B935" s="4">
        <v>45201</v>
      </c>
      <c r="C935" s="3">
        <v>202</v>
      </c>
      <c r="D935" s="3">
        <v>301</v>
      </c>
      <c r="E935" s="3">
        <v>101</v>
      </c>
      <c r="F935" s="3">
        <v>8</v>
      </c>
      <c r="G935" s="5">
        <v>325.065</v>
      </c>
      <c r="H935" s="5">
        <v>2600.52</v>
      </c>
      <c r="I935" s="5">
        <v>442.08840000000004</v>
      </c>
      <c r="J935" s="3" t="b">
        <v>1</v>
      </c>
      <c r="K935" s="3" t="s">
        <v>1029</v>
      </c>
      <c r="L935" s="16">
        <f t="shared" si="42"/>
        <v>0.15902777777777777</v>
      </c>
      <c r="M935" s="3">
        <v>2023</v>
      </c>
      <c r="N935" s="3">
        <v>10</v>
      </c>
      <c r="O935" s="3" t="s">
        <v>28</v>
      </c>
      <c r="P935" s="3">
        <v>3</v>
      </c>
      <c r="Q935" s="14">
        <f xml:space="preserve"> Table1[[#This Row],[Total_Sales]] / Table1[[#This Row],[Quantity_Sold]]</f>
        <v>325.065</v>
      </c>
      <c r="R935" s="14" t="str">
        <f t="shared" si="43"/>
        <v>Morning</v>
      </c>
      <c r="S935" s="30">
        <f t="shared" si="44"/>
        <v>0.17</v>
      </c>
    </row>
    <row r="936" spans="1:19" ht="15.75" customHeight="1" x14ac:dyDescent="0.3">
      <c r="A936" s="3">
        <v>1105</v>
      </c>
      <c r="B936" s="4">
        <v>45202</v>
      </c>
      <c r="C936" s="3">
        <v>202</v>
      </c>
      <c r="D936" s="3">
        <v>304</v>
      </c>
      <c r="E936" s="3">
        <v>105</v>
      </c>
      <c r="F936" s="3">
        <v>8</v>
      </c>
      <c r="G936" s="5">
        <v>125.658</v>
      </c>
      <c r="H936" s="5">
        <v>1005.264</v>
      </c>
      <c r="I936" s="5">
        <v>251.316</v>
      </c>
      <c r="J936" s="3" t="b">
        <v>1</v>
      </c>
      <c r="K936" s="3" t="s">
        <v>121</v>
      </c>
      <c r="L936" s="16">
        <f t="shared" si="42"/>
        <v>0.39097222222222222</v>
      </c>
      <c r="M936" s="3">
        <v>2023</v>
      </c>
      <c r="N936" s="3">
        <v>10</v>
      </c>
      <c r="O936" s="3" t="s">
        <v>31</v>
      </c>
      <c r="P936" s="3">
        <v>9</v>
      </c>
      <c r="Q936" s="9">
        <f xml:space="preserve"> Table1[[#This Row],[Total_Sales]] / Table1[[#This Row],[Quantity_Sold]]</f>
        <v>125.658</v>
      </c>
      <c r="R936" s="14" t="str">
        <f t="shared" si="43"/>
        <v>Morning</v>
      </c>
      <c r="S936" s="30">
        <f t="shared" si="44"/>
        <v>0.25</v>
      </c>
    </row>
    <row r="937" spans="1:19" ht="15.75" customHeight="1" x14ac:dyDescent="0.3">
      <c r="A937" s="3">
        <v>1720</v>
      </c>
      <c r="B937" s="4">
        <v>45202</v>
      </c>
      <c r="C937" s="3">
        <v>204</v>
      </c>
      <c r="D937" s="3">
        <v>302</v>
      </c>
      <c r="E937" s="3">
        <v>105</v>
      </c>
      <c r="F937" s="3">
        <v>10</v>
      </c>
      <c r="G937" s="5">
        <v>43.524000000000001</v>
      </c>
      <c r="H937" s="5">
        <v>435.24</v>
      </c>
      <c r="I937" s="5">
        <v>73.990800000000007</v>
      </c>
      <c r="J937" s="3" t="b">
        <v>1</v>
      </c>
      <c r="K937" s="3" t="s">
        <v>591</v>
      </c>
      <c r="L937" s="16">
        <f t="shared" si="42"/>
        <v>0.3298611111111111</v>
      </c>
      <c r="M937" s="3">
        <v>2023</v>
      </c>
      <c r="N937" s="3">
        <v>10</v>
      </c>
      <c r="O937" s="3" t="s">
        <v>31</v>
      </c>
      <c r="P937" s="3">
        <v>7</v>
      </c>
      <c r="Q937" s="9">
        <f xml:space="preserve"> Table1[[#This Row],[Total_Sales]] / Table1[[#This Row],[Quantity_Sold]]</f>
        <v>43.524000000000001</v>
      </c>
      <c r="R937" s="14" t="str">
        <f t="shared" si="43"/>
        <v>Morning</v>
      </c>
      <c r="S937" s="30">
        <f t="shared" si="44"/>
        <v>0.17</v>
      </c>
    </row>
    <row r="938" spans="1:19" ht="15.75" customHeight="1" x14ac:dyDescent="0.3">
      <c r="A938" s="3">
        <v>2343</v>
      </c>
      <c r="B938" s="4">
        <v>45202</v>
      </c>
      <c r="C938" s="3">
        <v>202</v>
      </c>
      <c r="D938" s="3">
        <v>304</v>
      </c>
      <c r="E938" s="3">
        <v>103</v>
      </c>
      <c r="F938" s="3">
        <v>2</v>
      </c>
      <c r="G938" s="5">
        <v>147.667</v>
      </c>
      <c r="H938" s="5">
        <v>295.334</v>
      </c>
      <c r="I938" s="5">
        <v>44.3001</v>
      </c>
      <c r="J938" s="3" t="b">
        <v>0</v>
      </c>
      <c r="K938" s="3" t="s">
        <v>671</v>
      </c>
      <c r="L938" s="16">
        <f t="shared" si="42"/>
        <v>0.60277777777777775</v>
      </c>
      <c r="M938" s="3">
        <v>2023</v>
      </c>
      <c r="N938" s="3">
        <v>10</v>
      </c>
      <c r="O938" s="3" t="s">
        <v>31</v>
      </c>
      <c r="P938" s="3">
        <v>14</v>
      </c>
      <c r="Q938" s="9">
        <f xml:space="preserve"> Table1[[#This Row],[Total_Sales]] / Table1[[#This Row],[Quantity_Sold]]</f>
        <v>147.667</v>
      </c>
      <c r="R938" s="14" t="str">
        <f t="shared" si="43"/>
        <v>Afternoon</v>
      </c>
      <c r="S938" s="30">
        <f t="shared" si="44"/>
        <v>0.15</v>
      </c>
    </row>
    <row r="939" spans="1:19" ht="15.75" customHeight="1" x14ac:dyDescent="0.3">
      <c r="A939" s="3">
        <v>1271</v>
      </c>
      <c r="B939" s="4">
        <v>45203</v>
      </c>
      <c r="C939" s="3">
        <v>202</v>
      </c>
      <c r="D939" s="3">
        <v>302</v>
      </c>
      <c r="E939" s="3">
        <v>102</v>
      </c>
      <c r="F939" s="3">
        <v>6</v>
      </c>
      <c r="G939" s="5">
        <v>384.08499999999998</v>
      </c>
      <c r="H939" s="5">
        <v>2304.5099999999998</v>
      </c>
      <c r="I939" s="5">
        <v>437.85689999999994</v>
      </c>
      <c r="J939" s="3" t="b">
        <v>0</v>
      </c>
      <c r="K939" s="3" t="s">
        <v>271</v>
      </c>
      <c r="L939" s="16">
        <f t="shared" si="42"/>
        <v>0.89236111111111116</v>
      </c>
      <c r="M939" s="3">
        <v>2023</v>
      </c>
      <c r="N939" s="3">
        <v>10</v>
      </c>
      <c r="O939" s="3" t="s">
        <v>18</v>
      </c>
      <c r="P939" s="3">
        <v>21</v>
      </c>
      <c r="Q939" s="9">
        <f xml:space="preserve"> Table1[[#This Row],[Total_Sales]] / Table1[[#This Row],[Quantity_Sold]]</f>
        <v>384.08499999999998</v>
      </c>
      <c r="R939" s="14" t="str">
        <f t="shared" si="43"/>
        <v>Night</v>
      </c>
      <c r="S939" s="30">
        <f t="shared" si="44"/>
        <v>0.19</v>
      </c>
    </row>
    <row r="940" spans="1:19" ht="15.75" customHeight="1" x14ac:dyDescent="0.3">
      <c r="A940" s="3">
        <v>1564</v>
      </c>
      <c r="B940" s="4">
        <v>45203</v>
      </c>
      <c r="C940" s="3">
        <v>202</v>
      </c>
      <c r="D940" s="3">
        <v>304</v>
      </c>
      <c r="E940" s="3">
        <v>104</v>
      </c>
      <c r="F940" s="3">
        <v>6</v>
      </c>
      <c r="G940" s="5">
        <v>51.037999999999997</v>
      </c>
      <c r="H940" s="5">
        <v>306.22799999999995</v>
      </c>
      <c r="I940" s="5">
        <v>52.058759999999992</v>
      </c>
      <c r="J940" s="3" t="b">
        <v>0</v>
      </c>
      <c r="K940" s="3" t="s">
        <v>489</v>
      </c>
      <c r="L940" s="16">
        <f t="shared" si="42"/>
        <v>0.72152777777777777</v>
      </c>
      <c r="M940" s="3">
        <v>2023</v>
      </c>
      <c r="N940" s="3">
        <v>10</v>
      </c>
      <c r="O940" s="3" t="s">
        <v>18</v>
      </c>
      <c r="P940" s="3">
        <v>17</v>
      </c>
      <c r="Q940" s="9">
        <f xml:space="preserve"> Table1[[#This Row],[Total_Sales]] / Table1[[#This Row],[Quantity_Sold]]</f>
        <v>51.03799999999999</v>
      </c>
      <c r="R940" s="14" t="str">
        <f t="shared" si="43"/>
        <v>Evening</v>
      </c>
      <c r="S940" s="30">
        <f t="shared" si="44"/>
        <v>0.17</v>
      </c>
    </row>
    <row r="941" spans="1:19" ht="15.75" customHeight="1" x14ac:dyDescent="0.3">
      <c r="A941" s="3">
        <v>1715</v>
      </c>
      <c r="B941" s="4">
        <v>45203</v>
      </c>
      <c r="C941" s="3">
        <v>203</v>
      </c>
      <c r="D941" s="3">
        <v>301</v>
      </c>
      <c r="E941" s="3">
        <v>104</v>
      </c>
      <c r="F941" s="3">
        <v>1</v>
      </c>
      <c r="G941" s="5">
        <v>343.57700000000006</v>
      </c>
      <c r="H941" s="5">
        <v>343.57700000000006</v>
      </c>
      <c r="I941" s="5">
        <v>65.279630000000012</v>
      </c>
      <c r="J941" s="3" t="b">
        <v>0</v>
      </c>
      <c r="K941" s="3" t="s">
        <v>522</v>
      </c>
      <c r="L941" s="16">
        <f t="shared" si="42"/>
        <v>0.3888888888888889</v>
      </c>
      <c r="M941" s="3">
        <v>2023</v>
      </c>
      <c r="N941" s="3">
        <v>10</v>
      </c>
      <c r="O941" s="3" t="s">
        <v>18</v>
      </c>
      <c r="P941" s="3">
        <v>9</v>
      </c>
      <c r="Q941" s="9">
        <f xml:space="preserve"> Table1[[#This Row],[Total_Sales]] / Table1[[#This Row],[Quantity_Sold]]</f>
        <v>343.57700000000006</v>
      </c>
      <c r="R941" s="14" t="str">
        <f t="shared" si="43"/>
        <v>Morning</v>
      </c>
      <c r="S941" s="30">
        <f t="shared" si="44"/>
        <v>0.19</v>
      </c>
    </row>
    <row r="942" spans="1:19" ht="15.75" customHeight="1" x14ac:dyDescent="0.3">
      <c r="A942" s="3">
        <v>2699</v>
      </c>
      <c r="B942" s="4">
        <v>45203</v>
      </c>
      <c r="C942" s="3">
        <v>201</v>
      </c>
      <c r="D942" s="3">
        <v>304</v>
      </c>
      <c r="E942" s="3">
        <v>102</v>
      </c>
      <c r="F942" s="3">
        <v>4</v>
      </c>
      <c r="G942" s="5">
        <v>96.147999999999996</v>
      </c>
      <c r="H942" s="5">
        <v>384.59199999999998</v>
      </c>
      <c r="I942" s="5">
        <v>73.072479999999999</v>
      </c>
      <c r="J942" s="3" t="b">
        <v>0</v>
      </c>
      <c r="K942" s="3" t="s">
        <v>505</v>
      </c>
      <c r="L942" s="16">
        <f t="shared" si="42"/>
        <v>0.6479166666666667</v>
      </c>
      <c r="M942" s="3">
        <v>2023</v>
      </c>
      <c r="N942" s="3">
        <v>10</v>
      </c>
      <c r="O942" s="3" t="s">
        <v>18</v>
      </c>
      <c r="P942" s="3">
        <v>15</v>
      </c>
      <c r="Q942" s="9">
        <f xml:space="preserve"> Table1[[#This Row],[Total_Sales]] / Table1[[#This Row],[Quantity_Sold]]</f>
        <v>96.147999999999996</v>
      </c>
      <c r="R942" s="14" t="str">
        <f t="shared" si="43"/>
        <v>Evening</v>
      </c>
      <c r="S942" s="30">
        <f t="shared" si="44"/>
        <v>0.19</v>
      </c>
    </row>
    <row r="943" spans="1:19" ht="15.75" customHeight="1" x14ac:dyDescent="0.3">
      <c r="A943" s="3">
        <v>2736</v>
      </c>
      <c r="B943" s="4">
        <v>45203</v>
      </c>
      <c r="C943" s="3">
        <v>205</v>
      </c>
      <c r="D943" s="3">
        <v>301</v>
      </c>
      <c r="E943" s="3">
        <v>104</v>
      </c>
      <c r="F943" s="3">
        <v>3</v>
      </c>
      <c r="G943" s="5">
        <v>358.74799999999999</v>
      </c>
      <c r="H943" s="5">
        <v>1076.2439999999999</v>
      </c>
      <c r="I943" s="5">
        <v>226.01123999999999</v>
      </c>
      <c r="J943" s="3" t="b">
        <v>1</v>
      </c>
      <c r="K943" s="3" t="s">
        <v>211</v>
      </c>
      <c r="L943" s="16">
        <f t="shared" si="42"/>
        <v>6.1805555555555558E-2</v>
      </c>
      <c r="M943" s="3">
        <v>2023</v>
      </c>
      <c r="N943" s="3">
        <v>10</v>
      </c>
      <c r="O943" s="3" t="s">
        <v>18</v>
      </c>
      <c r="P943" s="3">
        <v>1</v>
      </c>
      <c r="Q943" s="9">
        <f xml:space="preserve"> Table1[[#This Row],[Total_Sales]] / Table1[[#This Row],[Quantity_Sold]]</f>
        <v>358.74799999999999</v>
      </c>
      <c r="R943" s="14" t="str">
        <f t="shared" si="43"/>
        <v>Morning</v>
      </c>
      <c r="S943" s="30">
        <f t="shared" si="44"/>
        <v>0.21</v>
      </c>
    </row>
    <row r="944" spans="1:19" ht="15.75" customHeight="1" x14ac:dyDescent="0.3">
      <c r="A944" s="3">
        <v>2577</v>
      </c>
      <c r="B944" s="4">
        <v>45204</v>
      </c>
      <c r="C944" s="3">
        <v>204</v>
      </c>
      <c r="D944" s="3">
        <v>304</v>
      </c>
      <c r="E944" s="3">
        <v>103</v>
      </c>
      <c r="F944" s="3">
        <v>5</v>
      </c>
      <c r="G944" s="5">
        <v>35.399000000000001</v>
      </c>
      <c r="H944" s="5">
        <v>176.995</v>
      </c>
      <c r="I944" s="5">
        <v>26.549250000000001</v>
      </c>
      <c r="J944" s="3" t="b">
        <v>0</v>
      </c>
      <c r="K944" s="3" t="s">
        <v>966</v>
      </c>
      <c r="L944" s="16">
        <f t="shared" si="42"/>
        <v>0.71180555555555558</v>
      </c>
      <c r="M944" s="3">
        <v>2023</v>
      </c>
      <c r="N944" s="3">
        <v>10</v>
      </c>
      <c r="O944" s="3" t="s">
        <v>16</v>
      </c>
      <c r="P944" s="3">
        <v>17</v>
      </c>
      <c r="Q944" s="9">
        <f xml:space="preserve"> Table1[[#This Row],[Total_Sales]] / Table1[[#This Row],[Quantity_Sold]]</f>
        <v>35.399000000000001</v>
      </c>
      <c r="R944" s="14" t="str">
        <f t="shared" si="43"/>
        <v>Evening</v>
      </c>
      <c r="S944" s="30">
        <f t="shared" si="44"/>
        <v>0.15</v>
      </c>
    </row>
    <row r="945" spans="1:19" ht="15.75" customHeight="1" x14ac:dyDescent="0.3">
      <c r="A945" s="3">
        <v>2745</v>
      </c>
      <c r="B945" s="4">
        <v>45204</v>
      </c>
      <c r="C945" s="3">
        <v>201</v>
      </c>
      <c r="D945" s="3">
        <v>301</v>
      </c>
      <c r="E945" s="3">
        <v>103</v>
      </c>
      <c r="F945" s="3">
        <v>6</v>
      </c>
      <c r="G945" s="5">
        <v>356.53800000000001</v>
      </c>
      <c r="H945" s="5">
        <v>2139.2280000000001</v>
      </c>
      <c r="I945" s="5">
        <v>320.88420000000002</v>
      </c>
      <c r="J945" s="3" t="b">
        <v>0</v>
      </c>
      <c r="K945" s="3" t="s">
        <v>1006</v>
      </c>
      <c r="L945" s="16">
        <f t="shared" si="42"/>
        <v>0.11180555555555556</v>
      </c>
      <c r="M945" s="3">
        <v>2023</v>
      </c>
      <c r="N945" s="3">
        <v>10</v>
      </c>
      <c r="O945" s="3" t="s">
        <v>16</v>
      </c>
      <c r="P945" s="3">
        <v>2</v>
      </c>
      <c r="Q945" s="9">
        <f xml:space="preserve"> Table1[[#This Row],[Total_Sales]] / Table1[[#This Row],[Quantity_Sold]]</f>
        <v>356.53800000000001</v>
      </c>
      <c r="R945" s="14" t="str">
        <f t="shared" si="43"/>
        <v>Morning</v>
      </c>
      <c r="S945" s="30">
        <f t="shared" si="44"/>
        <v>0.15</v>
      </c>
    </row>
    <row r="946" spans="1:19" ht="15.75" customHeight="1" x14ac:dyDescent="0.3">
      <c r="A946" s="3">
        <v>1927</v>
      </c>
      <c r="B946" s="4">
        <v>45205</v>
      </c>
      <c r="C946" s="3">
        <v>203</v>
      </c>
      <c r="D946" s="3">
        <v>303</v>
      </c>
      <c r="E946" s="3">
        <v>102</v>
      </c>
      <c r="F946" s="3">
        <v>3</v>
      </c>
      <c r="G946" s="5">
        <v>309.01</v>
      </c>
      <c r="H946" s="5">
        <v>927.03</v>
      </c>
      <c r="I946" s="5">
        <v>231.75749999999999</v>
      </c>
      <c r="J946" s="3" t="b">
        <v>1</v>
      </c>
      <c r="K946" s="3" t="s">
        <v>711</v>
      </c>
      <c r="L946" s="16">
        <f t="shared" si="42"/>
        <v>0.35972222222222222</v>
      </c>
      <c r="M946" s="3">
        <v>2023</v>
      </c>
      <c r="N946" s="3">
        <v>10</v>
      </c>
      <c r="O946" s="3" t="s">
        <v>26</v>
      </c>
      <c r="P946" s="3">
        <v>8</v>
      </c>
      <c r="Q946" s="9">
        <f xml:space="preserve"> Table1[[#This Row],[Total_Sales]] / Table1[[#This Row],[Quantity_Sold]]</f>
        <v>309.01</v>
      </c>
      <c r="R946" s="14" t="str">
        <f t="shared" si="43"/>
        <v>Morning</v>
      </c>
      <c r="S946" s="30">
        <f t="shared" si="44"/>
        <v>0.25</v>
      </c>
    </row>
    <row r="947" spans="1:19" ht="15.75" customHeight="1" x14ac:dyDescent="0.3">
      <c r="A947" s="3">
        <v>1400</v>
      </c>
      <c r="B947" s="4">
        <v>45206</v>
      </c>
      <c r="C947" s="3">
        <v>202</v>
      </c>
      <c r="D947" s="3">
        <v>303</v>
      </c>
      <c r="E947" s="3">
        <v>105</v>
      </c>
      <c r="F947" s="3">
        <v>6</v>
      </c>
      <c r="G947" s="5">
        <v>301.00200000000001</v>
      </c>
      <c r="H947" s="5">
        <v>1806.0120000000002</v>
      </c>
      <c r="I947" s="5">
        <v>541.80360000000007</v>
      </c>
      <c r="J947" s="3" t="b">
        <v>0</v>
      </c>
      <c r="K947" s="3" t="s">
        <v>375</v>
      </c>
      <c r="L947" s="16">
        <f t="shared" si="42"/>
        <v>0.33958333333333335</v>
      </c>
      <c r="M947" s="3">
        <v>2023</v>
      </c>
      <c r="N947" s="3">
        <v>10</v>
      </c>
      <c r="O947" s="3" t="s">
        <v>22</v>
      </c>
      <c r="P947" s="3">
        <v>8</v>
      </c>
      <c r="Q947" s="9">
        <f xml:space="preserve"> Table1[[#This Row],[Total_Sales]] / Table1[[#This Row],[Quantity_Sold]]</f>
        <v>301.00200000000001</v>
      </c>
      <c r="R947" s="14" t="str">
        <f t="shared" si="43"/>
        <v>Morning</v>
      </c>
      <c r="S947" s="30">
        <f t="shared" si="44"/>
        <v>0.3</v>
      </c>
    </row>
    <row r="948" spans="1:19" ht="15.75" customHeight="1" x14ac:dyDescent="0.3">
      <c r="A948" s="3">
        <v>1832</v>
      </c>
      <c r="B948" s="4">
        <v>45206</v>
      </c>
      <c r="C948" s="3">
        <v>205</v>
      </c>
      <c r="D948" s="3">
        <v>303</v>
      </c>
      <c r="E948" s="3">
        <v>101</v>
      </c>
      <c r="F948" s="3">
        <v>2</v>
      </c>
      <c r="G948" s="5">
        <v>50.180000000000007</v>
      </c>
      <c r="H948" s="5">
        <v>100.36000000000001</v>
      </c>
      <c r="I948" s="5">
        <v>30.108000000000004</v>
      </c>
      <c r="J948" s="3" t="b">
        <v>0</v>
      </c>
      <c r="K948" s="3" t="s">
        <v>189</v>
      </c>
      <c r="L948" s="16">
        <f t="shared" si="42"/>
        <v>0.20694444444444443</v>
      </c>
      <c r="M948" s="3">
        <v>2023</v>
      </c>
      <c r="N948" s="3">
        <v>10</v>
      </c>
      <c r="O948" s="3" t="s">
        <v>22</v>
      </c>
      <c r="P948" s="3">
        <v>4</v>
      </c>
      <c r="Q948" s="14">
        <f xml:space="preserve"> Table1[[#This Row],[Total_Sales]] / Table1[[#This Row],[Quantity_Sold]]</f>
        <v>50.180000000000007</v>
      </c>
      <c r="R948" s="14" t="str">
        <f t="shared" si="43"/>
        <v>Morning</v>
      </c>
      <c r="S948" s="30">
        <f t="shared" si="44"/>
        <v>0.3</v>
      </c>
    </row>
    <row r="949" spans="1:19" ht="15.75" customHeight="1" x14ac:dyDescent="0.3">
      <c r="A949" s="3">
        <v>2222</v>
      </c>
      <c r="B949" s="4">
        <v>45206</v>
      </c>
      <c r="C949" s="3">
        <v>204</v>
      </c>
      <c r="D949" s="3">
        <v>303</v>
      </c>
      <c r="E949" s="3">
        <v>104</v>
      </c>
      <c r="F949" s="3">
        <v>8</v>
      </c>
      <c r="G949" s="5">
        <v>84.811999999999998</v>
      </c>
      <c r="H949" s="5">
        <v>678.49599999999998</v>
      </c>
      <c r="I949" s="5">
        <v>203.5488</v>
      </c>
      <c r="J949" s="3" t="b">
        <v>0</v>
      </c>
      <c r="K949" s="3" t="s">
        <v>826</v>
      </c>
      <c r="L949" s="16">
        <f t="shared" si="42"/>
        <v>0.5805555555555556</v>
      </c>
      <c r="M949" s="3">
        <v>2023</v>
      </c>
      <c r="N949" s="3">
        <v>10</v>
      </c>
      <c r="O949" s="3" t="s">
        <v>22</v>
      </c>
      <c r="P949" s="3">
        <v>13</v>
      </c>
      <c r="Q949" s="9">
        <f xml:space="preserve"> Table1[[#This Row],[Total_Sales]] / Table1[[#This Row],[Quantity_Sold]]</f>
        <v>84.811999999999998</v>
      </c>
      <c r="R949" s="14" t="str">
        <f t="shared" si="43"/>
        <v>Afternoon</v>
      </c>
      <c r="S949" s="30">
        <f t="shared" si="44"/>
        <v>0.3</v>
      </c>
    </row>
    <row r="950" spans="1:19" ht="15.75" customHeight="1" x14ac:dyDescent="0.3">
      <c r="A950" s="3">
        <v>1366</v>
      </c>
      <c r="B950" s="4">
        <v>45207</v>
      </c>
      <c r="C950" s="3">
        <v>201</v>
      </c>
      <c r="D950" s="3">
        <v>301</v>
      </c>
      <c r="E950" s="3">
        <v>105</v>
      </c>
      <c r="F950" s="3">
        <v>4</v>
      </c>
      <c r="G950" s="5">
        <v>357.09700000000004</v>
      </c>
      <c r="H950" s="5">
        <v>1428.3880000000001</v>
      </c>
      <c r="I950" s="5">
        <v>242.82596000000004</v>
      </c>
      <c r="J950" s="3" t="b">
        <v>0</v>
      </c>
      <c r="K950" s="3" t="s">
        <v>347</v>
      </c>
      <c r="L950" s="16">
        <f t="shared" si="42"/>
        <v>0.84652777777777777</v>
      </c>
      <c r="M950" s="3">
        <v>2023</v>
      </c>
      <c r="N950" s="3">
        <v>10</v>
      </c>
      <c r="O950" s="3" t="s">
        <v>20</v>
      </c>
      <c r="P950" s="3">
        <v>20</v>
      </c>
      <c r="Q950" s="9">
        <f xml:space="preserve"> Table1[[#This Row],[Total_Sales]] / Table1[[#This Row],[Quantity_Sold]]</f>
        <v>357.09700000000004</v>
      </c>
      <c r="R950" s="14" t="str">
        <f t="shared" si="43"/>
        <v>Evening</v>
      </c>
      <c r="S950" s="30">
        <f t="shared" si="44"/>
        <v>0.17</v>
      </c>
    </row>
    <row r="951" spans="1:19" ht="15.75" customHeight="1" x14ac:dyDescent="0.3">
      <c r="A951" s="3">
        <v>2335</v>
      </c>
      <c r="B951" s="4">
        <v>45207</v>
      </c>
      <c r="C951" s="3">
        <v>203</v>
      </c>
      <c r="D951" s="3">
        <v>301</v>
      </c>
      <c r="E951" s="3">
        <v>102</v>
      </c>
      <c r="F951" s="3">
        <v>9</v>
      </c>
      <c r="G951" s="5">
        <v>248.02699999999999</v>
      </c>
      <c r="H951" s="5">
        <v>2232.2429999999999</v>
      </c>
      <c r="I951" s="5">
        <v>558.06074999999998</v>
      </c>
      <c r="J951" s="3" t="b">
        <v>0</v>
      </c>
      <c r="K951" s="3" t="s">
        <v>880</v>
      </c>
      <c r="L951" s="16">
        <f t="shared" si="42"/>
        <v>0.9506944444444444</v>
      </c>
      <c r="M951" s="3">
        <v>2023</v>
      </c>
      <c r="N951" s="3">
        <v>10</v>
      </c>
      <c r="O951" s="3" t="s">
        <v>20</v>
      </c>
      <c r="P951" s="3">
        <v>22</v>
      </c>
      <c r="Q951" s="9">
        <f xml:space="preserve"> Table1[[#This Row],[Total_Sales]] / Table1[[#This Row],[Quantity_Sold]]</f>
        <v>248.02699999999999</v>
      </c>
      <c r="R951" s="14" t="str">
        <f t="shared" si="43"/>
        <v>Night</v>
      </c>
      <c r="S951" s="30">
        <f t="shared" si="44"/>
        <v>0.25</v>
      </c>
    </row>
    <row r="952" spans="1:19" ht="15.75" customHeight="1" x14ac:dyDescent="0.3">
      <c r="A952" s="3">
        <v>1257</v>
      </c>
      <c r="B952" s="4">
        <v>45208</v>
      </c>
      <c r="C952" s="3">
        <v>204</v>
      </c>
      <c r="D952" s="3">
        <v>301</v>
      </c>
      <c r="E952" s="3">
        <v>101</v>
      </c>
      <c r="F952" s="3">
        <v>8</v>
      </c>
      <c r="G952" s="5">
        <v>66.092000000000013</v>
      </c>
      <c r="H952" s="5">
        <v>528.7360000000001</v>
      </c>
      <c r="I952" s="5">
        <v>79.310400000000016</v>
      </c>
      <c r="J952" s="3" t="b">
        <v>0</v>
      </c>
      <c r="K952" s="3" t="s">
        <v>258</v>
      </c>
      <c r="L952" s="16">
        <f t="shared" si="42"/>
        <v>0.97847222222222219</v>
      </c>
      <c r="M952" s="3">
        <v>2023</v>
      </c>
      <c r="N952" s="3">
        <v>10</v>
      </c>
      <c r="O952" s="3" t="s">
        <v>28</v>
      </c>
      <c r="P952" s="3">
        <v>23</v>
      </c>
      <c r="Q952" s="14">
        <f xml:space="preserve"> Table1[[#This Row],[Total_Sales]] / Table1[[#This Row],[Quantity_Sold]]</f>
        <v>66.092000000000013</v>
      </c>
      <c r="R952" s="14" t="str">
        <f t="shared" si="43"/>
        <v>Night</v>
      </c>
      <c r="S952" s="30">
        <f t="shared" si="44"/>
        <v>0.15</v>
      </c>
    </row>
    <row r="953" spans="1:19" ht="15.75" customHeight="1" x14ac:dyDescent="0.3">
      <c r="A953" s="3">
        <v>2165</v>
      </c>
      <c r="B953" s="4">
        <v>45208</v>
      </c>
      <c r="C953" s="3">
        <v>202</v>
      </c>
      <c r="D953" s="3">
        <v>304</v>
      </c>
      <c r="E953" s="3">
        <v>105</v>
      </c>
      <c r="F953" s="3">
        <v>6</v>
      </c>
      <c r="G953" s="5">
        <v>159.15900000000002</v>
      </c>
      <c r="H953" s="5">
        <v>954.95400000000018</v>
      </c>
      <c r="I953" s="5">
        <v>181.44126000000003</v>
      </c>
      <c r="J953" s="3" t="b">
        <v>0</v>
      </c>
      <c r="K953" s="3" t="s">
        <v>806</v>
      </c>
      <c r="L953" s="16">
        <f t="shared" si="42"/>
        <v>0.82777777777777772</v>
      </c>
      <c r="M953" s="3">
        <v>2023</v>
      </c>
      <c r="N953" s="3">
        <v>10</v>
      </c>
      <c r="O953" s="3" t="s">
        <v>28</v>
      </c>
      <c r="P953" s="3">
        <v>19</v>
      </c>
      <c r="Q953" s="9">
        <f xml:space="preserve"> Table1[[#This Row],[Total_Sales]] / Table1[[#This Row],[Quantity_Sold]]</f>
        <v>159.15900000000002</v>
      </c>
      <c r="R953" s="14" t="str">
        <f t="shared" si="43"/>
        <v>Evening</v>
      </c>
      <c r="S953" s="30">
        <f t="shared" si="44"/>
        <v>0.19</v>
      </c>
    </row>
    <row r="954" spans="1:19" ht="15.75" customHeight="1" x14ac:dyDescent="0.3">
      <c r="A954" s="3">
        <v>1451</v>
      </c>
      <c r="B954" s="4">
        <v>45209</v>
      </c>
      <c r="C954" s="3">
        <v>202</v>
      </c>
      <c r="D954" s="3">
        <v>304</v>
      </c>
      <c r="E954" s="3">
        <v>101</v>
      </c>
      <c r="F954" s="3">
        <v>10</v>
      </c>
      <c r="G954" s="5">
        <v>60.930999999999997</v>
      </c>
      <c r="H954" s="5">
        <v>609.30999999999995</v>
      </c>
      <c r="I954" s="5">
        <v>115.76889999999999</v>
      </c>
      <c r="J954" s="3" t="b">
        <v>0</v>
      </c>
      <c r="K954" s="3" t="s">
        <v>410</v>
      </c>
      <c r="L954" s="16">
        <f t="shared" si="42"/>
        <v>0.64722222222222225</v>
      </c>
      <c r="M954" s="3">
        <v>2023</v>
      </c>
      <c r="N954" s="3">
        <v>10</v>
      </c>
      <c r="O954" s="3" t="s">
        <v>31</v>
      </c>
      <c r="P954" s="3">
        <v>15</v>
      </c>
      <c r="Q954" s="14">
        <f xml:space="preserve"> Table1[[#This Row],[Total_Sales]] / Table1[[#This Row],[Quantity_Sold]]</f>
        <v>60.930999999999997</v>
      </c>
      <c r="R954" s="14" t="str">
        <f t="shared" si="43"/>
        <v>Evening</v>
      </c>
      <c r="S954" s="30">
        <f t="shared" si="44"/>
        <v>0.19</v>
      </c>
    </row>
    <row r="955" spans="1:19" ht="15.75" customHeight="1" x14ac:dyDescent="0.3">
      <c r="A955" s="3">
        <v>2324</v>
      </c>
      <c r="B955" s="4">
        <v>45209</v>
      </c>
      <c r="C955" s="3">
        <v>203</v>
      </c>
      <c r="D955" s="3">
        <v>304</v>
      </c>
      <c r="E955" s="3">
        <v>103</v>
      </c>
      <c r="F955" s="3">
        <v>6</v>
      </c>
      <c r="G955" s="5">
        <v>387.59499999999997</v>
      </c>
      <c r="H955" s="5">
        <v>2325.5699999999997</v>
      </c>
      <c r="I955" s="5">
        <v>697.67099999999994</v>
      </c>
      <c r="J955" s="3" t="b">
        <v>0</v>
      </c>
      <c r="K955" s="3" t="s">
        <v>795</v>
      </c>
      <c r="L955" s="16">
        <f t="shared" si="42"/>
        <v>0.46388888888888891</v>
      </c>
      <c r="M955" s="3">
        <v>2023</v>
      </c>
      <c r="N955" s="3">
        <v>10</v>
      </c>
      <c r="O955" s="3" t="s">
        <v>31</v>
      </c>
      <c r="P955" s="3">
        <v>11</v>
      </c>
      <c r="Q955" s="9">
        <f xml:space="preserve"> Table1[[#This Row],[Total_Sales]] / Table1[[#This Row],[Quantity_Sold]]</f>
        <v>387.59499999999997</v>
      </c>
      <c r="R955" s="14" t="str">
        <f t="shared" si="43"/>
        <v>Morning</v>
      </c>
      <c r="S955" s="30">
        <f t="shared" si="44"/>
        <v>0.3</v>
      </c>
    </row>
    <row r="956" spans="1:19" ht="15.75" customHeight="1" x14ac:dyDescent="0.3">
      <c r="A956" s="3">
        <v>2488</v>
      </c>
      <c r="B956" s="4">
        <v>45209</v>
      </c>
      <c r="C956" s="3">
        <v>201</v>
      </c>
      <c r="D956" s="3">
        <v>304</v>
      </c>
      <c r="E956" s="3">
        <v>103</v>
      </c>
      <c r="F956" s="3">
        <v>1</v>
      </c>
      <c r="G956" s="5">
        <v>67.197000000000003</v>
      </c>
      <c r="H956" s="5">
        <v>67.197000000000003</v>
      </c>
      <c r="I956" s="5">
        <v>11.423490000000001</v>
      </c>
      <c r="J956" s="3" t="b">
        <v>1</v>
      </c>
      <c r="K956" s="3" t="s">
        <v>936</v>
      </c>
      <c r="L956" s="16">
        <f t="shared" si="42"/>
        <v>0.31319444444444444</v>
      </c>
      <c r="M956" s="3">
        <v>2023</v>
      </c>
      <c r="N956" s="3">
        <v>10</v>
      </c>
      <c r="O956" s="3" t="s">
        <v>31</v>
      </c>
      <c r="P956" s="3">
        <v>7</v>
      </c>
      <c r="Q956" s="9">
        <f xml:space="preserve"> Table1[[#This Row],[Total_Sales]] / Table1[[#This Row],[Quantity_Sold]]</f>
        <v>67.197000000000003</v>
      </c>
      <c r="R956" s="14" t="str">
        <f t="shared" si="43"/>
        <v>Morning</v>
      </c>
      <c r="S956" s="30">
        <f t="shared" si="44"/>
        <v>0.17</v>
      </c>
    </row>
    <row r="957" spans="1:19" ht="15.75" customHeight="1" x14ac:dyDescent="0.3">
      <c r="A957" s="3">
        <v>2866</v>
      </c>
      <c r="B957" s="4">
        <v>45209</v>
      </c>
      <c r="C957" s="3">
        <v>204</v>
      </c>
      <c r="D957" s="3">
        <v>302</v>
      </c>
      <c r="E957" s="3">
        <v>102</v>
      </c>
      <c r="F957" s="3">
        <v>3</v>
      </c>
      <c r="G957" s="5">
        <v>359.72300000000001</v>
      </c>
      <c r="H957" s="5">
        <v>1079.1690000000001</v>
      </c>
      <c r="I957" s="5">
        <v>183.45873000000003</v>
      </c>
      <c r="J957" s="3" t="b">
        <v>0</v>
      </c>
      <c r="K957" s="3" t="s">
        <v>517</v>
      </c>
      <c r="L957" s="16">
        <f t="shared" si="42"/>
        <v>0.99791666666666667</v>
      </c>
      <c r="M957" s="3">
        <v>2023</v>
      </c>
      <c r="N957" s="3">
        <v>10</v>
      </c>
      <c r="O957" s="3" t="s">
        <v>31</v>
      </c>
      <c r="P957" s="3">
        <v>23</v>
      </c>
      <c r="Q957" s="9">
        <f xml:space="preserve"> Table1[[#This Row],[Total_Sales]] / Table1[[#This Row],[Quantity_Sold]]</f>
        <v>359.72300000000001</v>
      </c>
      <c r="R957" s="14" t="str">
        <f t="shared" si="43"/>
        <v>Night</v>
      </c>
      <c r="S957" s="30">
        <f t="shared" si="44"/>
        <v>0.17</v>
      </c>
    </row>
    <row r="958" spans="1:19" ht="15.75" customHeight="1" x14ac:dyDescent="0.3">
      <c r="A958" s="3">
        <v>1385</v>
      </c>
      <c r="B958" s="4">
        <v>45210</v>
      </c>
      <c r="C958" s="3">
        <v>202</v>
      </c>
      <c r="D958" s="3">
        <v>304</v>
      </c>
      <c r="E958" s="3">
        <v>103</v>
      </c>
      <c r="F958" s="3">
        <v>10</v>
      </c>
      <c r="G958" s="5">
        <v>221.52</v>
      </c>
      <c r="H958" s="5">
        <v>2215.2000000000003</v>
      </c>
      <c r="I958" s="5">
        <v>420.88800000000003</v>
      </c>
      <c r="J958" s="3" t="b">
        <v>0</v>
      </c>
      <c r="K958" s="3" t="s">
        <v>123</v>
      </c>
      <c r="L958" s="16">
        <f t="shared" si="42"/>
        <v>0.12291666666666666</v>
      </c>
      <c r="M958" s="3">
        <v>2023</v>
      </c>
      <c r="N958" s="3">
        <v>10</v>
      </c>
      <c r="O958" s="3" t="s">
        <v>18</v>
      </c>
      <c r="P958" s="3">
        <v>2</v>
      </c>
      <c r="Q958" s="9">
        <f xml:space="preserve"> Table1[[#This Row],[Total_Sales]] / Table1[[#This Row],[Quantity_Sold]]</f>
        <v>221.52000000000004</v>
      </c>
      <c r="R958" s="14" t="str">
        <f t="shared" si="43"/>
        <v>Morning</v>
      </c>
      <c r="S958" s="30">
        <f t="shared" si="44"/>
        <v>0.19</v>
      </c>
    </row>
    <row r="959" spans="1:19" ht="15.75" customHeight="1" x14ac:dyDescent="0.3">
      <c r="A959" s="3">
        <v>1839</v>
      </c>
      <c r="B959" s="4">
        <v>45210</v>
      </c>
      <c r="C959" s="3">
        <v>204</v>
      </c>
      <c r="D959" s="3">
        <v>305</v>
      </c>
      <c r="E959" s="3">
        <v>104</v>
      </c>
      <c r="F959" s="3">
        <v>5</v>
      </c>
      <c r="G959" s="5">
        <v>182.89699999999999</v>
      </c>
      <c r="H959" s="5">
        <v>914.4849999999999</v>
      </c>
      <c r="I959" s="5">
        <v>137.17274999999998</v>
      </c>
      <c r="J959" s="3" t="b">
        <v>0</v>
      </c>
      <c r="K959" s="3" t="s">
        <v>659</v>
      </c>
      <c r="L959" s="16">
        <f t="shared" si="42"/>
        <v>7.6388888888888886E-3</v>
      </c>
      <c r="M959" s="3">
        <v>2023</v>
      </c>
      <c r="N959" s="3">
        <v>10</v>
      </c>
      <c r="O959" s="3" t="s">
        <v>18</v>
      </c>
      <c r="P959" s="3">
        <v>0</v>
      </c>
      <c r="Q959" s="9">
        <f xml:space="preserve"> Table1[[#This Row],[Total_Sales]] / Table1[[#This Row],[Quantity_Sold]]</f>
        <v>182.89699999999999</v>
      </c>
      <c r="R959" s="14" t="str">
        <f t="shared" si="43"/>
        <v>Morning</v>
      </c>
      <c r="S959" s="30">
        <f t="shared" si="44"/>
        <v>0.15</v>
      </c>
    </row>
    <row r="960" spans="1:19" ht="15.75" customHeight="1" x14ac:dyDescent="0.3">
      <c r="A960" s="3">
        <v>2129</v>
      </c>
      <c r="B960" s="4">
        <v>45210</v>
      </c>
      <c r="C960" s="3">
        <v>202</v>
      </c>
      <c r="D960" s="3">
        <v>303</v>
      </c>
      <c r="E960" s="3">
        <v>105</v>
      </c>
      <c r="F960" s="3">
        <v>6</v>
      </c>
      <c r="G960" s="5">
        <v>53.131</v>
      </c>
      <c r="H960" s="5">
        <v>318.786</v>
      </c>
      <c r="I960" s="5">
        <v>60.569340000000004</v>
      </c>
      <c r="J960" s="3" t="b">
        <v>1</v>
      </c>
      <c r="K960" s="3" t="s">
        <v>72</v>
      </c>
      <c r="L960" s="16">
        <f t="shared" si="42"/>
        <v>0.18472222222222223</v>
      </c>
      <c r="M960" s="3">
        <v>2023</v>
      </c>
      <c r="N960" s="3">
        <v>10</v>
      </c>
      <c r="O960" s="3" t="s">
        <v>18</v>
      </c>
      <c r="P960" s="3">
        <v>4</v>
      </c>
      <c r="Q960" s="9">
        <f xml:space="preserve"> Table1[[#This Row],[Total_Sales]] / Table1[[#This Row],[Quantity_Sold]]</f>
        <v>53.131</v>
      </c>
      <c r="R960" s="14" t="str">
        <f t="shared" si="43"/>
        <v>Morning</v>
      </c>
      <c r="S960" s="30">
        <f t="shared" si="44"/>
        <v>0.19</v>
      </c>
    </row>
    <row r="961" spans="1:19" ht="15.75" customHeight="1" x14ac:dyDescent="0.3">
      <c r="A961" s="3">
        <v>1665</v>
      </c>
      <c r="B961" s="4">
        <v>45211</v>
      </c>
      <c r="C961" s="3">
        <v>202</v>
      </c>
      <c r="D961" s="3">
        <v>305</v>
      </c>
      <c r="E961" s="3">
        <v>104</v>
      </c>
      <c r="F961" s="3">
        <v>8</v>
      </c>
      <c r="G961" s="5">
        <v>242.97000000000003</v>
      </c>
      <c r="H961" s="5">
        <v>1943.7600000000002</v>
      </c>
      <c r="I961" s="5">
        <v>291.56400000000002</v>
      </c>
      <c r="J961" s="3" t="b">
        <v>0</v>
      </c>
      <c r="K961" s="3" t="s">
        <v>556</v>
      </c>
      <c r="L961" s="16">
        <f t="shared" si="42"/>
        <v>0.77916666666666667</v>
      </c>
      <c r="M961" s="3">
        <v>2023</v>
      </c>
      <c r="N961" s="3">
        <v>10</v>
      </c>
      <c r="O961" s="3" t="s">
        <v>16</v>
      </c>
      <c r="P961" s="3">
        <v>18</v>
      </c>
      <c r="Q961" s="9">
        <f xml:space="preserve"> Table1[[#This Row],[Total_Sales]] / Table1[[#This Row],[Quantity_Sold]]</f>
        <v>242.97000000000003</v>
      </c>
      <c r="R961" s="14" t="str">
        <f t="shared" si="43"/>
        <v>Evening</v>
      </c>
      <c r="S961" s="30">
        <f t="shared" si="44"/>
        <v>0.15</v>
      </c>
    </row>
    <row r="962" spans="1:19" ht="15.75" customHeight="1" x14ac:dyDescent="0.3">
      <c r="A962" s="3">
        <v>2016</v>
      </c>
      <c r="B962" s="4">
        <v>45211</v>
      </c>
      <c r="C962" s="3">
        <v>202</v>
      </c>
      <c r="D962" s="3">
        <v>302</v>
      </c>
      <c r="E962" s="3">
        <v>104</v>
      </c>
      <c r="F962" s="3">
        <v>4</v>
      </c>
      <c r="G962" s="5">
        <v>95.81</v>
      </c>
      <c r="H962" s="5">
        <v>383.24</v>
      </c>
      <c r="I962" s="5">
        <v>80.480400000000003</v>
      </c>
      <c r="J962" s="3" t="b">
        <v>0</v>
      </c>
      <c r="K962" s="3" t="s">
        <v>746</v>
      </c>
      <c r="L962" s="16">
        <f t="shared" ref="L962:L1025" si="45">TIMEVALUE(K962)</f>
        <v>1.7361111111111112E-2</v>
      </c>
      <c r="M962" s="3">
        <v>2023</v>
      </c>
      <c r="N962" s="3">
        <v>10</v>
      </c>
      <c r="O962" s="3" t="s">
        <v>16</v>
      </c>
      <c r="P962" s="3">
        <v>0</v>
      </c>
      <c r="Q962" s="9">
        <f xml:space="preserve"> Table1[[#This Row],[Total_Sales]] / Table1[[#This Row],[Quantity_Sold]]</f>
        <v>95.81</v>
      </c>
      <c r="R962" s="14" t="str">
        <f t="shared" ref="R962:R1025" si="46">IF(L962&lt;TIME(12,0,0),"Morning", IF(L962&lt;TIME(15,0,0),"Afternoon", IF(L962&lt;TIME(21,0,0),"Evening","Night")))</f>
        <v>Morning</v>
      </c>
      <c r="S962" s="30">
        <f t="shared" ref="S962:S1025" si="47">(I962/H962)</f>
        <v>0.21</v>
      </c>
    </row>
    <row r="963" spans="1:19" ht="15.75" customHeight="1" x14ac:dyDescent="0.3">
      <c r="A963" s="3">
        <v>1079</v>
      </c>
      <c r="B963" s="4">
        <v>45212</v>
      </c>
      <c r="C963" s="3">
        <v>203</v>
      </c>
      <c r="D963" s="3">
        <v>305</v>
      </c>
      <c r="E963" s="3">
        <v>101</v>
      </c>
      <c r="F963" s="3">
        <v>3</v>
      </c>
      <c r="G963" s="5">
        <v>107.471</v>
      </c>
      <c r="H963" s="5">
        <v>322.41300000000001</v>
      </c>
      <c r="I963" s="5">
        <v>61.258470000000003</v>
      </c>
      <c r="J963" s="3" t="b">
        <v>1</v>
      </c>
      <c r="K963" s="3" t="s">
        <v>98</v>
      </c>
      <c r="L963" s="16">
        <f t="shared" si="45"/>
        <v>0.59375</v>
      </c>
      <c r="M963" s="3">
        <v>2023</v>
      </c>
      <c r="N963" s="3">
        <v>10</v>
      </c>
      <c r="O963" s="3" t="s">
        <v>26</v>
      </c>
      <c r="P963" s="3">
        <v>14</v>
      </c>
      <c r="Q963" s="14">
        <f xml:space="preserve"> Table1[[#This Row],[Total_Sales]] / Table1[[#This Row],[Quantity_Sold]]</f>
        <v>107.471</v>
      </c>
      <c r="R963" s="14" t="str">
        <f t="shared" si="46"/>
        <v>Afternoon</v>
      </c>
      <c r="S963" s="30">
        <f t="shared" si="47"/>
        <v>0.19</v>
      </c>
    </row>
    <row r="964" spans="1:19" ht="15.75" customHeight="1" x14ac:dyDescent="0.3">
      <c r="A964" s="3">
        <v>2338</v>
      </c>
      <c r="B964" s="4">
        <v>45212</v>
      </c>
      <c r="C964" s="3">
        <v>202</v>
      </c>
      <c r="D964" s="3">
        <v>303</v>
      </c>
      <c r="E964" s="3">
        <v>104</v>
      </c>
      <c r="F964" s="3">
        <v>7</v>
      </c>
      <c r="G964" s="5">
        <v>210.27500000000001</v>
      </c>
      <c r="H964" s="5">
        <v>1471.925</v>
      </c>
      <c r="I964" s="5">
        <v>250.22725</v>
      </c>
      <c r="J964" s="3" t="b">
        <v>0</v>
      </c>
      <c r="K964" s="3" t="s">
        <v>54</v>
      </c>
      <c r="L964" s="16">
        <f t="shared" si="45"/>
        <v>0.8833333333333333</v>
      </c>
      <c r="M964" s="3">
        <v>2023</v>
      </c>
      <c r="N964" s="3">
        <v>10</v>
      </c>
      <c r="O964" s="3" t="s">
        <v>26</v>
      </c>
      <c r="P964" s="3">
        <v>21</v>
      </c>
      <c r="Q964" s="9">
        <f xml:space="preserve"> Table1[[#This Row],[Total_Sales]] / Table1[[#This Row],[Quantity_Sold]]</f>
        <v>210.27500000000001</v>
      </c>
      <c r="R964" s="14" t="str">
        <f t="shared" si="46"/>
        <v>Night</v>
      </c>
      <c r="S964" s="30">
        <f t="shared" si="47"/>
        <v>0.17</v>
      </c>
    </row>
    <row r="965" spans="1:19" ht="15.75" customHeight="1" x14ac:dyDescent="0.3">
      <c r="A965" s="3">
        <v>2653</v>
      </c>
      <c r="B965" s="4">
        <v>45212</v>
      </c>
      <c r="C965" s="3">
        <v>203</v>
      </c>
      <c r="D965" s="3">
        <v>304</v>
      </c>
      <c r="E965" s="3">
        <v>103</v>
      </c>
      <c r="F965" s="3">
        <v>3</v>
      </c>
      <c r="G965" s="5">
        <v>106.964</v>
      </c>
      <c r="H965" s="5">
        <v>320.892</v>
      </c>
      <c r="I965" s="5">
        <v>80.222999999999999</v>
      </c>
      <c r="J965" s="3" t="b">
        <v>0</v>
      </c>
      <c r="K965" s="3" t="s">
        <v>989</v>
      </c>
      <c r="L965" s="16">
        <f t="shared" si="45"/>
        <v>0.88263888888888886</v>
      </c>
      <c r="M965" s="3">
        <v>2023</v>
      </c>
      <c r="N965" s="3">
        <v>10</v>
      </c>
      <c r="O965" s="3" t="s">
        <v>26</v>
      </c>
      <c r="P965" s="3">
        <v>21</v>
      </c>
      <c r="Q965" s="9">
        <f xml:space="preserve"> Table1[[#This Row],[Total_Sales]] / Table1[[#This Row],[Quantity_Sold]]</f>
        <v>106.964</v>
      </c>
      <c r="R965" s="14" t="str">
        <f t="shared" si="46"/>
        <v>Night</v>
      </c>
      <c r="S965" s="30">
        <f t="shared" si="47"/>
        <v>0.25</v>
      </c>
    </row>
    <row r="966" spans="1:19" ht="15.75" customHeight="1" x14ac:dyDescent="0.3">
      <c r="A966" s="3">
        <v>1628</v>
      </c>
      <c r="B966" s="4">
        <v>45213</v>
      </c>
      <c r="C966" s="3">
        <v>202</v>
      </c>
      <c r="D966" s="3">
        <v>304</v>
      </c>
      <c r="E966" s="3">
        <v>105</v>
      </c>
      <c r="F966" s="3">
        <v>9</v>
      </c>
      <c r="G966" s="5">
        <v>164.11199999999999</v>
      </c>
      <c r="H966" s="5">
        <v>1477.008</v>
      </c>
      <c r="I966" s="5">
        <v>443.10239999999999</v>
      </c>
      <c r="J966" s="3" t="b">
        <v>0</v>
      </c>
      <c r="K966" s="3" t="s">
        <v>530</v>
      </c>
      <c r="L966" s="16">
        <f t="shared" si="45"/>
        <v>0.9291666666666667</v>
      </c>
      <c r="M966" s="3">
        <v>2023</v>
      </c>
      <c r="N966" s="3">
        <v>10</v>
      </c>
      <c r="O966" s="3" t="s">
        <v>22</v>
      </c>
      <c r="P966" s="3">
        <v>22</v>
      </c>
      <c r="Q966" s="9">
        <f xml:space="preserve"> Table1[[#This Row],[Total_Sales]] / Table1[[#This Row],[Quantity_Sold]]</f>
        <v>164.11199999999999</v>
      </c>
      <c r="R966" s="14" t="str">
        <f t="shared" si="46"/>
        <v>Night</v>
      </c>
      <c r="S966" s="30">
        <f t="shared" si="47"/>
        <v>0.3</v>
      </c>
    </row>
    <row r="967" spans="1:19" ht="15.75" customHeight="1" x14ac:dyDescent="0.3">
      <c r="A967" s="3">
        <v>1934</v>
      </c>
      <c r="B967" s="4">
        <v>45213</v>
      </c>
      <c r="C967" s="3">
        <v>202</v>
      </c>
      <c r="D967" s="3">
        <v>304</v>
      </c>
      <c r="E967" s="3">
        <v>102</v>
      </c>
      <c r="F967" s="3">
        <v>8</v>
      </c>
      <c r="G967" s="5">
        <v>229.58</v>
      </c>
      <c r="H967" s="5">
        <v>1836.64</v>
      </c>
      <c r="I967" s="5">
        <v>550.99199999999996</v>
      </c>
      <c r="J967" s="3" t="b">
        <v>0</v>
      </c>
      <c r="K967" s="3" t="s">
        <v>296</v>
      </c>
      <c r="L967" s="16">
        <f t="shared" si="45"/>
        <v>0.69861111111111107</v>
      </c>
      <c r="M967" s="3">
        <v>2023</v>
      </c>
      <c r="N967" s="3">
        <v>10</v>
      </c>
      <c r="O967" s="3" t="s">
        <v>22</v>
      </c>
      <c r="P967" s="3">
        <v>16</v>
      </c>
      <c r="Q967" s="9">
        <f xml:space="preserve"> Table1[[#This Row],[Total_Sales]] / Table1[[#This Row],[Quantity_Sold]]</f>
        <v>229.58</v>
      </c>
      <c r="R967" s="14" t="str">
        <f t="shared" si="46"/>
        <v>Evening</v>
      </c>
      <c r="S967" s="30">
        <f t="shared" si="47"/>
        <v>0.3</v>
      </c>
    </row>
    <row r="968" spans="1:19" ht="15.75" customHeight="1" x14ac:dyDescent="0.3">
      <c r="A968" s="3">
        <v>1989</v>
      </c>
      <c r="B968" s="4">
        <v>45213</v>
      </c>
      <c r="C968" s="3">
        <v>204</v>
      </c>
      <c r="D968" s="3">
        <v>301</v>
      </c>
      <c r="E968" s="3">
        <v>101</v>
      </c>
      <c r="F968" s="3">
        <v>5</v>
      </c>
      <c r="G968" s="5">
        <v>268.15100000000001</v>
      </c>
      <c r="H968" s="5">
        <v>1340.7550000000001</v>
      </c>
      <c r="I968" s="5">
        <v>201.11325000000002</v>
      </c>
      <c r="J968" s="3" t="b">
        <v>0</v>
      </c>
      <c r="K968" s="3" t="s">
        <v>739</v>
      </c>
      <c r="L968" s="16">
        <f t="shared" si="45"/>
        <v>0.51944444444444449</v>
      </c>
      <c r="M968" s="3">
        <v>2023</v>
      </c>
      <c r="N968" s="3">
        <v>10</v>
      </c>
      <c r="O968" s="3" t="s">
        <v>22</v>
      </c>
      <c r="P968" s="3">
        <v>12</v>
      </c>
      <c r="Q968" s="14">
        <f xml:space="preserve"> Table1[[#This Row],[Total_Sales]] / Table1[[#This Row],[Quantity_Sold]]</f>
        <v>268.15100000000001</v>
      </c>
      <c r="R968" s="14" t="str">
        <f t="shared" si="46"/>
        <v>Afternoon</v>
      </c>
      <c r="S968" s="30">
        <f t="shared" si="47"/>
        <v>0.15</v>
      </c>
    </row>
    <row r="969" spans="1:19" ht="15.75" customHeight="1" x14ac:dyDescent="0.3">
      <c r="A969" s="3">
        <v>2114</v>
      </c>
      <c r="B969" s="4">
        <v>45214</v>
      </c>
      <c r="C969" s="3">
        <v>203</v>
      </c>
      <c r="D969" s="3">
        <v>304</v>
      </c>
      <c r="E969" s="3">
        <v>102</v>
      </c>
      <c r="F969" s="3">
        <v>6</v>
      </c>
      <c r="G969" s="5">
        <v>64.180999999999997</v>
      </c>
      <c r="H969" s="5">
        <v>385.08600000000001</v>
      </c>
      <c r="I969" s="5">
        <v>115.5258</v>
      </c>
      <c r="J969" s="3" t="b">
        <v>0</v>
      </c>
      <c r="K969" s="3" t="s">
        <v>258</v>
      </c>
      <c r="L969" s="16">
        <f t="shared" si="45"/>
        <v>0.97847222222222219</v>
      </c>
      <c r="M969" s="3">
        <v>2023</v>
      </c>
      <c r="N969" s="3">
        <v>10</v>
      </c>
      <c r="O969" s="3" t="s">
        <v>20</v>
      </c>
      <c r="P969" s="3">
        <v>23</v>
      </c>
      <c r="Q969" s="9">
        <f xml:space="preserve"> Table1[[#This Row],[Total_Sales]] / Table1[[#This Row],[Quantity_Sold]]</f>
        <v>64.180999999999997</v>
      </c>
      <c r="R969" s="14" t="str">
        <f t="shared" si="46"/>
        <v>Night</v>
      </c>
      <c r="S969" s="30">
        <f t="shared" si="47"/>
        <v>0.3</v>
      </c>
    </row>
    <row r="970" spans="1:19" ht="15.75" customHeight="1" x14ac:dyDescent="0.3">
      <c r="A970" s="3">
        <v>2127</v>
      </c>
      <c r="B970" s="4">
        <v>45214</v>
      </c>
      <c r="C970" s="3">
        <v>204</v>
      </c>
      <c r="D970" s="3">
        <v>303</v>
      </c>
      <c r="E970" s="3">
        <v>104</v>
      </c>
      <c r="F970" s="3">
        <v>2</v>
      </c>
      <c r="G970" s="5">
        <v>80.951000000000008</v>
      </c>
      <c r="H970" s="5">
        <v>161.90200000000002</v>
      </c>
      <c r="I970" s="5">
        <v>24.285300000000003</v>
      </c>
      <c r="J970" s="3" t="b">
        <v>0</v>
      </c>
      <c r="K970" s="3" t="s">
        <v>796</v>
      </c>
      <c r="L970" s="16">
        <f t="shared" si="45"/>
        <v>0.94236111111111109</v>
      </c>
      <c r="M970" s="3">
        <v>2023</v>
      </c>
      <c r="N970" s="3">
        <v>10</v>
      </c>
      <c r="O970" s="3" t="s">
        <v>20</v>
      </c>
      <c r="P970" s="3">
        <v>22</v>
      </c>
      <c r="Q970" s="9">
        <f xml:space="preserve"> Table1[[#This Row],[Total_Sales]] / Table1[[#This Row],[Quantity_Sold]]</f>
        <v>80.951000000000008</v>
      </c>
      <c r="R970" s="14" t="str">
        <f t="shared" si="46"/>
        <v>Night</v>
      </c>
      <c r="S970" s="30">
        <f t="shared" si="47"/>
        <v>0.15</v>
      </c>
    </row>
    <row r="971" spans="1:19" ht="15.75" customHeight="1" x14ac:dyDescent="0.3">
      <c r="A971" s="3">
        <v>1131</v>
      </c>
      <c r="B971" s="4">
        <v>45216</v>
      </c>
      <c r="C971" s="3">
        <v>201</v>
      </c>
      <c r="D971" s="3">
        <v>303</v>
      </c>
      <c r="E971" s="3">
        <v>102</v>
      </c>
      <c r="F971" s="3">
        <v>10</v>
      </c>
      <c r="G971" s="5">
        <v>252.51200000000003</v>
      </c>
      <c r="H971" s="5">
        <v>2525.1200000000003</v>
      </c>
      <c r="I971" s="5">
        <v>378.76800000000003</v>
      </c>
      <c r="J971" s="3" t="b">
        <v>1</v>
      </c>
      <c r="K971" s="3" t="s">
        <v>145</v>
      </c>
      <c r="L971" s="16">
        <f t="shared" si="45"/>
        <v>0.7993055555555556</v>
      </c>
      <c r="M971" s="3">
        <v>2023</v>
      </c>
      <c r="N971" s="3">
        <v>10</v>
      </c>
      <c r="O971" s="3" t="s">
        <v>31</v>
      </c>
      <c r="P971" s="3">
        <v>19</v>
      </c>
      <c r="Q971" s="9">
        <f xml:space="preserve"> Table1[[#This Row],[Total_Sales]] / Table1[[#This Row],[Quantity_Sold]]</f>
        <v>252.51200000000003</v>
      </c>
      <c r="R971" s="14" t="str">
        <f t="shared" si="46"/>
        <v>Evening</v>
      </c>
      <c r="S971" s="30">
        <f t="shared" si="47"/>
        <v>0.15</v>
      </c>
    </row>
    <row r="972" spans="1:19" ht="15.75" customHeight="1" x14ac:dyDescent="0.3">
      <c r="A972" s="3">
        <v>1406</v>
      </c>
      <c r="B972" s="4">
        <v>45216</v>
      </c>
      <c r="C972" s="3">
        <v>203</v>
      </c>
      <c r="D972" s="3">
        <v>303</v>
      </c>
      <c r="E972" s="3">
        <v>104</v>
      </c>
      <c r="F972" s="3">
        <v>10</v>
      </c>
      <c r="G972" s="5">
        <v>99.64500000000001</v>
      </c>
      <c r="H972" s="5">
        <v>996.45</v>
      </c>
      <c r="I972" s="5">
        <v>298.935</v>
      </c>
      <c r="J972" s="3" t="b">
        <v>0</v>
      </c>
      <c r="K972" s="3" t="s">
        <v>381</v>
      </c>
      <c r="L972" s="16">
        <f t="shared" si="45"/>
        <v>0.47916666666666669</v>
      </c>
      <c r="M972" s="3">
        <v>2023</v>
      </c>
      <c r="N972" s="3">
        <v>10</v>
      </c>
      <c r="O972" s="3" t="s">
        <v>31</v>
      </c>
      <c r="P972" s="3">
        <v>11</v>
      </c>
      <c r="Q972" s="9">
        <f xml:space="preserve"> Table1[[#This Row],[Total_Sales]] / Table1[[#This Row],[Quantity_Sold]]</f>
        <v>99.64500000000001</v>
      </c>
      <c r="R972" s="14" t="str">
        <f t="shared" si="46"/>
        <v>Morning</v>
      </c>
      <c r="S972" s="30">
        <f t="shared" si="47"/>
        <v>0.3</v>
      </c>
    </row>
    <row r="973" spans="1:19" ht="15.75" customHeight="1" x14ac:dyDescent="0.3">
      <c r="A973" s="3">
        <v>1805</v>
      </c>
      <c r="B973" s="4">
        <v>45216</v>
      </c>
      <c r="C973" s="3">
        <v>204</v>
      </c>
      <c r="D973" s="3">
        <v>305</v>
      </c>
      <c r="E973" s="3">
        <v>102</v>
      </c>
      <c r="F973" s="3">
        <v>3</v>
      </c>
      <c r="G973" s="5">
        <v>376.49300000000005</v>
      </c>
      <c r="H973" s="5">
        <v>1129.4790000000003</v>
      </c>
      <c r="I973" s="5">
        <v>214.60101000000006</v>
      </c>
      <c r="J973" s="3" t="b">
        <v>0</v>
      </c>
      <c r="K973" s="3" t="s">
        <v>641</v>
      </c>
      <c r="L973" s="16">
        <f t="shared" si="45"/>
        <v>0.38611111111111113</v>
      </c>
      <c r="M973" s="3">
        <v>2023</v>
      </c>
      <c r="N973" s="3">
        <v>10</v>
      </c>
      <c r="O973" s="3" t="s">
        <v>31</v>
      </c>
      <c r="P973" s="3">
        <v>9</v>
      </c>
      <c r="Q973" s="9">
        <f xml:space="preserve"> Table1[[#This Row],[Total_Sales]] / Table1[[#This Row],[Quantity_Sold]]</f>
        <v>376.49300000000011</v>
      </c>
      <c r="R973" s="14" t="str">
        <f t="shared" si="46"/>
        <v>Morning</v>
      </c>
      <c r="S973" s="30">
        <f t="shared" si="47"/>
        <v>0.19</v>
      </c>
    </row>
    <row r="974" spans="1:19" ht="15.75" customHeight="1" x14ac:dyDescent="0.3">
      <c r="A974" s="3">
        <v>1933</v>
      </c>
      <c r="B974" s="4">
        <v>45216</v>
      </c>
      <c r="C974" s="3">
        <v>201</v>
      </c>
      <c r="D974" s="3">
        <v>305</v>
      </c>
      <c r="E974" s="3">
        <v>105</v>
      </c>
      <c r="F974" s="3">
        <v>4</v>
      </c>
      <c r="G974" s="5">
        <v>288.678</v>
      </c>
      <c r="H974" s="5">
        <v>1154.712</v>
      </c>
      <c r="I974" s="5">
        <v>288.678</v>
      </c>
      <c r="J974" s="3" t="b">
        <v>0</v>
      </c>
      <c r="K974" s="3" t="s">
        <v>714</v>
      </c>
      <c r="L974" s="16">
        <f t="shared" si="45"/>
        <v>0.96388888888888891</v>
      </c>
      <c r="M974" s="3">
        <v>2023</v>
      </c>
      <c r="N974" s="3">
        <v>10</v>
      </c>
      <c r="O974" s="3" t="s">
        <v>31</v>
      </c>
      <c r="P974" s="3">
        <v>23</v>
      </c>
      <c r="Q974" s="9">
        <f xml:space="preserve"> Table1[[#This Row],[Total_Sales]] / Table1[[#This Row],[Quantity_Sold]]</f>
        <v>288.678</v>
      </c>
      <c r="R974" s="14" t="str">
        <f t="shared" si="46"/>
        <v>Night</v>
      </c>
      <c r="S974" s="30">
        <f t="shared" si="47"/>
        <v>0.25</v>
      </c>
    </row>
    <row r="975" spans="1:19" ht="15.75" customHeight="1" x14ac:dyDescent="0.3">
      <c r="A975" s="3">
        <v>2021</v>
      </c>
      <c r="B975" s="4">
        <v>45216</v>
      </c>
      <c r="C975" s="3">
        <v>204</v>
      </c>
      <c r="D975" s="3">
        <v>302</v>
      </c>
      <c r="E975" s="3">
        <v>102</v>
      </c>
      <c r="F975" s="3">
        <v>10</v>
      </c>
      <c r="G975" s="5">
        <v>111.033</v>
      </c>
      <c r="H975" s="5">
        <v>1110.33</v>
      </c>
      <c r="I975" s="5">
        <v>210.96269999999998</v>
      </c>
      <c r="J975" s="3" t="b">
        <v>0</v>
      </c>
      <c r="K975" s="3" t="s">
        <v>749</v>
      </c>
      <c r="L975" s="16">
        <f t="shared" si="45"/>
        <v>0.35</v>
      </c>
      <c r="M975" s="3">
        <v>2023</v>
      </c>
      <c r="N975" s="3">
        <v>10</v>
      </c>
      <c r="O975" s="3" t="s">
        <v>31</v>
      </c>
      <c r="P975" s="3">
        <v>8</v>
      </c>
      <c r="Q975" s="9">
        <f xml:space="preserve"> Table1[[#This Row],[Total_Sales]] / Table1[[#This Row],[Quantity_Sold]]</f>
        <v>111.03299999999999</v>
      </c>
      <c r="R975" s="14" t="str">
        <f t="shared" si="46"/>
        <v>Morning</v>
      </c>
      <c r="S975" s="30">
        <f t="shared" si="47"/>
        <v>0.19</v>
      </c>
    </row>
    <row r="976" spans="1:19" ht="15.75" customHeight="1" x14ac:dyDescent="0.3">
      <c r="A976" s="3">
        <v>2813</v>
      </c>
      <c r="B976" s="4">
        <v>45217</v>
      </c>
      <c r="C976" s="3">
        <v>201</v>
      </c>
      <c r="D976" s="3">
        <v>302</v>
      </c>
      <c r="E976" s="3">
        <v>102</v>
      </c>
      <c r="F976" s="3">
        <v>4</v>
      </c>
      <c r="G976" s="5">
        <v>373.36</v>
      </c>
      <c r="H976" s="5">
        <v>1493.44</v>
      </c>
      <c r="I976" s="5">
        <v>283.75360000000001</v>
      </c>
      <c r="J976" s="3" t="b">
        <v>0</v>
      </c>
      <c r="K976" s="3" t="s">
        <v>108</v>
      </c>
      <c r="L976" s="16">
        <f t="shared" si="45"/>
        <v>0.21458333333333332</v>
      </c>
      <c r="M976" s="3">
        <v>2023</v>
      </c>
      <c r="N976" s="3">
        <v>10</v>
      </c>
      <c r="O976" s="3" t="s">
        <v>18</v>
      </c>
      <c r="P976" s="3">
        <v>5</v>
      </c>
      <c r="Q976" s="9">
        <f xml:space="preserve"> Table1[[#This Row],[Total_Sales]] / Table1[[#This Row],[Quantity_Sold]]</f>
        <v>373.36</v>
      </c>
      <c r="R976" s="14" t="str">
        <f t="shared" si="46"/>
        <v>Morning</v>
      </c>
      <c r="S976" s="30">
        <f t="shared" si="47"/>
        <v>0.19</v>
      </c>
    </row>
    <row r="977" spans="1:19" ht="15.75" customHeight="1" x14ac:dyDescent="0.3">
      <c r="A977" s="3">
        <v>1830</v>
      </c>
      <c r="B977" s="4">
        <v>45218</v>
      </c>
      <c r="C977" s="3">
        <v>205</v>
      </c>
      <c r="D977" s="3">
        <v>304</v>
      </c>
      <c r="E977" s="3">
        <v>105</v>
      </c>
      <c r="F977" s="3">
        <v>8</v>
      </c>
      <c r="G977" s="5">
        <v>94.679000000000002</v>
      </c>
      <c r="H977" s="5">
        <v>757.43200000000002</v>
      </c>
      <c r="I977" s="5">
        <v>159.06072</v>
      </c>
      <c r="J977" s="3" t="b">
        <v>0</v>
      </c>
      <c r="K977" s="3" t="s">
        <v>654</v>
      </c>
      <c r="L977" s="16">
        <f t="shared" si="45"/>
        <v>0.50555555555555554</v>
      </c>
      <c r="M977" s="3">
        <v>2023</v>
      </c>
      <c r="N977" s="3">
        <v>10</v>
      </c>
      <c r="O977" s="3" t="s">
        <v>16</v>
      </c>
      <c r="P977" s="3">
        <v>12</v>
      </c>
      <c r="Q977" s="9">
        <f xml:space="preserve"> Table1[[#This Row],[Total_Sales]] / Table1[[#This Row],[Quantity_Sold]]</f>
        <v>94.679000000000002</v>
      </c>
      <c r="R977" s="14" t="str">
        <f t="shared" si="46"/>
        <v>Afternoon</v>
      </c>
      <c r="S977" s="30">
        <f t="shared" si="47"/>
        <v>0.21</v>
      </c>
    </row>
    <row r="978" spans="1:19" ht="15.75" customHeight="1" x14ac:dyDescent="0.3">
      <c r="A978" s="3">
        <v>2104</v>
      </c>
      <c r="B978" s="4">
        <v>45218</v>
      </c>
      <c r="C978" s="3">
        <v>201</v>
      </c>
      <c r="D978" s="3">
        <v>303</v>
      </c>
      <c r="E978" s="3">
        <v>105</v>
      </c>
      <c r="F978" s="3">
        <v>7</v>
      </c>
      <c r="G978" s="5">
        <v>123.18800000000002</v>
      </c>
      <c r="H978" s="5">
        <v>862.31600000000014</v>
      </c>
      <c r="I978" s="5">
        <v>146.59372000000005</v>
      </c>
      <c r="J978" s="3" t="b">
        <v>0</v>
      </c>
      <c r="K978" s="3" t="s">
        <v>786</v>
      </c>
      <c r="L978" s="16">
        <f t="shared" si="45"/>
        <v>0.80902777777777779</v>
      </c>
      <c r="M978" s="3">
        <v>2023</v>
      </c>
      <c r="N978" s="3">
        <v>10</v>
      </c>
      <c r="O978" s="3" t="s">
        <v>16</v>
      </c>
      <c r="P978" s="3">
        <v>19</v>
      </c>
      <c r="Q978" s="9">
        <f xml:space="preserve"> Table1[[#This Row],[Total_Sales]] / Table1[[#This Row],[Quantity_Sold]]</f>
        <v>123.18800000000002</v>
      </c>
      <c r="R978" s="14" t="str">
        <f t="shared" si="46"/>
        <v>Evening</v>
      </c>
      <c r="S978" s="30">
        <f t="shared" si="47"/>
        <v>0.17000000000000004</v>
      </c>
    </row>
    <row r="979" spans="1:19" ht="15.75" customHeight="1" x14ac:dyDescent="0.3">
      <c r="A979" s="3">
        <v>2325</v>
      </c>
      <c r="B979" s="4">
        <v>45218</v>
      </c>
      <c r="C979" s="3">
        <v>204</v>
      </c>
      <c r="D979" s="3">
        <v>304</v>
      </c>
      <c r="E979" s="3">
        <v>102</v>
      </c>
      <c r="F979" s="3">
        <v>3</v>
      </c>
      <c r="G979" s="5">
        <v>347.97100000000006</v>
      </c>
      <c r="H979" s="5">
        <v>1043.9130000000002</v>
      </c>
      <c r="I979" s="5">
        <v>156.58695000000003</v>
      </c>
      <c r="J979" s="3" t="b">
        <v>0</v>
      </c>
      <c r="K979" s="3" t="s">
        <v>853</v>
      </c>
      <c r="L979" s="16">
        <f t="shared" si="45"/>
        <v>0.58611111111111114</v>
      </c>
      <c r="M979" s="3">
        <v>2023</v>
      </c>
      <c r="N979" s="3">
        <v>10</v>
      </c>
      <c r="O979" s="3" t="s">
        <v>16</v>
      </c>
      <c r="P979" s="3">
        <v>14</v>
      </c>
      <c r="Q979" s="9">
        <f xml:space="preserve"> Table1[[#This Row],[Total_Sales]] / Table1[[#This Row],[Quantity_Sold]]</f>
        <v>347.97100000000006</v>
      </c>
      <c r="R979" s="14" t="str">
        <f t="shared" si="46"/>
        <v>Afternoon</v>
      </c>
      <c r="S979" s="30">
        <f t="shared" si="47"/>
        <v>0.15</v>
      </c>
    </row>
    <row r="980" spans="1:19" ht="15.75" customHeight="1" x14ac:dyDescent="0.3">
      <c r="A980" s="3">
        <v>1506</v>
      </c>
      <c r="B980" s="4">
        <v>45219</v>
      </c>
      <c r="C980" s="3">
        <v>201</v>
      </c>
      <c r="D980" s="3">
        <v>305</v>
      </c>
      <c r="E980" s="3">
        <v>102</v>
      </c>
      <c r="F980" s="3">
        <v>2</v>
      </c>
      <c r="G980" s="5">
        <v>318.30500000000001</v>
      </c>
      <c r="H980" s="5">
        <v>636.61</v>
      </c>
      <c r="I980" s="5">
        <v>133.68809999999999</v>
      </c>
      <c r="J980" s="3" t="b">
        <v>0</v>
      </c>
      <c r="K980" s="3" t="s">
        <v>448</v>
      </c>
      <c r="L980" s="16">
        <f t="shared" si="45"/>
        <v>0.49513888888888891</v>
      </c>
      <c r="M980" s="3">
        <v>2023</v>
      </c>
      <c r="N980" s="3">
        <v>10</v>
      </c>
      <c r="O980" s="3" t="s">
        <v>26</v>
      </c>
      <c r="P980" s="3">
        <v>11</v>
      </c>
      <c r="Q980" s="9">
        <f xml:space="preserve"> Table1[[#This Row],[Total_Sales]] / Table1[[#This Row],[Quantity_Sold]]</f>
        <v>318.30500000000001</v>
      </c>
      <c r="R980" s="14" t="str">
        <f t="shared" si="46"/>
        <v>Morning</v>
      </c>
      <c r="S980" s="30">
        <f t="shared" si="47"/>
        <v>0.21</v>
      </c>
    </row>
    <row r="981" spans="1:19" ht="15.75" customHeight="1" x14ac:dyDescent="0.3">
      <c r="A981" s="3">
        <v>1627</v>
      </c>
      <c r="B981" s="4">
        <v>45219</v>
      </c>
      <c r="C981" s="3">
        <v>201</v>
      </c>
      <c r="D981" s="3">
        <v>304</v>
      </c>
      <c r="E981" s="3">
        <v>104</v>
      </c>
      <c r="F981" s="3">
        <v>10</v>
      </c>
      <c r="G981" s="5">
        <v>44.72</v>
      </c>
      <c r="H981" s="5">
        <v>447.2</v>
      </c>
      <c r="I981" s="5">
        <v>111.8</v>
      </c>
      <c r="J981" s="3" t="b">
        <v>1</v>
      </c>
      <c r="K981" s="3" t="s">
        <v>529</v>
      </c>
      <c r="L981" s="16">
        <f t="shared" si="45"/>
        <v>0.34513888888888888</v>
      </c>
      <c r="M981" s="3">
        <v>2023</v>
      </c>
      <c r="N981" s="3">
        <v>10</v>
      </c>
      <c r="O981" s="3" t="s">
        <v>26</v>
      </c>
      <c r="P981" s="3">
        <v>8</v>
      </c>
      <c r="Q981" s="9">
        <f xml:space="preserve"> Table1[[#This Row],[Total_Sales]] / Table1[[#This Row],[Quantity_Sold]]</f>
        <v>44.72</v>
      </c>
      <c r="R981" s="14" t="str">
        <f t="shared" si="46"/>
        <v>Morning</v>
      </c>
      <c r="S981" s="30">
        <f t="shared" si="47"/>
        <v>0.25</v>
      </c>
    </row>
    <row r="982" spans="1:19" ht="15.75" customHeight="1" x14ac:dyDescent="0.3">
      <c r="A982" s="3">
        <v>2266</v>
      </c>
      <c r="B982" s="4">
        <v>45219</v>
      </c>
      <c r="C982" s="3">
        <v>201</v>
      </c>
      <c r="D982" s="3">
        <v>305</v>
      </c>
      <c r="E982" s="3">
        <v>102</v>
      </c>
      <c r="F982" s="3">
        <v>3</v>
      </c>
      <c r="G982" s="5">
        <v>319.16300000000001</v>
      </c>
      <c r="H982" s="5">
        <v>957.48900000000003</v>
      </c>
      <c r="I982" s="5">
        <v>162.77313000000001</v>
      </c>
      <c r="J982" s="3" t="b">
        <v>1</v>
      </c>
      <c r="K982" s="3" t="s">
        <v>850</v>
      </c>
      <c r="L982" s="16">
        <f t="shared" si="45"/>
        <v>0.95138888888888884</v>
      </c>
      <c r="M982" s="3">
        <v>2023</v>
      </c>
      <c r="N982" s="3">
        <v>10</v>
      </c>
      <c r="O982" s="3" t="s">
        <v>26</v>
      </c>
      <c r="P982" s="3">
        <v>22</v>
      </c>
      <c r="Q982" s="9">
        <f xml:space="preserve"> Table1[[#This Row],[Total_Sales]] / Table1[[#This Row],[Quantity_Sold]]</f>
        <v>319.16300000000001</v>
      </c>
      <c r="R982" s="14" t="str">
        <f t="shared" si="46"/>
        <v>Night</v>
      </c>
      <c r="S982" s="30">
        <f t="shared" si="47"/>
        <v>0.17</v>
      </c>
    </row>
    <row r="983" spans="1:19" ht="15.75" customHeight="1" x14ac:dyDescent="0.3">
      <c r="A983" s="3">
        <v>2506</v>
      </c>
      <c r="B983" s="4">
        <v>45219</v>
      </c>
      <c r="C983" s="3">
        <v>204</v>
      </c>
      <c r="D983" s="3">
        <v>303</v>
      </c>
      <c r="E983" s="3">
        <v>104</v>
      </c>
      <c r="F983" s="3">
        <v>10</v>
      </c>
      <c r="G983" s="5">
        <v>179.85499999999999</v>
      </c>
      <c r="H983" s="5">
        <v>1798.55</v>
      </c>
      <c r="I983" s="5">
        <v>305.75350000000003</v>
      </c>
      <c r="J983" s="3" t="b">
        <v>0</v>
      </c>
      <c r="K983" s="3" t="s">
        <v>943</v>
      </c>
      <c r="L983" s="16">
        <f t="shared" si="45"/>
        <v>6.1111111111111109E-2</v>
      </c>
      <c r="M983" s="3">
        <v>2023</v>
      </c>
      <c r="N983" s="3">
        <v>10</v>
      </c>
      <c r="O983" s="3" t="s">
        <v>26</v>
      </c>
      <c r="P983" s="3">
        <v>1</v>
      </c>
      <c r="Q983" s="9">
        <f xml:space="preserve"> Table1[[#This Row],[Total_Sales]] / Table1[[#This Row],[Quantity_Sold]]</f>
        <v>179.85499999999999</v>
      </c>
      <c r="R983" s="14" t="str">
        <f t="shared" si="46"/>
        <v>Morning</v>
      </c>
      <c r="S983" s="30">
        <f t="shared" si="47"/>
        <v>0.17</v>
      </c>
    </row>
    <row r="984" spans="1:19" ht="15.75" customHeight="1" x14ac:dyDescent="0.3">
      <c r="A984" s="3">
        <v>2445</v>
      </c>
      <c r="B984" s="4">
        <v>45220</v>
      </c>
      <c r="C984" s="3">
        <v>201</v>
      </c>
      <c r="D984" s="3">
        <v>304</v>
      </c>
      <c r="E984" s="3">
        <v>103</v>
      </c>
      <c r="F984" s="3">
        <v>10</v>
      </c>
      <c r="G984" s="5">
        <v>305.89000000000004</v>
      </c>
      <c r="H984" s="5">
        <v>3058.9000000000005</v>
      </c>
      <c r="I984" s="5">
        <v>458.83500000000009</v>
      </c>
      <c r="J984" s="3" t="b">
        <v>1</v>
      </c>
      <c r="K984" s="3" t="s">
        <v>377</v>
      </c>
      <c r="L984" s="16">
        <f t="shared" si="45"/>
        <v>0.33402777777777776</v>
      </c>
      <c r="M984" s="3">
        <v>2023</v>
      </c>
      <c r="N984" s="3">
        <v>10</v>
      </c>
      <c r="O984" s="3" t="s">
        <v>22</v>
      </c>
      <c r="P984" s="3">
        <v>8</v>
      </c>
      <c r="Q984" s="9">
        <f xml:space="preserve"> Table1[[#This Row],[Total_Sales]] / Table1[[#This Row],[Quantity_Sold]]</f>
        <v>305.89000000000004</v>
      </c>
      <c r="R984" s="14" t="str">
        <f t="shared" si="46"/>
        <v>Morning</v>
      </c>
      <c r="S984" s="30">
        <f t="shared" si="47"/>
        <v>0.15</v>
      </c>
    </row>
    <row r="985" spans="1:19" ht="15.75" customHeight="1" x14ac:dyDescent="0.3">
      <c r="A985" s="3">
        <v>2992</v>
      </c>
      <c r="B985" s="4">
        <v>45220</v>
      </c>
      <c r="C985" s="3">
        <v>202</v>
      </c>
      <c r="D985" s="3">
        <v>301</v>
      </c>
      <c r="E985" s="3">
        <v>105</v>
      </c>
      <c r="F985" s="3">
        <v>8</v>
      </c>
      <c r="G985" s="5">
        <v>132.41800000000001</v>
      </c>
      <c r="H985" s="5">
        <v>1059.3440000000001</v>
      </c>
      <c r="I985" s="5">
        <v>180.08848000000003</v>
      </c>
      <c r="J985" s="3" t="b">
        <v>0</v>
      </c>
      <c r="K985" s="3" t="s">
        <v>1019</v>
      </c>
      <c r="L985" s="16">
        <f t="shared" si="45"/>
        <v>9.0277777777777769E-3</v>
      </c>
      <c r="M985" s="3">
        <v>2023</v>
      </c>
      <c r="N985" s="3">
        <v>10</v>
      </c>
      <c r="O985" s="3" t="s">
        <v>22</v>
      </c>
      <c r="P985" s="3">
        <v>0</v>
      </c>
      <c r="Q985" s="9">
        <f xml:space="preserve"> Table1[[#This Row],[Total_Sales]] / Table1[[#This Row],[Quantity_Sold]]</f>
        <v>132.41800000000001</v>
      </c>
      <c r="R985" s="14" t="str">
        <f t="shared" si="46"/>
        <v>Morning</v>
      </c>
      <c r="S985" s="30">
        <f t="shared" si="47"/>
        <v>0.17</v>
      </c>
    </row>
    <row r="986" spans="1:19" ht="15.75" customHeight="1" x14ac:dyDescent="0.3">
      <c r="A986" s="3">
        <v>1355</v>
      </c>
      <c r="B986" s="4">
        <v>45221</v>
      </c>
      <c r="C986" s="3">
        <v>204</v>
      </c>
      <c r="D986" s="3">
        <v>301</v>
      </c>
      <c r="E986" s="3">
        <v>101</v>
      </c>
      <c r="F986" s="3">
        <v>5</v>
      </c>
      <c r="G986" s="5">
        <v>92.95</v>
      </c>
      <c r="H986" s="5">
        <v>464.75</v>
      </c>
      <c r="I986" s="5">
        <v>88.302499999999995</v>
      </c>
      <c r="J986" s="3" t="b">
        <v>0</v>
      </c>
      <c r="K986" s="3" t="s">
        <v>338</v>
      </c>
      <c r="L986" s="16">
        <f t="shared" si="45"/>
        <v>0.92986111111111114</v>
      </c>
      <c r="M986" s="3">
        <v>2023</v>
      </c>
      <c r="N986" s="3">
        <v>10</v>
      </c>
      <c r="O986" s="3" t="s">
        <v>20</v>
      </c>
      <c r="P986" s="3">
        <v>22</v>
      </c>
      <c r="Q986" s="14">
        <f xml:space="preserve"> Table1[[#This Row],[Total_Sales]] / Table1[[#This Row],[Quantity_Sold]]</f>
        <v>92.95</v>
      </c>
      <c r="R986" s="14" t="str">
        <f t="shared" si="46"/>
        <v>Night</v>
      </c>
      <c r="S986" s="30">
        <f t="shared" si="47"/>
        <v>0.19</v>
      </c>
    </row>
    <row r="987" spans="1:19" ht="15.75" customHeight="1" x14ac:dyDescent="0.3">
      <c r="A987" s="3">
        <v>1357</v>
      </c>
      <c r="B987" s="4">
        <v>45221</v>
      </c>
      <c r="C987" s="3">
        <v>203</v>
      </c>
      <c r="D987" s="3">
        <v>303</v>
      </c>
      <c r="E987" s="3">
        <v>105</v>
      </c>
      <c r="F987" s="3">
        <v>9</v>
      </c>
      <c r="G987" s="5">
        <v>216.64500000000001</v>
      </c>
      <c r="H987" s="5">
        <v>1949.8050000000001</v>
      </c>
      <c r="I987" s="5">
        <v>487.45125000000002</v>
      </c>
      <c r="J987" s="3" t="b">
        <v>0</v>
      </c>
      <c r="K987" s="3" t="s">
        <v>340</v>
      </c>
      <c r="L987" s="16">
        <f t="shared" si="45"/>
        <v>0.64444444444444449</v>
      </c>
      <c r="M987" s="3">
        <v>2023</v>
      </c>
      <c r="N987" s="3">
        <v>10</v>
      </c>
      <c r="O987" s="3" t="s">
        <v>20</v>
      </c>
      <c r="P987" s="3">
        <v>15</v>
      </c>
      <c r="Q987" s="9">
        <f xml:space="preserve"> Table1[[#This Row],[Total_Sales]] / Table1[[#This Row],[Quantity_Sold]]</f>
        <v>216.64500000000001</v>
      </c>
      <c r="R987" s="14" t="str">
        <f t="shared" si="46"/>
        <v>Evening</v>
      </c>
      <c r="S987" s="30">
        <f t="shared" si="47"/>
        <v>0.25</v>
      </c>
    </row>
    <row r="988" spans="1:19" ht="15.75" customHeight="1" x14ac:dyDescent="0.3">
      <c r="A988" s="3">
        <v>2167</v>
      </c>
      <c r="B988" s="4">
        <v>45221</v>
      </c>
      <c r="C988" s="3">
        <v>202</v>
      </c>
      <c r="D988" s="3">
        <v>303</v>
      </c>
      <c r="E988" s="3">
        <v>104</v>
      </c>
      <c r="F988" s="3">
        <v>10</v>
      </c>
      <c r="G988" s="5">
        <v>134.238</v>
      </c>
      <c r="H988" s="5">
        <v>1342.38</v>
      </c>
      <c r="I988" s="5">
        <v>335.59500000000003</v>
      </c>
      <c r="J988" s="3" t="b">
        <v>0</v>
      </c>
      <c r="K988" s="3" t="s">
        <v>807</v>
      </c>
      <c r="L988" s="16">
        <f t="shared" si="45"/>
        <v>0.45069444444444445</v>
      </c>
      <c r="M988" s="3">
        <v>2023</v>
      </c>
      <c r="N988" s="3">
        <v>10</v>
      </c>
      <c r="O988" s="3" t="s">
        <v>20</v>
      </c>
      <c r="P988" s="3">
        <v>10</v>
      </c>
      <c r="Q988" s="9">
        <f xml:space="preserve"> Table1[[#This Row],[Total_Sales]] / Table1[[#This Row],[Quantity_Sold]]</f>
        <v>134.238</v>
      </c>
      <c r="R988" s="14" t="str">
        <f t="shared" si="46"/>
        <v>Morning</v>
      </c>
      <c r="S988" s="30">
        <f t="shared" si="47"/>
        <v>0.25</v>
      </c>
    </row>
    <row r="989" spans="1:19" ht="15.75" customHeight="1" x14ac:dyDescent="0.3">
      <c r="A989" s="3">
        <v>1199</v>
      </c>
      <c r="B989" s="4">
        <v>45222</v>
      </c>
      <c r="C989" s="3">
        <v>203</v>
      </c>
      <c r="D989" s="3">
        <v>303</v>
      </c>
      <c r="E989" s="3">
        <v>104</v>
      </c>
      <c r="F989" s="3">
        <v>8</v>
      </c>
      <c r="G989" s="5">
        <v>164.52800000000002</v>
      </c>
      <c r="H989" s="5">
        <v>1316.2240000000002</v>
      </c>
      <c r="I989" s="5">
        <v>250.08256000000003</v>
      </c>
      <c r="J989" s="3" t="b">
        <v>0</v>
      </c>
      <c r="K989" s="3" t="s">
        <v>54</v>
      </c>
      <c r="L989" s="16">
        <f t="shared" si="45"/>
        <v>0.8833333333333333</v>
      </c>
      <c r="M989" s="3">
        <v>2023</v>
      </c>
      <c r="N989" s="3">
        <v>10</v>
      </c>
      <c r="O989" s="3" t="s">
        <v>28</v>
      </c>
      <c r="P989" s="3">
        <v>21</v>
      </c>
      <c r="Q989" s="9">
        <f xml:space="preserve"> Table1[[#This Row],[Total_Sales]] / Table1[[#This Row],[Quantity_Sold]]</f>
        <v>164.52800000000002</v>
      </c>
      <c r="R989" s="14" t="str">
        <f t="shared" si="46"/>
        <v>Night</v>
      </c>
      <c r="S989" s="30">
        <f t="shared" si="47"/>
        <v>0.19</v>
      </c>
    </row>
    <row r="990" spans="1:19" ht="15.75" customHeight="1" x14ac:dyDescent="0.3">
      <c r="A990" s="3">
        <v>1052</v>
      </c>
      <c r="B990" s="4">
        <v>45223</v>
      </c>
      <c r="C990" s="3">
        <v>203</v>
      </c>
      <c r="D990" s="3">
        <v>301</v>
      </c>
      <c r="E990" s="3">
        <v>104</v>
      </c>
      <c r="F990" s="3">
        <v>2</v>
      </c>
      <c r="G990" s="5">
        <v>53.079000000000001</v>
      </c>
      <c r="H990" s="5">
        <v>106.158</v>
      </c>
      <c r="I990" s="5">
        <v>31.8474</v>
      </c>
      <c r="J990" s="3" t="b">
        <v>0</v>
      </c>
      <c r="K990" s="3" t="s">
        <v>72</v>
      </c>
      <c r="L990" s="16">
        <f t="shared" si="45"/>
        <v>0.18472222222222223</v>
      </c>
      <c r="M990" s="3">
        <v>2023</v>
      </c>
      <c r="N990" s="3">
        <v>10</v>
      </c>
      <c r="O990" s="3" t="s">
        <v>31</v>
      </c>
      <c r="P990" s="3">
        <v>4</v>
      </c>
      <c r="Q990" s="9">
        <f xml:space="preserve"> Table1[[#This Row],[Total_Sales]] / Table1[[#This Row],[Quantity_Sold]]</f>
        <v>53.079000000000001</v>
      </c>
      <c r="R990" s="14" t="str">
        <f t="shared" si="46"/>
        <v>Morning</v>
      </c>
      <c r="S990" s="30">
        <f t="shared" si="47"/>
        <v>0.3</v>
      </c>
    </row>
    <row r="991" spans="1:19" ht="15.75" customHeight="1" x14ac:dyDescent="0.3">
      <c r="A991" s="3">
        <v>1890</v>
      </c>
      <c r="B991" s="4">
        <v>45223</v>
      </c>
      <c r="C991" s="3">
        <v>203</v>
      </c>
      <c r="D991" s="3">
        <v>305</v>
      </c>
      <c r="E991" s="3">
        <v>101</v>
      </c>
      <c r="F991" s="3">
        <v>7</v>
      </c>
      <c r="G991" s="5">
        <v>190.81400000000002</v>
      </c>
      <c r="H991" s="5">
        <v>1335.6980000000001</v>
      </c>
      <c r="I991" s="5">
        <v>280.49657999999999</v>
      </c>
      <c r="J991" s="3" t="b">
        <v>0</v>
      </c>
      <c r="K991" s="3" t="s">
        <v>268</v>
      </c>
      <c r="L991" s="16">
        <f t="shared" si="45"/>
        <v>0.32430555555555557</v>
      </c>
      <c r="M991" s="3">
        <v>2023</v>
      </c>
      <c r="N991" s="3">
        <v>10</v>
      </c>
      <c r="O991" s="3" t="s">
        <v>31</v>
      </c>
      <c r="P991" s="3">
        <v>7</v>
      </c>
      <c r="Q991" s="14">
        <f xml:space="preserve"> Table1[[#This Row],[Total_Sales]] / Table1[[#This Row],[Quantity_Sold]]</f>
        <v>190.81400000000002</v>
      </c>
      <c r="R991" s="14" t="str">
        <f t="shared" si="46"/>
        <v>Morning</v>
      </c>
      <c r="S991" s="30">
        <f t="shared" si="47"/>
        <v>0.21</v>
      </c>
    </row>
    <row r="992" spans="1:19" ht="15.75" customHeight="1" x14ac:dyDescent="0.3">
      <c r="A992" s="3">
        <v>1961</v>
      </c>
      <c r="B992" s="4">
        <v>45223</v>
      </c>
      <c r="C992" s="3">
        <v>203</v>
      </c>
      <c r="D992" s="3">
        <v>304</v>
      </c>
      <c r="E992" s="3">
        <v>103</v>
      </c>
      <c r="F992" s="3">
        <v>6</v>
      </c>
      <c r="G992" s="5">
        <v>202.51400000000001</v>
      </c>
      <c r="H992" s="5">
        <v>1215.0840000000001</v>
      </c>
      <c r="I992" s="5">
        <v>230.86596</v>
      </c>
      <c r="J992" s="3" t="b">
        <v>0</v>
      </c>
      <c r="K992" s="3" t="s">
        <v>730</v>
      </c>
      <c r="L992" s="16">
        <f t="shared" si="45"/>
        <v>5.9027777777777776E-2</v>
      </c>
      <c r="M992" s="3">
        <v>2023</v>
      </c>
      <c r="N992" s="3">
        <v>10</v>
      </c>
      <c r="O992" s="3" t="s">
        <v>31</v>
      </c>
      <c r="P992" s="3">
        <v>1</v>
      </c>
      <c r="Q992" s="9">
        <f xml:space="preserve"> Table1[[#This Row],[Total_Sales]] / Table1[[#This Row],[Quantity_Sold]]</f>
        <v>202.51400000000001</v>
      </c>
      <c r="R992" s="14" t="str">
        <f t="shared" si="46"/>
        <v>Morning</v>
      </c>
      <c r="S992" s="30">
        <f t="shared" si="47"/>
        <v>0.19</v>
      </c>
    </row>
    <row r="993" spans="1:19" ht="15.75" customHeight="1" x14ac:dyDescent="0.3">
      <c r="A993" s="3">
        <v>2306</v>
      </c>
      <c r="B993" s="4">
        <v>45223</v>
      </c>
      <c r="C993" s="3">
        <v>203</v>
      </c>
      <c r="D993" s="3">
        <v>303</v>
      </c>
      <c r="E993" s="3">
        <v>105</v>
      </c>
      <c r="F993" s="3">
        <v>5</v>
      </c>
      <c r="G993" s="5">
        <v>64.350000000000009</v>
      </c>
      <c r="H993" s="5">
        <v>321.75000000000006</v>
      </c>
      <c r="I993" s="5">
        <v>96.52500000000002</v>
      </c>
      <c r="J993" s="3" t="b">
        <v>1</v>
      </c>
      <c r="K993" s="3" t="s">
        <v>870</v>
      </c>
      <c r="L993" s="16">
        <f t="shared" si="45"/>
        <v>0.4284722222222222</v>
      </c>
      <c r="M993" s="3">
        <v>2023</v>
      </c>
      <c r="N993" s="3">
        <v>10</v>
      </c>
      <c r="O993" s="3" t="s">
        <v>31</v>
      </c>
      <c r="P993" s="3">
        <v>10</v>
      </c>
      <c r="Q993" s="9">
        <f xml:space="preserve"> Table1[[#This Row],[Total_Sales]] / Table1[[#This Row],[Quantity_Sold]]</f>
        <v>64.350000000000009</v>
      </c>
      <c r="R993" s="14" t="str">
        <f t="shared" si="46"/>
        <v>Morning</v>
      </c>
      <c r="S993" s="30">
        <f t="shared" si="47"/>
        <v>0.3</v>
      </c>
    </row>
    <row r="994" spans="1:19" ht="15.75" customHeight="1" x14ac:dyDescent="0.3">
      <c r="A994" s="3">
        <v>2605</v>
      </c>
      <c r="B994" s="4">
        <v>45224</v>
      </c>
      <c r="C994" s="3">
        <v>205</v>
      </c>
      <c r="D994" s="3">
        <v>303</v>
      </c>
      <c r="E994" s="3">
        <v>104</v>
      </c>
      <c r="F994" s="3">
        <v>3</v>
      </c>
      <c r="G994" s="5">
        <v>34.892000000000003</v>
      </c>
      <c r="H994" s="5">
        <v>104.67600000000002</v>
      </c>
      <c r="I994" s="5">
        <v>26.169000000000004</v>
      </c>
      <c r="J994" s="3" t="b">
        <v>0</v>
      </c>
      <c r="K994" s="3" t="s">
        <v>535</v>
      </c>
      <c r="L994" s="16">
        <f t="shared" si="45"/>
        <v>1.3888888888888889E-3</v>
      </c>
      <c r="M994" s="3">
        <v>2023</v>
      </c>
      <c r="N994" s="3">
        <v>10</v>
      </c>
      <c r="O994" s="3" t="s">
        <v>18</v>
      </c>
      <c r="P994" s="3">
        <v>0</v>
      </c>
      <c r="Q994" s="9">
        <f xml:space="preserve"> Table1[[#This Row],[Total_Sales]] / Table1[[#This Row],[Quantity_Sold]]</f>
        <v>34.892000000000003</v>
      </c>
      <c r="R994" s="14" t="str">
        <f t="shared" si="46"/>
        <v>Morning</v>
      </c>
      <c r="S994" s="30">
        <f t="shared" si="47"/>
        <v>0.25</v>
      </c>
    </row>
    <row r="995" spans="1:19" ht="15.75" customHeight="1" x14ac:dyDescent="0.3">
      <c r="A995" s="3">
        <v>2724</v>
      </c>
      <c r="B995" s="4">
        <v>45224</v>
      </c>
      <c r="C995" s="3">
        <v>205</v>
      </c>
      <c r="D995" s="3">
        <v>303</v>
      </c>
      <c r="E995" s="3">
        <v>101</v>
      </c>
      <c r="F995" s="3">
        <v>9</v>
      </c>
      <c r="G995" s="5">
        <v>347.1</v>
      </c>
      <c r="H995" s="5">
        <v>3123.9</v>
      </c>
      <c r="I995" s="5">
        <v>656.01900000000001</v>
      </c>
      <c r="J995" s="3" t="b">
        <v>0</v>
      </c>
      <c r="K995" s="3" t="s">
        <v>1013</v>
      </c>
      <c r="L995" s="16">
        <f t="shared" si="45"/>
        <v>0.91111111111111109</v>
      </c>
      <c r="M995" s="3">
        <v>2023</v>
      </c>
      <c r="N995" s="3">
        <v>10</v>
      </c>
      <c r="O995" s="3" t="s">
        <v>18</v>
      </c>
      <c r="P995" s="3">
        <v>21</v>
      </c>
      <c r="Q995" s="14">
        <f xml:space="preserve"> Table1[[#This Row],[Total_Sales]] / Table1[[#This Row],[Quantity_Sold]]</f>
        <v>347.1</v>
      </c>
      <c r="R995" s="14" t="str">
        <f t="shared" si="46"/>
        <v>Night</v>
      </c>
      <c r="S995" s="30">
        <f t="shared" si="47"/>
        <v>0.21</v>
      </c>
    </row>
    <row r="996" spans="1:19" ht="15.75" customHeight="1" x14ac:dyDescent="0.3">
      <c r="A996" s="3">
        <v>1296</v>
      </c>
      <c r="B996" s="4">
        <v>45225</v>
      </c>
      <c r="C996" s="3">
        <v>202</v>
      </c>
      <c r="D996" s="3">
        <v>302</v>
      </c>
      <c r="E996" s="3">
        <v>101</v>
      </c>
      <c r="F996" s="3">
        <v>6</v>
      </c>
      <c r="G996" s="5">
        <v>84.5</v>
      </c>
      <c r="H996" s="5">
        <v>507</v>
      </c>
      <c r="I996" s="5">
        <v>106.47</v>
      </c>
      <c r="J996" s="3" t="b">
        <v>0</v>
      </c>
      <c r="K996" s="3" t="s">
        <v>34</v>
      </c>
      <c r="L996" s="16">
        <f t="shared" si="45"/>
        <v>0.94166666666666665</v>
      </c>
      <c r="M996" s="3">
        <v>2023</v>
      </c>
      <c r="N996" s="3">
        <v>10</v>
      </c>
      <c r="O996" s="3" t="s">
        <v>16</v>
      </c>
      <c r="P996" s="3">
        <v>22</v>
      </c>
      <c r="Q996" s="14">
        <f xml:space="preserve"> Table1[[#This Row],[Total_Sales]] / Table1[[#This Row],[Quantity_Sold]]</f>
        <v>84.5</v>
      </c>
      <c r="R996" s="14" t="str">
        <f t="shared" si="46"/>
        <v>Night</v>
      </c>
      <c r="S996" s="30">
        <f t="shared" si="47"/>
        <v>0.21</v>
      </c>
    </row>
    <row r="997" spans="1:19" ht="15.75" customHeight="1" x14ac:dyDescent="0.3">
      <c r="A997" s="3">
        <v>1345</v>
      </c>
      <c r="B997" s="4">
        <v>45225</v>
      </c>
      <c r="C997" s="3">
        <v>202</v>
      </c>
      <c r="D997" s="3">
        <v>302</v>
      </c>
      <c r="E997" s="3">
        <v>105</v>
      </c>
      <c r="F997" s="3">
        <v>8</v>
      </c>
      <c r="G997" s="5">
        <v>230.30799999999999</v>
      </c>
      <c r="H997" s="5">
        <v>1842.4639999999999</v>
      </c>
      <c r="I997" s="5">
        <v>460.61599999999999</v>
      </c>
      <c r="J997" s="3" t="b">
        <v>0</v>
      </c>
      <c r="K997" s="3" t="s">
        <v>329</v>
      </c>
      <c r="L997" s="16">
        <f t="shared" si="45"/>
        <v>0.41666666666666669</v>
      </c>
      <c r="M997" s="3">
        <v>2023</v>
      </c>
      <c r="N997" s="3">
        <v>10</v>
      </c>
      <c r="O997" s="3" t="s">
        <v>16</v>
      </c>
      <c r="P997" s="3">
        <v>10</v>
      </c>
      <c r="Q997" s="9">
        <f xml:space="preserve"> Table1[[#This Row],[Total_Sales]] / Table1[[#This Row],[Quantity_Sold]]</f>
        <v>230.30799999999999</v>
      </c>
      <c r="R997" s="14" t="str">
        <f t="shared" si="46"/>
        <v>Morning</v>
      </c>
      <c r="S997" s="30">
        <f t="shared" si="47"/>
        <v>0.25</v>
      </c>
    </row>
    <row r="998" spans="1:19" ht="15.75" customHeight="1" x14ac:dyDescent="0.3">
      <c r="A998" s="3">
        <v>1901</v>
      </c>
      <c r="B998" s="4">
        <v>45225</v>
      </c>
      <c r="C998" s="3">
        <v>204</v>
      </c>
      <c r="D998" s="3">
        <v>304</v>
      </c>
      <c r="E998" s="3">
        <v>103</v>
      </c>
      <c r="F998" s="3">
        <v>3</v>
      </c>
      <c r="G998" s="5">
        <v>169.74099999999999</v>
      </c>
      <c r="H998" s="5">
        <v>509.22299999999996</v>
      </c>
      <c r="I998" s="5">
        <v>96.752369999999999</v>
      </c>
      <c r="J998" s="3" t="b">
        <v>1</v>
      </c>
      <c r="K998" s="3" t="s">
        <v>694</v>
      </c>
      <c r="L998" s="16">
        <f t="shared" si="45"/>
        <v>2.8472222222222222E-2</v>
      </c>
      <c r="M998" s="3">
        <v>2023</v>
      </c>
      <c r="N998" s="3">
        <v>10</v>
      </c>
      <c r="O998" s="3" t="s">
        <v>16</v>
      </c>
      <c r="P998" s="3">
        <v>0</v>
      </c>
      <c r="Q998" s="9">
        <f xml:space="preserve"> Table1[[#This Row],[Total_Sales]] / Table1[[#This Row],[Quantity_Sold]]</f>
        <v>169.74099999999999</v>
      </c>
      <c r="R998" s="14" t="str">
        <f t="shared" si="46"/>
        <v>Morning</v>
      </c>
      <c r="S998" s="30">
        <f t="shared" si="47"/>
        <v>0.19</v>
      </c>
    </row>
    <row r="999" spans="1:19" ht="15.75" customHeight="1" x14ac:dyDescent="0.3">
      <c r="A999" s="3">
        <v>2047</v>
      </c>
      <c r="B999" s="4">
        <v>45226</v>
      </c>
      <c r="C999" s="3">
        <v>203</v>
      </c>
      <c r="D999" s="3">
        <v>304</v>
      </c>
      <c r="E999" s="3">
        <v>104</v>
      </c>
      <c r="F999" s="3">
        <v>1</v>
      </c>
      <c r="G999" s="5">
        <v>112.736</v>
      </c>
      <c r="H999" s="5">
        <v>112.736</v>
      </c>
      <c r="I999" s="5">
        <v>28.184000000000001</v>
      </c>
      <c r="J999" s="3" t="b">
        <v>0</v>
      </c>
      <c r="K999" s="3" t="s">
        <v>553</v>
      </c>
      <c r="L999" s="16">
        <f t="shared" si="45"/>
        <v>0.60486111111111107</v>
      </c>
      <c r="M999" s="3">
        <v>2023</v>
      </c>
      <c r="N999" s="3">
        <v>10</v>
      </c>
      <c r="O999" s="3" t="s">
        <v>26</v>
      </c>
      <c r="P999" s="3">
        <v>14</v>
      </c>
      <c r="Q999" s="9">
        <f xml:space="preserve"> Table1[[#This Row],[Total_Sales]] / Table1[[#This Row],[Quantity_Sold]]</f>
        <v>112.736</v>
      </c>
      <c r="R999" s="14" t="str">
        <f t="shared" si="46"/>
        <v>Afternoon</v>
      </c>
      <c r="S999" s="30">
        <f t="shared" si="47"/>
        <v>0.25</v>
      </c>
    </row>
    <row r="1000" spans="1:19" ht="15.75" customHeight="1" x14ac:dyDescent="0.3">
      <c r="A1000" s="3">
        <v>1264</v>
      </c>
      <c r="B1000" s="4">
        <v>45227</v>
      </c>
      <c r="C1000" s="3">
        <v>202</v>
      </c>
      <c r="D1000" s="3">
        <v>302</v>
      </c>
      <c r="E1000" s="3">
        <v>104</v>
      </c>
      <c r="F1000" s="3">
        <v>6</v>
      </c>
      <c r="G1000" s="5">
        <v>117.50700000000001</v>
      </c>
      <c r="H1000" s="5">
        <v>705.04200000000003</v>
      </c>
      <c r="I1000" s="5">
        <v>119.85714000000002</v>
      </c>
      <c r="J1000" s="3" t="b">
        <v>1</v>
      </c>
      <c r="K1000" s="3" t="s">
        <v>265</v>
      </c>
      <c r="L1000" s="16">
        <f t="shared" si="45"/>
        <v>0.98333333333333328</v>
      </c>
      <c r="M1000" s="3">
        <v>2023</v>
      </c>
      <c r="N1000" s="3">
        <v>10</v>
      </c>
      <c r="O1000" s="3" t="s">
        <v>22</v>
      </c>
      <c r="P1000" s="3">
        <v>23</v>
      </c>
      <c r="Q1000" s="9">
        <f xml:space="preserve"> Table1[[#This Row],[Total_Sales]] / Table1[[#This Row],[Quantity_Sold]]</f>
        <v>117.50700000000001</v>
      </c>
      <c r="R1000" s="14" t="str">
        <f t="shared" si="46"/>
        <v>Night</v>
      </c>
      <c r="S1000" s="30">
        <f t="shared" si="47"/>
        <v>0.17</v>
      </c>
    </row>
    <row r="1001" spans="1:19" ht="15.75" customHeight="1" x14ac:dyDescent="0.3">
      <c r="A1001" s="3">
        <v>1559</v>
      </c>
      <c r="B1001" s="4">
        <v>45227</v>
      </c>
      <c r="C1001" s="3">
        <v>205</v>
      </c>
      <c r="D1001" s="3">
        <v>305</v>
      </c>
      <c r="E1001" s="3">
        <v>103</v>
      </c>
      <c r="F1001" s="3">
        <v>10</v>
      </c>
      <c r="G1001" s="5">
        <v>258.15400000000005</v>
      </c>
      <c r="H1001" s="5">
        <v>2581.5400000000004</v>
      </c>
      <c r="I1001" s="5">
        <v>490.4926000000001</v>
      </c>
      <c r="J1001" s="3" t="b">
        <v>0</v>
      </c>
      <c r="K1001" s="3" t="s">
        <v>486</v>
      </c>
      <c r="L1001" s="16">
        <f t="shared" si="45"/>
        <v>0.68472222222222223</v>
      </c>
      <c r="M1001" s="3">
        <v>2023</v>
      </c>
      <c r="N1001" s="3">
        <v>10</v>
      </c>
      <c r="O1001" s="3" t="s">
        <v>22</v>
      </c>
      <c r="P1001" s="3">
        <v>16</v>
      </c>
      <c r="Q1001" s="9">
        <f xml:space="preserve"> Table1[[#This Row],[Total_Sales]] / Table1[[#This Row],[Quantity_Sold]]</f>
        <v>258.15400000000005</v>
      </c>
      <c r="R1001" s="14" t="str">
        <f t="shared" si="46"/>
        <v>Evening</v>
      </c>
      <c r="S1001" s="30">
        <f t="shared" si="47"/>
        <v>0.19</v>
      </c>
    </row>
    <row r="1002" spans="1:19" ht="15.75" customHeight="1" x14ac:dyDescent="0.3">
      <c r="A1002" s="3">
        <v>1547</v>
      </c>
      <c r="B1002" s="4">
        <v>45228</v>
      </c>
      <c r="C1002" s="3">
        <v>205</v>
      </c>
      <c r="D1002" s="3">
        <v>302</v>
      </c>
      <c r="E1002" s="3">
        <v>102</v>
      </c>
      <c r="F1002" s="3">
        <v>2</v>
      </c>
      <c r="G1002" s="5">
        <v>389.92200000000003</v>
      </c>
      <c r="H1002" s="5">
        <v>779.84400000000005</v>
      </c>
      <c r="I1002" s="5">
        <v>148.17036000000002</v>
      </c>
      <c r="J1002" s="3" t="b">
        <v>0</v>
      </c>
      <c r="K1002" s="3" t="s">
        <v>476</v>
      </c>
      <c r="L1002" s="16">
        <f t="shared" si="45"/>
        <v>0.34444444444444444</v>
      </c>
      <c r="M1002" s="3">
        <v>2023</v>
      </c>
      <c r="N1002" s="3">
        <v>10</v>
      </c>
      <c r="O1002" s="3" t="s">
        <v>20</v>
      </c>
      <c r="P1002" s="3">
        <v>8</v>
      </c>
      <c r="Q1002" s="9">
        <f xml:space="preserve"> Table1[[#This Row],[Total_Sales]] / Table1[[#This Row],[Quantity_Sold]]</f>
        <v>389.92200000000003</v>
      </c>
      <c r="R1002" s="14" t="str">
        <f t="shared" si="46"/>
        <v>Morning</v>
      </c>
      <c r="S1002" s="30">
        <f t="shared" si="47"/>
        <v>0.19</v>
      </c>
    </row>
    <row r="1003" spans="1:19" ht="15.75" customHeight="1" x14ac:dyDescent="0.3">
      <c r="A1003" s="3">
        <v>2049</v>
      </c>
      <c r="B1003" s="4">
        <v>45229</v>
      </c>
      <c r="C1003" s="3">
        <v>204</v>
      </c>
      <c r="D1003" s="3">
        <v>302</v>
      </c>
      <c r="E1003" s="3">
        <v>102</v>
      </c>
      <c r="F1003" s="3">
        <v>9</v>
      </c>
      <c r="G1003" s="5">
        <v>286.45499999999998</v>
      </c>
      <c r="H1003" s="5">
        <v>2578.0949999999998</v>
      </c>
      <c r="I1003" s="5">
        <v>386.71424999999994</v>
      </c>
      <c r="J1003" s="3" t="b">
        <v>0</v>
      </c>
      <c r="K1003" s="3" t="s">
        <v>198</v>
      </c>
      <c r="L1003" s="16">
        <f t="shared" si="45"/>
        <v>0</v>
      </c>
      <c r="M1003" s="3">
        <v>2023</v>
      </c>
      <c r="N1003" s="3">
        <v>10</v>
      </c>
      <c r="O1003" s="3" t="s">
        <v>28</v>
      </c>
      <c r="P1003" s="3">
        <v>0</v>
      </c>
      <c r="Q1003" s="9">
        <f xml:space="preserve"> Table1[[#This Row],[Total_Sales]] / Table1[[#This Row],[Quantity_Sold]]</f>
        <v>286.45499999999998</v>
      </c>
      <c r="R1003" s="14" t="str">
        <f t="shared" si="46"/>
        <v>Morning</v>
      </c>
      <c r="S1003" s="30">
        <f t="shared" si="47"/>
        <v>0.15</v>
      </c>
    </row>
    <row r="1004" spans="1:19" ht="15.75" customHeight="1" x14ac:dyDescent="0.3">
      <c r="A1004" s="3">
        <v>2175</v>
      </c>
      <c r="B1004" s="4">
        <v>45230</v>
      </c>
      <c r="C1004" s="3">
        <v>202</v>
      </c>
      <c r="D1004" s="3">
        <v>304</v>
      </c>
      <c r="E1004" s="3">
        <v>105</v>
      </c>
      <c r="F1004" s="3">
        <v>3</v>
      </c>
      <c r="G1004" s="5">
        <v>119.32700000000001</v>
      </c>
      <c r="H1004" s="5">
        <v>357.98100000000005</v>
      </c>
      <c r="I1004" s="5">
        <v>53.697150000000008</v>
      </c>
      <c r="J1004" s="3" t="b">
        <v>0</v>
      </c>
      <c r="K1004" s="3" t="s">
        <v>328</v>
      </c>
      <c r="L1004" s="16">
        <f t="shared" si="45"/>
        <v>0.50902777777777775</v>
      </c>
      <c r="M1004" s="3">
        <v>2023</v>
      </c>
      <c r="N1004" s="3">
        <v>10</v>
      </c>
      <c r="O1004" s="3" t="s">
        <v>31</v>
      </c>
      <c r="P1004" s="3">
        <v>12</v>
      </c>
      <c r="Q1004" s="9">
        <f xml:space="preserve"> Table1[[#This Row],[Total_Sales]] / Table1[[#This Row],[Quantity_Sold]]</f>
        <v>119.32700000000001</v>
      </c>
      <c r="R1004" s="14" t="str">
        <f t="shared" si="46"/>
        <v>Afternoon</v>
      </c>
      <c r="S1004" s="30">
        <f t="shared" si="47"/>
        <v>0.15</v>
      </c>
    </row>
    <row r="1005" spans="1:19" ht="15.75" customHeight="1" x14ac:dyDescent="0.3">
      <c r="A1005" s="3">
        <v>1049</v>
      </c>
      <c r="B1005" s="4">
        <v>45231</v>
      </c>
      <c r="C1005" s="3">
        <v>203</v>
      </c>
      <c r="D1005" s="3">
        <v>305</v>
      </c>
      <c r="E1005" s="3">
        <v>104</v>
      </c>
      <c r="F1005" s="3">
        <v>4</v>
      </c>
      <c r="G1005" s="5">
        <v>306.839</v>
      </c>
      <c r="H1005" s="5">
        <v>1227.356</v>
      </c>
      <c r="I1005" s="5">
        <v>233.19764000000001</v>
      </c>
      <c r="J1005" s="3" t="b">
        <v>0</v>
      </c>
      <c r="K1005" s="3" t="s">
        <v>69</v>
      </c>
      <c r="L1005" s="16">
        <f t="shared" si="45"/>
        <v>0.58819444444444446</v>
      </c>
      <c r="M1005" s="3">
        <v>2023</v>
      </c>
      <c r="N1005" s="3">
        <v>11</v>
      </c>
      <c r="O1005" s="3" t="s">
        <v>18</v>
      </c>
      <c r="P1005" s="3">
        <v>14</v>
      </c>
      <c r="Q1005" s="9">
        <f xml:space="preserve"> Table1[[#This Row],[Total_Sales]] / Table1[[#This Row],[Quantity_Sold]]</f>
        <v>306.839</v>
      </c>
      <c r="R1005" s="14" t="str">
        <f t="shared" si="46"/>
        <v>Afternoon</v>
      </c>
      <c r="S1005" s="30">
        <f t="shared" si="47"/>
        <v>0.19</v>
      </c>
    </row>
    <row r="1006" spans="1:19" ht="15.75" customHeight="1" x14ac:dyDescent="0.3">
      <c r="A1006" s="3">
        <v>1092</v>
      </c>
      <c r="B1006" s="4">
        <v>45231</v>
      </c>
      <c r="C1006" s="3">
        <v>201</v>
      </c>
      <c r="D1006" s="3">
        <v>303</v>
      </c>
      <c r="E1006" s="3">
        <v>105</v>
      </c>
      <c r="F1006" s="3">
        <v>4</v>
      </c>
      <c r="G1006" s="5">
        <v>213.82399999999998</v>
      </c>
      <c r="H1006" s="5">
        <v>855.29599999999994</v>
      </c>
      <c r="I1006" s="5">
        <v>179.61215999999999</v>
      </c>
      <c r="J1006" s="3" t="b">
        <v>0</v>
      </c>
      <c r="K1006" s="3" t="s">
        <v>111</v>
      </c>
      <c r="L1006" s="16">
        <f t="shared" si="45"/>
        <v>0.75138888888888888</v>
      </c>
      <c r="M1006" s="3">
        <v>2023</v>
      </c>
      <c r="N1006" s="3">
        <v>11</v>
      </c>
      <c r="O1006" s="3" t="s">
        <v>18</v>
      </c>
      <c r="P1006" s="3">
        <v>18</v>
      </c>
      <c r="Q1006" s="9">
        <f xml:space="preserve"> Table1[[#This Row],[Total_Sales]] / Table1[[#This Row],[Quantity_Sold]]</f>
        <v>213.82399999999998</v>
      </c>
      <c r="R1006" s="14" t="str">
        <f t="shared" si="46"/>
        <v>Evening</v>
      </c>
      <c r="S1006" s="30">
        <f t="shared" si="47"/>
        <v>0.21</v>
      </c>
    </row>
    <row r="1007" spans="1:19" ht="15.75" customHeight="1" x14ac:dyDescent="0.3">
      <c r="A1007" s="3">
        <v>2086</v>
      </c>
      <c r="B1007" s="4">
        <v>45231</v>
      </c>
      <c r="C1007" s="3">
        <v>201</v>
      </c>
      <c r="D1007" s="3">
        <v>304</v>
      </c>
      <c r="E1007" s="3">
        <v>101</v>
      </c>
      <c r="F1007" s="3">
        <v>1</v>
      </c>
      <c r="G1007" s="5">
        <v>249.67800000000003</v>
      </c>
      <c r="H1007" s="5">
        <v>249.67800000000003</v>
      </c>
      <c r="I1007" s="5">
        <v>42.445260000000005</v>
      </c>
      <c r="J1007" s="3" t="b">
        <v>0</v>
      </c>
      <c r="K1007" s="3" t="s">
        <v>100</v>
      </c>
      <c r="L1007" s="16">
        <f t="shared" si="45"/>
        <v>0.3034722222222222</v>
      </c>
      <c r="M1007" s="3">
        <v>2023</v>
      </c>
      <c r="N1007" s="3">
        <v>11</v>
      </c>
      <c r="O1007" s="3" t="s">
        <v>18</v>
      </c>
      <c r="P1007" s="3">
        <v>7</v>
      </c>
      <c r="Q1007" s="14">
        <f xml:space="preserve"> Table1[[#This Row],[Total_Sales]] / Table1[[#This Row],[Quantity_Sold]]</f>
        <v>249.67800000000003</v>
      </c>
      <c r="R1007" s="14" t="str">
        <f t="shared" si="46"/>
        <v>Morning</v>
      </c>
      <c r="S1007" s="30">
        <f t="shared" si="47"/>
        <v>0.17</v>
      </c>
    </row>
    <row r="1008" spans="1:19" ht="15.75" customHeight="1" x14ac:dyDescent="0.3">
      <c r="A1008" s="3">
        <v>1475</v>
      </c>
      <c r="B1008" s="4">
        <v>45232</v>
      </c>
      <c r="C1008" s="3">
        <v>201</v>
      </c>
      <c r="D1008" s="3">
        <v>305</v>
      </c>
      <c r="E1008" s="3">
        <v>101</v>
      </c>
      <c r="F1008" s="3">
        <v>2</v>
      </c>
      <c r="G1008" s="5">
        <v>150.72200000000001</v>
      </c>
      <c r="H1008" s="5">
        <v>301.44400000000002</v>
      </c>
      <c r="I1008" s="5">
        <v>57.274360000000001</v>
      </c>
      <c r="J1008" s="3" t="b">
        <v>0</v>
      </c>
      <c r="K1008" s="3" t="s">
        <v>425</v>
      </c>
      <c r="L1008" s="16">
        <f t="shared" si="45"/>
        <v>0.91597222222222219</v>
      </c>
      <c r="M1008" s="3">
        <v>2023</v>
      </c>
      <c r="N1008" s="3">
        <v>11</v>
      </c>
      <c r="O1008" s="3" t="s">
        <v>16</v>
      </c>
      <c r="P1008" s="3">
        <v>21</v>
      </c>
      <c r="Q1008" s="14">
        <f xml:space="preserve"> Table1[[#This Row],[Total_Sales]] / Table1[[#This Row],[Quantity_Sold]]</f>
        <v>150.72200000000001</v>
      </c>
      <c r="R1008" s="14" t="str">
        <f t="shared" si="46"/>
        <v>Night</v>
      </c>
      <c r="S1008" s="30">
        <f t="shared" si="47"/>
        <v>0.19</v>
      </c>
    </row>
    <row r="1009" spans="1:19" ht="15.75" customHeight="1" x14ac:dyDescent="0.3">
      <c r="A1009" s="3">
        <v>1563</v>
      </c>
      <c r="B1009" s="4">
        <v>45232</v>
      </c>
      <c r="C1009" s="3">
        <v>204</v>
      </c>
      <c r="D1009" s="3">
        <v>302</v>
      </c>
      <c r="E1009" s="3">
        <v>102</v>
      </c>
      <c r="F1009" s="3">
        <v>6</v>
      </c>
      <c r="G1009" s="5">
        <v>338.351</v>
      </c>
      <c r="H1009" s="5">
        <v>2030.106</v>
      </c>
      <c r="I1009" s="5">
        <v>304.51589999999999</v>
      </c>
      <c r="J1009" s="3" t="b">
        <v>0</v>
      </c>
      <c r="K1009" s="3" t="s">
        <v>290</v>
      </c>
      <c r="L1009" s="16">
        <f t="shared" si="45"/>
        <v>0.81319444444444444</v>
      </c>
      <c r="M1009" s="3">
        <v>2023</v>
      </c>
      <c r="N1009" s="3">
        <v>11</v>
      </c>
      <c r="O1009" s="3" t="s">
        <v>16</v>
      </c>
      <c r="P1009" s="3">
        <v>19</v>
      </c>
      <c r="Q1009" s="9">
        <f xml:space="preserve"> Table1[[#This Row],[Total_Sales]] / Table1[[#This Row],[Quantity_Sold]]</f>
        <v>338.351</v>
      </c>
      <c r="R1009" s="14" t="str">
        <f t="shared" si="46"/>
        <v>Evening</v>
      </c>
      <c r="S1009" s="30">
        <f t="shared" si="47"/>
        <v>0.15</v>
      </c>
    </row>
    <row r="1010" spans="1:19" ht="15.75" customHeight="1" x14ac:dyDescent="0.3">
      <c r="A1010" s="3">
        <v>2308</v>
      </c>
      <c r="B1010" s="4">
        <v>45232</v>
      </c>
      <c r="C1010" s="3">
        <v>201</v>
      </c>
      <c r="D1010" s="3">
        <v>301</v>
      </c>
      <c r="E1010" s="3">
        <v>105</v>
      </c>
      <c r="F1010" s="3">
        <v>6</v>
      </c>
      <c r="G1010" s="5">
        <v>27.755000000000003</v>
      </c>
      <c r="H1010" s="5">
        <v>166.53000000000003</v>
      </c>
      <c r="I1010" s="5">
        <v>28.310100000000006</v>
      </c>
      <c r="J1010" s="3" t="b">
        <v>0</v>
      </c>
      <c r="K1010" s="3" t="s">
        <v>871</v>
      </c>
      <c r="L1010" s="16">
        <f t="shared" si="45"/>
        <v>0.32847222222222222</v>
      </c>
      <c r="M1010" s="3">
        <v>2023</v>
      </c>
      <c r="N1010" s="3">
        <v>11</v>
      </c>
      <c r="O1010" s="3" t="s">
        <v>16</v>
      </c>
      <c r="P1010" s="3">
        <v>7</v>
      </c>
      <c r="Q1010" s="9">
        <f xml:space="preserve"> Table1[[#This Row],[Total_Sales]] / Table1[[#This Row],[Quantity_Sold]]</f>
        <v>27.755000000000006</v>
      </c>
      <c r="R1010" s="14" t="str">
        <f t="shared" si="46"/>
        <v>Morning</v>
      </c>
      <c r="S1010" s="30">
        <f t="shared" si="47"/>
        <v>0.17</v>
      </c>
    </row>
    <row r="1011" spans="1:19" ht="15.75" customHeight="1" x14ac:dyDescent="0.3">
      <c r="A1011" s="3">
        <v>2392</v>
      </c>
      <c r="B1011" s="4">
        <v>45232</v>
      </c>
      <c r="C1011" s="3">
        <v>203</v>
      </c>
      <c r="D1011" s="3">
        <v>301</v>
      </c>
      <c r="E1011" s="3">
        <v>101</v>
      </c>
      <c r="F1011" s="3">
        <v>9</v>
      </c>
      <c r="G1011" s="5">
        <v>53.846000000000004</v>
      </c>
      <c r="H1011" s="5">
        <v>484.61400000000003</v>
      </c>
      <c r="I1011" s="5">
        <v>82.384380000000007</v>
      </c>
      <c r="J1011" s="3" t="b">
        <v>1</v>
      </c>
      <c r="K1011" s="3" t="s">
        <v>555</v>
      </c>
      <c r="L1011" s="16">
        <f t="shared" si="45"/>
        <v>0.19236111111111112</v>
      </c>
      <c r="M1011" s="3">
        <v>2023</v>
      </c>
      <c r="N1011" s="3">
        <v>11</v>
      </c>
      <c r="O1011" s="3" t="s">
        <v>16</v>
      </c>
      <c r="P1011" s="3">
        <v>4</v>
      </c>
      <c r="Q1011" s="14">
        <f xml:space="preserve"> Table1[[#This Row],[Total_Sales]] / Table1[[#This Row],[Quantity_Sold]]</f>
        <v>53.846000000000004</v>
      </c>
      <c r="R1011" s="14" t="str">
        <f t="shared" si="46"/>
        <v>Morning</v>
      </c>
      <c r="S1011" s="30">
        <f t="shared" si="47"/>
        <v>0.17</v>
      </c>
    </row>
    <row r="1012" spans="1:19" ht="15.75" customHeight="1" x14ac:dyDescent="0.3">
      <c r="A1012" s="3">
        <v>2807</v>
      </c>
      <c r="B1012" s="4">
        <v>45232</v>
      </c>
      <c r="C1012" s="3">
        <v>203</v>
      </c>
      <c r="D1012" s="3">
        <v>304</v>
      </c>
      <c r="E1012" s="3">
        <v>103</v>
      </c>
      <c r="F1012" s="3">
        <v>7</v>
      </c>
      <c r="G1012" s="5">
        <v>314.964</v>
      </c>
      <c r="H1012" s="5">
        <v>2204.748</v>
      </c>
      <c r="I1012" s="5">
        <v>418.90212000000002</v>
      </c>
      <c r="J1012" s="3" t="b">
        <v>1</v>
      </c>
      <c r="K1012" s="3" t="s">
        <v>1045</v>
      </c>
      <c r="L1012" s="16">
        <f t="shared" si="45"/>
        <v>0.90347222222222223</v>
      </c>
      <c r="M1012" s="3">
        <v>2023</v>
      </c>
      <c r="N1012" s="3">
        <v>11</v>
      </c>
      <c r="O1012" s="3" t="s">
        <v>16</v>
      </c>
      <c r="P1012" s="3">
        <v>21</v>
      </c>
      <c r="Q1012" s="9">
        <f xml:space="preserve"> Table1[[#This Row],[Total_Sales]] / Table1[[#This Row],[Quantity_Sold]]</f>
        <v>314.964</v>
      </c>
      <c r="R1012" s="14" t="str">
        <f t="shared" si="46"/>
        <v>Night</v>
      </c>
      <c r="S1012" s="30">
        <f t="shared" si="47"/>
        <v>0.19</v>
      </c>
    </row>
    <row r="1013" spans="1:19" ht="15.75" customHeight="1" x14ac:dyDescent="0.3">
      <c r="A1013" s="3">
        <v>1053</v>
      </c>
      <c r="B1013" s="4">
        <v>45233</v>
      </c>
      <c r="C1013" s="3">
        <v>202</v>
      </c>
      <c r="D1013" s="3">
        <v>301</v>
      </c>
      <c r="E1013" s="3">
        <v>101</v>
      </c>
      <c r="F1013" s="3">
        <v>3</v>
      </c>
      <c r="G1013" s="5">
        <v>153.58199999999999</v>
      </c>
      <c r="H1013" s="5">
        <v>460.74599999999998</v>
      </c>
      <c r="I1013" s="5">
        <v>69.111899999999991</v>
      </c>
      <c r="J1013" s="3" t="b">
        <v>0</v>
      </c>
      <c r="K1013" s="3" t="s">
        <v>73</v>
      </c>
      <c r="L1013" s="16">
        <f t="shared" si="45"/>
        <v>0.21805555555555556</v>
      </c>
      <c r="M1013" s="3">
        <v>2023</v>
      </c>
      <c r="N1013" s="3">
        <v>11</v>
      </c>
      <c r="O1013" s="3" t="s">
        <v>26</v>
      </c>
      <c r="P1013" s="3">
        <v>5</v>
      </c>
      <c r="Q1013" s="14">
        <f xml:space="preserve"> Table1[[#This Row],[Total_Sales]] / Table1[[#This Row],[Quantity_Sold]]</f>
        <v>153.58199999999999</v>
      </c>
      <c r="R1013" s="14" t="str">
        <f t="shared" si="46"/>
        <v>Morning</v>
      </c>
      <c r="S1013" s="30">
        <f t="shared" si="47"/>
        <v>0.15</v>
      </c>
    </row>
    <row r="1014" spans="1:19" ht="15.75" customHeight="1" x14ac:dyDescent="0.3">
      <c r="A1014" s="3">
        <v>1293</v>
      </c>
      <c r="B1014" s="4">
        <v>45233</v>
      </c>
      <c r="C1014" s="3">
        <v>201</v>
      </c>
      <c r="D1014" s="3">
        <v>302</v>
      </c>
      <c r="E1014" s="3">
        <v>105</v>
      </c>
      <c r="F1014" s="3">
        <v>6</v>
      </c>
      <c r="G1014" s="5">
        <v>123.994</v>
      </c>
      <c r="H1014" s="5">
        <v>743.96399999999994</v>
      </c>
      <c r="I1014" s="5">
        <v>111.59459999999999</v>
      </c>
      <c r="J1014" s="3" t="b">
        <v>0</v>
      </c>
      <c r="K1014" s="3" t="s">
        <v>289</v>
      </c>
      <c r="L1014" s="16">
        <f t="shared" si="45"/>
        <v>0.71666666666666667</v>
      </c>
      <c r="M1014" s="3">
        <v>2023</v>
      </c>
      <c r="N1014" s="3">
        <v>11</v>
      </c>
      <c r="O1014" s="3" t="s">
        <v>26</v>
      </c>
      <c r="P1014" s="3">
        <v>17</v>
      </c>
      <c r="Q1014" s="9">
        <f xml:space="preserve"> Table1[[#This Row],[Total_Sales]] / Table1[[#This Row],[Quantity_Sold]]</f>
        <v>123.99399999999999</v>
      </c>
      <c r="R1014" s="14" t="str">
        <f t="shared" si="46"/>
        <v>Evening</v>
      </c>
      <c r="S1014" s="30">
        <f t="shared" si="47"/>
        <v>0.15</v>
      </c>
    </row>
    <row r="1015" spans="1:19" ht="15.75" customHeight="1" x14ac:dyDescent="0.3">
      <c r="A1015" s="3">
        <v>1391</v>
      </c>
      <c r="B1015" s="4">
        <v>45233</v>
      </c>
      <c r="C1015" s="3">
        <v>204</v>
      </c>
      <c r="D1015" s="3">
        <v>303</v>
      </c>
      <c r="E1015" s="3">
        <v>103</v>
      </c>
      <c r="F1015" s="3">
        <v>5</v>
      </c>
      <c r="G1015" s="5">
        <v>75.465000000000003</v>
      </c>
      <c r="H1015" s="5">
        <v>377.32500000000005</v>
      </c>
      <c r="I1015" s="5">
        <v>71.691750000000013</v>
      </c>
      <c r="J1015" s="3" t="b">
        <v>1</v>
      </c>
      <c r="K1015" s="3" t="s">
        <v>122</v>
      </c>
      <c r="L1015" s="16">
        <f t="shared" si="45"/>
        <v>0.44791666666666669</v>
      </c>
      <c r="M1015" s="3">
        <v>2023</v>
      </c>
      <c r="N1015" s="3">
        <v>11</v>
      </c>
      <c r="O1015" s="3" t="s">
        <v>26</v>
      </c>
      <c r="P1015" s="3">
        <v>10</v>
      </c>
      <c r="Q1015" s="9">
        <f xml:space="preserve"> Table1[[#This Row],[Total_Sales]] / Table1[[#This Row],[Quantity_Sold]]</f>
        <v>75.465000000000003</v>
      </c>
      <c r="R1015" s="14" t="str">
        <f t="shared" si="46"/>
        <v>Morning</v>
      </c>
      <c r="S1015" s="30">
        <f t="shared" si="47"/>
        <v>0.19</v>
      </c>
    </row>
    <row r="1016" spans="1:19" ht="15.75" customHeight="1" x14ac:dyDescent="0.3">
      <c r="A1016" s="3">
        <v>1509</v>
      </c>
      <c r="B1016" s="4">
        <v>45233</v>
      </c>
      <c r="C1016" s="3">
        <v>201</v>
      </c>
      <c r="D1016" s="3">
        <v>305</v>
      </c>
      <c r="E1016" s="3">
        <v>102</v>
      </c>
      <c r="F1016" s="3">
        <v>9</v>
      </c>
      <c r="G1016" s="5">
        <v>57.226000000000006</v>
      </c>
      <c r="H1016" s="5">
        <v>515.03400000000011</v>
      </c>
      <c r="I1016" s="5">
        <v>77.255100000000013</v>
      </c>
      <c r="J1016" s="3" t="b">
        <v>0</v>
      </c>
      <c r="K1016" s="3" t="s">
        <v>451</v>
      </c>
      <c r="L1016" s="16">
        <f t="shared" si="45"/>
        <v>0.20208333333333334</v>
      </c>
      <c r="M1016" s="3">
        <v>2023</v>
      </c>
      <c r="N1016" s="3">
        <v>11</v>
      </c>
      <c r="O1016" s="3" t="s">
        <v>26</v>
      </c>
      <c r="P1016" s="3">
        <v>4</v>
      </c>
      <c r="Q1016" s="9">
        <f xml:space="preserve"> Table1[[#This Row],[Total_Sales]] / Table1[[#This Row],[Quantity_Sold]]</f>
        <v>57.226000000000013</v>
      </c>
      <c r="R1016" s="14" t="str">
        <f t="shared" si="46"/>
        <v>Morning</v>
      </c>
      <c r="S1016" s="30">
        <f t="shared" si="47"/>
        <v>0.15</v>
      </c>
    </row>
    <row r="1017" spans="1:19" ht="15.75" customHeight="1" x14ac:dyDescent="0.3">
      <c r="A1017" s="3">
        <v>1555</v>
      </c>
      <c r="B1017" s="4">
        <v>45233</v>
      </c>
      <c r="C1017" s="3">
        <v>203</v>
      </c>
      <c r="D1017" s="3">
        <v>301</v>
      </c>
      <c r="E1017" s="3">
        <v>104</v>
      </c>
      <c r="F1017" s="3">
        <v>3</v>
      </c>
      <c r="G1017" s="5">
        <v>316.238</v>
      </c>
      <c r="H1017" s="5">
        <v>948.71399999999994</v>
      </c>
      <c r="I1017" s="5">
        <v>237.17849999999999</v>
      </c>
      <c r="J1017" s="3" t="b">
        <v>0</v>
      </c>
      <c r="K1017" s="3" t="s">
        <v>189</v>
      </c>
      <c r="L1017" s="16">
        <f t="shared" si="45"/>
        <v>0.20694444444444443</v>
      </c>
      <c r="M1017" s="3">
        <v>2023</v>
      </c>
      <c r="N1017" s="3">
        <v>11</v>
      </c>
      <c r="O1017" s="3" t="s">
        <v>26</v>
      </c>
      <c r="P1017" s="3">
        <v>4</v>
      </c>
      <c r="Q1017" s="9">
        <f xml:space="preserve"> Table1[[#This Row],[Total_Sales]] / Table1[[#This Row],[Quantity_Sold]]</f>
        <v>316.238</v>
      </c>
      <c r="R1017" s="14" t="str">
        <f t="shared" si="46"/>
        <v>Morning</v>
      </c>
      <c r="S1017" s="30">
        <f t="shared" si="47"/>
        <v>0.25</v>
      </c>
    </row>
    <row r="1018" spans="1:19" ht="15.75" customHeight="1" x14ac:dyDescent="0.3">
      <c r="A1018" s="3">
        <v>2261</v>
      </c>
      <c r="B1018" s="4">
        <v>45233</v>
      </c>
      <c r="C1018" s="3">
        <v>205</v>
      </c>
      <c r="D1018" s="3">
        <v>305</v>
      </c>
      <c r="E1018" s="3">
        <v>102</v>
      </c>
      <c r="F1018" s="3">
        <v>7</v>
      </c>
      <c r="G1018" s="5">
        <v>137.30600000000001</v>
      </c>
      <c r="H1018" s="5">
        <v>961.14200000000005</v>
      </c>
      <c r="I1018" s="5">
        <v>182.61698000000001</v>
      </c>
      <c r="J1018" s="3" t="b">
        <v>0</v>
      </c>
      <c r="K1018" s="3" t="s">
        <v>388</v>
      </c>
      <c r="L1018" s="16">
        <f t="shared" si="45"/>
        <v>0.79027777777777775</v>
      </c>
      <c r="M1018" s="3">
        <v>2023</v>
      </c>
      <c r="N1018" s="3">
        <v>11</v>
      </c>
      <c r="O1018" s="3" t="s">
        <v>26</v>
      </c>
      <c r="P1018" s="3">
        <v>18</v>
      </c>
      <c r="Q1018" s="9">
        <f xml:space="preserve"> Table1[[#This Row],[Total_Sales]] / Table1[[#This Row],[Quantity_Sold]]</f>
        <v>137.30600000000001</v>
      </c>
      <c r="R1018" s="14" t="str">
        <f t="shared" si="46"/>
        <v>Evening</v>
      </c>
      <c r="S1018" s="30">
        <f t="shared" si="47"/>
        <v>0.19</v>
      </c>
    </row>
    <row r="1019" spans="1:19" ht="15.75" customHeight="1" x14ac:dyDescent="0.3">
      <c r="A1019" s="3">
        <v>2533</v>
      </c>
      <c r="B1019" s="4">
        <v>45233</v>
      </c>
      <c r="C1019" s="3">
        <v>205</v>
      </c>
      <c r="D1019" s="3">
        <v>303</v>
      </c>
      <c r="E1019" s="3">
        <v>104</v>
      </c>
      <c r="F1019" s="3">
        <v>10</v>
      </c>
      <c r="G1019" s="5">
        <v>283.33499999999998</v>
      </c>
      <c r="H1019" s="5">
        <v>2833.35</v>
      </c>
      <c r="I1019" s="5">
        <v>708.33749999999998</v>
      </c>
      <c r="J1019" s="3" t="b">
        <v>0</v>
      </c>
      <c r="K1019" s="3" t="s">
        <v>677</v>
      </c>
      <c r="L1019" s="16">
        <f t="shared" si="45"/>
        <v>0.21736111111111112</v>
      </c>
      <c r="M1019" s="3">
        <v>2023</v>
      </c>
      <c r="N1019" s="3">
        <v>11</v>
      </c>
      <c r="O1019" s="3" t="s">
        <v>26</v>
      </c>
      <c r="P1019" s="3">
        <v>5</v>
      </c>
      <c r="Q1019" s="9">
        <f xml:space="preserve"> Table1[[#This Row],[Total_Sales]] / Table1[[#This Row],[Quantity_Sold]]</f>
        <v>283.33499999999998</v>
      </c>
      <c r="R1019" s="14" t="str">
        <f t="shared" si="46"/>
        <v>Morning</v>
      </c>
      <c r="S1019" s="30">
        <f t="shared" si="47"/>
        <v>0.25</v>
      </c>
    </row>
    <row r="1020" spans="1:19" ht="15.75" customHeight="1" x14ac:dyDescent="0.3">
      <c r="A1020" s="3">
        <v>2718</v>
      </c>
      <c r="B1020" s="4">
        <v>45233</v>
      </c>
      <c r="C1020" s="3">
        <v>205</v>
      </c>
      <c r="D1020" s="3">
        <v>303</v>
      </c>
      <c r="E1020" s="3">
        <v>102</v>
      </c>
      <c r="F1020" s="3">
        <v>2</v>
      </c>
      <c r="G1020" s="5">
        <v>116.10300000000001</v>
      </c>
      <c r="H1020" s="5">
        <v>232.20600000000002</v>
      </c>
      <c r="I1020" s="5">
        <v>48.763260000000002</v>
      </c>
      <c r="J1020" s="3" t="b">
        <v>0</v>
      </c>
      <c r="K1020" s="3" t="s">
        <v>502</v>
      </c>
      <c r="L1020" s="16">
        <f t="shared" si="45"/>
        <v>0.82638888888888884</v>
      </c>
      <c r="M1020" s="3">
        <v>2023</v>
      </c>
      <c r="N1020" s="3">
        <v>11</v>
      </c>
      <c r="O1020" s="3" t="s">
        <v>26</v>
      </c>
      <c r="P1020" s="3">
        <v>19</v>
      </c>
      <c r="Q1020" s="9">
        <f xml:space="preserve"> Table1[[#This Row],[Total_Sales]] / Table1[[#This Row],[Quantity_Sold]]</f>
        <v>116.10300000000001</v>
      </c>
      <c r="R1020" s="14" t="str">
        <f t="shared" si="46"/>
        <v>Evening</v>
      </c>
      <c r="S1020" s="30">
        <f t="shared" si="47"/>
        <v>0.21</v>
      </c>
    </row>
    <row r="1021" spans="1:19" ht="15.75" customHeight="1" x14ac:dyDescent="0.3">
      <c r="A1021" s="3">
        <v>1185</v>
      </c>
      <c r="B1021" s="4">
        <v>45234</v>
      </c>
      <c r="C1021" s="3">
        <v>202</v>
      </c>
      <c r="D1021" s="3">
        <v>305</v>
      </c>
      <c r="E1021" s="3">
        <v>105</v>
      </c>
      <c r="F1021" s="3">
        <v>4</v>
      </c>
      <c r="G1021" s="5">
        <v>71.980999999999995</v>
      </c>
      <c r="H1021" s="5">
        <v>287.92399999999998</v>
      </c>
      <c r="I1021" s="5">
        <v>43.188599999999994</v>
      </c>
      <c r="J1021" s="3" t="b">
        <v>0</v>
      </c>
      <c r="K1021" s="3" t="s">
        <v>196</v>
      </c>
      <c r="L1021" s="16">
        <f t="shared" si="45"/>
        <v>0.20069444444444445</v>
      </c>
      <c r="M1021" s="3">
        <v>2023</v>
      </c>
      <c r="N1021" s="3">
        <v>11</v>
      </c>
      <c r="O1021" s="3" t="s">
        <v>22</v>
      </c>
      <c r="P1021" s="3">
        <v>4</v>
      </c>
      <c r="Q1021" s="9">
        <f xml:space="preserve"> Table1[[#This Row],[Total_Sales]] / Table1[[#This Row],[Quantity_Sold]]</f>
        <v>71.980999999999995</v>
      </c>
      <c r="R1021" s="14" t="str">
        <f t="shared" si="46"/>
        <v>Morning</v>
      </c>
      <c r="S1021" s="30">
        <f t="shared" si="47"/>
        <v>0.15</v>
      </c>
    </row>
    <row r="1022" spans="1:19" ht="15.75" customHeight="1" x14ac:dyDescent="0.3">
      <c r="A1022" s="3">
        <v>2116</v>
      </c>
      <c r="B1022" s="4">
        <v>45234</v>
      </c>
      <c r="C1022" s="3">
        <v>204</v>
      </c>
      <c r="D1022" s="3">
        <v>303</v>
      </c>
      <c r="E1022" s="3">
        <v>105</v>
      </c>
      <c r="F1022" s="3">
        <v>1</v>
      </c>
      <c r="G1022" s="5">
        <v>96.64200000000001</v>
      </c>
      <c r="H1022" s="5">
        <v>96.64200000000001</v>
      </c>
      <c r="I1022" s="5">
        <v>16.429140000000004</v>
      </c>
      <c r="J1022" s="3" t="b">
        <v>1</v>
      </c>
      <c r="K1022" s="3" t="s">
        <v>696</v>
      </c>
      <c r="L1022" s="16">
        <f t="shared" si="45"/>
        <v>1.2500000000000001E-2</v>
      </c>
      <c r="M1022" s="3">
        <v>2023</v>
      </c>
      <c r="N1022" s="3">
        <v>11</v>
      </c>
      <c r="O1022" s="3" t="s">
        <v>22</v>
      </c>
      <c r="P1022" s="3">
        <v>0</v>
      </c>
      <c r="Q1022" s="9">
        <f xml:space="preserve"> Table1[[#This Row],[Total_Sales]] / Table1[[#This Row],[Quantity_Sold]]</f>
        <v>96.64200000000001</v>
      </c>
      <c r="R1022" s="14" t="str">
        <f t="shared" si="46"/>
        <v>Morning</v>
      </c>
      <c r="S1022" s="30">
        <f t="shared" si="47"/>
        <v>0.17</v>
      </c>
    </row>
    <row r="1023" spans="1:19" ht="15.75" customHeight="1" x14ac:dyDescent="0.3">
      <c r="A1023" s="3">
        <v>2869</v>
      </c>
      <c r="B1023" s="4">
        <v>45234</v>
      </c>
      <c r="C1023" s="3">
        <v>205</v>
      </c>
      <c r="D1023" s="3">
        <v>304</v>
      </c>
      <c r="E1023" s="3">
        <v>102</v>
      </c>
      <c r="F1023" s="3">
        <v>6</v>
      </c>
      <c r="G1023" s="5">
        <v>68.081000000000003</v>
      </c>
      <c r="H1023" s="5">
        <v>408.48599999999999</v>
      </c>
      <c r="I1023" s="5">
        <v>102.1215</v>
      </c>
      <c r="J1023" s="3" t="b">
        <v>1</v>
      </c>
      <c r="K1023" s="3" t="s">
        <v>578</v>
      </c>
      <c r="L1023" s="16">
        <f t="shared" si="45"/>
        <v>0.70902777777777781</v>
      </c>
      <c r="M1023" s="3">
        <v>2023</v>
      </c>
      <c r="N1023" s="3">
        <v>11</v>
      </c>
      <c r="O1023" s="3" t="s">
        <v>22</v>
      </c>
      <c r="P1023" s="3">
        <v>17</v>
      </c>
      <c r="Q1023" s="9">
        <f xml:space="preserve"> Table1[[#This Row],[Total_Sales]] / Table1[[#This Row],[Quantity_Sold]]</f>
        <v>68.081000000000003</v>
      </c>
      <c r="R1023" s="14" t="str">
        <f t="shared" si="46"/>
        <v>Evening</v>
      </c>
      <c r="S1023" s="30">
        <f t="shared" si="47"/>
        <v>0.25</v>
      </c>
    </row>
    <row r="1024" spans="1:19" ht="15.75" customHeight="1" x14ac:dyDescent="0.3">
      <c r="A1024" s="3">
        <v>1266</v>
      </c>
      <c r="B1024" s="4">
        <v>45235</v>
      </c>
      <c r="C1024" s="3">
        <v>203</v>
      </c>
      <c r="D1024" s="3">
        <v>301</v>
      </c>
      <c r="E1024" s="3">
        <v>105</v>
      </c>
      <c r="F1024" s="3">
        <v>3</v>
      </c>
      <c r="G1024" s="5">
        <v>88.699000000000012</v>
      </c>
      <c r="H1024" s="5">
        <v>266.09700000000004</v>
      </c>
      <c r="I1024" s="5">
        <v>55.880370000000006</v>
      </c>
      <c r="J1024" s="3" t="b">
        <v>0</v>
      </c>
      <c r="K1024" s="3" t="s">
        <v>267</v>
      </c>
      <c r="L1024" s="16">
        <f t="shared" si="45"/>
        <v>0.43125000000000002</v>
      </c>
      <c r="M1024" s="3">
        <v>2023</v>
      </c>
      <c r="N1024" s="3">
        <v>11</v>
      </c>
      <c r="O1024" s="3" t="s">
        <v>20</v>
      </c>
      <c r="P1024" s="3">
        <v>10</v>
      </c>
      <c r="Q1024" s="9">
        <f xml:space="preserve"> Table1[[#This Row],[Total_Sales]] / Table1[[#This Row],[Quantity_Sold]]</f>
        <v>88.699000000000012</v>
      </c>
      <c r="R1024" s="14" t="str">
        <f t="shared" si="46"/>
        <v>Morning</v>
      </c>
      <c r="S1024" s="30">
        <f t="shared" si="47"/>
        <v>0.21</v>
      </c>
    </row>
    <row r="1025" spans="1:19" ht="15.75" customHeight="1" x14ac:dyDescent="0.3">
      <c r="A1025" s="3">
        <v>1374</v>
      </c>
      <c r="B1025" s="4">
        <v>45235</v>
      </c>
      <c r="C1025" s="3">
        <v>205</v>
      </c>
      <c r="D1025" s="3">
        <v>303</v>
      </c>
      <c r="E1025" s="3">
        <v>103</v>
      </c>
      <c r="F1025" s="3">
        <v>8</v>
      </c>
      <c r="G1025" s="5">
        <v>179.036</v>
      </c>
      <c r="H1025" s="5">
        <v>1432.288</v>
      </c>
      <c r="I1025" s="5">
        <v>300.78048000000001</v>
      </c>
      <c r="J1025" s="3" t="b">
        <v>0</v>
      </c>
      <c r="K1025" s="3" t="s">
        <v>354</v>
      </c>
      <c r="L1025" s="16">
        <f t="shared" si="45"/>
        <v>4.4444444444444446E-2</v>
      </c>
      <c r="M1025" s="3">
        <v>2023</v>
      </c>
      <c r="N1025" s="3">
        <v>11</v>
      </c>
      <c r="O1025" s="3" t="s">
        <v>20</v>
      </c>
      <c r="P1025" s="3">
        <v>1</v>
      </c>
      <c r="Q1025" s="9">
        <f xml:space="preserve"> Table1[[#This Row],[Total_Sales]] / Table1[[#This Row],[Quantity_Sold]]</f>
        <v>179.036</v>
      </c>
      <c r="R1025" s="14" t="str">
        <f t="shared" si="46"/>
        <v>Morning</v>
      </c>
      <c r="S1025" s="30">
        <f t="shared" si="47"/>
        <v>0.21000000000000002</v>
      </c>
    </row>
    <row r="1026" spans="1:19" ht="15.75" customHeight="1" x14ac:dyDescent="0.3">
      <c r="A1026" s="3">
        <v>1306</v>
      </c>
      <c r="B1026" s="4">
        <v>45236</v>
      </c>
      <c r="C1026" s="3">
        <v>204</v>
      </c>
      <c r="D1026" s="3">
        <v>303</v>
      </c>
      <c r="E1026" s="3">
        <v>104</v>
      </c>
      <c r="F1026" s="3">
        <v>1</v>
      </c>
      <c r="G1026" s="5">
        <v>162.25300000000001</v>
      </c>
      <c r="H1026" s="5">
        <v>162.25300000000001</v>
      </c>
      <c r="I1026" s="5">
        <v>27.583010000000005</v>
      </c>
      <c r="J1026" s="3" t="b">
        <v>0</v>
      </c>
      <c r="K1026" s="3" t="s">
        <v>298</v>
      </c>
      <c r="L1026" s="16">
        <f t="shared" ref="L1026:L1089" si="48">TIMEVALUE(K1026)</f>
        <v>0.72222222222222221</v>
      </c>
      <c r="M1026" s="3">
        <v>2023</v>
      </c>
      <c r="N1026" s="3">
        <v>11</v>
      </c>
      <c r="O1026" s="3" t="s">
        <v>28</v>
      </c>
      <c r="P1026" s="3">
        <v>17</v>
      </c>
      <c r="Q1026" s="9">
        <f xml:space="preserve"> Table1[[#This Row],[Total_Sales]] / Table1[[#This Row],[Quantity_Sold]]</f>
        <v>162.25300000000001</v>
      </c>
      <c r="R1026" s="14" t="str">
        <f t="shared" ref="R1026:R1089" si="49">IF(L1026&lt;TIME(12,0,0),"Morning", IF(L1026&lt;TIME(15,0,0),"Afternoon", IF(L1026&lt;TIME(21,0,0),"Evening","Night")))</f>
        <v>Evening</v>
      </c>
      <c r="S1026" s="30">
        <f t="shared" ref="S1026:S1089" si="50">(I1026/H1026)</f>
        <v>0.17</v>
      </c>
    </row>
    <row r="1027" spans="1:19" ht="15.75" customHeight="1" x14ac:dyDescent="0.3">
      <c r="A1027" s="3">
        <v>1942</v>
      </c>
      <c r="B1027" s="4">
        <v>45236</v>
      </c>
      <c r="C1027" s="3">
        <v>205</v>
      </c>
      <c r="D1027" s="3">
        <v>301</v>
      </c>
      <c r="E1027" s="3">
        <v>105</v>
      </c>
      <c r="F1027" s="3">
        <v>9</v>
      </c>
      <c r="G1027" s="5">
        <v>207.649</v>
      </c>
      <c r="H1027" s="5">
        <v>1868.8409999999999</v>
      </c>
      <c r="I1027" s="5">
        <v>317.70296999999999</v>
      </c>
      <c r="J1027" s="3" t="b">
        <v>0</v>
      </c>
      <c r="K1027" s="3" t="s">
        <v>54</v>
      </c>
      <c r="L1027" s="16">
        <f t="shared" si="48"/>
        <v>0.8833333333333333</v>
      </c>
      <c r="M1027" s="3">
        <v>2023</v>
      </c>
      <c r="N1027" s="3">
        <v>11</v>
      </c>
      <c r="O1027" s="3" t="s">
        <v>28</v>
      </c>
      <c r="P1027" s="3">
        <v>21</v>
      </c>
      <c r="Q1027" s="9">
        <f xml:space="preserve"> Table1[[#This Row],[Total_Sales]] / Table1[[#This Row],[Quantity_Sold]]</f>
        <v>207.649</v>
      </c>
      <c r="R1027" s="14" t="str">
        <f t="shared" si="49"/>
        <v>Night</v>
      </c>
      <c r="S1027" s="30">
        <f t="shared" si="50"/>
        <v>0.17</v>
      </c>
    </row>
    <row r="1028" spans="1:19" ht="15.75" customHeight="1" x14ac:dyDescent="0.3">
      <c r="A1028" s="3">
        <v>2216</v>
      </c>
      <c r="B1028" s="4">
        <v>45236</v>
      </c>
      <c r="C1028" s="3">
        <v>201</v>
      </c>
      <c r="D1028" s="3">
        <v>302</v>
      </c>
      <c r="E1028" s="3">
        <v>103</v>
      </c>
      <c r="F1028" s="3">
        <v>9</v>
      </c>
      <c r="G1028" s="5">
        <v>311.584</v>
      </c>
      <c r="H1028" s="5">
        <v>2804.2559999999999</v>
      </c>
      <c r="I1028" s="5">
        <v>841.27679999999998</v>
      </c>
      <c r="J1028" s="3" t="b">
        <v>0</v>
      </c>
      <c r="K1028" s="3" t="s">
        <v>782</v>
      </c>
      <c r="L1028" s="16">
        <f t="shared" si="48"/>
        <v>0.4597222222222222</v>
      </c>
      <c r="M1028" s="3">
        <v>2023</v>
      </c>
      <c r="N1028" s="3">
        <v>11</v>
      </c>
      <c r="O1028" s="3" t="s">
        <v>28</v>
      </c>
      <c r="P1028" s="3">
        <v>11</v>
      </c>
      <c r="Q1028" s="9">
        <f xml:space="preserve"> Table1[[#This Row],[Total_Sales]] / Table1[[#This Row],[Quantity_Sold]]</f>
        <v>311.584</v>
      </c>
      <c r="R1028" s="14" t="str">
        <f t="shared" si="49"/>
        <v>Morning</v>
      </c>
      <c r="S1028" s="30">
        <f t="shared" si="50"/>
        <v>0.3</v>
      </c>
    </row>
    <row r="1029" spans="1:19" ht="15.75" customHeight="1" x14ac:dyDescent="0.3">
      <c r="A1029" s="3">
        <v>2600</v>
      </c>
      <c r="B1029" s="4">
        <v>45236</v>
      </c>
      <c r="C1029" s="3">
        <v>204</v>
      </c>
      <c r="D1029" s="3">
        <v>301</v>
      </c>
      <c r="E1029" s="3">
        <v>103</v>
      </c>
      <c r="F1029" s="3">
        <v>7</v>
      </c>
      <c r="G1029" s="5">
        <v>190.28100000000001</v>
      </c>
      <c r="H1029" s="5">
        <v>1331.9670000000001</v>
      </c>
      <c r="I1029" s="5">
        <v>399.59010000000001</v>
      </c>
      <c r="J1029" s="3" t="b">
        <v>1</v>
      </c>
      <c r="K1029" s="3" t="s">
        <v>973</v>
      </c>
      <c r="L1029" s="16">
        <f t="shared" si="48"/>
        <v>0.79166666666666663</v>
      </c>
      <c r="M1029" s="3">
        <v>2023</v>
      </c>
      <c r="N1029" s="3">
        <v>11</v>
      </c>
      <c r="O1029" s="3" t="s">
        <v>28</v>
      </c>
      <c r="P1029" s="3">
        <v>19</v>
      </c>
      <c r="Q1029" s="9">
        <f xml:space="preserve"> Table1[[#This Row],[Total_Sales]] / Table1[[#This Row],[Quantity_Sold]]</f>
        <v>190.28100000000001</v>
      </c>
      <c r="R1029" s="14" t="str">
        <f t="shared" si="49"/>
        <v>Evening</v>
      </c>
      <c r="S1029" s="30">
        <f t="shared" si="50"/>
        <v>0.3</v>
      </c>
    </row>
    <row r="1030" spans="1:19" ht="15.75" customHeight="1" x14ac:dyDescent="0.3">
      <c r="A1030" s="3">
        <v>2701</v>
      </c>
      <c r="B1030" s="4">
        <v>45236</v>
      </c>
      <c r="C1030" s="3">
        <v>205</v>
      </c>
      <c r="D1030" s="3">
        <v>303</v>
      </c>
      <c r="E1030" s="3">
        <v>102</v>
      </c>
      <c r="F1030" s="3">
        <v>4</v>
      </c>
      <c r="G1030" s="5">
        <v>158.34</v>
      </c>
      <c r="H1030" s="5">
        <v>633.36</v>
      </c>
      <c r="I1030" s="5">
        <v>158.34</v>
      </c>
      <c r="J1030" s="3" t="b">
        <v>0</v>
      </c>
      <c r="K1030" s="3" t="s">
        <v>259</v>
      </c>
      <c r="L1030" s="16">
        <f t="shared" si="48"/>
        <v>0.53680555555555554</v>
      </c>
      <c r="M1030" s="3">
        <v>2023</v>
      </c>
      <c r="N1030" s="3">
        <v>11</v>
      </c>
      <c r="O1030" s="3" t="s">
        <v>28</v>
      </c>
      <c r="P1030" s="3">
        <v>12</v>
      </c>
      <c r="Q1030" s="9">
        <f xml:space="preserve"> Table1[[#This Row],[Total_Sales]] / Table1[[#This Row],[Quantity_Sold]]</f>
        <v>158.34</v>
      </c>
      <c r="R1030" s="14" t="str">
        <f t="shared" si="49"/>
        <v>Afternoon</v>
      </c>
      <c r="S1030" s="30">
        <f t="shared" si="50"/>
        <v>0.25</v>
      </c>
    </row>
    <row r="1031" spans="1:19" ht="15.75" customHeight="1" x14ac:dyDescent="0.3">
      <c r="A1031" s="3">
        <v>1157</v>
      </c>
      <c r="B1031" s="4">
        <v>45237</v>
      </c>
      <c r="C1031" s="3">
        <v>202</v>
      </c>
      <c r="D1031" s="3">
        <v>305</v>
      </c>
      <c r="E1031" s="3">
        <v>104</v>
      </c>
      <c r="F1031" s="3">
        <v>2</v>
      </c>
      <c r="G1031" s="5">
        <v>221.26</v>
      </c>
      <c r="H1031" s="5">
        <v>442.52</v>
      </c>
      <c r="I1031" s="5">
        <v>84.078800000000001</v>
      </c>
      <c r="J1031" s="3" t="b">
        <v>1</v>
      </c>
      <c r="K1031" s="3" t="s">
        <v>170</v>
      </c>
      <c r="L1031" s="16">
        <f t="shared" si="48"/>
        <v>0.79652777777777772</v>
      </c>
      <c r="M1031" s="3">
        <v>2023</v>
      </c>
      <c r="N1031" s="3">
        <v>11</v>
      </c>
      <c r="O1031" s="3" t="s">
        <v>31</v>
      </c>
      <c r="P1031" s="3">
        <v>19</v>
      </c>
      <c r="Q1031" s="9">
        <f xml:space="preserve"> Table1[[#This Row],[Total_Sales]] / Table1[[#This Row],[Quantity_Sold]]</f>
        <v>221.26</v>
      </c>
      <c r="R1031" s="14" t="str">
        <f t="shared" si="49"/>
        <v>Evening</v>
      </c>
      <c r="S1031" s="30">
        <f t="shared" si="50"/>
        <v>0.19</v>
      </c>
    </row>
    <row r="1032" spans="1:19" ht="15.75" customHeight="1" x14ac:dyDescent="0.3">
      <c r="A1032" s="3">
        <v>2792</v>
      </c>
      <c r="B1032" s="4">
        <v>45237</v>
      </c>
      <c r="C1032" s="3">
        <v>201</v>
      </c>
      <c r="D1032" s="3">
        <v>303</v>
      </c>
      <c r="E1032" s="3">
        <v>103</v>
      </c>
      <c r="F1032" s="3">
        <v>10</v>
      </c>
      <c r="G1032" s="5">
        <v>289.97800000000001</v>
      </c>
      <c r="H1032" s="5">
        <v>2899.78</v>
      </c>
      <c r="I1032" s="5">
        <v>869.93400000000008</v>
      </c>
      <c r="J1032" s="3" t="b">
        <v>0</v>
      </c>
      <c r="K1032" s="3" t="s">
        <v>744</v>
      </c>
      <c r="L1032" s="16">
        <f t="shared" si="48"/>
        <v>2.9861111111111113E-2</v>
      </c>
      <c r="M1032" s="3">
        <v>2023</v>
      </c>
      <c r="N1032" s="3">
        <v>11</v>
      </c>
      <c r="O1032" s="3" t="s">
        <v>31</v>
      </c>
      <c r="P1032" s="3">
        <v>0</v>
      </c>
      <c r="Q1032" s="9">
        <f xml:space="preserve"> Table1[[#This Row],[Total_Sales]] / Table1[[#This Row],[Quantity_Sold]]</f>
        <v>289.97800000000001</v>
      </c>
      <c r="R1032" s="14" t="str">
        <f t="shared" si="49"/>
        <v>Morning</v>
      </c>
      <c r="S1032" s="30">
        <f t="shared" si="50"/>
        <v>0.3</v>
      </c>
    </row>
    <row r="1033" spans="1:19" ht="15.75" customHeight="1" x14ac:dyDescent="0.3">
      <c r="A1033" s="3">
        <v>2985</v>
      </c>
      <c r="B1033" s="4">
        <v>45238</v>
      </c>
      <c r="C1033" s="3">
        <v>201</v>
      </c>
      <c r="D1033" s="3">
        <v>303</v>
      </c>
      <c r="E1033" s="3">
        <v>105</v>
      </c>
      <c r="F1033" s="3">
        <v>1</v>
      </c>
      <c r="G1033" s="5">
        <v>36.725000000000001</v>
      </c>
      <c r="H1033" s="5">
        <v>36.725000000000001</v>
      </c>
      <c r="I1033" s="5">
        <v>5.50875</v>
      </c>
      <c r="J1033" s="3" t="b">
        <v>1</v>
      </c>
      <c r="K1033" s="3" t="s">
        <v>519</v>
      </c>
      <c r="L1033" s="16">
        <f t="shared" si="48"/>
        <v>0.31111111111111112</v>
      </c>
      <c r="M1033" s="3">
        <v>2023</v>
      </c>
      <c r="N1033" s="3">
        <v>11</v>
      </c>
      <c r="O1033" s="3" t="s">
        <v>18</v>
      </c>
      <c r="P1033" s="3">
        <v>7</v>
      </c>
      <c r="Q1033" s="9">
        <f xml:space="preserve"> Table1[[#This Row],[Total_Sales]] / Table1[[#This Row],[Quantity_Sold]]</f>
        <v>36.725000000000001</v>
      </c>
      <c r="R1033" s="14" t="str">
        <f t="shared" si="49"/>
        <v>Morning</v>
      </c>
      <c r="S1033" s="30">
        <f t="shared" si="50"/>
        <v>0.15</v>
      </c>
    </row>
    <row r="1034" spans="1:19" ht="15.75" customHeight="1" x14ac:dyDescent="0.3">
      <c r="A1034" s="3">
        <v>1367</v>
      </c>
      <c r="B1034" s="4">
        <v>45239</v>
      </c>
      <c r="C1034" s="3">
        <v>201</v>
      </c>
      <c r="D1034" s="3">
        <v>304</v>
      </c>
      <c r="E1034" s="3">
        <v>101</v>
      </c>
      <c r="F1034" s="3">
        <v>10</v>
      </c>
      <c r="G1034" s="5">
        <v>370.214</v>
      </c>
      <c r="H1034" s="5">
        <v>3702.14</v>
      </c>
      <c r="I1034" s="5">
        <v>703.40660000000003</v>
      </c>
      <c r="J1034" s="3" t="b">
        <v>0</v>
      </c>
      <c r="K1034" s="3" t="s">
        <v>348</v>
      </c>
      <c r="L1034" s="16">
        <f t="shared" si="48"/>
        <v>0.14930555555555555</v>
      </c>
      <c r="M1034" s="3">
        <v>2023</v>
      </c>
      <c r="N1034" s="3">
        <v>11</v>
      </c>
      <c r="O1034" s="3" t="s">
        <v>16</v>
      </c>
      <c r="P1034" s="3">
        <v>3</v>
      </c>
      <c r="Q1034" s="14">
        <f xml:space="preserve"> Table1[[#This Row],[Total_Sales]] / Table1[[#This Row],[Quantity_Sold]]</f>
        <v>370.214</v>
      </c>
      <c r="R1034" s="14" t="str">
        <f t="shared" si="49"/>
        <v>Morning</v>
      </c>
      <c r="S1034" s="30">
        <f t="shared" si="50"/>
        <v>0.19</v>
      </c>
    </row>
    <row r="1035" spans="1:19" ht="15.75" customHeight="1" x14ac:dyDescent="0.3">
      <c r="A1035" s="3">
        <v>1590</v>
      </c>
      <c r="B1035" s="4">
        <v>45239</v>
      </c>
      <c r="C1035" s="3">
        <v>204</v>
      </c>
      <c r="D1035" s="3">
        <v>302</v>
      </c>
      <c r="E1035" s="3">
        <v>102</v>
      </c>
      <c r="F1035" s="3">
        <v>3</v>
      </c>
      <c r="G1035" s="5">
        <v>54.769000000000005</v>
      </c>
      <c r="H1035" s="5">
        <v>164.30700000000002</v>
      </c>
      <c r="I1035" s="5">
        <v>34.504470000000005</v>
      </c>
      <c r="J1035" s="3" t="b">
        <v>0</v>
      </c>
      <c r="K1035" s="3" t="s">
        <v>507</v>
      </c>
      <c r="L1035" s="16">
        <f t="shared" si="48"/>
        <v>0.58472222222222225</v>
      </c>
      <c r="M1035" s="3">
        <v>2023</v>
      </c>
      <c r="N1035" s="3">
        <v>11</v>
      </c>
      <c r="O1035" s="3" t="s">
        <v>16</v>
      </c>
      <c r="P1035" s="3">
        <v>14</v>
      </c>
      <c r="Q1035" s="9">
        <f xml:space="preserve"> Table1[[#This Row],[Total_Sales]] / Table1[[#This Row],[Quantity_Sold]]</f>
        <v>54.769000000000005</v>
      </c>
      <c r="R1035" s="14" t="str">
        <f t="shared" si="49"/>
        <v>Afternoon</v>
      </c>
      <c r="S1035" s="30">
        <f t="shared" si="50"/>
        <v>0.21000000000000002</v>
      </c>
    </row>
    <row r="1036" spans="1:19" ht="15.75" customHeight="1" x14ac:dyDescent="0.3">
      <c r="A1036" s="3">
        <v>1657</v>
      </c>
      <c r="B1036" s="4">
        <v>45239</v>
      </c>
      <c r="C1036" s="3">
        <v>201</v>
      </c>
      <c r="D1036" s="3">
        <v>305</v>
      </c>
      <c r="E1036" s="3">
        <v>101</v>
      </c>
      <c r="F1036" s="3">
        <v>3</v>
      </c>
      <c r="G1036" s="5">
        <v>201.81200000000001</v>
      </c>
      <c r="H1036" s="5">
        <v>605.43600000000004</v>
      </c>
      <c r="I1036" s="5">
        <v>151.35900000000001</v>
      </c>
      <c r="J1036" s="3" t="b">
        <v>0</v>
      </c>
      <c r="K1036" s="3" t="s">
        <v>550</v>
      </c>
      <c r="L1036" s="16">
        <f t="shared" si="48"/>
        <v>0.24722222222222223</v>
      </c>
      <c r="M1036" s="3">
        <v>2023</v>
      </c>
      <c r="N1036" s="3">
        <v>11</v>
      </c>
      <c r="O1036" s="3" t="s">
        <v>16</v>
      </c>
      <c r="P1036" s="3">
        <v>5</v>
      </c>
      <c r="Q1036" s="14">
        <f xml:space="preserve"> Table1[[#This Row],[Total_Sales]] / Table1[[#This Row],[Quantity_Sold]]</f>
        <v>201.81200000000001</v>
      </c>
      <c r="R1036" s="14" t="str">
        <f t="shared" si="49"/>
        <v>Morning</v>
      </c>
      <c r="S1036" s="30">
        <f t="shared" si="50"/>
        <v>0.25</v>
      </c>
    </row>
    <row r="1037" spans="1:19" ht="15.75" customHeight="1" x14ac:dyDescent="0.3">
      <c r="A1037" s="3">
        <v>1827</v>
      </c>
      <c r="B1037" s="4">
        <v>45239</v>
      </c>
      <c r="C1037" s="3">
        <v>202</v>
      </c>
      <c r="D1037" s="3">
        <v>302</v>
      </c>
      <c r="E1037" s="3">
        <v>104</v>
      </c>
      <c r="F1037" s="3">
        <v>5</v>
      </c>
      <c r="G1037" s="5">
        <v>58.266000000000005</v>
      </c>
      <c r="H1037" s="5">
        <v>291.33000000000004</v>
      </c>
      <c r="I1037" s="5">
        <v>43.699500000000008</v>
      </c>
      <c r="J1037" s="3" t="b">
        <v>0</v>
      </c>
      <c r="K1037" s="3" t="s">
        <v>652</v>
      </c>
      <c r="L1037" s="16">
        <f t="shared" si="48"/>
        <v>0.37847222222222221</v>
      </c>
      <c r="M1037" s="3">
        <v>2023</v>
      </c>
      <c r="N1037" s="3">
        <v>11</v>
      </c>
      <c r="O1037" s="3" t="s">
        <v>16</v>
      </c>
      <c r="P1037" s="3">
        <v>9</v>
      </c>
      <c r="Q1037" s="9">
        <f xml:space="preserve"> Table1[[#This Row],[Total_Sales]] / Table1[[#This Row],[Quantity_Sold]]</f>
        <v>58.266000000000005</v>
      </c>
      <c r="R1037" s="14" t="str">
        <f t="shared" si="49"/>
        <v>Morning</v>
      </c>
      <c r="S1037" s="30">
        <f t="shared" si="50"/>
        <v>0.15</v>
      </c>
    </row>
    <row r="1038" spans="1:19" ht="15.75" customHeight="1" x14ac:dyDescent="0.3">
      <c r="A1038" s="3">
        <v>1076</v>
      </c>
      <c r="B1038" s="4">
        <v>45240</v>
      </c>
      <c r="C1038" s="3">
        <v>202</v>
      </c>
      <c r="D1038" s="3">
        <v>302</v>
      </c>
      <c r="E1038" s="3">
        <v>105</v>
      </c>
      <c r="F1038" s="3">
        <v>10</v>
      </c>
      <c r="G1038" s="5">
        <v>138.489</v>
      </c>
      <c r="H1038" s="5">
        <v>1384.89</v>
      </c>
      <c r="I1038" s="5">
        <v>415.46700000000004</v>
      </c>
      <c r="J1038" s="3" t="b">
        <v>0</v>
      </c>
      <c r="K1038" s="3" t="s">
        <v>95</v>
      </c>
      <c r="L1038" s="16">
        <f t="shared" si="48"/>
        <v>0.74930555555555556</v>
      </c>
      <c r="M1038" s="3">
        <v>2023</v>
      </c>
      <c r="N1038" s="3">
        <v>11</v>
      </c>
      <c r="O1038" s="3" t="s">
        <v>26</v>
      </c>
      <c r="P1038" s="3">
        <v>17</v>
      </c>
      <c r="Q1038" s="9">
        <f xml:space="preserve"> Table1[[#This Row],[Total_Sales]] / Table1[[#This Row],[Quantity_Sold]]</f>
        <v>138.489</v>
      </c>
      <c r="R1038" s="14" t="str">
        <f t="shared" si="49"/>
        <v>Evening</v>
      </c>
      <c r="S1038" s="30">
        <f t="shared" si="50"/>
        <v>0.3</v>
      </c>
    </row>
    <row r="1039" spans="1:19" ht="15.75" customHeight="1" x14ac:dyDescent="0.3">
      <c r="A1039" s="3">
        <v>1288</v>
      </c>
      <c r="B1039" s="4">
        <v>45240</v>
      </c>
      <c r="C1039" s="3">
        <v>202</v>
      </c>
      <c r="D1039" s="3">
        <v>305</v>
      </c>
      <c r="E1039" s="3">
        <v>105</v>
      </c>
      <c r="F1039" s="3">
        <v>8</v>
      </c>
      <c r="G1039" s="5">
        <v>286.44200000000001</v>
      </c>
      <c r="H1039" s="5">
        <v>2291.5360000000001</v>
      </c>
      <c r="I1039" s="5">
        <v>389.56112000000002</v>
      </c>
      <c r="J1039" s="3" t="b">
        <v>0</v>
      </c>
      <c r="K1039" s="3" t="s">
        <v>284</v>
      </c>
      <c r="L1039" s="16">
        <f t="shared" si="48"/>
        <v>0.51527777777777772</v>
      </c>
      <c r="M1039" s="3">
        <v>2023</v>
      </c>
      <c r="N1039" s="3">
        <v>11</v>
      </c>
      <c r="O1039" s="3" t="s">
        <v>26</v>
      </c>
      <c r="P1039" s="3">
        <v>12</v>
      </c>
      <c r="Q1039" s="9">
        <f xml:space="preserve"> Table1[[#This Row],[Total_Sales]] / Table1[[#This Row],[Quantity_Sold]]</f>
        <v>286.44200000000001</v>
      </c>
      <c r="R1039" s="14" t="str">
        <f t="shared" si="49"/>
        <v>Afternoon</v>
      </c>
      <c r="S1039" s="30">
        <f t="shared" si="50"/>
        <v>0.17</v>
      </c>
    </row>
    <row r="1040" spans="1:19" ht="15.75" customHeight="1" x14ac:dyDescent="0.3">
      <c r="A1040" s="3">
        <v>1762</v>
      </c>
      <c r="B1040" s="4">
        <v>45240</v>
      </c>
      <c r="C1040" s="3">
        <v>205</v>
      </c>
      <c r="D1040" s="3">
        <v>303</v>
      </c>
      <c r="E1040" s="3">
        <v>104</v>
      </c>
      <c r="F1040" s="3">
        <v>3</v>
      </c>
      <c r="G1040" s="5">
        <v>172.44500000000002</v>
      </c>
      <c r="H1040" s="5">
        <v>517.33500000000004</v>
      </c>
      <c r="I1040" s="5">
        <v>87.946950000000015</v>
      </c>
      <c r="J1040" s="3" t="b">
        <v>0</v>
      </c>
      <c r="K1040" s="3" t="s">
        <v>617</v>
      </c>
      <c r="L1040" s="16">
        <f t="shared" si="48"/>
        <v>0.87291666666666667</v>
      </c>
      <c r="M1040" s="3">
        <v>2023</v>
      </c>
      <c r="N1040" s="3">
        <v>11</v>
      </c>
      <c r="O1040" s="3" t="s">
        <v>26</v>
      </c>
      <c r="P1040" s="3">
        <v>20</v>
      </c>
      <c r="Q1040" s="9">
        <f xml:space="preserve"> Table1[[#This Row],[Total_Sales]] / Table1[[#This Row],[Quantity_Sold]]</f>
        <v>172.44500000000002</v>
      </c>
      <c r="R1040" s="14" t="str">
        <f t="shared" si="49"/>
        <v>Evening</v>
      </c>
      <c r="S1040" s="30">
        <f t="shared" si="50"/>
        <v>0.17</v>
      </c>
    </row>
    <row r="1041" spans="1:19" ht="15.75" customHeight="1" x14ac:dyDescent="0.3">
      <c r="A1041" s="3">
        <v>1993</v>
      </c>
      <c r="B1041" s="4">
        <v>45240</v>
      </c>
      <c r="C1041" s="3">
        <v>202</v>
      </c>
      <c r="D1041" s="3">
        <v>302</v>
      </c>
      <c r="E1041" s="3">
        <v>101</v>
      </c>
      <c r="F1041" s="3">
        <v>6</v>
      </c>
      <c r="G1041" s="5">
        <v>175.864</v>
      </c>
      <c r="H1041" s="5">
        <v>1055.184</v>
      </c>
      <c r="I1041" s="5">
        <v>263.79599999999999</v>
      </c>
      <c r="J1041" s="3" t="b">
        <v>0</v>
      </c>
      <c r="K1041" s="3" t="s">
        <v>451</v>
      </c>
      <c r="L1041" s="16">
        <f t="shared" si="48"/>
        <v>0.20208333333333334</v>
      </c>
      <c r="M1041" s="3">
        <v>2023</v>
      </c>
      <c r="N1041" s="3">
        <v>11</v>
      </c>
      <c r="O1041" s="3" t="s">
        <v>26</v>
      </c>
      <c r="P1041" s="3">
        <v>4</v>
      </c>
      <c r="Q1041" s="14">
        <f xml:space="preserve"> Table1[[#This Row],[Total_Sales]] / Table1[[#This Row],[Quantity_Sold]]</f>
        <v>175.864</v>
      </c>
      <c r="R1041" s="14" t="str">
        <f t="shared" si="49"/>
        <v>Morning</v>
      </c>
      <c r="S1041" s="30">
        <f t="shared" si="50"/>
        <v>0.25</v>
      </c>
    </row>
    <row r="1042" spans="1:19" ht="15.75" customHeight="1" x14ac:dyDescent="0.3">
      <c r="A1042" s="3">
        <v>1300</v>
      </c>
      <c r="B1042" s="4">
        <v>45241</v>
      </c>
      <c r="C1042" s="3">
        <v>205</v>
      </c>
      <c r="D1042" s="3">
        <v>303</v>
      </c>
      <c r="E1042" s="3">
        <v>105</v>
      </c>
      <c r="F1042" s="3">
        <v>10</v>
      </c>
      <c r="G1042" s="5">
        <v>366.46999999999997</v>
      </c>
      <c r="H1042" s="5">
        <v>3664.7</v>
      </c>
      <c r="I1042" s="5">
        <v>622.99900000000002</v>
      </c>
      <c r="J1042" s="3" t="b">
        <v>0</v>
      </c>
      <c r="K1042" s="3" t="s">
        <v>293</v>
      </c>
      <c r="L1042" s="16">
        <f t="shared" si="48"/>
        <v>0.1361111111111111</v>
      </c>
      <c r="M1042" s="3">
        <v>2023</v>
      </c>
      <c r="N1042" s="3">
        <v>11</v>
      </c>
      <c r="O1042" s="3" t="s">
        <v>22</v>
      </c>
      <c r="P1042" s="3">
        <v>3</v>
      </c>
      <c r="Q1042" s="9">
        <f xml:space="preserve"> Table1[[#This Row],[Total_Sales]] / Table1[[#This Row],[Quantity_Sold]]</f>
        <v>366.46999999999997</v>
      </c>
      <c r="R1042" s="14" t="str">
        <f t="shared" si="49"/>
        <v>Morning</v>
      </c>
      <c r="S1042" s="30">
        <f t="shared" si="50"/>
        <v>0.17</v>
      </c>
    </row>
    <row r="1043" spans="1:19" ht="15.75" customHeight="1" x14ac:dyDescent="0.3">
      <c r="A1043" s="3">
        <v>2800</v>
      </c>
      <c r="B1043" s="4">
        <v>45241</v>
      </c>
      <c r="C1043" s="3">
        <v>202</v>
      </c>
      <c r="D1043" s="3">
        <v>302</v>
      </c>
      <c r="E1043" s="3">
        <v>102</v>
      </c>
      <c r="F1043" s="3">
        <v>1</v>
      </c>
      <c r="G1043" s="5">
        <v>85.124000000000009</v>
      </c>
      <c r="H1043" s="5">
        <v>85.124000000000009</v>
      </c>
      <c r="I1043" s="5">
        <v>14.471080000000002</v>
      </c>
      <c r="J1043" s="3" t="b">
        <v>0</v>
      </c>
      <c r="K1043" s="3" t="s">
        <v>882</v>
      </c>
      <c r="L1043" s="16">
        <f t="shared" si="48"/>
        <v>0.90972222222222221</v>
      </c>
      <c r="M1043" s="3">
        <v>2023</v>
      </c>
      <c r="N1043" s="3">
        <v>11</v>
      </c>
      <c r="O1043" s="3" t="s">
        <v>22</v>
      </c>
      <c r="P1043" s="3">
        <v>21</v>
      </c>
      <c r="Q1043" s="9">
        <f xml:space="preserve"> Table1[[#This Row],[Total_Sales]] / Table1[[#This Row],[Quantity_Sold]]</f>
        <v>85.124000000000009</v>
      </c>
      <c r="R1043" s="14" t="str">
        <f t="shared" si="49"/>
        <v>Night</v>
      </c>
      <c r="S1043" s="30">
        <f t="shared" si="50"/>
        <v>0.17</v>
      </c>
    </row>
    <row r="1044" spans="1:19" ht="15.75" customHeight="1" x14ac:dyDescent="0.3">
      <c r="A1044" s="3">
        <v>1167</v>
      </c>
      <c r="B1044" s="4">
        <v>45242</v>
      </c>
      <c r="C1044" s="3">
        <v>204</v>
      </c>
      <c r="D1044" s="3">
        <v>304</v>
      </c>
      <c r="E1044" s="3">
        <v>102</v>
      </c>
      <c r="F1044" s="3">
        <v>10</v>
      </c>
      <c r="G1044" s="5">
        <v>162.68200000000002</v>
      </c>
      <c r="H1044" s="5">
        <v>1626.8200000000002</v>
      </c>
      <c r="I1044" s="5">
        <v>244.02300000000002</v>
      </c>
      <c r="J1044" s="3" t="b">
        <v>0</v>
      </c>
      <c r="K1044" s="3" t="s">
        <v>179</v>
      </c>
      <c r="L1044" s="16">
        <f t="shared" si="48"/>
        <v>0.6645833333333333</v>
      </c>
      <c r="M1044" s="3">
        <v>2023</v>
      </c>
      <c r="N1044" s="3">
        <v>11</v>
      </c>
      <c r="O1044" s="3" t="s">
        <v>20</v>
      </c>
      <c r="P1044" s="3">
        <v>15</v>
      </c>
      <c r="Q1044" s="9">
        <f xml:space="preserve"> Table1[[#This Row],[Total_Sales]] / Table1[[#This Row],[Quantity_Sold]]</f>
        <v>162.68200000000002</v>
      </c>
      <c r="R1044" s="14" t="str">
        <f t="shared" si="49"/>
        <v>Evening</v>
      </c>
      <c r="S1044" s="30">
        <f t="shared" si="50"/>
        <v>0.15</v>
      </c>
    </row>
    <row r="1045" spans="1:19" ht="15.75" customHeight="1" x14ac:dyDescent="0.3">
      <c r="A1045" s="3">
        <v>1330</v>
      </c>
      <c r="B1045" s="4">
        <v>45242</v>
      </c>
      <c r="C1045" s="3">
        <v>205</v>
      </c>
      <c r="D1045" s="3">
        <v>304</v>
      </c>
      <c r="E1045" s="3">
        <v>104</v>
      </c>
      <c r="F1045" s="3">
        <v>1</v>
      </c>
      <c r="G1045" s="5">
        <v>357.72100000000006</v>
      </c>
      <c r="H1045" s="5">
        <v>357.72100000000006</v>
      </c>
      <c r="I1045" s="5">
        <v>60.812570000000015</v>
      </c>
      <c r="J1045" s="3" t="b">
        <v>1</v>
      </c>
      <c r="K1045" s="3" t="s">
        <v>317</v>
      </c>
      <c r="L1045" s="16">
        <f t="shared" si="48"/>
        <v>0.79861111111111116</v>
      </c>
      <c r="M1045" s="3">
        <v>2023</v>
      </c>
      <c r="N1045" s="3">
        <v>11</v>
      </c>
      <c r="O1045" s="3" t="s">
        <v>20</v>
      </c>
      <c r="P1045" s="3">
        <v>19</v>
      </c>
      <c r="Q1045" s="9">
        <f xml:space="preserve"> Table1[[#This Row],[Total_Sales]] / Table1[[#This Row],[Quantity_Sold]]</f>
        <v>357.72100000000006</v>
      </c>
      <c r="R1045" s="14" t="str">
        <f t="shared" si="49"/>
        <v>Evening</v>
      </c>
      <c r="S1045" s="30">
        <f t="shared" si="50"/>
        <v>0.17</v>
      </c>
    </row>
    <row r="1046" spans="1:19" ht="15.75" customHeight="1" x14ac:dyDescent="0.3">
      <c r="A1046" s="3">
        <v>2258</v>
      </c>
      <c r="B1046" s="4">
        <v>45242</v>
      </c>
      <c r="C1046" s="3">
        <v>201</v>
      </c>
      <c r="D1046" s="3">
        <v>305</v>
      </c>
      <c r="E1046" s="3">
        <v>101</v>
      </c>
      <c r="F1046" s="3">
        <v>3</v>
      </c>
      <c r="G1046" s="5">
        <v>298.19400000000002</v>
      </c>
      <c r="H1046" s="5">
        <v>894.58200000000011</v>
      </c>
      <c r="I1046" s="5">
        <v>268.37460000000004</v>
      </c>
      <c r="J1046" s="3" t="b">
        <v>0</v>
      </c>
      <c r="K1046" s="3" t="s">
        <v>846</v>
      </c>
      <c r="L1046" s="16">
        <f t="shared" si="48"/>
        <v>0.85833333333333328</v>
      </c>
      <c r="M1046" s="3">
        <v>2023</v>
      </c>
      <c r="N1046" s="3">
        <v>11</v>
      </c>
      <c r="O1046" s="3" t="s">
        <v>20</v>
      </c>
      <c r="P1046" s="3">
        <v>20</v>
      </c>
      <c r="Q1046" s="14">
        <f xml:space="preserve"> Table1[[#This Row],[Total_Sales]] / Table1[[#This Row],[Quantity_Sold]]</f>
        <v>298.19400000000002</v>
      </c>
      <c r="R1046" s="14" t="str">
        <f t="shared" si="49"/>
        <v>Evening</v>
      </c>
      <c r="S1046" s="30">
        <f t="shared" si="50"/>
        <v>0.3</v>
      </c>
    </row>
    <row r="1047" spans="1:19" ht="15.75" customHeight="1" x14ac:dyDescent="0.3">
      <c r="A1047" s="3">
        <v>1429</v>
      </c>
      <c r="B1047" s="4">
        <v>45243</v>
      </c>
      <c r="C1047" s="3">
        <v>201</v>
      </c>
      <c r="D1047" s="3">
        <v>305</v>
      </c>
      <c r="E1047" s="3">
        <v>102</v>
      </c>
      <c r="F1047" s="3">
        <v>5</v>
      </c>
      <c r="G1047" s="5">
        <v>38.389000000000003</v>
      </c>
      <c r="H1047" s="5">
        <v>191.94500000000002</v>
      </c>
      <c r="I1047" s="5">
        <v>47.986250000000005</v>
      </c>
      <c r="J1047" s="3" t="b">
        <v>0</v>
      </c>
      <c r="K1047" s="3" t="s">
        <v>46</v>
      </c>
      <c r="L1047" s="16">
        <f t="shared" si="48"/>
        <v>0.36458333333333331</v>
      </c>
      <c r="M1047" s="3">
        <v>2023</v>
      </c>
      <c r="N1047" s="3">
        <v>11</v>
      </c>
      <c r="O1047" s="3" t="s">
        <v>28</v>
      </c>
      <c r="P1047" s="3">
        <v>8</v>
      </c>
      <c r="Q1047" s="9">
        <f xml:space="preserve"> Table1[[#This Row],[Total_Sales]] / Table1[[#This Row],[Quantity_Sold]]</f>
        <v>38.389000000000003</v>
      </c>
      <c r="R1047" s="14" t="str">
        <f t="shared" si="49"/>
        <v>Morning</v>
      </c>
      <c r="S1047" s="30">
        <f t="shared" si="50"/>
        <v>0.25</v>
      </c>
    </row>
    <row r="1048" spans="1:19" ht="15.75" customHeight="1" x14ac:dyDescent="0.3">
      <c r="A1048" s="3">
        <v>2579</v>
      </c>
      <c r="B1048" s="4">
        <v>45243</v>
      </c>
      <c r="C1048" s="3">
        <v>204</v>
      </c>
      <c r="D1048" s="3">
        <v>305</v>
      </c>
      <c r="E1048" s="3">
        <v>104</v>
      </c>
      <c r="F1048" s="3">
        <v>2</v>
      </c>
      <c r="G1048" s="5">
        <v>353.09300000000002</v>
      </c>
      <c r="H1048" s="5">
        <v>706.18600000000004</v>
      </c>
      <c r="I1048" s="5">
        <v>134.17534000000001</v>
      </c>
      <c r="J1048" s="3" t="b">
        <v>0</v>
      </c>
      <c r="K1048" s="3" t="s">
        <v>875</v>
      </c>
      <c r="L1048" s="16">
        <f t="shared" si="48"/>
        <v>0.15694444444444444</v>
      </c>
      <c r="M1048" s="3">
        <v>2023</v>
      </c>
      <c r="N1048" s="3">
        <v>11</v>
      </c>
      <c r="O1048" s="3" t="s">
        <v>28</v>
      </c>
      <c r="P1048" s="3">
        <v>3</v>
      </c>
      <c r="Q1048" s="9">
        <f xml:space="preserve"> Table1[[#This Row],[Total_Sales]] / Table1[[#This Row],[Quantity_Sold]]</f>
        <v>353.09300000000002</v>
      </c>
      <c r="R1048" s="14" t="str">
        <f t="shared" si="49"/>
        <v>Morning</v>
      </c>
      <c r="S1048" s="30">
        <f t="shared" si="50"/>
        <v>0.19</v>
      </c>
    </row>
    <row r="1049" spans="1:19" ht="15.75" customHeight="1" x14ac:dyDescent="0.3">
      <c r="A1049" s="3">
        <v>1434</v>
      </c>
      <c r="B1049" s="4">
        <v>45244</v>
      </c>
      <c r="C1049" s="3">
        <v>202</v>
      </c>
      <c r="D1049" s="3">
        <v>303</v>
      </c>
      <c r="E1049" s="3">
        <v>105</v>
      </c>
      <c r="F1049" s="3">
        <v>8</v>
      </c>
      <c r="G1049" s="5">
        <v>205.4</v>
      </c>
      <c r="H1049" s="5">
        <v>1643.2</v>
      </c>
      <c r="I1049" s="5">
        <v>345.072</v>
      </c>
      <c r="J1049" s="3" t="b">
        <v>0</v>
      </c>
      <c r="K1049" s="3" t="s">
        <v>168</v>
      </c>
      <c r="L1049" s="16">
        <f t="shared" si="48"/>
        <v>0.66666666666666663</v>
      </c>
      <c r="M1049" s="3">
        <v>2023</v>
      </c>
      <c r="N1049" s="3">
        <v>11</v>
      </c>
      <c r="O1049" s="3" t="s">
        <v>31</v>
      </c>
      <c r="P1049" s="3">
        <v>16</v>
      </c>
      <c r="Q1049" s="9">
        <f xml:space="preserve"> Table1[[#This Row],[Total_Sales]] / Table1[[#This Row],[Quantity_Sold]]</f>
        <v>205.4</v>
      </c>
      <c r="R1049" s="14" t="str">
        <f t="shared" si="49"/>
        <v>Evening</v>
      </c>
      <c r="S1049" s="30">
        <f t="shared" si="50"/>
        <v>0.21</v>
      </c>
    </row>
    <row r="1050" spans="1:19" ht="15.75" customHeight="1" x14ac:dyDescent="0.3">
      <c r="A1050" s="3">
        <v>1375</v>
      </c>
      <c r="B1050" s="4">
        <v>45245</v>
      </c>
      <c r="C1050" s="3">
        <v>201</v>
      </c>
      <c r="D1050" s="3">
        <v>304</v>
      </c>
      <c r="E1050" s="3">
        <v>101</v>
      </c>
      <c r="F1050" s="3">
        <v>1</v>
      </c>
      <c r="G1050" s="5">
        <v>353.65200000000004</v>
      </c>
      <c r="H1050" s="5">
        <v>353.65200000000004</v>
      </c>
      <c r="I1050" s="5">
        <v>88.413000000000011</v>
      </c>
      <c r="J1050" s="3" t="b">
        <v>0</v>
      </c>
      <c r="K1050" s="3" t="s">
        <v>355</v>
      </c>
      <c r="L1050" s="16">
        <f t="shared" si="48"/>
        <v>0.15069444444444444</v>
      </c>
      <c r="M1050" s="3">
        <v>2023</v>
      </c>
      <c r="N1050" s="3">
        <v>11</v>
      </c>
      <c r="O1050" s="3" t="s">
        <v>18</v>
      </c>
      <c r="P1050" s="3">
        <v>3</v>
      </c>
      <c r="Q1050" s="14">
        <f xml:space="preserve"> Table1[[#This Row],[Total_Sales]] / Table1[[#This Row],[Quantity_Sold]]</f>
        <v>353.65200000000004</v>
      </c>
      <c r="R1050" s="14" t="str">
        <f t="shared" si="49"/>
        <v>Morning</v>
      </c>
      <c r="S1050" s="30">
        <f t="shared" si="50"/>
        <v>0.25</v>
      </c>
    </row>
    <row r="1051" spans="1:19" ht="15.75" customHeight="1" x14ac:dyDescent="0.3">
      <c r="A1051" s="3">
        <v>1891</v>
      </c>
      <c r="B1051" s="4">
        <v>45245</v>
      </c>
      <c r="C1051" s="3">
        <v>203</v>
      </c>
      <c r="D1051" s="3">
        <v>305</v>
      </c>
      <c r="E1051" s="3">
        <v>105</v>
      </c>
      <c r="F1051" s="3">
        <v>1</v>
      </c>
      <c r="G1051" s="5">
        <v>357.435</v>
      </c>
      <c r="H1051" s="5">
        <v>357.435</v>
      </c>
      <c r="I1051" s="5">
        <v>89.358750000000001</v>
      </c>
      <c r="J1051" s="3" t="b">
        <v>0</v>
      </c>
      <c r="K1051" s="3" t="s">
        <v>686</v>
      </c>
      <c r="L1051" s="16">
        <f t="shared" si="48"/>
        <v>0.5180555555555556</v>
      </c>
      <c r="M1051" s="3">
        <v>2023</v>
      </c>
      <c r="N1051" s="3">
        <v>11</v>
      </c>
      <c r="O1051" s="3" t="s">
        <v>18</v>
      </c>
      <c r="P1051" s="3">
        <v>12</v>
      </c>
      <c r="Q1051" s="9">
        <f xml:space="preserve"> Table1[[#This Row],[Total_Sales]] / Table1[[#This Row],[Quantity_Sold]]</f>
        <v>357.435</v>
      </c>
      <c r="R1051" s="14" t="str">
        <f t="shared" si="49"/>
        <v>Afternoon</v>
      </c>
      <c r="S1051" s="30">
        <f t="shared" si="50"/>
        <v>0.25</v>
      </c>
    </row>
    <row r="1052" spans="1:19" ht="15.75" customHeight="1" x14ac:dyDescent="0.3">
      <c r="A1052" s="3">
        <v>2759</v>
      </c>
      <c r="B1052" s="4">
        <v>45245</v>
      </c>
      <c r="C1052" s="3">
        <v>201</v>
      </c>
      <c r="D1052" s="3">
        <v>302</v>
      </c>
      <c r="E1052" s="3">
        <v>104</v>
      </c>
      <c r="F1052" s="3">
        <v>6</v>
      </c>
      <c r="G1052" s="5">
        <v>49.777000000000001</v>
      </c>
      <c r="H1052" s="5">
        <v>298.66200000000003</v>
      </c>
      <c r="I1052" s="5">
        <v>56.745780000000011</v>
      </c>
      <c r="J1052" s="3" t="b">
        <v>0</v>
      </c>
      <c r="K1052" s="3" t="s">
        <v>1026</v>
      </c>
      <c r="L1052" s="16">
        <f t="shared" si="48"/>
        <v>0.52847222222222223</v>
      </c>
      <c r="M1052" s="3">
        <v>2023</v>
      </c>
      <c r="N1052" s="3">
        <v>11</v>
      </c>
      <c r="O1052" s="3" t="s">
        <v>18</v>
      </c>
      <c r="P1052" s="3">
        <v>12</v>
      </c>
      <c r="Q1052" s="9">
        <f xml:space="preserve"> Table1[[#This Row],[Total_Sales]] / Table1[[#This Row],[Quantity_Sold]]</f>
        <v>49.777000000000008</v>
      </c>
      <c r="R1052" s="14" t="str">
        <f t="shared" si="49"/>
        <v>Afternoon</v>
      </c>
      <c r="S1052" s="30">
        <f t="shared" si="50"/>
        <v>0.19</v>
      </c>
    </row>
    <row r="1053" spans="1:19" ht="15.75" customHeight="1" x14ac:dyDescent="0.3">
      <c r="A1053" s="3">
        <v>2801</v>
      </c>
      <c r="B1053" s="4">
        <v>45245</v>
      </c>
      <c r="C1053" s="3">
        <v>201</v>
      </c>
      <c r="D1053" s="3">
        <v>305</v>
      </c>
      <c r="E1053" s="3">
        <v>103</v>
      </c>
      <c r="F1053" s="3">
        <v>8</v>
      </c>
      <c r="G1053" s="5">
        <v>224.83499999999998</v>
      </c>
      <c r="H1053" s="5">
        <v>1798.6799999999998</v>
      </c>
      <c r="I1053" s="5">
        <v>341.74919999999997</v>
      </c>
      <c r="J1053" s="3" t="b">
        <v>0</v>
      </c>
      <c r="K1053" s="3" t="s">
        <v>1043</v>
      </c>
      <c r="L1053" s="16">
        <f t="shared" si="48"/>
        <v>0.80763888888888891</v>
      </c>
      <c r="M1053" s="3">
        <v>2023</v>
      </c>
      <c r="N1053" s="3">
        <v>11</v>
      </c>
      <c r="O1053" s="3" t="s">
        <v>18</v>
      </c>
      <c r="P1053" s="3">
        <v>19</v>
      </c>
      <c r="Q1053" s="9">
        <f xml:space="preserve"> Table1[[#This Row],[Total_Sales]] / Table1[[#This Row],[Quantity_Sold]]</f>
        <v>224.83499999999998</v>
      </c>
      <c r="R1053" s="14" t="str">
        <f t="shared" si="49"/>
        <v>Evening</v>
      </c>
      <c r="S1053" s="30">
        <f t="shared" si="50"/>
        <v>0.19</v>
      </c>
    </row>
    <row r="1054" spans="1:19" ht="15.75" customHeight="1" x14ac:dyDescent="0.3">
      <c r="A1054" s="3">
        <v>1379</v>
      </c>
      <c r="B1054" s="4">
        <v>45246</v>
      </c>
      <c r="C1054" s="3">
        <v>201</v>
      </c>
      <c r="D1054" s="3">
        <v>304</v>
      </c>
      <c r="E1054" s="3">
        <v>104</v>
      </c>
      <c r="F1054" s="3">
        <v>8</v>
      </c>
      <c r="G1054" s="5">
        <v>50.752000000000002</v>
      </c>
      <c r="H1054" s="5">
        <v>406.01600000000002</v>
      </c>
      <c r="I1054" s="5">
        <v>77.143039999999999</v>
      </c>
      <c r="J1054" s="3" t="b">
        <v>0</v>
      </c>
      <c r="K1054" s="3" t="s">
        <v>358</v>
      </c>
      <c r="L1054" s="16">
        <f t="shared" si="48"/>
        <v>0.62777777777777777</v>
      </c>
      <c r="M1054" s="3">
        <v>2023</v>
      </c>
      <c r="N1054" s="3">
        <v>11</v>
      </c>
      <c r="O1054" s="3" t="s">
        <v>16</v>
      </c>
      <c r="P1054" s="3">
        <v>15</v>
      </c>
      <c r="Q1054" s="9">
        <f xml:space="preserve"> Table1[[#This Row],[Total_Sales]] / Table1[[#This Row],[Quantity_Sold]]</f>
        <v>50.752000000000002</v>
      </c>
      <c r="R1054" s="14" t="str">
        <f t="shared" si="49"/>
        <v>Evening</v>
      </c>
      <c r="S1054" s="30">
        <f t="shared" si="50"/>
        <v>0.19</v>
      </c>
    </row>
    <row r="1055" spans="1:19" ht="15.75" customHeight="1" x14ac:dyDescent="0.3">
      <c r="A1055" s="3">
        <v>1991</v>
      </c>
      <c r="B1055" s="4">
        <v>45246</v>
      </c>
      <c r="C1055" s="3">
        <v>203</v>
      </c>
      <c r="D1055" s="3">
        <v>301</v>
      </c>
      <c r="E1055" s="3">
        <v>105</v>
      </c>
      <c r="F1055" s="3">
        <v>10</v>
      </c>
      <c r="G1055" s="5">
        <v>198.44500000000002</v>
      </c>
      <c r="H1055" s="5">
        <v>1984.4500000000003</v>
      </c>
      <c r="I1055" s="5">
        <v>377.04550000000006</v>
      </c>
      <c r="J1055" s="3" t="b">
        <v>0</v>
      </c>
      <c r="K1055" s="3" t="s">
        <v>740</v>
      </c>
      <c r="L1055" s="16">
        <f t="shared" si="48"/>
        <v>0.62430555555555556</v>
      </c>
      <c r="M1055" s="3">
        <v>2023</v>
      </c>
      <c r="N1055" s="3">
        <v>11</v>
      </c>
      <c r="O1055" s="3" t="s">
        <v>16</v>
      </c>
      <c r="P1055" s="3">
        <v>14</v>
      </c>
      <c r="Q1055" s="9">
        <f xml:space="preserve"> Table1[[#This Row],[Total_Sales]] / Table1[[#This Row],[Quantity_Sold]]</f>
        <v>198.44500000000002</v>
      </c>
      <c r="R1055" s="14" t="str">
        <f t="shared" si="49"/>
        <v>Afternoon</v>
      </c>
      <c r="S1055" s="30">
        <f t="shared" si="50"/>
        <v>0.19</v>
      </c>
    </row>
    <row r="1056" spans="1:19" ht="15.75" customHeight="1" x14ac:dyDescent="0.3">
      <c r="A1056" s="3">
        <v>2453</v>
      </c>
      <c r="B1056" s="4">
        <v>45246</v>
      </c>
      <c r="C1056" s="3">
        <v>201</v>
      </c>
      <c r="D1056" s="3">
        <v>302</v>
      </c>
      <c r="E1056" s="3">
        <v>104</v>
      </c>
      <c r="F1056" s="3">
        <v>5</v>
      </c>
      <c r="G1056" s="5">
        <v>377.70200000000006</v>
      </c>
      <c r="H1056" s="5">
        <v>1888.5100000000002</v>
      </c>
      <c r="I1056" s="5">
        <v>358.81690000000003</v>
      </c>
      <c r="J1056" s="3" t="b">
        <v>1</v>
      </c>
      <c r="K1056" s="3" t="s">
        <v>618</v>
      </c>
      <c r="L1056" s="16">
        <f t="shared" si="48"/>
        <v>0.93888888888888888</v>
      </c>
      <c r="M1056" s="3">
        <v>2023</v>
      </c>
      <c r="N1056" s="3">
        <v>11</v>
      </c>
      <c r="O1056" s="3" t="s">
        <v>16</v>
      </c>
      <c r="P1056" s="3">
        <v>22</v>
      </c>
      <c r="Q1056" s="9">
        <f xml:space="preserve"> Table1[[#This Row],[Total_Sales]] / Table1[[#This Row],[Quantity_Sold]]</f>
        <v>377.70200000000006</v>
      </c>
      <c r="R1056" s="14" t="str">
        <f t="shared" si="49"/>
        <v>Night</v>
      </c>
      <c r="S1056" s="30">
        <f t="shared" si="50"/>
        <v>0.19</v>
      </c>
    </row>
    <row r="1057" spans="1:19" ht="15.75" customHeight="1" x14ac:dyDescent="0.3">
      <c r="A1057" s="3">
        <v>1181</v>
      </c>
      <c r="B1057" s="4">
        <v>45247</v>
      </c>
      <c r="C1057" s="3">
        <v>201</v>
      </c>
      <c r="D1057" s="3">
        <v>305</v>
      </c>
      <c r="E1057" s="3">
        <v>103</v>
      </c>
      <c r="F1057" s="3">
        <v>3</v>
      </c>
      <c r="G1057" s="5">
        <v>77.051000000000002</v>
      </c>
      <c r="H1057" s="5">
        <v>231.15300000000002</v>
      </c>
      <c r="I1057" s="5">
        <v>43.919070000000005</v>
      </c>
      <c r="J1057" s="3" t="b">
        <v>0</v>
      </c>
      <c r="K1057" s="3" t="s">
        <v>192</v>
      </c>
      <c r="L1057" s="16">
        <f t="shared" si="48"/>
        <v>0.65972222222222221</v>
      </c>
      <c r="M1057" s="3">
        <v>2023</v>
      </c>
      <c r="N1057" s="3">
        <v>11</v>
      </c>
      <c r="O1057" s="3" t="s">
        <v>26</v>
      </c>
      <c r="P1057" s="3">
        <v>15</v>
      </c>
      <c r="Q1057" s="9">
        <f xml:space="preserve"> Table1[[#This Row],[Total_Sales]] / Table1[[#This Row],[Quantity_Sold]]</f>
        <v>77.051000000000002</v>
      </c>
      <c r="R1057" s="14" t="str">
        <f t="shared" si="49"/>
        <v>Evening</v>
      </c>
      <c r="S1057" s="30">
        <f t="shared" si="50"/>
        <v>0.19</v>
      </c>
    </row>
    <row r="1058" spans="1:19" ht="15.75" customHeight="1" x14ac:dyDescent="0.3">
      <c r="A1058" s="3">
        <v>1210</v>
      </c>
      <c r="B1058" s="4">
        <v>45247</v>
      </c>
      <c r="C1058" s="3">
        <v>202</v>
      </c>
      <c r="D1058" s="3">
        <v>302</v>
      </c>
      <c r="E1058" s="3">
        <v>105</v>
      </c>
      <c r="F1058" s="3">
        <v>4</v>
      </c>
      <c r="G1058" s="5">
        <v>72.942999999999998</v>
      </c>
      <c r="H1058" s="5">
        <v>291.77199999999999</v>
      </c>
      <c r="I1058" s="5">
        <v>49.601240000000004</v>
      </c>
      <c r="J1058" s="3" t="b">
        <v>0</v>
      </c>
      <c r="K1058" s="3" t="s">
        <v>216</v>
      </c>
      <c r="L1058" s="16">
        <f t="shared" si="48"/>
        <v>0.10277777777777777</v>
      </c>
      <c r="M1058" s="3">
        <v>2023</v>
      </c>
      <c r="N1058" s="3">
        <v>11</v>
      </c>
      <c r="O1058" s="3" t="s">
        <v>26</v>
      </c>
      <c r="P1058" s="3">
        <v>2</v>
      </c>
      <c r="Q1058" s="9">
        <f xml:space="preserve"> Table1[[#This Row],[Total_Sales]] / Table1[[#This Row],[Quantity_Sold]]</f>
        <v>72.942999999999998</v>
      </c>
      <c r="R1058" s="14" t="str">
        <f t="shared" si="49"/>
        <v>Morning</v>
      </c>
      <c r="S1058" s="30">
        <f t="shared" si="50"/>
        <v>0.17</v>
      </c>
    </row>
    <row r="1059" spans="1:19" ht="15.75" customHeight="1" x14ac:dyDescent="0.3">
      <c r="A1059" s="3">
        <v>2510</v>
      </c>
      <c r="B1059" s="4">
        <v>45247</v>
      </c>
      <c r="C1059" s="3">
        <v>202</v>
      </c>
      <c r="D1059" s="3">
        <v>305</v>
      </c>
      <c r="E1059" s="3">
        <v>105</v>
      </c>
      <c r="F1059" s="3">
        <v>3</v>
      </c>
      <c r="G1059" s="5">
        <v>121.14700000000001</v>
      </c>
      <c r="H1059" s="5">
        <v>363.44100000000003</v>
      </c>
      <c r="I1059" s="5">
        <v>109.03230000000001</v>
      </c>
      <c r="J1059" s="3" t="b">
        <v>0</v>
      </c>
      <c r="K1059" s="3" t="s">
        <v>946</v>
      </c>
      <c r="L1059" s="16">
        <f t="shared" si="48"/>
        <v>0.18402777777777779</v>
      </c>
      <c r="M1059" s="3">
        <v>2023</v>
      </c>
      <c r="N1059" s="3">
        <v>11</v>
      </c>
      <c r="O1059" s="3" t="s">
        <v>26</v>
      </c>
      <c r="P1059" s="3">
        <v>4</v>
      </c>
      <c r="Q1059" s="9">
        <f xml:space="preserve"> Table1[[#This Row],[Total_Sales]] / Table1[[#This Row],[Quantity_Sold]]</f>
        <v>121.14700000000001</v>
      </c>
      <c r="R1059" s="14" t="str">
        <f t="shared" si="49"/>
        <v>Morning</v>
      </c>
      <c r="S1059" s="30">
        <f t="shared" si="50"/>
        <v>0.3</v>
      </c>
    </row>
    <row r="1060" spans="1:19" ht="15.75" customHeight="1" x14ac:dyDescent="0.3">
      <c r="A1060" s="3">
        <v>1631</v>
      </c>
      <c r="B1060" s="4">
        <v>45248</v>
      </c>
      <c r="C1060" s="3">
        <v>205</v>
      </c>
      <c r="D1060" s="3">
        <v>304</v>
      </c>
      <c r="E1060" s="3">
        <v>105</v>
      </c>
      <c r="F1060" s="3">
        <v>8</v>
      </c>
      <c r="G1060" s="5">
        <v>298.54500000000002</v>
      </c>
      <c r="H1060" s="5">
        <v>2388.36</v>
      </c>
      <c r="I1060" s="5">
        <v>453.78840000000002</v>
      </c>
      <c r="J1060" s="3" t="b">
        <v>0</v>
      </c>
      <c r="K1060" s="3" t="s">
        <v>531</v>
      </c>
      <c r="L1060" s="16">
        <f t="shared" si="48"/>
        <v>0.59444444444444444</v>
      </c>
      <c r="M1060" s="3">
        <v>2023</v>
      </c>
      <c r="N1060" s="3">
        <v>11</v>
      </c>
      <c r="O1060" s="3" t="s">
        <v>22</v>
      </c>
      <c r="P1060" s="3">
        <v>14</v>
      </c>
      <c r="Q1060" s="9">
        <f xml:space="preserve"> Table1[[#This Row],[Total_Sales]] / Table1[[#This Row],[Quantity_Sold]]</f>
        <v>298.54500000000002</v>
      </c>
      <c r="R1060" s="14" t="str">
        <f t="shared" si="49"/>
        <v>Afternoon</v>
      </c>
      <c r="S1060" s="30">
        <f t="shared" si="50"/>
        <v>0.19</v>
      </c>
    </row>
    <row r="1061" spans="1:19" ht="15.75" customHeight="1" x14ac:dyDescent="0.3">
      <c r="A1061" s="3">
        <v>1733</v>
      </c>
      <c r="B1061" s="4">
        <v>45248</v>
      </c>
      <c r="C1061" s="3">
        <v>203</v>
      </c>
      <c r="D1061" s="3">
        <v>305</v>
      </c>
      <c r="E1061" s="3">
        <v>101</v>
      </c>
      <c r="F1061" s="3">
        <v>9</v>
      </c>
      <c r="G1061" s="5">
        <v>194.68799999999999</v>
      </c>
      <c r="H1061" s="5">
        <v>1752.192</v>
      </c>
      <c r="I1061" s="5">
        <v>332.91647999999998</v>
      </c>
      <c r="J1061" s="3" t="b">
        <v>0</v>
      </c>
      <c r="K1061" s="3" t="s">
        <v>597</v>
      </c>
      <c r="L1061" s="16">
        <f t="shared" si="48"/>
        <v>0.1763888888888889</v>
      </c>
      <c r="M1061" s="3">
        <v>2023</v>
      </c>
      <c r="N1061" s="3">
        <v>11</v>
      </c>
      <c r="O1061" s="3" t="s">
        <v>22</v>
      </c>
      <c r="P1061" s="3">
        <v>4</v>
      </c>
      <c r="Q1061" s="14">
        <f xml:space="preserve"> Table1[[#This Row],[Total_Sales]] / Table1[[#This Row],[Quantity_Sold]]</f>
        <v>194.68799999999999</v>
      </c>
      <c r="R1061" s="14" t="str">
        <f t="shared" si="49"/>
        <v>Morning</v>
      </c>
      <c r="S1061" s="30">
        <f t="shared" si="50"/>
        <v>0.18999999999999997</v>
      </c>
    </row>
    <row r="1062" spans="1:19" ht="15.75" customHeight="1" x14ac:dyDescent="0.3">
      <c r="A1062" s="3">
        <v>2283</v>
      </c>
      <c r="B1062" s="4">
        <v>45248</v>
      </c>
      <c r="C1062" s="3">
        <v>205</v>
      </c>
      <c r="D1062" s="3">
        <v>302</v>
      </c>
      <c r="E1062" s="3">
        <v>101</v>
      </c>
      <c r="F1062" s="3">
        <v>8</v>
      </c>
      <c r="G1062" s="5">
        <v>84.24</v>
      </c>
      <c r="H1062" s="5">
        <v>673.92</v>
      </c>
      <c r="I1062" s="5">
        <v>101.08799999999999</v>
      </c>
      <c r="J1062" s="3" t="b">
        <v>1</v>
      </c>
      <c r="K1062" s="3" t="s">
        <v>859</v>
      </c>
      <c r="L1062" s="16">
        <f t="shared" si="48"/>
        <v>0.17222222222222222</v>
      </c>
      <c r="M1062" s="3">
        <v>2023</v>
      </c>
      <c r="N1062" s="3">
        <v>11</v>
      </c>
      <c r="O1062" s="3" t="s">
        <v>22</v>
      </c>
      <c r="P1062" s="3">
        <v>4</v>
      </c>
      <c r="Q1062" s="14">
        <f xml:space="preserve"> Table1[[#This Row],[Total_Sales]] / Table1[[#This Row],[Quantity_Sold]]</f>
        <v>84.24</v>
      </c>
      <c r="R1062" s="14" t="str">
        <f t="shared" si="49"/>
        <v>Morning</v>
      </c>
      <c r="S1062" s="30">
        <f t="shared" si="50"/>
        <v>0.15</v>
      </c>
    </row>
    <row r="1063" spans="1:19" ht="15.75" customHeight="1" x14ac:dyDescent="0.3">
      <c r="A1063" s="3">
        <v>2386</v>
      </c>
      <c r="B1063" s="4">
        <v>45248</v>
      </c>
      <c r="C1063" s="3">
        <v>205</v>
      </c>
      <c r="D1063" s="3">
        <v>302</v>
      </c>
      <c r="E1063" s="3">
        <v>103</v>
      </c>
      <c r="F1063" s="3">
        <v>1</v>
      </c>
      <c r="G1063" s="5">
        <v>33.748000000000005</v>
      </c>
      <c r="H1063" s="5">
        <v>33.748000000000005</v>
      </c>
      <c r="I1063" s="5">
        <v>5.7371600000000011</v>
      </c>
      <c r="J1063" s="3" t="b">
        <v>0</v>
      </c>
      <c r="K1063" s="3" t="s">
        <v>900</v>
      </c>
      <c r="L1063" s="16">
        <f t="shared" si="48"/>
        <v>0.91805555555555551</v>
      </c>
      <c r="M1063" s="3">
        <v>2023</v>
      </c>
      <c r="N1063" s="3">
        <v>11</v>
      </c>
      <c r="O1063" s="3" t="s">
        <v>22</v>
      </c>
      <c r="P1063" s="3">
        <v>22</v>
      </c>
      <c r="Q1063" s="9">
        <f xml:space="preserve"> Table1[[#This Row],[Total_Sales]] / Table1[[#This Row],[Quantity_Sold]]</f>
        <v>33.748000000000005</v>
      </c>
      <c r="R1063" s="14" t="str">
        <f t="shared" si="49"/>
        <v>Night</v>
      </c>
      <c r="S1063" s="30">
        <f t="shared" si="50"/>
        <v>0.17</v>
      </c>
    </row>
    <row r="1064" spans="1:19" ht="15.75" customHeight="1" x14ac:dyDescent="0.3">
      <c r="A1064" s="3">
        <v>2512</v>
      </c>
      <c r="B1064" s="4">
        <v>45248</v>
      </c>
      <c r="C1064" s="3">
        <v>202</v>
      </c>
      <c r="D1064" s="3">
        <v>305</v>
      </c>
      <c r="E1064" s="3">
        <v>101</v>
      </c>
      <c r="F1064" s="3">
        <v>5</v>
      </c>
      <c r="G1064" s="5">
        <v>66.105000000000004</v>
      </c>
      <c r="H1064" s="5">
        <v>330.52500000000003</v>
      </c>
      <c r="I1064" s="5">
        <v>56.189250000000008</v>
      </c>
      <c r="J1064" s="3" t="b">
        <v>0</v>
      </c>
      <c r="K1064" s="3" t="s">
        <v>837</v>
      </c>
      <c r="L1064" s="16">
        <f t="shared" si="48"/>
        <v>0.43055555555555558</v>
      </c>
      <c r="M1064" s="3">
        <v>2023</v>
      </c>
      <c r="N1064" s="3">
        <v>11</v>
      </c>
      <c r="O1064" s="3" t="s">
        <v>22</v>
      </c>
      <c r="P1064" s="3">
        <v>10</v>
      </c>
      <c r="Q1064" s="14">
        <f xml:space="preserve"> Table1[[#This Row],[Total_Sales]] / Table1[[#This Row],[Quantity_Sold]]</f>
        <v>66.105000000000004</v>
      </c>
      <c r="R1064" s="14" t="str">
        <f t="shared" si="49"/>
        <v>Morning</v>
      </c>
      <c r="S1064" s="30">
        <f t="shared" si="50"/>
        <v>0.17</v>
      </c>
    </row>
    <row r="1065" spans="1:19" ht="15.75" customHeight="1" x14ac:dyDescent="0.3">
      <c r="A1065" s="3">
        <v>1440</v>
      </c>
      <c r="B1065" s="4">
        <v>45249</v>
      </c>
      <c r="C1065" s="3">
        <v>203</v>
      </c>
      <c r="D1065" s="3">
        <v>302</v>
      </c>
      <c r="E1065" s="3">
        <v>101</v>
      </c>
      <c r="F1065" s="3">
        <v>7</v>
      </c>
      <c r="G1065" s="5">
        <v>361.12700000000007</v>
      </c>
      <c r="H1065" s="5">
        <v>2527.8890000000006</v>
      </c>
      <c r="I1065" s="5">
        <v>530.85669000000007</v>
      </c>
      <c r="J1065" s="3" t="b">
        <v>0</v>
      </c>
      <c r="K1065" s="3" t="s">
        <v>404</v>
      </c>
      <c r="L1065" s="16">
        <f t="shared" si="48"/>
        <v>0.39791666666666664</v>
      </c>
      <c r="M1065" s="3">
        <v>2023</v>
      </c>
      <c r="N1065" s="3">
        <v>11</v>
      </c>
      <c r="O1065" s="3" t="s">
        <v>20</v>
      </c>
      <c r="P1065" s="3">
        <v>9</v>
      </c>
      <c r="Q1065" s="14">
        <f xml:space="preserve"> Table1[[#This Row],[Total_Sales]] / Table1[[#This Row],[Quantity_Sold]]</f>
        <v>361.12700000000007</v>
      </c>
      <c r="R1065" s="14" t="str">
        <f t="shared" si="49"/>
        <v>Morning</v>
      </c>
      <c r="S1065" s="30">
        <f t="shared" si="50"/>
        <v>0.21</v>
      </c>
    </row>
    <row r="1066" spans="1:19" ht="15.75" customHeight="1" x14ac:dyDescent="0.3">
      <c r="A1066" s="3">
        <v>1529</v>
      </c>
      <c r="B1066" s="4">
        <v>45249</v>
      </c>
      <c r="C1066" s="3">
        <v>202</v>
      </c>
      <c r="D1066" s="3">
        <v>303</v>
      </c>
      <c r="E1066" s="3">
        <v>101</v>
      </c>
      <c r="F1066" s="3">
        <v>8</v>
      </c>
      <c r="G1066" s="5">
        <v>227.96800000000002</v>
      </c>
      <c r="H1066" s="5">
        <v>1823.7440000000001</v>
      </c>
      <c r="I1066" s="5">
        <v>346.51136000000002</v>
      </c>
      <c r="J1066" s="3" t="b">
        <v>0</v>
      </c>
      <c r="K1066" s="3" t="s">
        <v>464</v>
      </c>
      <c r="L1066" s="16">
        <f t="shared" si="48"/>
        <v>0.17777777777777778</v>
      </c>
      <c r="M1066" s="3">
        <v>2023</v>
      </c>
      <c r="N1066" s="3">
        <v>11</v>
      </c>
      <c r="O1066" s="3" t="s">
        <v>20</v>
      </c>
      <c r="P1066" s="3">
        <v>4</v>
      </c>
      <c r="Q1066" s="14">
        <f xml:space="preserve"> Table1[[#This Row],[Total_Sales]] / Table1[[#This Row],[Quantity_Sold]]</f>
        <v>227.96800000000002</v>
      </c>
      <c r="R1066" s="14" t="str">
        <f t="shared" si="49"/>
        <v>Morning</v>
      </c>
      <c r="S1066" s="30">
        <f t="shared" si="50"/>
        <v>0.19</v>
      </c>
    </row>
    <row r="1067" spans="1:19" ht="15.75" customHeight="1" x14ac:dyDescent="0.3">
      <c r="A1067" s="3">
        <v>2303</v>
      </c>
      <c r="B1067" s="4">
        <v>45249</v>
      </c>
      <c r="C1067" s="3">
        <v>203</v>
      </c>
      <c r="D1067" s="3">
        <v>302</v>
      </c>
      <c r="E1067" s="3">
        <v>101</v>
      </c>
      <c r="F1067" s="3">
        <v>5</v>
      </c>
      <c r="G1067" s="5">
        <v>381.31600000000003</v>
      </c>
      <c r="H1067" s="5">
        <v>1906.5800000000002</v>
      </c>
      <c r="I1067" s="5">
        <v>362.25020000000001</v>
      </c>
      <c r="J1067" s="3" t="b">
        <v>0</v>
      </c>
      <c r="K1067" s="3" t="s">
        <v>674</v>
      </c>
      <c r="L1067" s="16">
        <f t="shared" si="48"/>
        <v>0.6430555555555556</v>
      </c>
      <c r="M1067" s="3">
        <v>2023</v>
      </c>
      <c r="N1067" s="3">
        <v>11</v>
      </c>
      <c r="O1067" s="3" t="s">
        <v>20</v>
      </c>
      <c r="P1067" s="3">
        <v>15</v>
      </c>
      <c r="Q1067" s="14">
        <f xml:space="preserve"> Table1[[#This Row],[Total_Sales]] / Table1[[#This Row],[Quantity_Sold]]</f>
        <v>381.31600000000003</v>
      </c>
      <c r="R1067" s="14" t="str">
        <f t="shared" si="49"/>
        <v>Evening</v>
      </c>
      <c r="S1067" s="30">
        <f t="shared" si="50"/>
        <v>0.18999999999999997</v>
      </c>
    </row>
    <row r="1068" spans="1:19" ht="15.75" customHeight="1" x14ac:dyDescent="0.3">
      <c r="A1068" s="3">
        <v>2305</v>
      </c>
      <c r="B1068" s="4">
        <v>45249</v>
      </c>
      <c r="C1068" s="3">
        <v>202</v>
      </c>
      <c r="D1068" s="3">
        <v>301</v>
      </c>
      <c r="E1068" s="3">
        <v>104</v>
      </c>
      <c r="F1068" s="3">
        <v>2</v>
      </c>
      <c r="G1068" s="5">
        <v>358.69600000000003</v>
      </c>
      <c r="H1068" s="5">
        <v>717.39200000000005</v>
      </c>
      <c r="I1068" s="5">
        <v>179.34800000000001</v>
      </c>
      <c r="J1068" s="3" t="b">
        <v>0</v>
      </c>
      <c r="K1068" s="3" t="s">
        <v>190</v>
      </c>
      <c r="L1068" s="16">
        <f t="shared" si="48"/>
        <v>0.92847222222222225</v>
      </c>
      <c r="M1068" s="3">
        <v>2023</v>
      </c>
      <c r="N1068" s="3">
        <v>11</v>
      </c>
      <c r="O1068" s="3" t="s">
        <v>20</v>
      </c>
      <c r="P1068" s="3">
        <v>22</v>
      </c>
      <c r="Q1068" s="9">
        <f xml:space="preserve"> Table1[[#This Row],[Total_Sales]] / Table1[[#This Row],[Quantity_Sold]]</f>
        <v>358.69600000000003</v>
      </c>
      <c r="R1068" s="14" t="str">
        <f t="shared" si="49"/>
        <v>Night</v>
      </c>
      <c r="S1068" s="30">
        <f t="shared" si="50"/>
        <v>0.25</v>
      </c>
    </row>
    <row r="1069" spans="1:19" ht="15.75" customHeight="1" x14ac:dyDescent="0.3">
      <c r="A1069" s="3">
        <v>2429</v>
      </c>
      <c r="B1069" s="4">
        <v>45249</v>
      </c>
      <c r="C1069" s="3">
        <v>205</v>
      </c>
      <c r="D1069" s="3">
        <v>304</v>
      </c>
      <c r="E1069" s="3">
        <v>101</v>
      </c>
      <c r="F1069" s="3">
        <v>4</v>
      </c>
      <c r="G1069" s="5">
        <v>354.666</v>
      </c>
      <c r="H1069" s="5">
        <v>1418.664</v>
      </c>
      <c r="I1069" s="5">
        <v>269.54615999999999</v>
      </c>
      <c r="J1069" s="3" t="b">
        <v>0</v>
      </c>
      <c r="K1069" s="3" t="s">
        <v>409</v>
      </c>
      <c r="L1069" s="16">
        <f t="shared" si="48"/>
        <v>0.72847222222222219</v>
      </c>
      <c r="M1069" s="3">
        <v>2023</v>
      </c>
      <c r="N1069" s="3">
        <v>11</v>
      </c>
      <c r="O1069" s="3" t="s">
        <v>20</v>
      </c>
      <c r="P1069" s="3">
        <v>17</v>
      </c>
      <c r="Q1069" s="14">
        <f xml:space="preserve"> Table1[[#This Row],[Total_Sales]] / Table1[[#This Row],[Quantity_Sold]]</f>
        <v>354.666</v>
      </c>
      <c r="R1069" s="14" t="str">
        <f t="shared" si="49"/>
        <v>Evening</v>
      </c>
      <c r="S1069" s="30">
        <f t="shared" si="50"/>
        <v>0.19</v>
      </c>
    </row>
    <row r="1070" spans="1:19" ht="15.75" customHeight="1" x14ac:dyDescent="0.3">
      <c r="A1070" s="3">
        <v>2706</v>
      </c>
      <c r="B1070" s="4">
        <v>45249</v>
      </c>
      <c r="C1070" s="3">
        <v>204</v>
      </c>
      <c r="D1070" s="3">
        <v>304</v>
      </c>
      <c r="E1070" s="3">
        <v>103</v>
      </c>
      <c r="F1070" s="3">
        <v>4</v>
      </c>
      <c r="G1070" s="5">
        <v>255.50200000000001</v>
      </c>
      <c r="H1070" s="5">
        <v>1022.008</v>
      </c>
      <c r="I1070" s="5">
        <v>214.62168</v>
      </c>
      <c r="J1070" s="3" t="b">
        <v>1</v>
      </c>
      <c r="K1070" s="3" t="s">
        <v>559</v>
      </c>
      <c r="L1070" s="16">
        <f t="shared" si="48"/>
        <v>0.42499999999999999</v>
      </c>
      <c r="M1070" s="3">
        <v>2023</v>
      </c>
      <c r="N1070" s="3">
        <v>11</v>
      </c>
      <c r="O1070" s="3" t="s">
        <v>20</v>
      </c>
      <c r="P1070" s="3">
        <v>10</v>
      </c>
      <c r="Q1070" s="9">
        <f xml:space="preserve"> Table1[[#This Row],[Total_Sales]] / Table1[[#This Row],[Quantity_Sold]]</f>
        <v>255.50200000000001</v>
      </c>
      <c r="R1070" s="14" t="str">
        <f t="shared" si="49"/>
        <v>Morning</v>
      </c>
      <c r="S1070" s="30">
        <f t="shared" si="50"/>
        <v>0.21</v>
      </c>
    </row>
    <row r="1071" spans="1:19" ht="15.75" customHeight="1" x14ac:dyDescent="0.3">
      <c r="A1071" s="3">
        <v>1838</v>
      </c>
      <c r="B1071" s="4">
        <v>45250</v>
      </c>
      <c r="C1071" s="3">
        <v>202</v>
      </c>
      <c r="D1071" s="3">
        <v>303</v>
      </c>
      <c r="E1071" s="3">
        <v>104</v>
      </c>
      <c r="F1071" s="3">
        <v>2</v>
      </c>
      <c r="G1071" s="5">
        <v>246.649</v>
      </c>
      <c r="H1071" s="5">
        <v>493.298</v>
      </c>
      <c r="I1071" s="5">
        <v>147.98939999999999</v>
      </c>
      <c r="J1071" s="3" t="b">
        <v>0</v>
      </c>
      <c r="K1071" s="3" t="s">
        <v>517</v>
      </c>
      <c r="L1071" s="16">
        <f t="shared" si="48"/>
        <v>0.99791666666666667</v>
      </c>
      <c r="M1071" s="3">
        <v>2023</v>
      </c>
      <c r="N1071" s="3">
        <v>11</v>
      </c>
      <c r="O1071" s="3" t="s">
        <v>28</v>
      </c>
      <c r="P1071" s="3">
        <v>23</v>
      </c>
      <c r="Q1071" s="9">
        <f xml:space="preserve"> Table1[[#This Row],[Total_Sales]] / Table1[[#This Row],[Quantity_Sold]]</f>
        <v>246.649</v>
      </c>
      <c r="R1071" s="14" t="str">
        <f t="shared" si="49"/>
        <v>Night</v>
      </c>
      <c r="S1071" s="30">
        <f t="shared" si="50"/>
        <v>0.3</v>
      </c>
    </row>
    <row r="1072" spans="1:19" ht="15.75" customHeight="1" x14ac:dyDescent="0.3">
      <c r="A1072" s="3">
        <v>2264</v>
      </c>
      <c r="B1072" s="4">
        <v>45250</v>
      </c>
      <c r="C1072" s="3">
        <v>202</v>
      </c>
      <c r="D1072" s="3">
        <v>303</v>
      </c>
      <c r="E1072" s="3">
        <v>105</v>
      </c>
      <c r="F1072" s="3">
        <v>8</v>
      </c>
      <c r="G1072" s="5">
        <v>33.878</v>
      </c>
      <c r="H1072" s="5">
        <v>271.024</v>
      </c>
      <c r="I1072" s="5">
        <v>81.307199999999995</v>
      </c>
      <c r="J1072" s="3" t="b">
        <v>0</v>
      </c>
      <c r="K1072" s="3" t="s">
        <v>849</v>
      </c>
      <c r="L1072" s="16">
        <f t="shared" si="48"/>
        <v>5.6250000000000001E-2</v>
      </c>
      <c r="M1072" s="3">
        <v>2023</v>
      </c>
      <c r="N1072" s="3">
        <v>11</v>
      </c>
      <c r="O1072" s="3" t="s">
        <v>28</v>
      </c>
      <c r="P1072" s="3">
        <v>1</v>
      </c>
      <c r="Q1072" s="9">
        <f xml:space="preserve"> Table1[[#This Row],[Total_Sales]] / Table1[[#This Row],[Quantity_Sold]]</f>
        <v>33.878</v>
      </c>
      <c r="R1072" s="14" t="str">
        <f t="shared" si="49"/>
        <v>Morning</v>
      </c>
      <c r="S1072" s="30">
        <f t="shared" si="50"/>
        <v>0.3</v>
      </c>
    </row>
    <row r="1073" spans="1:19" ht="15.75" customHeight="1" x14ac:dyDescent="0.3">
      <c r="A1073" s="3">
        <v>1321</v>
      </c>
      <c r="B1073" s="4">
        <v>45251</v>
      </c>
      <c r="C1073" s="3">
        <v>205</v>
      </c>
      <c r="D1073" s="3">
        <v>302</v>
      </c>
      <c r="E1073" s="3">
        <v>105</v>
      </c>
      <c r="F1073" s="3">
        <v>9</v>
      </c>
      <c r="G1073" s="5">
        <v>240.79900000000001</v>
      </c>
      <c r="H1073" s="5">
        <v>2167.1910000000003</v>
      </c>
      <c r="I1073" s="5">
        <v>541.79775000000006</v>
      </c>
      <c r="J1073" s="3" t="b">
        <v>1</v>
      </c>
      <c r="K1073" s="3" t="s">
        <v>309</v>
      </c>
      <c r="L1073" s="16">
        <f t="shared" si="48"/>
        <v>0.53055555555555556</v>
      </c>
      <c r="M1073" s="3">
        <v>2023</v>
      </c>
      <c r="N1073" s="3">
        <v>11</v>
      </c>
      <c r="O1073" s="3" t="s">
        <v>31</v>
      </c>
      <c r="P1073" s="3">
        <v>12</v>
      </c>
      <c r="Q1073" s="9">
        <f xml:space="preserve"> Table1[[#This Row],[Total_Sales]] / Table1[[#This Row],[Quantity_Sold]]</f>
        <v>240.79900000000004</v>
      </c>
      <c r="R1073" s="14" t="str">
        <f t="shared" si="49"/>
        <v>Afternoon</v>
      </c>
      <c r="S1073" s="30">
        <f t="shared" si="50"/>
        <v>0.25</v>
      </c>
    </row>
    <row r="1074" spans="1:19" ht="15.75" customHeight="1" x14ac:dyDescent="0.3">
      <c r="A1074" s="3">
        <v>1707</v>
      </c>
      <c r="B1074" s="4">
        <v>45251</v>
      </c>
      <c r="C1074" s="3">
        <v>203</v>
      </c>
      <c r="D1074" s="3">
        <v>302</v>
      </c>
      <c r="E1074" s="3">
        <v>103</v>
      </c>
      <c r="F1074" s="3">
        <v>8</v>
      </c>
      <c r="G1074" s="5">
        <v>128.583</v>
      </c>
      <c r="H1074" s="5">
        <v>1028.664</v>
      </c>
      <c r="I1074" s="5">
        <v>154.2996</v>
      </c>
      <c r="J1074" s="3" t="b">
        <v>0</v>
      </c>
      <c r="K1074" s="3" t="s">
        <v>585</v>
      </c>
      <c r="L1074" s="16">
        <f t="shared" si="48"/>
        <v>0.45347222222222222</v>
      </c>
      <c r="M1074" s="3">
        <v>2023</v>
      </c>
      <c r="N1074" s="3">
        <v>11</v>
      </c>
      <c r="O1074" s="3" t="s">
        <v>31</v>
      </c>
      <c r="P1074" s="3">
        <v>10</v>
      </c>
      <c r="Q1074" s="9">
        <f xml:space="preserve"> Table1[[#This Row],[Total_Sales]] / Table1[[#This Row],[Quantity_Sold]]</f>
        <v>128.583</v>
      </c>
      <c r="R1074" s="14" t="str">
        <f t="shared" si="49"/>
        <v>Morning</v>
      </c>
      <c r="S1074" s="30">
        <f t="shared" si="50"/>
        <v>0.15</v>
      </c>
    </row>
    <row r="1075" spans="1:19" ht="15.75" customHeight="1" x14ac:dyDescent="0.3">
      <c r="A1075" s="3">
        <v>1886</v>
      </c>
      <c r="B1075" s="4">
        <v>45251</v>
      </c>
      <c r="C1075" s="3">
        <v>204</v>
      </c>
      <c r="D1075" s="3">
        <v>305</v>
      </c>
      <c r="E1075" s="3">
        <v>105</v>
      </c>
      <c r="F1075" s="3">
        <v>4</v>
      </c>
      <c r="G1075" s="5">
        <v>110.00600000000001</v>
      </c>
      <c r="H1075" s="5">
        <v>440.02400000000006</v>
      </c>
      <c r="I1075" s="5">
        <v>132.00720000000001</v>
      </c>
      <c r="J1075" s="3" t="b">
        <v>0</v>
      </c>
      <c r="K1075" s="3" t="s">
        <v>684</v>
      </c>
      <c r="L1075" s="16">
        <f t="shared" si="48"/>
        <v>0.65902777777777777</v>
      </c>
      <c r="M1075" s="3">
        <v>2023</v>
      </c>
      <c r="N1075" s="3">
        <v>11</v>
      </c>
      <c r="O1075" s="3" t="s">
        <v>31</v>
      </c>
      <c r="P1075" s="3">
        <v>15</v>
      </c>
      <c r="Q1075" s="9">
        <f xml:space="preserve"> Table1[[#This Row],[Total_Sales]] / Table1[[#This Row],[Quantity_Sold]]</f>
        <v>110.00600000000001</v>
      </c>
      <c r="R1075" s="14" t="str">
        <f t="shared" si="49"/>
        <v>Evening</v>
      </c>
      <c r="S1075" s="30">
        <f t="shared" si="50"/>
        <v>0.3</v>
      </c>
    </row>
    <row r="1076" spans="1:19" ht="15.75" customHeight="1" x14ac:dyDescent="0.3">
      <c r="A1076" s="3">
        <v>2124</v>
      </c>
      <c r="B1076" s="4">
        <v>45252</v>
      </c>
      <c r="C1076" s="3">
        <v>203</v>
      </c>
      <c r="D1076" s="3">
        <v>301</v>
      </c>
      <c r="E1076" s="3">
        <v>102</v>
      </c>
      <c r="F1076" s="3">
        <v>10</v>
      </c>
      <c r="G1076" s="5">
        <v>188.31800000000001</v>
      </c>
      <c r="H1076" s="5">
        <v>1883.18</v>
      </c>
      <c r="I1076" s="5">
        <v>395.46780000000001</v>
      </c>
      <c r="J1076" s="3" t="b">
        <v>0</v>
      </c>
      <c r="K1076" s="3" t="s">
        <v>159</v>
      </c>
      <c r="L1076" s="16">
        <f t="shared" si="48"/>
        <v>4.1666666666666666E-3</v>
      </c>
      <c r="M1076" s="3">
        <v>2023</v>
      </c>
      <c r="N1076" s="3">
        <v>11</v>
      </c>
      <c r="O1076" s="3" t="s">
        <v>18</v>
      </c>
      <c r="P1076" s="3">
        <v>0</v>
      </c>
      <c r="Q1076" s="9">
        <f xml:space="preserve"> Table1[[#This Row],[Total_Sales]] / Table1[[#This Row],[Quantity_Sold]]</f>
        <v>188.31800000000001</v>
      </c>
      <c r="R1076" s="14" t="str">
        <f t="shared" si="49"/>
        <v>Morning</v>
      </c>
      <c r="S1076" s="30">
        <f t="shared" si="50"/>
        <v>0.21</v>
      </c>
    </row>
    <row r="1077" spans="1:19" ht="15.75" customHeight="1" x14ac:dyDescent="0.3">
      <c r="A1077" s="3">
        <v>2751</v>
      </c>
      <c r="B1077" s="4">
        <v>45253</v>
      </c>
      <c r="C1077" s="3">
        <v>201</v>
      </c>
      <c r="D1077" s="3">
        <v>302</v>
      </c>
      <c r="E1077" s="3">
        <v>105</v>
      </c>
      <c r="F1077" s="3">
        <v>4</v>
      </c>
      <c r="G1077" s="5">
        <v>90.168000000000006</v>
      </c>
      <c r="H1077" s="5">
        <v>360.67200000000003</v>
      </c>
      <c r="I1077" s="5">
        <v>54.1008</v>
      </c>
      <c r="J1077" s="3" t="b">
        <v>1</v>
      </c>
      <c r="K1077" s="3" t="s">
        <v>81</v>
      </c>
      <c r="L1077" s="16">
        <f t="shared" si="48"/>
        <v>0.13680555555555557</v>
      </c>
      <c r="M1077" s="3">
        <v>2023</v>
      </c>
      <c r="N1077" s="3">
        <v>11</v>
      </c>
      <c r="O1077" s="3" t="s">
        <v>16</v>
      </c>
      <c r="P1077" s="3">
        <v>3</v>
      </c>
      <c r="Q1077" s="9">
        <f xml:space="preserve"> Table1[[#This Row],[Total_Sales]] / Table1[[#This Row],[Quantity_Sold]]</f>
        <v>90.168000000000006</v>
      </c>
      <c r="R1077" s="14" t="str">
        <f t="shared" si="49"/>
        <v>Morning</v>
      </c>
      <c r="S1077" s="30">
        <f t="shared" si="50"/>
        <v>0.15</v>
      </c>
    </row>
    <row r="1078" spans="1:19" ht="15.75" customHeight="1" x14ac:dyDescent="0.3">
      <c r="A1078" s="3">
        <v>2967</v>
      </c>
      <c r="B1078" s="4">
        <v>45253</v>
      </c>
      <c r="C1078" s="3">
        <v>201</v>
      </c>
      <c r="D1078" s="3">
        <v>302</v>
      </c>
      <c r="E1078" s="3">
        <v>103</v>
      </c>
      <c r="F1078" s="3">
        <v>6</v>
      </c>
      <c r="G1078" s="5">
        <v>202.72200000000001</v>
      </c>
      <c r="H1078" s="5">
        <v>1216.3320000000001</v>
      </c>
      <c r="I1078" s="5">
        <v>182.44980000000001</v>
      </c>
      <c r="J1078" s="3" t="b">
        <v>0</v>
      </c>
      <c r="K1078" s="3" t="s">
        <v>266</v>
      </c>
      <c r="L1078" s="16">
        <f t="shared" si="48"/>
        <v>0.13125000000000001</v>
      </c>
      <c r="M1078" s="3">
        <v>2023</v>
      </c>
      <c r="N1078" s="3">
        <v>11</v>
      </c>
      <c r="O1078" s="3" t="s">
        <v>16</v>
      </c>
      <c r="P1078" s="3">
        <v>3</v>
      </c>
      <c r="Q1078" s="9">
        <f xml:space="preserve"> Table1[[#This Row],[Total_Sales]] / Table1[[#This Row],[Quantity_Sold]]</f>
        <v>202.72200000000001</v>
      </c>
      <c r="R1078" s="14" t="str">
        <f t="shared" si="49"/>
        <v>Morning</v>
      </c>
      <c r="S1078" s="30">
        <f t="shared" si="50"/>
        <v>0.15</v>
      </c>
    </row>
    <row r="1079" spans="1:19" ht="15.75" customHeight="1" x14ac:dyDescent="0.3">
      <c r="A1079" s="3">
        <v>1646</v>
      </c>
      <c r="B1079" s="4">
        <v>45254</v>
      </c>
      <c r="C1079" s="3">
        <v>201</v>
      </c>
      <c r="D1079" s="3">
        <v>304</v>
      </c>
      <c r="E1079" s="3">
        <v>103</v>
      </c>
      <c r="F1079" s="3">
        <v>1</v>
      </c>
      <c r="G1079" s="5">
        <v>135.161</v>
      </c>
      <c r="H1079" s="5">
        <v>135.161</v>
      </c>
      <c r="I1079" s="5">
        <v>40.548299999999998</v>
      </c>
      <c r="J1079" s="3" t="b">
        <v>0</v>
      </c>
      <c r="K1079" s="3" t="s">
        <v>540</v>
      </c>
      <c r="L1079" s="16">
        <f t="shared" si="48"/>
        <v>0.34305555555555556</v>
      </c>
      <c r="M1079" s="3">
        <v>2023</v>
      </c>
      <c r="N1079" s="3">
        <v>11</v>
      </c>
      <c r="O1079" s="3" t="s">
        <v>26</v>
      </c>
      <c r="P1079" s="3">
        <v>8</v>
      </c>
      <c r="Q1079" s="9">
        <f xml:space="preserve"> Table1[[#This Row],[Total_Sales]] / Table1[[#This Row],[Quantity_Sold]]</f>
        <v>135.161</v>
      </c>
      <c r="R1079" s="14" t="str">
        <f t="shared" si="49"/>
        <v>Morning</v>
      </c>
      <c r="S1079" s="30">
        <f t="shared" si="50"/>
        <v>0.3</v>
      </c>
    </row>
    <row r="1080" spans="1:19" ht="15.75" customHeight="1" x14ac:dyDescent="0.3">
      <c r="A1080" s="3">
        <v>2270</v>
      </c>
      <c r="B1080" s="4">
        <v>45254</v>
      </c>
      <c r="C1080" s="3">
        <v>204</v>
      </c>
      <c r="D1080" s="3">
        <v>304</v>
      </c>
      <c r="E1080" s="3">
        <v>101</v>
      </c>
      <c r="F1080" s="3">
        <v>1</v>
      </c>
      <c r="G1080" s="5">
        <v>247.72800000000001</v>
      </c>
      <c r="H1080" s="5">
        <v>247.72800000000001</v>
      </c>
      <c r="I1080" s="5">
        <v>74.318399999999997</v>
      </c>
      <c r="J1080" s="3" t="b">
        <v>0</v>
      </c>
      <c r="K1080" s="3" t="s">
        <v>852</v>
      </c>
      <c r="L1080" s="16">
        <f t="shared" si="48"/>
        <v>0.53402777777777777</v>
      </c>
      <c r="M1080" s="3">
        <v>2023</v>
      </c>
      <c r="N1080" s="3">
        <v>11</v>
      </c>
      <c r="O1080" s="3" t="s">
        <v>26</v>
      </c>
      <c r="P1080" s="3">
        <v>12</v>
      </c>
      <c r="Q1080" s="14">
        <f xml:space="preserve"> Table1[[#This Row],[Total_Sales]] / Table1[[#This Row],[Quantity_Sold]]</f>
        <v>247.72800000000001</v>
      </c>
      <c r="R1080" s="14" t="str">
        <f t="shared" si="49"/>
        <v>Afternoon</v>
      </c>
      <c r="S1080" s="30">
        <f t="shared" si="50"/>
        <v>0.3</v>
      </c>
    </row>
    <row r="1081" spans="1:19" ht="15.75" customHeight="1" x14ac:dyDescent="0.3">
      <c r="A1081" s="3">
        <v>2580</v>
      </c>
      <c r="B1081" s="4">
        <v>45254</v>
      </c>
      <c r="C1081" s="3">
        <v>205</v>
      </c>
      <c r="D1081" s="3">
        <v>301</v>
      </c>
      <c r="E1081" s="3">
        <v>104</v>
      </c>
      <c r="F1081" s="3">
        <v>6</v>
      </c>
      <c r="G1081" s="5">
        <v>360.30800000000005</v>
      </c>
      <c r="H1081" s="5">
        <v>2161.8480000000004</v>
      </c>
      <c r="I1081" s="5">
        <v>453.98808000000008</v>
      </c>
      <c r="J1081" s="3" t="b">
        <v>0</v>
      </c>
      <c r="K1081" s="3" t="s">
        <v>334</v>
      </c>
      <c r="L1081" s="16">
        <f t="shared" si="48"/>
        <v>0.85347222222222219</v>
      </c>
      <c r="M1081" s="3">
        <v>2023</v>
      </c>
      <c r="N1081" s="3">
        <v>11</v>
      </c>
      <c r="O1081" s="3" t="s">
        <v>26</v>
      </c>
      <c r="P1081" s="3">
        <v>20</v>
      </c>
      <c r="Q1081" s="9">
        <f xml:space="preserve"> Table1[[#This Row],[Total_Sales]] / Table1[[#This Row],[Quantity_Sold]]</f>
        <v>360.30800000000005</v>
      </c>
      <c r="R1081" s="14" t="str">
        <f t="shared" si="49"/>
        <v>Evening</v>
      </c>
      <c r="S1081" s="30">
        <f t="shared" si="50"/>
        <v>0.21</v>
      </c>
    </row>
    <row r="1082" spans="1:19" ht="15.75" customHeight="1" x14ac:dyDescent="0.3">
      <c r="A1082" s="3">
        <v>1729</v>
      </c>
      <c r="B1082" s="4">
        <v>45255</v>
      </c>
      <c r="C1082" s="3">
        <v>204</v>
      </c>
      <c r="D1082" s="3">
        <v>301</v>
      </c>
      <c r="E1082" s="3">
        <v>104</v>
      </c>
      <c r="F1082" s="3">
        <v>2</v>
      </c>
      <c r="G1082" s="5">
        <v>127.68600000000001</v>
      </c>
      <c r="H1082" s="5">
        <v>255.37200000000001</v>
      </c>
      <c r="I1082" s="5">
        <v>63.843000000000004</v>
      </c>
      <c r="J1082" s="3" t="b">
        <v>1</v>
      </c>
      <c r="K1082" s="3" t="s">
        <v>595</v>
      </c>
      <c r="L1082" s="16">
        <f t="shared" si="48"/>
        <v>0.65138888888888891</v>
      </c>
      <c r="M1082" s="3">
        <v>2023</v>
      </c>
      <c r="N1082" s="3">
        <v>11</v>
      </c>
      <c r="O1082" s="3" t="s">
        <v>22</v>
      </c>
      <c r="P1082" s="3">
        <v>15</v>
      </c>
      <c r="Q1082" s="9">
        <f xml:space="preserve"> Table1[[#This Row],[Total_Sales]] / Table1[[#This Row],[Quantity_Sold]]</f>
        <v>127.68600000000001</v>
      </c>
      <c r="R1082" s="14" t="str">
        <f t="shared" si="49"/>
        <v>Evening</v>
      </c>
      <c r="S1082" s="30">
        <f t="shared" si="50"/>
        <v>0.25</v>
      </c>
    </row>
    <row r="1083" spans="1:19" ht="15.75" customHeight="1" x14ac:dyDescent="0.3">
      <c r="A1083" s="3">
        <v>2240</v>
      </c>
      <c r="B1083" s="4">
        <v>45256</v>
      </c>
      <c r="C1083" s="3">
        <v>202</v>
      </c>
      <c r="D1083" s="3">
        <v>301</v>
      </c>
      <c r="E1083" s="3">
        <v>101</v>
      </c>
      <c r="F1083" s="3">
        <v>3</v>
      </c>
      <c r="G1083" s="5">
        <v>207.88300000000001</v>
      </c>
      <c r="H1083" s="5">
        <v>623.649</v>
      </c>
      <c r="I1083" s="5">
        <v>187.09469999999999</v>
      </c>
      <c r="J1083" s="3" t="b">
        <v>0</v>
      </c>
      <c r="K1083" s="3" t="s">
        <v>619</v>
      </c>
      <c r="L1083" s="16">
        <f t="shared" si="48"/>
        <v>0.64861111111111114</v>
      </c>
      <c r="M1083" s="3">
        <v>2023</v>
      </c>
      <c r="N1083" s="3">
        <v>11</v>
      </c>
      <c r="O1083" s="3" t="s">
        <v>20</v>
      </c>
      <c r="P1083" s="3">
        <v>15</v>
      </c>
      <c r="Q1083" s="14">
        <f xml:space="preserve"> Table1[[#This Row],[Total_Sales]] / Table1[[#This Row],[Quantity_Sold]]</f>
        <v>207.88300000000001</v>
      </c>
      <c r="R1083" s="14" t="str">
        <f t="shared" si="49"/>
        <v>Evening</v>
      </c>
      <c r="S1083" s="30">
        <f t="shared" si="50"/>
        <v>0.3</v>
      </c>
    </row>
    <row r="1084" spans="1:19" ht="15.75" customHeight="1" x14ac:dyDescent="0.3">
      <c r="A1084" s="3">
        <v>1527</v>
      </c>
      <c r="B1084" s="4">
        <v>45257</v>
      </c>
      <c r="C1084" s="3">
        <v>203</v>
      </c>
      <c r="D1084" s="3">
        <v>304</v>
      </c>
      <c r="E1084" s="3">
        <v>105</v>
      </c>
      <c r="F1084" s="3">
        <v>7</v>
      </c>
      <c r="G1084" s="5">
        <v>299.59800000000001</v>
      </c>
      <c r="H1084" s="5">
        <v>2097.1860000000001</v>
      </c>
      <c r="I1084" s="5">
        <v>314.5779</v>
      </c>
      <c r="J1084" s="3" t="b">
        <v>1</v>
      </c>
      <c r="K1084" s="3" t="s">
        <v>86</v>
      </c>
      <c r="L1084" s="16">
        <f t="shared" si="48"/>
        <v>0.35416666666666669</v>
      </c>
      <c r="M1084" s="3">
        <v>2023</v>
      </c>
      <c r="N1084" s="3">
        <v>11</v>
      </c>
      <c r="O1084" s="3" t="s">
        <v>28</v>
      </c>
      <c r="P1084" s="3">
        <v>8</v>
      </c>
      <c r="Q1084" s="9">
        <f xml:space="preserve"> Table1[[#This Row],[Total_Sales]] / Table1[[#This Row],[Quantity_Sold]]</f>
        <v>299.59800000000001</v>
      </c>
      <c r="R1084" s="14" t="str">
        <f t="shared" si="49"/>
        <v>Morning</v>
      </c>
      <c r="S1084" s="30">
        <f t="shared" si="50"/>
        <v>0.15</v>
      </c>
    </row>
    <row r="1085" spans="1:19" ht="15.75" customHeight="1" x14ac:dyDescent="0.3">
      <c r="A1085" s="3">
        <v>1553</v>
      </c>
      <c r="B1085" s="4">
        <v>45257</v>
      </c>
      <c r="C1085" s="3">
        <v>205</v>
      </c>
      <c r="D1085" s="3">
        <v>304</v>
      </c>
      <c r="E1085" s="3">
        <v>101</v>
      </c>
      <c r="F1085" s="3">
        <v>5</v>
      </c>
      <c r="G1085" s="5">
        <v>47.359000000000002</v>
      </c>
      <c r="H1085" s="5">
        <v>236.79500000000002</v>
      </c>
      <c r="I1085" s="5">
        <v>44.991050000000001</v>
      </c>
      <c r="J1085" s="3" t="b">
        <v>0</v>
      </c>
      <c r="K1085" s="3" t="s">
        <v>481</v>
      </c>
      <c r="L1085" s="16">
        <f t="shared" si="48"/>
        <v>0.78472222222222221</v>
      </c>
      <c r="M1085" s="3">
        <v>2023</v>
      </c>
      <c r="N1085" s="3">
        <v>11</v>
      </c>
      <c r="O1085" s="3" t="s">
        <v>28</v>
      </c>
      <c r="P1085" s="3">
        <v>18</v>
      </c>
      <c r="Q1085" s="14">
        <f xml:space="preserve"> Table1[[#This Row],[Total_Sales]] / Table1[[#This Row],[Quantity_Sold]]</f>
        <v>47.359000000000002</v>
      </c>
      <c r="R1085" s="14" t="str">
        <f t="shared" si="49"/>
        <v>Evening</v>
      </c>
      <c r="S1085" s="30">
        <f t="shared" si="50"/>
        <v>0.19</v>
      </c>
    </row>
    <row r="1086" spans="1:19" ht="15.75" customHeight="1" x14ac:dyDescent="0.3">
      <c r="A1086" s="3">
        <v>2814</v>
      </c>
      <c r="B1086" s="4">
        <v>45257</v>
      </c>
      <c r="C1086" s="3">
        <v>204</v>
      </c>
      <c r="D1086" s="3">
        <v>303</v>
      </c>
      <c r="E1086" s="3">
        <v>101</v>
      </c>
      <c r="F1086" s="3">
        <v>3</v>
      </c>
      <c r="G1086" s="5">
        <v>364.62400000000002</v>
      </c>
      <c r="H1086" s="5">
        <v>1093.8720000000001</v>
      </c>
      <c r="I1086" s="5">
        <v>229.71312</v>
      </c>
      <c r="J1086" s="3" t="b">
        <v>0</v>
      </c>
      <c r="K1086" s="3" t="s">
        <v>1048</v>
      </c>
      <c r="L1086" s="16">
        <f t="shared" si="48"/>
        <v>0.38472222222222224</v>
      </c>
      <c r="M1086" s="3">
        <v>2023</v>
      </c>
      <c r="N1086" s="3">
        <v>11</v>
      </c>
      <c r="O1086" s="3" t="s">
        <v>28</v>
      </c>
      <c r="P1086" s="3">
        <v>9</v>
      </c>
      <c r="Q1086" s="14">
        <f xml:space="preserve"> Table1[[#This Row],[Total_Sales]] / Table1[[#This Row],[Quantity_Sold]]</f>
        <v>364.62400000000002</v>
      </c>
      <c r="R1086" s="14" t="str">
        <f t="shared" si="49"/>
        <v>Morning</v>
      </c>
      <c r="S1086" s="30">
        <f t="shared" si="50"/>
        <v>0.21</v>
      </c>
    </row>
    <row r="1087" spans="1:19" ht="15.75" customHeight="1" x14ac:dyDescent="0.3">
      <c r="A1087" s="3">
        <v>2041</v>
      </c>
      <c r="B1087" s="4">
        <v>45258</v>
      </c>
      <c r="C1087" s="3">
        <v>204</v>
      </c>
      <c r="D1087" s="3">
        <v>302</v>
      </c>
      <c r="E1087" s="3">
        <v>103</v>
      </c>
      <c r="F1087" s="3">
        <v>1</v>
      </c>
      <c r="G1087" s="5">
        <v>348.63400000000001</v>
      </c>
      <c r="H1087" s="5">
        <v>348.63400000000001</v>
      </c>
      <c r="I1087" s="5">
        <v>87.158500000000004</v>
      </c>
      <c r="J1087" s="3" t="b">
        <v>0</v>
      </c>
      <c r="K1087" s="3" t="s">
        <v>212</v>
      </c>
      <c r="L1087" s="16">
        <f t="shared" si="48"/>
        <v>0.84722222222222221</v>
      </c>
      <c r="M1087" s="3">
        <v>2023</v>
      </c>
      <c r="N1087" s="3">
        <v>11</v>
      </c>
      <c r="O1087" s="3" t="s">
        <v>31</v>
      </c>
      <c r="P1087" s="3">
        <v>20</v>
      </c>
      <c r="Q1087" s="9">
        <f xml:space="preserve"> Table1[[#This Row],[Total_Sales]] / Table1[[#This Row],[Quantity_Sold]]</f>
        <v>348.63400000000001</v>
      </c>
      <c r="R1087" s="14" t="str">
        <f t="shared" si="49"/>
        <v>Evening</v>
      </c>
      <c r="S1087" s="30">
        <f t="shared" si="50"/>
        <v>0.25</v>
      </c>
    </row>
    <row r="1088" spans="1:19" ht="15.75" customHeight="1" x14ac:dyDescent="0.3">
      <c r="A1088" s="3">
        <v>2503</v>
      </c>
      <c r="B1088" s="4">
        <v>45258</v>
      </c>
      <c r="C1088" s="3">
        <v>201</v>
      </c>
      <c r="D1088" s="3">
        <v>305</v>
      </c>
      <c r="E1088" s="3">
        <v>105</v>
      </c>
      <c r="F1088" s="3">
        <v>4</v>
      </c>
      <c r="G1088" s="5">
        <v>121.82299999999999</v>
      </c>
      <c r="H1088" s="5">
        <v>487.29199999999997</v>
      </c>
      <c r="I1088" s="5">
        <v>121.82299999999999</v>
      </c>
      <c r="J1088" s="3" t="b">
        <v>0</v>
      </c>
      <c r="K1088" s="3" t="s">
        <v>941</v>
      </c>
      <c r="L1088" s="16">
        <f t="shared" si="48"/>
        <v>0.48541666666666666</v>
      </c>
      <c r="M1088" s="3">
        <v>2023</v>
      </c>
      <c r="N1088" s="3">
        <v>11</v>
      </c>
      <c r="O1088" s="3" t="s">
        <v>31</v>
      </c>
      <c r="P1088" s="3">
        <v>11</v>
      </c>
      <c r="Q1088" s="9">
        <f xml:space="preserve"> Table1[[#This Row],[Total_Sales]] / Table1[[#This Row],[Quantity_Sold]]</f>
        <v>121.82299999999999</v>
      </c>
      <c r="R1088" s="14" t="str">
        <f t="shared" si="49"/>
        <v>Morning</v>
      </c>
      <c r="S1088" s="30">
        <f t="shared" si="50"/>
        <v>0.25</v>
      </c>
    </row>
    <row r="1089" spans="1:19" ht="15.75" customHeight="1" x14ac:dyDescent="0.3">
      <c r="A1089" s="3">
        <v>1237</v>
      </c>
      <c r="B1089" s="4">
        <v>45259</v>
      </c>
      <c r="C1089" s="3">
        <v>202</v>
      </c>
      <c r="D1089" s="3">
        <v>304</v>
      </c>
      <c r="E1089" s="3">
        <v>104</v>
      </c>
      <c r="F1089" s="3">
        <v>10</v>
      </c>
      <c r="G1089" s="5">
        <v>286.923</v>
      </c>
      <c r="H1089" s="5">
        <v>2869.23</v>
      </c>
      <c r="I1089" s="5">
        <v>717.3075</v>
      </c>
      <c r="J1089" s="3" t="b">
        <v>0</v>
      </c>
      <c r="K1089" s="3" t="s">
        <v>241</v>
      </c>
      <c r="L1089" s="16">
        <f t="shared" si="48"/>
        <v>0.46736111111111112</v>
      </c>
      <c r="M1089" s="3">
        <v>2023</v>
      </c>
      <c r="N1089" s="3">
        <v>11</v>
      </c>
      <c r="O1089" s="3" t="s">
        <v>18</v>
      </c>
      <c r="P1089" s="3">
        <v>11</v>
      </c>
      <c r="Q1089" s="9">
        <f xml:space="preserve"> Table1[[#This Row],[Total_Sales]] / Table1[[#This Row],[Quantity_Sold]]</f>
        <v>286.923</v>
      </c>
      <c r="R1089" s="14" t="str">
        <f t="shared" si="49"/>
        <v>Morning</v>
      </c>
      <c r="S1089" s="30">
        <f t="shared" si="50"/>
        <v>0.25</v>
      </c>
    </row>
    <row r="1090" spans="1:19" ht="15.75" customHeight="1" x14ac:dyDescent="0.3">
      <c r="A1090" s="3">
        <v>1882</v>
      </c>
      <c r="B1090" s="4">
        <v>45259</v>
      </c>
      <c r="C1090" s="3">
        <v>205</v>
      </c>
      <c r="D1090" s="3">
        <v>303</v>
      </c>
      <c r="E1090" s="3">
        <v>102</v>
      </c>
      <c r="F1090" s="3">
        <v>2</v>
      </c>
      <c r="G1090" s="5">
        <v>363.142</v>
      </c>
      <c r="H1090" s="5">
        <v>726.28399999999999</v>
      </c>
      <c r="I1090" s="5">
        <v>123.46828000000001</v>
      </c>
      <c r="J1090" s="3" t="b">
        <v>0</v>
      </c>
      <c r="K1090" s="3" t="s">
        <v>680</v>
      </c>
      <c r="L1090" s="16">
        <f t="shared" ref="L1090:L1153" si="51">TIMEVALUE(K1090)</f>
        <v>0.28125</v>
      </c>
      <c r="M1090" s="3">
        <v>2023</v>
      </c>
      <c r="N1090" s="3">
        <v>11</v>
      </c>
      <c r="O1090" s="3" t="s">
        <v>18</v>
      </c>
      <c r="P1090" s="3">
        <v>6</v>
      </c>
      <c r="Q1090" s="9">
        <f xml:space="preserve"> Table1[[#This Row],[Total_Sales]] / Table1[[#This Row],[Quantity_Sold]]</f>
        <v>363.142</v>
      </c>
      <c r="R1090" s="14" t="str">
        <f t="shared" ref="R1090:R1153" si="52">IF(L1090&lt;TIME(12,0,0),"Morning", IF(L1090&lt;TIME(15,0,0),"Afternoon", IF(L1090&lt;TIME(21,0,0),"Evening","Night")))</f>
        <v>Morning</v>
      </c>
      <c r="S1090" s="30">
        <f t="shared" ref="S1090:S1153" si="53">(I1090/H1090)</f>
        <v>0.17</v>
      </c>
    </row>
    <row r="1091" spans="1:19" ht="15.75" customHeight="1" x14ac:dyDescent="0.3">
      <c r="A1091" s="3">
        <v>2774</v>
      </c>
      <c r="B1091" s="4">
        <v>45259</v>
      </c>
      <c r="C1091" s="3">
        <v>203</v>
      </c>
      <c r="D1091" s="3">
        <v>305</v>
      </c>
      <c r="E1091" s="3">
        <v>104</v>
      </c>
      <c r="F1091" s="3">
        <v>5</v>
      </c>
      <c r="G1091" s="5">
        <v>179.64699999999999</v>
      </c>
      <c r="H1091" s="5">
        <v>898.2349999999999</v>
      </c>
      <c r="I1091" s="5">
        <v>269.47049999999996</v>
      </c>
      <c r="J1091" s="3" t="b">
        <v>0</v>
      </c>
      <c r="K1091" s="3" t="s">
        <v>1032</v>
      </c>
      <c r="L1091" s="16">
        <f t="shared" si="51"/>
        <v>8.1250000000000003E-2</v>
      </c>
      <c r="M1091" s="3">
        <v>2023</v>
      </c>
      <c r="N1091" s="3">
        <v>11</v>
      </c>
      <c r="O1091" s="3" t="s">
        <v>18</v>
      </c>
      <c r="P1091" s="3">
        <v>1</v>
      </c>
      <c r="Q1091" s="9">
        <f xml:space="preserve"> Table1[[#This Row],[Total_Sales]] / Table1[[#This Row],[Quantity_Sold]]</f>
        <v>179.64699999999999</v>
      </c>
      <c r="R1091" s="14" t="str">
        <f t="shared" si="52"/>
        <v>Morning</v>
      </c>
      <c r="S1091" s="30">
        <f t="shared" si="53"/>
        <v>0.3</v>
      </c>
    </row>
    <row r="1092" spans="1:19" ht="15.75" customHeight="1" x14ac:dyDescent="0.3">
      <c r="A1092" s="3">
        <v>2857</v>
      </c>
      <c r="B1092" s="4">
        <v>45259</v>
      </c>
      <c r="C1092" s="3">
        <v>202</v>
      </c>
      <c r="D1092" s="3">
        <v>305</v>
      </c>
      <c r="E1092" s="3">
        <v>101</v>
      </c>
      <c r="F1092" s="3">
        <v>5</v>
      </c>
      <c r="G1092" s="5">
        <v>259.67500000000001</v>
      </c>
      <c r="H1092" s="5">
        <v>1298.375</v>
      </c>
      <c r="I1092" s="5">
        <v>324.59375</v>
      </c>
      <c r="J1092" s="3" t="b">
        <v>0</v>
      </c>
      <c r="K1092" s="3" t="s">
        <v>447</v>
      </c>
      <c r="L1092" s="16">
        <f t="shared" si="51"/>
        <v>0.85902777777777772</v>
      </c>
      <c r="M1092" s="3">
        <v>2023</v>
      </c>
      <c r="N1092" s="3">
        <v>11</v>
      </c>
      <c r="O1092" s="3" t="s">
        <v>18</v>
      </c>
      <c r="P1092" s="3">
        <v>20</v>
      </c>
      <c r="Q1092" s="14">
        <f xml:space="preserve"> Table1[[#This Row],[Total_Sales]] / Table1[[#This Row],[Quantity_Sold]]</f>
        <v>259.67500000000001</v>
      </c>
      <c r="R1092" s="14" t="str">
        <f t="shared" si="52"/>
        <v>Evening</v>
      </c>
      <c r="S1092" s="30">
        <f t="shared" si="53"/>
        <v>0.25</v>
      </c>
    </row>
    <row r="1093" spans="1:19" ht="15.75" customHeight="1" x14ac:dyDescent="0.3">
      <c r="A1093" s="3">
        <v>2199</v>
      </c>
      <c r="B1093" s="4">
        <v>45260</v>
      </c>
      <c r="C1093" s="3">
        <v>204</v>
      </c>
      <c r="D1093" s="3">
        <v>302</v>
      </c>
      <c r="E1093" s="3">
        <v>101</v>
      </c>
      <c r="F1093" s="3">
        <v>8</v>
      </c>
      <c r="G1093" s="5">
        <v>153.77700000000002</v>
      </c>
      <c r="H1093" s="5">
        <v>1230.2160000000001</v>
      </c>
      <c r="I1093" s="5">
        <v>184.53240000000002</v>
      </c>
      <c r="J1093" s="3" t="b">
        <v>0</v>
      </c>
      <c r="K1093" s="3" t="s">
        <v>411</v>
      </c>
      <c r="L1093" s="16">
        <f t="shared" si="51"/>
        <v>7.6388888888888895E-2</v>
      </c>
      <c r="M1093" s="3">
        <v>2023</v>
      </c>
      <c r="N1093" s="3">
        <v>11</v>
      </c>
      <c r="O1093" s="3" t="s">
        <v>16</v>
      </c>
      <c r="P1093" s="3">
        <v>1</v>
      </c>
      <c r="Q1093" s="14">
        <f xml:space="preserve"> Table1[[#This Row],[Total_Sales]] / Table1[[#This Row],[Quantity_Sold]]</f>
        <v>153.77700000000002</v>
      </c>
      <c r="R1093" s="14" t="str">
        <f t="shared" si="52"/>
        <v>Morning</v>
      </c>
      <c r="S1093" s="30">
        <f t="shared" si="53"/>
        <v>0.15</v>
      </c>
    </row>
    <row r="1094" spans="1:19" ht="15.75" customHeight="1" x14ac:dyDescent="0.3">
      <c r="A1094" s="3">
        <v>2987</v>
      </c>
      <c r="B1094" s="4">
        <v>45260</v>
      </c>
      <c r="C1094" s="3">
        <v>203</v>
      </c>
      <c r="D1094" s="3">
        <v>305</v>
      </c>
      <c r="E1094" s="3">
        <v>104</v>
      </c>
      <c r="F1094" s="3">
        <v>6</v>
      </c>
      <c r="G1094" s="5">
        <v>244.42600000000002</v>
      </c>
      <c r="H1094" s="5">
        <v>1466.556</v>
      </c>
      <c r="I1094" s="5">
        <v>278.64564000000001</v>
      </c>
      <c r="J1094" s="3" t="b">
        <v>0</v>
      </c>
      <c r="K1094" s="3" t="s">
        <v>676</v>
      </c>
      <c r="L1094" s="16">
        <f t="shared" si="51"/>
        <v>0.19166666666666668</v>
      </c>
      <c r="M1094" s="3">
        <v>2023</v>
      </c>
      <c r="N1094" s="3">
        <v>11</v>
      </c>
      <c r="O1094" s="3" t="s">
        <v>16</v>
      </c>
      <c r="P1094" s="3">
        <v>4</v>
      </c>
      <c r="Q1094" s="9">
        <f xml:space="preserve"> Table1[[#This Row],[Total_Sales]] / Table1[[#This Row],[Quantity_Sold]]</f>
        <v>244.42600000000002</v>
      </c>
      <c r="R1094" s="14" t="str">
        <f t="shared" si="52"/>
        <v>Morning</v>
      </c>
      <c r="S1094" s="30">
        <f t="shared" si="53"/>
        <v>0.19</v>
      </c>
    </row>
    <row r="1095" spans="1:19" ht="15.75" customHeight="1" x14ac:dyDescent="0.3">
      <c r="A1095" s="3">
        <v>2285</v>
      </c>
      <c r="B1095" s="4">
        <v>45261</v>
      </c>
      <c r="C1095" s="3">
        <v>204</v>
      </c>
      <c r="D1095" s="3">
        <v>301</v>
      </c>
      <c r="E1095" s="3">
        <v>105</v>
      </c>
      <c r="F1095" s="3">
        <v>3</v>
      </c>
      <c r="G1095" s="5">
        <v>247.10400000000001</v>
      </c>
      <c r="H1095" s="5">
        <v>741.31200000000001</v>
      </c>
      <c r="I1095" s="5">
        <v>140.84927999999999</v>
      </c>
      <c r="J1095" s="3" t="b">
        <v>0</v>
      </c>
      <c r="K1095" s="3" t="s">
        <v>813</v>
      </c>
      <c r="L1095" s="16">
        <f t="shared" si="51"/>
        <v>0.85277777777777775</v>
      </c>
      <c r="M1095" s="3">
        <v>2023</v>
      </c>
      <c r="N1095" s="3">
        <v>12</v>
      </c>
      <c r="O1095" s="3" t="s">
        <v>26</v>
      </c>
      <c r="P1095" s="3">
        <v>20</v>
      </c>
      <c r="Q1095" s="9">
        <f xml:space="preserve"> Table1[[#This Row],[Total_Sales]] / Table1[[#This Row],[Quantity_Sold]]</f>
        <v>247.10400000000001</v>
      </c>
      <c r="R1095" s="14" t="str">
        <f t="shared" si="52"/>
        <v>Evening</v>
      </c>
      <c r="S1095" s="30">
        <f t="shared" si="53"/>
        <v>0.18999999999999997</v>
      </c>
    </row>
    <row r="1096" spans="1:19" ht="15.75" customHeight="1" x14ac:dyDescent="0.3">
      <c r="A1096" s="3">
        <v>2971</v>
      </c>
      <c r="B1096" s="4">
        <v>45261</v>
      </c>
      <c r="C1096" s="3">
        <v>201</v>
      </c>
      <c r="D1096" s="3">
        <v>305</v>
      </c>
      <c r="E1096" s="3">
        <v>105</v>
      </c>
      <c r="F1096" s="3">
        <v>8</v>
      </c>
      <c r="G1096" s="5">
        <v>184.92500000000001</v>
      </c>
      <c r="H1096" s="5">
        <v>1479.4</v>
      </c>
      <c r="I1096" s="5">
        <v>369.85</v>
      </c>
      <c r="J1096" s="3" t="b">
        <v>0</v>
      </c>
      <c r="K1096" s="3" t="s">
        <v>1099</v>
      </c>
      <c r="L1096" s="16">
        <f t="shared" si="51"/>
        <v>0.90069444444444446</v>
      </c>
      <c r="M1096" s="3">
        <v>2023</v>
      </c>
      <c r="N1096" s="3">
        <v>12</v>
      </c>
      <c r="O1096" s="3" t="s">
        <v>26</v>
      </c>
      <c r="P1096" s="3">
        <v>21</v>
      </c>
      <c r="Q1096" s="9">
        <f xml:space="preserve"> Table1[[#This Row],[Total_Sales]] / Table1[[#This Row],[Quantity_Sold]]</f>
        <v>184.92500000000001</v>
      </c>
      <c r="R1096" s="14" t="str">
        <f t="shared" si="52"/>
        <v>Night</v>
      </c>
      <c r="S1096" s="30">
        <f t="shared" si="53"/>
        <v>0.25</v>
      </c>
    </row>
    <row r="1097" spans="1:19" ht="15.75" customHeight="1" x14ac:dyDescent="0.3">
      <c r="A1097" s="3">
        <v>1043</v>
      </c>
      <c r="B1097" s="4">
        <v>45262</v>
      </c>
      <c r="C1097" s="3">
        <v>201</v>
      </c>
      <c r="D1097" s="3">
        <v>303</v>
      </c>
      <c r="E1097" s="3">
        <v>103</v>
      </c>
      <c r="F1097" s="3">
        <v>4</v>
      </c>
      <c r="G1097" s="5">
        <v>126.36000000000001</v>
      </c>
      <c r="H1097" s="5">
        <v>505.44000000000005</v>
      </c>
      <c r="I1097" s="5">
        <v>96.033600000000007</v>
      </c>
      <c r="J1097" s="3" t="b">
        <v>1</v>
      </c>
      <c r="K1097" s="3" t="s">
        <v>63</v>
      </c>
      <c r="L1097" s="16">
        <f t="shared" si="51"/>
        <v>0.90694444444444444</v>
      </c>
      <c r="M1097" s="3">
        <v>2023</v>
      </c>
      <c r="N1097" s="3">
        <v>12</v>
      </c>
      <c r="O1097" s="3" t="s">
        <v>22</v>
      </c>
      <c r="P1097" s="3">
        <v>21</v>
      </c>
      <c r="Q1097" s="9">
        <f xml:space="preserve"> Table1[[#This Row],[Total_Sales]] / Table1[[#This Row],[Quantity_Sold]]</f>
        <v>126.36000000000001</v>
      </c>
      <c r="R1097" s="14" t="str">
        <f t="shared" si="52"/>
        <v>Night</v>
      </c>
      <c r="S1097" s="30">
        <f t="shared" si="53"/>
        <v>0.19</v>
      </c>
    </row>
    <row r="1098" spans="1:19" ht="15.75" customHeight="1" x14ac:dyDescent="0.3">
      <c r="A1098" s="3">
        <v>1184</v>
      </c>
      <c r="B1098" s="4">
        <v>45262</v>
      </c>
      <c r="C1098" s="3">
        <v>201</v>
      </c>
      <c r="D1098" s="3">
        <v>304</v>
      </c>
      <c r="E1098" s="3">
        <v>105</v>
      </c>
      <c r="F1098" s="3">
        <v>9</v>
      </c>
      <c r="G1098" s="5">
        <v>318.51299999999998</v>
      </c>
      <c r="H1098" s="5">
        <v>2866.6169999999997</v>
      </c>
      <c r="I1098" s="5">
        <v>859.98509999999987</v>
      </c>
      <c r="J1098" s="3" t="b">
        <v>0</v>
      </c>
      <c r="K1098" s="3" t="s">
        <v>195</v>
      </c>
      <c r="L1098" s="16">
        <f t="shared" si="51"/>
        <v>0.78749999999999998</v>
      </c>
      <c r="M1098" s="3">
        <v>2023</v>
      </c>
      <c r="N1098" s="3">
        <v>12</v>
      </c>
      <c r="O1098" s="3" t="s">
        <v>22</v>
      </c>
      <c r="P1098" s="3">
        <v>18</v>
      </c>
      <c r="Q1098" s="9">
        <f xml:space="preserve"> Table1[[#This Row],[Total_Sales]] / Table1[[#This Row],[Quantity_Sold]]</f>
        <v>318.51299999999998</v>
      </c>
      <c r="R1098" s="14" t="str">
        <f t="shared" si="52"/>
        <v>Evening</v>
      </c>
      <c r="S1098" s="30">
        <f t="shared" si="53"/>
        <v>0.3</v>
      </c>
    </row>
    <row r="1099" spans="1:19" ht="15.75" customHeight="1" x14ac:dyDescent="0.3">
      <c r="A1099" s="3">
        <v>1331</v>
      </c>
      <c r="B1099" s="4">
        <v>45263</v>
      </c>
      <c r="C1099" s="3">
        <v>204</v>
      </c>
      <c r="D1099" s="3">
        <v>301</v>
      </c>
      <c r="E1099" s="3">
        <v>102</v>
      </c>
      <c r="F1099" s="3">
        <v>8</v>
      </c>
      <c r="G1099" s="5">
        <v>176.02</v>
      </c>
      <c r="H1099" s="5">
        <v>1408.16</v>
      </c>
      <c r="I1099" s="5">
        <v>267.55040000000002</v>
      </c>
      <c r="J1099" s="3" t="b">
        <v>0</v>
      </c>
      <c r="K1099" s="3" t="s">
        <v>318</v>
      </c>
      <c r="L1099" s="16">
        <f t="shared" si="51"/>
        <v>0.33819444444444446</v>
      </c>
      <c r="M1099" s="3">
        <v>2023</v>
      </c>
      <c r="N1099" s="3">
        <v>12</v>
      </c>
      <c r="O1099" s="3" t="s">
        <v>20</v>
      </c>
      <c r="P1099" s="3">
        <v>8</v>
      </c>
      <c r="Q1099" s="9">
        <f xml:space="preserve"> Table1[[#This Row],[Total_Sales]] / Table1[[#This Row],[Quantity_Sold]]</f>
        <v>176.02</v>
      </c>
      <c r="R1099" s="14" t="str">
        <f t="shared" si="52"/>
        <v>Morning</v>
      </c>
      <c r="S1099" s="30">
        <f t="shared" si="53"/>
        <v>0.19</v>
      </c>
    </row>
    <row r="1100" spans="1:19" ht="15.75" customHeight="1" x14ac:dyDescent="0.3">
      <c r="A1100" s="3">
        <v>1878</v>
      </c>
      <c r="B1100" s="4">
        <v>45263</v>
      </c>
      <c r="C1100" s="3">
        <v>201</v>
      </c>
      <c r="D1100" s="3">
        <v>301</v>
      </c>
      <c r="E1100" s="3">
        <v>101</v>
      </c>
      <c r="F1100" s="3">
        <v>3</v>
      </c>
      <c r="G1100" s="5">
        <v>310.15400000000005</v>
      </c>
      <c r="H1100" s="5">
        <v>930.46200000000022</v>
      </c>
      <c r="I1100" s="5">
        <v>195.39702000000003</v>
      </c>
      <c r="J1100" s="3" t="b">
        <v>0</v>
      </c>
      <c r="K1100" s="3" t="s">
        <v>416</v>
      </c>
      <c r="L1100" s="16">
        <f t="shared" si="51"/>
        <v>0.8618055555555556</v>
      </c>
      <c r="M1100" s="3">
        <v>2023</v>
      </c>
      <c r="N1100" s="3">
        <v>12</v>
      </c>
      <c r="O1100" s="3" t="s">
        <v>20</v>
      </c>
      <c r="P1100" s="3">
        <v>20</v>
      </c>
      <c r="Q1100" s="14">
        <f xml:space="preserve"> Table1[[#This Row],[Total_Sales]] / Table1[[#This Row],[Quantity_Sold]]</f>
        <v>310.15400000000005</v>
      </c>
      <c r="R1100" s="14" t="str">
        <f t="shared" si="52"/>
        <v>Evening</v>
      </c>
      <c r="S1100" s="30">
        <f t="shared" si="53"/>
        <v>0.21</v>
      </c>
    </row>
    <row r="1101" spans="1:19" ht="15.75" customHeight="1" x14ac:dyDescent="0.3">
      <c r="A1101" s="3">
        <v>2026</v>
      </c>
      <c r="B1101" s="4">
        <v>45264</v>
      </c>
      <c r="C1101" s="3">
        <v>204</v>
      </c>
      <c r="D1101" s="3">
        <v>304</v>
      </c>
      <c r="E1101" s="3">
        <v>104</v>
      </c>
      <c r="F1101" s="3">
        <v>8</v>
      </c>
      <c r="G1101" s="5">
        <v>198.952</v>
      </c>
      <c r="H1101" s="5">
        <v>1591.616</v>
      </c>
      <c r="I1101" s="5">
        <v>270.57472000000001</v>
      </c>
      <c r="J1101" s="3" t="b">
        <v>0</v>
      </c>
      <c r="K1101" s="3" t="s">
        <v>131</v>
      </c>
      <c r="L1101" s="16">
        <f t="shared" si="51"/>
        <v>0.74861111111111112</v>
      </c>
      <c r="M1101" s="3">
        <v>2023</v>
      </c>
      <c r="N1101" s="3">
        <v>12</v>
      </c>
      <c r="O1101" s="3" t="s">
        <v>28</v>
      </c>
      <c r="P1101" s="3">
        <v>17</v>
      </c>
      <c r="Q1101" s="9">
        <f xml:space="preserve"> Table1[[#This Row],[Total_Sales]] / Table1[[#This Row],[Quantity_Sold]]</f>
        <v>198.952</v>
      </c>
      <c r="R1101" s="14" t="str">
        <f t="shared" si="52"/>
        <v>Evening</v>
      </c>
      <c r="S1101" s="30">
        <f t="shared" si="53"/>
        <v>0.17</v>
      </c>
    </row>
    <row r="1102" spans="1:19" ht="15.75" customHeight="1" x14ac:dyDescent="0.3">
      <c r="A1102" s="3">
        <v>2790</v>
      </c>
      <c r="B1102" s="4">
        <v>45264</v>
      </c>
      <c r="C1102" s="3">
        <v>202</v>
      </c>
      <c r="D1102" s="3">
        <v>304</v>
      </c>
      <c r="E1102" s="3">
        <v>101</v>
      </c>
      <c r="F1102" s="3">
        <v>1</v>
      </c>
      <c r="G1102" s="5">
        <v>320.90500000000003</v>
      </c>
      <c r="H1102" s="5">
        <v>320.90500000000003</v>
      </c>
      <c r="I1102" s="5">
        <v>67.390050000000002</v>
      </c>
      <c r="J1102" s="3" t="b">
        <v>0</v>
      </c>
      <c r="K1102" s="3" t="s">
        <v>1039</v>
      </c>
      <c r="L1102" s="16">
        <f t="shared" si="51"/>
        <v>0.96180555555555558</v>
      </c>
      <c r="M1102" s="3">
        <v>2023</v>
      </c>
      <c r="N1102" s="3">
        <v>12</v>
      </c>
      <c r="O1102" s="3" t="s">
        <v>28</v>
      </c>
      <c r="P1102" s="3">
        <v>23</v>
      </c>
      <c r="Q1102" s="14">
        <f xml:space="preserve"> Table1[[#This Row],[Total_Sales]] / Table1[[#This Row],[Quantity_Sold]]</f>
        <v>320.90500000000003</v>
      </c>
      <c r="R1102" s="14" t="str">
        <f t="shared" si="52"/>
        <v>Night</v>
      </c>
      <c r="S1102" s="30">
        <f t="shared" si="53"/>
        <v>0.21</v>
      </c>
    </row>
    <row r="1103" spans="1:19" ht="15.75" customHeight="1" x14ac:dyDescent="0.3">
      <c r="A1103" s="3">
        <v>1239</v>
      </c>
      <c r="B1103" s="4">
        <v>45265</v>
      </c>
      <c r="C1103" s="3">
        <v>202</v>
      </c>
      <c r="D1103" s="3">
        <v>303</v>
      </c>
      <c r="E1103" s="3">
        <v>103</v>
      </c>
      <c r="F1103" s="3">
        <v>9</v>
      </c>
      <c r="G1103" s="5">
        <v>209.79400000000001</v>
      </c>
      <c r="H1103" s="5">
        <v>1888.1460000000002</v>
      </c>
      <c r="I1103" s="5">
        <v>283.22190000000001</v>
      </c>
      <c r="J1103" s="3" t="b">
        <v>0</v>
      </c>
      <c r="K1103" s="3" t="s">
        <v>243</v>
      </c>
      <c r="L1103" s="16">
        <f t="shared" si="51"/>
        <v>0.28333333333333333</v>
      </c>
      <c r="M1103" s="3">
        <v>2023</v>
      </c>
      <c r="N1103" s="3">
        <v>12</v>
      </c>
      <c r="O1103" s="3" t="s">
        <v>31</v>
      </c>
      <c r="P1103" s="3">
        <v>6</v>
      </c>
      <c r="Q1103" s="9">
        <f xml:space="preserve"> Table1[[#This Row],[Total_Sales]] / Table1[[#This Row],[Quantity_Sold]]</f>
        <v>209.79400000000001</v>
      </c>
      <c r="R1103" s="14" t="str">
        <f t="shared" si="52"/>
        <v>Morning</v>
      </c>
      <c r="S1103" s="30">
        <f t="shared" si="53"/>
        <v>0.15</v>
      </c>
    </row>
    <row r="1104" spans="1:19" ht="15.75" customHeight="1" x14ac:dyDescent="0.3">
      <c r="A1104" s="3">
        <v>2072</v>
      </c>
      <c r="B1104" s="4">
        <v>45265</v>
      </c>
      <c r="C1104" s="3">
        <v>202</v>
      </c>
      <c r="D1104" s="3">
        <v>304</v>
      </c>
      <c r="E1104" s="3">
        <v>102</v>
      </c>
      <c r="F1104" s="3">
        <v>8</v>
      </c>
      <c r="G1104" s="5">
        <v>181.18100000000001</v>
      </c>
      <c r="H1104" s="5">
        <v>1449.4480000000001</v>
      </c>
      <c r="I1104" s="5">
        <v>434.83440000000002</v>
      </c>
      <c r="J1104" s="3" t="b">
        <v>0</v>
      </c>
      <c r="K1104" s="3" t="s">
        <v>771</v>
      </c>
      <c r="L1104" s="16">
        <f t="shared" si="51"/>
        <v>0.16319444444444445</v>
      </c>
      <c r="M1104" s="3">
        <v>2023</v>
      </c>
      <c r="N1104" s="3">
        <v>12</v>
      </c>
      <c r="O1104" s="3" t="s">
        <v>31</v>
      </c>
      <c r="P1104" s="3">
        <v>3</v>
      </c>
      <c r="Q1104" s="9">
        <f xml:space="preserve"> Table1[[#This Row],[Total_Sales]] / Table1[[#This Row],[Quantity_Sold]]</f>
        <v>181.18100000000001</v>
      </c>
      <c r="R1104" s="14" t="str">
        <f t="shared" si="52"/>
        <v>Morning</v>
      </c>
      <c r="S1104" s="30">
        <f t="shared" si="53"/>
        <v>0.3</v>
      </c>
    </row>
    <row r="1105" spans="1:19" ht="15.75" customHeight="1" x14ac:dyDescent="0.3">
      <c r="A1105" s="3">
        <v>2245</v>
      </c>
      <c r="B1105" s="4">
        <v>45265</v>
      </c>
      <c r="C1105" s="3">
        <v>204</v>
      </c>
      <c r="D1105" s="3">
        <v>304</v>
      </c>
      <c r="E1105" s="3">
        <v>101</v>
      </c>
      <c r="F1105" s="3">
        <v>6</v>
      </c>
      <c r="G1105" s="5">
        <v>206.947</v>
      </c>
      <c r="H1105" s="5">
        <v>1241.682</v>
      </c>
      <c r="I1105" s="5">
        <v>310.4205</v>
      </c>
      <c r="J1105" s="3" t="b">
        <v>0</v>
      </c>
      <c r="K1105" s="3" t="s">
        <v>617</v>
      </c>
      <c r="L1105" s="16">
        <f t="shared" si="51"/>
        <v>0.87291666666666667</v>
      </c>
      <c r="M1105" s="3">
        <v>2023</v>
      </c>
      <c r="N1105" s="3">
        <v>12</v>
      </c>
      <c r="O1105" s="3" t="s">
        <v>31</v>
      </c>
      <c r="P1105" s="3">
        <v>20</v>
      </c>
      <c r="Q1105" s="14">
        <f xml:space="preserve"> Table1[[#This Row],[Total_Sales]] / Table1[[#This Row],[Quantity_Sold]]</f>
        <v>206.947</v>
      </c>
      <c r="R1105" s="14" t="str">
        <f t="shared" si="52"/>
        <v>Evening</v>
      </c>
      <c r="S1105" s="30">
        <f t="shared" si="53"/>
        <v>0.25</v>
      </c>
    </row>
    <row r="1106" spans="1:19" ht="15.75" customHeight="1" x14ac:dyDescent="0.3">
      <c r="A1106" s="3">
        <v>2320</v>
      </c>
      <c r="B1106" s="4">
        <v>45265</v>
      </c>
      <c r="C1106" s="3">
        <v>205</v>
      </c>
      <c r="D1106" s="3">
        <v>302</v>
      </c>
      <c r="E1106" s="3">
        <v>101</v>
      </c>
      <c r="F1106" s="3">
        <v>8</v>
      </c>
      <c r="G1106" s="5">
        <v>129.61000000000001</v>
      </c>
      <c r="H1106" s="5">
        <v>1036.8800000000001</v>
      </c>
      <c r="I1106" s="5">
        <v>176.26960000000003</v>
      </c>
      <c r="J1106" s="3" t="b">
        <v>0</v>
      </c>
      <c r="K1106" s="3" t="s">
        <v>304</v>
      </c>
      <c r="L1106" s="16">
        <f t="shared" si="51"/>
        <v>0.25763888888888886</v>
      </c>
      <c r="M1106" s="3">
        <v>2023</v>
      </c>
      <c r="N1106" s="3">
        <v>12</v>
      </c>
      <c r="O1106" s="3" t="s">
        <v>31</v>
      </c>
      <c r="P1106" s="3">
        <v>6</v>
      </c>
      <c r="Q1106" s="14">
        <f xml:space="preserve"> Table1[[#This Row],[Total_Sales]] / Table1[[#This Row],[Quantity_Sold]]</f>
        <v>129.61000000000001</v>
      </c>
      <c r="R1106" s="14" t="str">
        <f t="shared" si="52"/>
        <v>Morning</v>
      </c>
      <c r="S1106" s="30">
        <f t="shared" si="53"/>
        <v>0.17</v>
      </c>
    </row>
    <row r="1107" spans="1:19" ht="15.75" customHeight="1" x14ac:dyDescent="0.3">
      <c r="A1107" s="3">
        <v>2847</v>
      </c>
      <c r="B1107" s="4">
        <v>45265</v>
      </c>
      <c r="C1107" s="3">
        <v>203</v>
      </c>
      <c r="D1107" s="3">
        <v>301</v>
      </c>
      <c r="E1107" s="3">
        <v>101</v>
      </c>
      <c r="F1107" s="3">
        <v>2</v>
      </c>
      <c r="G1107" s="5">
        <v>206.19300000000001</v>
      </c>
      <c r="H1107" s="5">
        <v>412.38600000000002</v>
      </c>
      <c r="I1107" s="5">
        <v>61.857900000000001</v>
      </c>
      <c r="J1107" s="3" t="b">
        <v>0</v>
      </c>
      <c r="K1107" s="3" t="s">
        <v>249</v>
      </c>
      <c r="L1107" s="16">
        <f t="shared" si="51"/>
        <v>0.3840277777777778</v>
      </c>
      <c r="M1107" s="3">
        <v>2023</v>
      </c>
      <c r="N1107" s="3">
        <v>12</v>
      </c>
      <c r="O1107" s="3" t="s">
        <v>31</v>
      </c>
      <c r="P1107" s="3">
        <v>9</v>
      </c>
      <c r="Q1107" s="14">
        <f xml:space="preserve"> Table1[[#This Row],[Total_Sales]] / Table1[[#This Row],[Quantity_Sold]]</f>
        <v>206.19300000000001</v>
      </c>
      <c r="R1107" s="14" t="str">
        <f t="shared" si="52"/>
        <v>Morning</v>
      </c>
      <c r="S1107" s="30">
        <f t="shared" si="53"/>
        <v>0.15</v>
      </c>
    </row>
    <row r="1108" spans="1:19" ht="15.75" customHeight="1" x14ac:dyDescent="0.3">
      <c r="A1108" s="3">
        <v>1930</v>
      </c>
      <c r="B1108" s="4">
        <v>45266</v>
      </c>
      <c r="C1108" s="3">
        <v>202</v>
      </c>
      <c r="D1108" s="3">
        <v>303</v>
      </c>
      <c r="E1108" s="3">
        <v>103</v>
      </c>
      <c r="F1108" s="3">
        <v>10</v>
      </c>
      <c r="G1108" s="5">
        <v>125.983</v>
      </c>
      <c r="H1108" s="5">
        <v>1259.83</v>
      </c>
      <c r="I1108" s="5">
        <v>214.1711</v>
      </c>
      <c r="J1108" s="3" t="b">
        <v>0</v>
      </c>
      <c r="K1108" s="3" t="s">
        <v>712</v>
      </c>
      <c r="L1108" s="16">
        <f t="shared" si="51"/>
        <v>0.4909722222222222</v>
      </c>
      <c r="M1108" s="3">
        <v>2023</v>
      </c>
      <c r="N1108" s="3">
        <v>12</v>
      </c>
      <c r="O1108" s="3" t="s">
        <v>18</v>
      </c>
      <c r="P1108" s="3">
        <v>11</v>
      </c>
      <c r="Q1108" s="9">
        <f xml:space="preserve"> Table1[[#This Row],[Total_Sales]] / Table1[[#This Row],[Quantity_Sold]]</f>
        <v>125.98299999999999</v>
      </c>
      <c r="R1108" s="14" t="str">
        <f t="shared" si="52"/>
        <v>Morning</v>
      </c>
      <c r="S1108" s="30">
        <f t="shared" si="53"/>
        <v>0.17</v>
      </c>
    </row>
    <row r="1109" spans="1:19" ht="15.75" customHeight="1" x14ac:dyDescent="0.3">
      <c r="A1109" s="3">
        <v>2523</v>
      </c>
      <c r="B1109" s="4">
        <v>45266</v>
      </c>
      <c r="C1109" s="3">
        <v>204</v>
      </c>
      <c r="D1109" s="3">
        <v>302</v>
      </c>
      <c r="E1109" s="3">
        <v>105</v>
      </c>
      <c r="F1109" s="3">
        <v>5</v>
      </c>
      <c r="G1109" s="5">
        <v>297.01100000000002</v>
      </c>
      <c r="H1109" s="5">
        <v>1485.0550000000001</v>
      </c>
      <c r="I1109" s="5">
        <v>222.75825</v>
      </c>
      <c r="J1109" s="3" t="b">
        <v>0</v>
      </c>
      <c r="K1109" s="3" t="s">
        <v>953</v>
      </c>
      <c r="L1109" s="16">
        <f t="shared" si="51"/>
        <v>0.28819444444444442</v>
      </c>
      <c r="M1109" s="3">
        <v>2023</v>
      </c>
      <c r="N1109" s="3">
        <v>12</v>
      </c>
      <c r="O1109" s="3" t="s">
        <v>18</v>
      </c>
      <c r="P1109" s="3">
        <v>6</v>
      </c>
      <c r="Q1109" s="9">
        <f xml:space="preserve"> Table1[[#This Row],[Total_Sales]] / Table1[[#This Row],[Quantity_Sold]]</f>
        <v>297.01100000000002</v>
      </c>
      <c r="R1109" s="14" t="str">
        <f t="shared" si="52"/>
        <v>Morning</v>
      </c>
      <c r="S1109" s="30">
        <f t="shared" si="53"/>
        <v>0.15</v>
      </c>
    </row>
    <row r="1110" spans="1:19" ht="15.75" customHeight="1" x14ac:dyDescent="0.3">
      <c r="A1110" s="3">
        <v>1154</v>
      </c>
      <c r="B1110" s="4">
        <v>45267</v>
      </c>
      <c r="C1110" s="3">
        <v>203</v>
      </c>
      <c r="D1110" s="3">
        <v>304</v>
      </c>
      <c r="E1110" s="3">
        <v>103</v>
      </c>
      <c r="F1110" s="3">
        <v>5</v>
      </c>
      <c r="G1110" s="5">
        <v>78.091000000000008</v>
      </c>
      <c r="H1110" s="5">
        <v>390.45500000000004</v>
      </c>
      <c r="I1110" s="5">
        <v>117.13650000000001</v>
      </c>
      <c r="J1110" s="3" t="b">
        <v>0</v>
      </c>
      <c r="K1110" s="3" t="s">
        <v>167</v>
      </c>
      <c r="L1110" s="16">
        <f t="shared" si="51"/>
        <v>0.67083333333333328</v>
      </c>
      <c r="M1110" s="3">
        <v>2023</v>
      </c>
      <c r="N1110" s="3">
        <v>12</v>
      </c>
      <c r="O1110" s="3" t="s">
        <v>16</v>
      </c>
      <c r="P1110" s="3">
        <v>16</v>
      </c>
      <c r="Q1110" s="9">
        <f xml:space="preserve"> Table1[[#This Row],[Total_Sales]] / Table1[[#This Row],[Quantity_Sold]]</f>
        <v>78.091000000000008</v>
      </c>
      <c r="R1110" s="14" t="str">
        <f t="shared" si="52"/>
        <v>Evening</v>
      </c>
      <c r="S1110" s="30">
        <f t="shared" si="53"/>
        <v>0.3</v>
      </c>
    </row>
    <row r="1111" spans="1:19" ht="15.75" customHeight="1" x14ac:dyDescent="0.3">
      <c r="A1111" s="3">
        <v>1168</v>
      </c>
      <c r="B1111" s="4">
        <v>45267</v>
      </c>
      <c r="C1111" s="3">
        <v>205</v>
      </c>
      <c r="D1111" s="3">
        <v>304</v>
      </c>
      <c r="E1111" s="3">
        <v>101</v>
      </c>
      <c r="F1111" s="3">
        <v>9</v>
      </c>
      <c r="G1111" s="5">
        <v>234.65</v>
      </c>
      <c r="H1111" s="5">
        <v>2111.85</v>
      </c>
      <c r="I1111" s="5">
        <v>359.0145</v>
      </c>
      <c r="J1111" s="3" t="b">
        <v>0</v>
      </c>
      <c r="K1111" s="3" t="s">
        <v>180</v>
      </c>
      <c r="L1111" s="16">
        <f t="shared" si="51"/>
        <v>0.54722222222222228</v>
      </c>
      <c r="M1111" s="3">
        <v>2023</v>
      </c>
      <c r="N1111" s="3">
        <v>12</v>
      </c>
      <c r="O1111" s="3" t="s">
        <v>16</v>
      </c>
      <c r="P1111" s="3">
        <v>13</v>
      </c>
      <c r="Q1111" s="14">
        <f xml:space="preserve"> Table1[[#This Row],[Total_Sales]] / Table1[[#This Row],[Quantity_Sold]]</f>
        <v>234.64999999999998</v>
      </c>
      <c r="R1111" s="14" t="str">
        <f t="shared" si="52"/>
        <v>Afternoon</v>
      </c>
      <c r="S1111" s="30">
        <f t="shared" si="53"/>
        <v>0.17</v>
      </c>
    </row>
    <row r="1112" spans="1:19" ht="15.75" customHeight="1" x14ac:dyDescent="0.3">
      <c r="A1112" s="3">
        <v>1520</v>
      </c>
      <c r="B1112" s="4">
        <v>45267</v>
      </c>
      <c r="C1112" s="3">
        <v>204</v>
      </c>
      <c r="D1112" s="3">
        <v>302</v>
      </c>
      <c r="E1112" s="3">
        <v>103</v>
      </c>
      <c r="F1112" s="3">
        <v>10</v>
      </c>
      <c r="G1112" s="5">
        <v>158.30099999999999</v>
      </c>
      <c r="H1112" s="5">
        <v>1583.0099999999998</v>
      </c>
      <c r="I1112" s="5">
        <v>474.90299999999991</v>
      </c>
      <c r="J1112" s="3" t="b">
        <v>0</v>
      </c>
      <c r="K1112" s="3" t="s">
        <v>458</v>
      </c>
      <c r="L1112" s="16">
        <f t="shared" si="51"/>
        <v>0.15625</v>
      </c>
      <c r="M1112" s="3">
        <v>2023</v>
      </c>
      <c r="N1112" s="3">
        <v>12</v>
      </c>
      <c r="O1112" s="3" t="s">
        <v>16</v>
      </c>
      <c r="P1112" s="3">
        <v>3</v>
      </c>
      <c r="Q1112" s="9">
        <f xml:space="preserve"> Table1[[#This Row],[Total_Sales]] / Table1[[#This Row],[Quantity_Sold]]</f>
        <v>158.30099999999999</v>
      </c>
      <c r="R1112" s="14" t="str">
        <f t="shared" si="52"/>
        <v>Morning</v>
      </c>
      <c r="S1112" s="30">
        <f t="shared" si="53"/>
        <v>0.3</v>
      </c>
    </row>
    <row r="1113" spans="1:19" ht="15.75" customHeight="1" x14ac:dyDescent="0.3">
      <c r="A1113" s="3">
        <v>1709</v>
      </c>
      <c r="B1113" s="4">
        <v>45267</v>
      </c>
      <c r="C1113" s="3">
        <v>205</v>
      </c>
      <c r="D1113" s="3">
        <v>302</v>
      </c>
      <c r="E1113" s="3">
        <v>105</v>
      </c>
      <c r="F1113" s="3">
        <v>7</v>
      </c>
      <c r="G1113" s="5">
        <v>188.46100000000001</v>
      </c>
      <c r="H1113" s="5">
        <v>1319.2270000000001</v>
      </c>
      <c r="I1113" s="5">
        <v>250.65313000000003</v>
      </c>
      <c r="J1113" s="3" t="b">
        <v>0</v>
      </c>
      <c r="K1113" s="3" t="s">
        <v>586</v>
      </c>
      <c r="L1113" s="16">
        <f t="shared" si="51"/>
        <v>0.10902777777777778</v>
      </c>
      <c r="M1113" s="3">
        <v>2023</v>
      </c>
      <c r="N1113" s="3">
        <v>12</v>
      </c>
      <c r="O1113" s="3" t="s">
        <v>16</v>
      </c>
      <c r="P1113" s="3">
        <v>2</v>
      </c>
      <c r="Q1113" s="9">
        <f xml:space="preserve"> Table1[[#This Row],[Total_Sales]] / Table1[[#This Row],[Quantity_Sold]]</f>
        <v>188.46100000000001</v>
      </c>
      <c r="R1113" s="14" t="str">
        <f t="shared" si="52"/>
        <v>Morning</v>
      </c>
      <c r="S1113" s="30">
        <f t="shared" si="53"/>
        <v>0.19</v>
      </c>
    </row>
    <row r="1114" spans="1:19" ht="15.75" customHeight="1" x14ac:dyDescent="0.3">
      <c r="A1114" s="3">
        <v>2333</v>
      </c>
      <c r="B1114" s="4">
        <v>45268</v>
      </c>
      <c r="C1114" s="3">
        <v>202</v>
      </c>
      <c r="D1114" s="3">
        <v>304</v>
      </c>
      <c r="E1114" s="3">
        <v>105</v>
      </c>
      <c r="F1114" s="3">
        <v>4</v>
      </c>
      <c r="G1114" s="5">
        <v>98.696000000000012</v>
      </c>
      <c r="H1114" s="5">
        <v>394.78400000000005</v>
      </c>
      <c r="I1114" s="5">
        <v>75.008960000000016</v>
      </c>
      <c r="J1114" s="3" t="b">
        <v>1</v>
      </c>
      <c r="K1114" s="3" t="s">
        <v>857</v>
      </c>
      <c r="L1114" s="16">
        <f t="shared" si="51"/>
        <v>0.21041666666666667</v>
      </c>
      <c r="M1114" s="3">
        <v>2023</v>
      </c>
      <c r="N1114" s="3">
        <v>12</v>
      </c>
      <c r="O1114" s="3" t="s">
        <v>26</v>
      </c>
      <c r="P1114" s="3">
        <v>5</v>
      </c>
      <c r="Q1114" s="9">
        <f xml:space="preserve"> Table1[[#This Row],[Total_Sales]] / Table1[[#This Row],[Quantity_Sold]]</f>
        <v>98.696000000000012</v>
      </c>
      <c r="R1114" s="14" t="str">
        <f t="shared" si="52"/>
        <v>Morning</v>
      </c>
      <c r="S1114" s="30">
        <f t="shared" si="53"/>
        <v>0.19000000000000003</v>
      </c>
    </row>
    <row r="1115" spans="1:19" ht="15.75" customHeight="1" x14ac:dyDescent="0.3">
      <c r="A1115" s="3">
        <v>2432</v>
      </c>
      <c r="B1115" s="4">
        <v>45268</v>
      </c>
      <c r="C1115" s="3">
        <v>205</v>
      </c>
      <c r="D1115" s="3">
        <v>305</v>
      </c>
      <c r="E1115" s="3">
        <v>101</v>
      </c>
      <c r="F1115" s="3">
        <v>9</v>
      </c>
      <c r="G1115" s="5">
        <v>357.92899999999997</v>
      </c>
      <c r="H1115" s="5">
        <v>3221.3609999999999</v>
      </c>
      <c r="I1115" s="5">
        <v>966.40829999999994</v>
      </c>
      <c r="J1115" s="3" t="b">
        <v>0</v>
      </c>
      <c r="K1115" s="3" t="s">
        <v>919</v>
      </c>
      <c r="L1115" s="16">
        <f t="shared" si="51"/>
        <v>0.46597222222222223</v>
      </c>
      <c r="M1115" s="3">
        <v>2023</v>
      </c>
      <c r="N1115" s="3">
        <v>12</v>
      </c>
      <c r="O1115" s="3" t="s">
        <v>26</v>
      </c>
      <c r="P1115" s="3">
        <v>11</v>
      </c>
      <c r="Q1115" s="14">
        <f xml:space="preserve"> Table1[[#This Row],[Total_Sales]] / Table1[[#This Row],[Quantity_Sold]]</f>
        <v>357.92899999999997</v>
      </c>
      <c r="R1115" s="14" t="str">
        <f t="shared" si="52"/>
        <v>Morning</v>
      </c>
      <c r="S1115" s="30">
        <f t="shared" si="53"/>
        <v>0.3</v>
      </c>
    </row>
    <row r="1116" spans="1:19" ht="15.75" customHeight="1" x14ac:dyDescent="0.3">
      <c r="A1116" s="3">
        <v>2511</v>
      </c>
      <c r="B1116" s="4">
        <v>45268</v>
      </c>
      <c r="C1116" s="3">
        <v>204</v>
      </c>
      <c r="D1116" s="3">
        <v>303</v>
      </c>
      <c r="E1116" s="3">
        <v>103</v>
      </c>
      <c r="F1116" s="3">
        <v>10</v>
      </c>
      <c r="G1116" s="5">
        <v>132.613</v>
      </c>
      <c r="H1116" s="5">
        <v>1326.13</v>
      </c>
      <c r="I1116" s="5">
        <v>198.9195</v>
      </c>
      <c r="J1116" s="3" t="b">
        <v>0</v>
      </c>
      <c r="K1116" s="3" t="s">
        <v>775</v>
      </c>
      <c r="L1116" s="16">
        <f t="shared" si="51"/>
        <v>0.16944444444444445</v>
      </c>
      <c r="M1116" s="3">
        <v>2023</v>
      </c>
      <c r="N1116" s="3">
        <v>12</v>
      </c>
      <c r="O1116" s="3" t="s">
        <v>26</v>
      </c>
      <c r="P1116" s="3">
        <v>4</v>
      </c>
      <c r="Q1116" s="9">
        <f xml:space="preserve"> Table1[[#This Row],[Total_Sales]] / Table1[[#This Row],[Quantity_Sold]]</f>
        <v>132.613</v>
      </c>
      <c r="R1116" s="14" t="str">
        <f t="shared" si="52"/>
        <v>Morning</v>
      </c>
      <c r="S1116" s="30">
        <f t="shared" si="53"/>
        <v>0.15</v>
      </c>
    </row>
    <row r="1117" spans="1:19" ht="15.75" customHeight="1" x14ac:dyDescent="0.3">
      <c r="A1117" s="3">
        <v>2673</v>
      </c>
      <c r="B1117" s="4">
        <v>45268</v>
      </c>
      <c r="C1117" s="3">
        <v>205</v>
      </c>
      <c r="D1117" s="3">
        <v>302</v>
      </c>
      <c r="E1117" s="3">
        <v>104</v>
      </c>
      <c r="F1117" s="3">
        <v>8</v>
      </c>
      <c r="G1117" s="5">
        <v>29.406000000000002</v>
      </c>
      <c r="H1117" s="5">
        <v>235.24800000000002</v>
      </c>
      <c r="I1117" s="5">
        <v>35.287199999999999</v>
      </c>
      <c r="J1117" s="3" t="b">
        <v>0</v>
      </c>
      <c r="K1117" s="3" t="s">
        <v>998</v>
      </c>
      <c r="L1117" s="16">
        <f t="shared" si="51"/>
        <v>0.8520833333333333</v>
      </c>
      <c r="M1117" s="3">
        <v>2023</v>
      </c>
      <c r="N1117" s="3">
        <v>12</v>
      </c>
      <c r="O1117" s="3" t="s">
        <v>26</v>
      </c>
      <c r="P1117" s="3">
        <v>20</v>
      </c>
      <c r="Q1117" s="9">
        <f xml:space="preserve"> Table1[[#This Row],[Total_Sales]] / Table1[[#This Row],[Quantity_Sold]]</f>
        <v>29.406000000000002</v>
      </c>
      <c r="R1117" s="14" t="str">
        <f t="shared" si="52"/>
        <v>Evening</v>
      </c>
      <c r="S1117" s="30">
        <f t="shared" si="53"/>
        <v>0.15</v>
      </c>
    </row>
    <row r="1118" spans="1:19" ht="15.75" customHeight="1" x14ac:dyDescent="0.3">
      <c r="A1118" s="3">
        <v>1123</v>
      </c>
      <c r="B1118" s="4">
        <v>45269</v>
      </c>
      <c r="C1118" s="3">
        <v>204</v>
      </c>
      <c r="D1118" s="3">
        <v>303</v>
      </c>
      <c r="E1118" s="3">
        <v>105</v>
      </c>
      <c r="F1118" s="3">
        <v>4</v>
      </c>
      <c r="G1118" s="5">
        <v>91.025999999999996</v>
      </c>
      <c r="H1118" s="5">
        <v>364.10399999999998</v>
      </c>
      <c r="I1118" s="5">
        <v>91.025999999999996</v>
      </c>
      <c r="J1118" s="3" t="b">
        <v>0</v>
      </c>
      <c r="K1118" s="3" t="s">
        <v>137</v>
      </c>
      <c r="L1118" s="16">
        <f t="shared" si="51"/>
        <v>0.8305555555555556</v>
      </c>
      <c r="M1118" s="3">
        <v>2023</v>
      </c>
      <c r="N1118" s="3">
        <v>12</v>
      </c>
      <c r="O1118" s="3" t="s">
        <v>22</v>
      </c>
      <c r="P1118" s="3">
        <v>19</v>
      </c>
      <c r="Q1118" s="9">
        <f xml:space="preserve"> Table1[[#This Row],[Total_Sales]] / Table1[[#This Row],[Quantity_Sold]]</f>
        <v>91.025999999999996</v>
      </c>
      <c r="R1118" s="14" t="str">
        <f t="shared" si="52"/>
        <v>Evening</v>
      </c>
      <c r="S1118" s="30">
        <f t="shared" si="53"/>
        <v>0.25</v>
      </c>
    </row>
    <row r="1119" spans="1:19" ht="15.75" customHeight="1" x14ac:dyDescent="0.3">
      <c r="A1119" s="3">
        <v>1301</v>
      </c>
      <c r="B1119" s="4">
        <v>45269</v>
      </c>
      <c r="C1119" s="3">
        <v>202</v>
      </c>
      <c r="D1119" s="3">
        <v>301</v>
      </c>
      <c r="E1119" s="3">
        <v>105</v>
      </c>
      <c r="F1119" s="3">
        <v>5</v>
      </c>
      <c r="G1119" s="5">
        <v>335.49099999999999</v>
      </c>
      <c r="H1119" s="5">
        <v>1677.4549999999999</v>
      </c>
      <c r="I1119" s="5">
        <v>318.71645000000001</v>
      </c>
      <c r="J1119" s="3" t="b">
        <v>0</v>
      </c>
      <c r="K1119" s="3" t="s">
        <v>294</v>
      </c>
      <c r="L1119" s="16">
        <f t="shared" si="51"/>
        <v>0.82361111111111107</v>
      </c>
      <c r="M1119" s="3">
        <v>2023</v>
      </c>
      <c r="N1119" s="3">
        <v>12</v>
      </c>
      <c r="O1119" s="3" t="s">
        <v>22</v>
      </c>
      <c r="P1119" s="3">
        <v>19</v>
      </c>
      <c r="Q1119" s="9">
        <f xml:space="preserve"> Table1[[#This Row],[Total_Sales]] / Table1[[#This Row],[Quantity_Sold]]</f>
        <v>335.49099999999999</v>
      </c>
      <c r="R1119" s="14" t="str">
        <f t="shared" si="52"/>
        <v>Evening</v>
      </c>
      <c r="S1119" s="30">
        <f t="shared" si="53"/>
        <v>0.19</v>
      </c>
    </row>
    <row r="1120" spans="1:19" ht="15.75" customHeight="1" x14ac:dyDescent="0.3">
      <c r="A1120" s="3">
        <v>1740</v>
      </c>
      <c r="B1120" s="4">
        <v>45269</v>
      </c>
      <c r="C1120" s="3">
        <v>204</v>
      </c>
      <c r="D1120" s="3">
        <v>301</v>
      </c>
      <c r="E1120" s="3">
        <v>104</v>
      </c>
      <c r="F1120" s="3">
        <v>3</v>
      </c>
      <c r="G1120" s="5">
        <v>278.33</v>
      </c>
      <c r="H1120" s="5">
        <v>834.99</v>
      </c>
      <c r="I1120" s="5">
        <v>175.34789999999998</v>
      </c>
      <c r="J1120" s="3" t="b">
        <v>1</v>
      </c>
      <c r="K1120" s="3" t="s">
        <v>124</v>
      </c>
      <c r="L1120" s="16">
        <f t="shared" si="51"/>
        <v>0.41180555555555554</v>
      </c>
      <c r="M1120" s="3">
        <v>2023</v>
      </c>
      <c r="N1120" s="3">
        <v>12</v>
      </c>
      <c r="O1120" s="3" t="s">
        <v>22</v>
      </c>
      <c r="P1120" s="3">
        <v>9</v>
      </c>
      <c r="Q1120" s="9">
        <f xml:space="preserve"> Table1[[#This Row],[Total_Sales]] / Table1[[#This Row],[Quantity_Sold]]</f>
        <v>278.33</v>
      </c>
      <c r="R1120" s="14" t="str">
        <f t="shared" si="52"/>
        <v>Morning</v>
      </c>
      <c r="S1120" s="30">
        <f t="shared" si="53"/>
        <v>0.20999999999999996</v>
      </c>
    </row>
    <row r="1121" spans="1:19" ht="15.75" customHeight="1" x14ac:dyDescent="0.3">
      <c r="A1121" s="3">
        <v>2674</v>
      </c>
      <c r="B1121" s="4">
        <v>45269</v>
      </c>
      <c r="C1121" s="3">
        <v>205</v>
      </c>
      <c r="D1121" s="3">
        <v>304</v>
      </c>
      <c r="E1121" s="3">
        <v>101</v>
      </c>
      <c r="F1121" s="3">
        <v>2</v>
      </c>
      <c r="G1121" s="5">
        <v>228.709</v>
      </c>
      <c r="H1121" s="5">
        <v>457.41800000000001</v>
      </c>
      <c r="I1121" s="5">
        <v>77.761060000000001</v>
      </c>
      <c r="J1121" s="3" t="b">
        <v>0</v>
      </c>
      <c r="K1121" s="3" t="s">
        <v>999</v>
      </c>
      <c r="L1121" s="16">
        <f t="shared" si="51"/>
        <v>0.43680555555555556</v>
      </c>
      <c r="M1121" s="3">
        <v>2023</v>
      </c>
      <c r="N1121" s="3">
        <v>12</v>
      </c>
      <c r="O1121" s="3" t="s">
        <v>22</v>
      </c>
      <c r="P1121" s="3">
        <v>10</v>
      </c>
      <c r="Q1121" s="14">
        <f xml:space="preserve"> Table1[[#This Row],[Total_Sales]] / Table1[[#This Row],[Quantity_Sold]]</f>
        <v>228.709</v>
      </c>
      <c r="R1121" s="14" t="str">
        <f t="shared" si="52"/>
        <v>Morning</v>
      </c>
      <c r="S1121" s="30">
        <f t="shared" si="53"/>
        <v>0.17</v>
      </c>
    </row>
    <row r="1122" spans="1:19" ht="15.75" customHeight="1" x14ac:dyDescent="0.3">
      <c r="A1122" s="3">
        <v>2502</v>
      </c>
      <c r="B1122" s="4">
        <v>45270</v>
      </c>
      <c r="C1122" s="3">
        <v>202</v>
      </c>
      <c r="D1122" s="3">
        <v>304</v>
      </c>
      <c r="E1122" s="3">
        <v>101</v>
      </c>
      <c r="F1122" s="3">
        <v>7</v>
      </c>
      <c r="G1122" s="5">
        <v>299.065</v>
      </c>
      <c r="H1122" s="5">
        <v>2093.4549999999999</v>
      </c>
      <c r="I1122" s="5">
        <v>439.62554999999998</v>
      </c>
      <c r="J1122" s="3" t="b">
        <v>0</v>
      </c>
      <c r="K1122" s="3" t="s">
        <v>737</v>
      </c>
      <c r="L1122" s="16">
        <f t="shared" si="51"/>
        <v>0.65416666666666667</v>
      </c>
      <c r="M1122" s="3">
        <v>2023</v>
      </c>
      <c r="N1122" s="3">
        <v>12</v>
      </c>
      <c r="O1122" s="3" t="s">
        <v>20</v>
      </c>
      <c r="P1122" s="3">
        <v>15</v>
      </c>
      <c r="Q1122" s="14">
        <f xml:space="preserve"> Table1[[#This Row],[Total_Sales]] / Table1[[#This Row],[Quantity_Sold]]</f>
        <v>299.065</v>
      </c>
      <c r="R1122" s="14" t="str">
        <f t="shared" si="52"/>
        <v>Evening</v>
      </c>
      <c r="S1122" s="30">
        <f t="shared" si="53"/>
        <v>0.21</v>
      </c>
    </row>
    <row r="1123" spans="1:19" ht="15.75" customHeight="1" x14ac:dyDescent="0.3">
      <c r="A1123" s="3">
        <v>1641</v>
      </c>
      <c r="B1123" s="4">
        <v>45271</v>
      </c>
      <c r="C1123" s="3">
        <v>203</v>
      </c>
      <c r="D1123" s="3">
        <v>303</v>
      </c>
      <c r="E1123" s="3">
        <v>101</v>
      </c>
      <c r="F1123" s="3">
        <v>4</v>
      </c>
      <c r="G1123" s="5">
        <v>31.655000000000005</v>
      </c>
      <c r="H1123" s="5">
        <v>126.62000000000002</v>
      </c>
      <c r="I1123" s="5">
        <v>18.993000000000002</v>
      </c>
      <c r="J1123" s="3" t="b">
        <v>0</v>
      </c>
      <c r="K1123" s="3" t="s">
        <v>398</v>
      </c>
      <c r="L1123" s="16">
        <f t="shared" si="51"/>
        <v>0.68333333333333335</v>
      </c>
      <c r="M1123" s="3">
        <v>2023</v>
      </c>
      <c r="N1123" s="3">
        <v>12</v>
      </c>
      <c r="O1123" s="3" t="s">
        <v>28</v>
      </c>
      <c r="P1123" s="3">
        <v>16</v>
      </c>
      <c r="Q1123" s="14">
        <f xml:space="preserve"> Table1[[#This Row],[Total_Sales]] / Table1[[#This Row],[Quantity_Sold]]</f>
        <v>31.655000000000005</v>
      </c>
      <c r="R1123" s="14" t="str">
        <f t="shared" si="52"/>
        <v>Evening</v>
      </c>
      <c r="S1123" s="30">
        <f t="shared" si="53"/>
        <v>0.15</v>
      </c>
    </row>
    <row r="1124" spans="1:19" ht="15.75" customHeight="1" x14ac:dyDescent="0.3">
      <c r="A1124" s="3">
        <v>2662</v>
      </c>
      <c r="B1124" s="4">
        <v>45271</v>
      </c>
      <c r="C1124" s="3">
        <v>201</v>
      </c>
      <c r="D1124" s="3">
        <v>304</v>
      </c>
      <c r="E1124" s="3">
        <v>105</v>
      </c>
      <c r="F1124" s="3">
        <v>10</v>
      </c>
      <c r="G1124" s="5">
        <v>36.231000000000002</v>
      </c>
      <c r="H1124" s="5">
        <v>362.31</v>
      </c>
      <c r="I1124" s="5">
        <v>61.592700000000008</v>
      </c>
      <c r="J1124" s="3" t="b">
        <v>0</v>
      </c>
      <c r="K1124" s="3" t="s">
        <v>822</v>
      </c>
      <c r="L1124" s="16">
        <f t="shared" si="51"/>
        <v>0.94861111111111107</v>
      </c>
      <c r="M1124" s="3">
        <v>2023</v>
      </c>
      <c r="N1124" s="3">
        <v>12</v>
      </c>
      <c r="O1124" s="3" t="s">
        <v>28</v>
      </c>
      <c r="P1124" s="3">
        <v>22</v>
      </c>
      <c r="Q1124" s="9">
        <f xml:space="preserve"> Table1[[#This Row],[Total_Sales]] / Table1[[#This Row],[Quantity_Sold]]</f>
        <v>36.231000000000002</v>
      </c>
      <c r="R1124" s="14" t="str">
        <f t="shared" si="52"/>
        <v>Night</v>
      </c>
      <c r="S1124" s="30">
        <f t="shared" si="53"/>
        <v>0.17</v>
      </c>
    </row>
    <row r="1125" spans="1:19" ht="15.75" customHeight="1" x14ac:dyDescent="0.3">
      <c r="A1125" s="3">
        <v>2729</v>
      </c>
      <c r="B1125" s="4">
        <v>45271</v>
      </c>
      <c r="C1125" s="3">
        <v>203</v>
      </c>
      <c r="D1125" s="3">
        <v>302</v>
      </c>
      <c r="E1125" s="3">
        <v>104</v>
      </c>
      <c r="F1125" s="3">
        <v>2</v>
      </c>
      <c r="G1125" s="5">
        <v>301.40500000000003</v>
      </c>
      <c r="H1125" s="5">
        <v>602.81000000000006</v>
      </c>
      <c r="I1125" s="5">
        <v>114.53390000000002</v>
      </c>
      <c r="J1125" s="3" t="b">
        <v>0</v>
      </c>
      <c r="K1125" s="3" t="s">
        <v>1014</v>
      </c>
      <c r="L1125" s="16">
        <f t="shared" si="51"/>
        <v>0.80208333333333337</v>
      </c>
      <c r="M1125" s="3">
        <v>2023</v>
      </c>
      <c r="N1125" s="3">
        <v>12</v>
      </c>
      <c r="O1125" s="3" t="s">
        <v>28</v>
      </c>
      <c r="P1125" s="3">
        <v>19</v>
      </c>
      <c r="Q1125" s="9">
        <f xml:space="preserve"> Table1[[#This Row],[Total_Sales]] / Table1[[#This Row],[Quantity_Sold]]</f>
        <v>301.40500000000003</v>
      </c>
      <c r="R1125" s="14" t="str">
        <f t="shared" si="52"/>
        <v>Evening</v>
      </c>
      <c r="S1125" s="30">
        <f t="shared" si="53"/>
        <v>0.19</v>
      </c>
    </row>
    <row r="1126" spans="1:19" ht="15.75" customHeight="1" x14ac:dyDescent="0.3">
      <c r="A1126" s="3">
        <v>2831</v>
      </c>
      <c r="B1126" s="4">
        <v>45271</v>
      </c>
      <c r="C1126" s="3">
        <v>201</v>
      </c>
      <c r="D1126" s="3">
        <v>302</v>
      </c>
      <c r="E1126" s="3">
        <v>105</v>
      </c>
      <c r="F1126" s="3">
        <v>1</v>
      </c>
      <c r="G1126" s="5">
        <v>94.457999999999998</v>
      </c>
      <c r="H1126" s="5">
        <v>94.457999999999998</v>
      </c>
      <c r="I1126" s="5">
        <v>17.947019999999998</v>
      </c>
      <c r="J1126" s="3" t="b">
        <v>0</v>
      </c>
      <c r="K1126" s="3" t="s">
        <v>1056</v>
      </c>
      <c r="L1126" s="16">
        <f t="shared" si="51"/>
        <v>0.73750000000000004</v>
      </c>
      <c r="M1126" s="3">
        <v>2023</v>
      </c>
      <c r="N1126" s="3">
        <v>12</v>
      </c>
      <c r="O1126" s="3" t="s">
        <v>28</v>
      </c>
      <c r="P1126" s="3">
        <v>17</v>
      </c>
      <c r="Q1126" s="9">
        <f xml:space="preserve"> Table1[[#This Row],[Total_Sales]] / Table1[[#This Row],[Quantity_Sold]]</f>
        <v>94.457999999999998</v>
      </c>
      <c r="R1126" s="14" t="str">
        <f t="shared" si="52"/>
        <v>Evening</v>
      </c>
      <c r="S1126" s="30">
        <f t="shared" si="53"/>
        <v>0.18999999999999997</v>
      </c>
    </row>
    <row r="1127" spans="1:19" ht="15.75" customHeight="1" x14ac:dyDescent="0.3">
      <c r="A1127" s="3">
        <v>2865</v>
      </c>
      <c r="B1127" s="4">
        <v>45271</v>
      </c>
      <c r="C1127" s="3">
        <v>202</v>
      </c>
      <c r="D1127" s="3">
        <v>302</v>
      </c>
      <c r="E1127" s="3">
        <v>101</v>
      </c>
      <c r="F1127" s="3">
        <v>1</v>
      </c>
      <c r="G1127" s="5">
        <v>116.857</v>
      </c>
      <c r="H1127" s="5">
        <v>116.857</v>
      </c>
      <c r="I1127" s="5">
        <v>17.528549999999999</v>
      </c>
      <c r="J1127" s="3" t="b">
        <v>0</v>
      </c>
      <c r="K1127" s="3" t="s">
        <v>572</v>
      </c>
      <c r="L1127" s="16">
        <f t="shared" si="51"/>
        <v>0.17847222222222223</v>
      </c>
      <c r="M1127" s="3">
        <v>2023</v>
      </c>
      <c r="N1127" s="3">
        <v>12</v>
      </c>
      <c r="O1127" s="3" t="s">
        <v>28</v>
      </c>
      <c r="P1127" s="3">
        <v>4</v>
      </c>
      <c r="Q1127" s="14">
        <f xml:space="preserve"> Table1[[#This Row],[Total_Sales]] / Table1[[#This Row],[Quantity_Sold]]</f>
        <v>116.857</v>
      </c>
      <c r="R1127" s="14" t="str">
        <f t="shared" si="52"/>
        <v>Morning</v>
      </c>
      <c r="S1127" s="30">
        <f t="shared" si="53"/>
        <v>0.15</v>
      </c>
    </row>
    <row r="1128" spans="1:19" ht="15.75" customHeight="1" x14ac:dyDescent="0.3">
      <c r="A1128" s="3">
        <v>2256</v>
      </c>
      <c r="B1128" s="4">
        <v>45272</v>
      </c>
      <c r="C1128" s="3">
        <v>204</v>
      </c>
      <c r="D1128" s="3">
        <v>304</v>
      </c>
      <c r="E1128" s="3">
        <v>102</v>
      </c>
      <c r="F1128" s="3">
        <v>2</v>
      </c>
      <c r="G1128" s="5">
        <v>381.55</v>
      </c>
      <c r="H1128" s="5">
        <v>763.1</v>
      </c>
      <c r="I1128" s="5">
        <v>160.251</v>
      </c>
      <c r="J1128" s="3" t="b">
        <v>1</v>
      </c>
      <c r="K1128" s="3" t="s">
        <v>845</v>
      </c>
      <c r="L1128" s="16">
        <f t="shared" si="51"/>
        <v>0.88055555555555554</v>
      </c>
      <c r="M1128" s="3">
        <v>2023</v>
      </c>
      <c r="N1128" s="3">
        <v>12</v>
      </c>
      <c r="O1128" s="3" t="s">
        <v>31</v>
      </c>
      <c r="P1128" s="3">
        <v>21</v>
      </c>
      <c r="Q1128" s="9">
        <f xml:space="preserve"> Table1[[#This Row],[Total_Sales]] / Table1[[#This Row],[Quantity_Sold]]</f>
        <v>381.55</v>
      </c>
      <c r="R1128" s="14" t="str">
        <f t="shared" si="52"/>
        <v>Night</v>
      </c>
      <c r="S1128" s="30">
        <f t="shared" si="53"/>
        <v>0.21</v>
      </c>
    </row>
    <row r="1129" spans="1:19" ht="15.75" customHeight="1" x14ac:dyDescent="0.3">
      <c r="A1129" s="3">
        <v>2881</v>
      </c>
      <c r="B1129" s="4">
        <v>45272</v>
      </c>
      <c r="C1129" s="3">
        <v>202</v>
      </c>
      <c r="D1129" s="3">
        <v>301</v>
      </c>
      <c r="E1129" s="3">
        <v>104</v>
      </c>
      <c r="F1129" s="3">
        <v>9</v>
      </c>
      <c r="G1129" s="5">
        <v>211.51</v>
      </c>
      <c r="H1129" s="5">
        <v>1903.59</v>
      </c>
      <c r="I1129" s="5">
        <v>475.89749999999998</v>
      </c>
      <c r="J1129" s="3" t="b">
        <v>0</v>
      </c>
      <c r="K1129" s="3" t="s">
        <v>434</v>
      </c>
      <c r="L1129" s="16">
        <f t="shared" si="51"/>
        <v>0.24027777777777778</v>
      </c>
      <c r="M1129" s="3">
        <v>2023</v>
      </c>
      <c r="N1129" s="3">
        <v>12</v>
      </c>
      <c r="O1129" s="3" t="s">
        <v>31</v>
      </c>
      <c r="P1129" s="3">
        <v>5</v>
      </c>
      <c r="Q1129" s="9">
        <f xml:space="preserve"> Table1[[#This Row],[Total_Sales]] / Table1[[#This Row],[Quantity_Sold]]</f>
        <v>211.51</v>
      </c>
      <c r="R1129" s="14" t="str">
        <f t="shared" si="52"/>
        <v>Morning</v>
      </c>
      <c r="S1129" s="30">
        <f t="shared" si="53"/>
        <v>0.25</v>
      </c>
    </row>
    <row r="1130" spans="1:19" ht="15.75" customHeight="1" x14ac:dyDescent="0.3">
      <c r="A1130" s="3">
        <v>1002</v>
      </c>
      <c r="B1130" s="4">
        <v>45273</v>
      </c>
      <c r="C1130" s="3">
        <v>204</v>
      </c>
      <c r="D1130" s="3">
        <v>301</v>
      </c>
      <c r="E1130" s="3">
        <v>105</v>
      </c>
      <c r="F1130" s="3">
        <v>1</v>
      </c>
      <c r="G1130" s="5">
        <v>29.198</v>
      </c>
      <c r="H1130" s="5">
        <v>29.198</v>
      </c>
      <c r="I1130" s="5">
        <v>6.1315799999999996</v>
      </c>
      <c r="J1130" s="3" t="b">
        <v>0</v>
      </c>
      <c r="K1130" s="3" t="s">
        <v>17</v>
      </c>
      <c r="L1130" s="16">
        <f t="shared" si="51"/>
        <v>0.70138888888888884</v>
      </c>
      <c r="M1130" s="3">
        <v>2023</v>
      </c>
      <c r="N1130" s="3">
        <v>12</v>
      </c>
      <c r="O1130" s="3" t="s">
        <v>18</v>
      </c>
      <c r="P1130" s="3">
        <v>16</v>
      </c>
      <c r="Q1130" s="9">
        <f xml:space="preserve"> Table1[[#This Row],[Total_Sales]] / Table1[[#This Row],[Quantity_Sold]]</f>
        <v>29.198</v>
      </c>
      <c r="R1130" s="14" t="str">
        <f t="shared" si="52"/>
        <v>Evening</v>
      </c>
      <c r="S1130" s="30">
        <f t="shared" si="53"/>
        <v>0.21</v>
      </c>
    </row>
    <row r="1131" spans="1:19" ht="15.75" customHeight="1" x14ac:dyDescent="0.3">
      <c r="A1131" s="3">
        <v>1969</v>
      </c>
      <c r="B1131" s="4">
        <v>45273</v>
      </c>
      <c r="C1131" s="3">
        <v>201</v>
      </c>
      <c r="D1131" s="3">
        <v>304</v>
      </c>
      <c r="E1131" s="3">
        <v>102</v>
      </c>
      <c r="F1131" s="3">
        <v>9</v>
      </c>
      <c r="G1131" s="5">
        <v>349.77800000000002</v>
      </c>
      <c r="H1131" s="5">
        <v>3148.0020000000004</v>
      </c>
      <c r="I1131" s="5">
        <v>787.0005000000001</v>
      </c>
      <c r="J1131" s="3" t="b">
        <v>0</v>
      </c>
      <c r="K1131" s="3" t="s">
        <v>733</v>
      </c>
      <c r="L1131" s="16">
        <f t="shared" si="51"/>
        <v>0.50763888888888886</v>
      </c>
      <c r="M1131" s="3">
        <v>2023</v>
      </c>
      <c r="N1131" s="3">
        <v>12</v>
      </c>
      <c r="O1131" s="3" t="s">
        <v>18</v>
      </c>
      <c r="P1131" s="3">
        <v>12</v>
      </c>
      <c r="Q1131" s="9">
        <f xml:space="preserve"> Table1[[#This Row],[Total_Sales]] / Table1[[#This Row],[Quantity_Sold]]</f>
        <v>349.77800000000002</v>
      </c>
      <c r="R1131" s="14" t="str">
        <f t="shared" si="52"/>
        <v>Afternoon</v>
      </c>
      <c r="S1131" s="30">
        <f t="shared" si="53"/>
        <v>0.25</v>
      </c>
    </row>
    <row r="1132" spans="1:19" ht="15.75" customHeight="1" x14ac:dyDescent="0.3">
      <c r="A1132" s="3">
        <v>2189</v>
      </c>
      <c r="B1132" s="4">
        <v>45273</v>
      </c>
      <c r="C1132" s="3">
        <v>201</v>
      </c>
      <c r="D1132" s="3">
        <v>302</v>
      </c>
      <c r="E1132" s="3">
        <v>102</v>
      </c>
      <c r="F1132" s="3">
        <v>1</v>
      </c>
      <c r="G1132" s="5">
        <v>58.747</v>
      </c>
      <c r="H1132" s="5">
        <v>58.747</v>
      </c>
      <c r="I1132" s="5">
        <v>11.16193</v>
      </c>
      <c r="J1132" s="3" t="b">
        <v>0</v>
      </c>
      <c r="K1132" s="3" t="s">
        <v>391</v>
      </c>
      <c r="L1132" s="16">
        <f t="shared" si="51"/>
        <v>0.73958333333333337</v>
      </c>
      <c r="M1132" s="3">
        <v>2023</v>
      </c>
      <c r="N1132" s="3">
        <v>12</v>
      </c>
      <c r="O1132" s="3" t="s">
        <v>18</v>
      </c>
      <c r="P1132" s="3">
        <v>17</v>
      </c>
      <c r="Q1132" s="9">
        <f xml:space="preserve"> Table1[[#This Row],[Total_Sales]] / Table1[[#This Row],[Quantity_Sold]]</f>
        <v>58.747</v>
      </c>
      <c r="R1132" s="14" t="str">
        <f t="shared" si="52"/>
        <v>Evening</v>
      </c>
      <c r="S1132" s="30">
        <f t="shared" si="53"/>
        <v>0.19</v>
      </c>
    </row>
    <row r="1133" spans="1:19" ht="15.75" customHeight="1" x14ac:dyDescent="0.3">
      <c r="A1133" s="3">
        <v>2289</v>
      </c>
      <c r="B1133" s="4">
        <v>45273</v>
      </c>
      <c r="C1133" s="3">
        <v>204</v>
      </c>
      <c r="D1133" s="3">
        <v>305</v>
      </c>
      <c r="E1133" s="3">
        <v>103</v>
      </c>
      <c r="F1133" s="3">
        <v>6</v>
      </c>
      <c r="G1133" s="5">
        <v>385.476</v>
      </c>
      <c r="H1133" s="5">
        <v>2312.8559999999998</v>
      </c>
      <c r="I1133" s="5">
        <v>346.92839999999995</v>
      </c>
      <c r="J1133" s="3" t="b">
        <v>0</v>
      </c>
      <c r="K1133" s="3" t="s">
        <v>863</v>
      </c>
      <c r="L1133" s="16">
        <f t="shared" si="51"/>
        <v>6.9444444444444441E-3</v>
      </c>
      <c r="M1133" s="3">
        <v>2023</v>
      </c>
      <c r="N1133" s="3">
        <v>12</v>
      </c>
      <c r="O1133" s="3" t="s">
        <v>18</v>
      </c>
      <c r="P1133" s="3">
        <v>0</v>
      </c>
      <c r="Q1133" s="9">
        <f xml:space="preserve"> Table1[[#This Row],[Total_Sales]] / Table1[[#This Row],[Quantity_Sold]]</f>
        <v>385.47599999999994</v>
      </c>
      <c r="R1133" s="14" t="str">
        <f t="shared" si="52"/>
        <v>Morning</v>
      </c>
      <c r="S1133" s="30">
        <f t="shared" si="53"/>
        <v>0.15</v>
      </c>
    </row>
    <row r="1134" spans="1:19" ht="15.75" customHeight="1" x14ac:dyDescent="0.3">
      <c r="A1134" s="3">
        <v>2735</v>
      </c>
      <c r="B1134" s="4">
        <v>45273</v>
      </c>
      <c r="C1134" s="3">
        <v>205</v>
      </c>
      <c r="D1134" s="3">
        <v>303</v>
      </c>
      <c r="E1134" s="3">
        <v>101</v>
      </c>
      <c r="F1134" s="3">
        <v>7</v>
      </c>
      <c r="G1134" s="5">
        <v>170.36500000000001</v>
      </c>
      <c r="H1134" s="5">
        <v>1192.5550000000001</v>
      </c>
      <c r="I1134" s="5">
        <v>226.58545000000001</v>
      </c>
      <c r="J1134" s="3" t="b">
        <v>0</v>
      </c>
      <c r="K1134" s="3" t="s">
        <v>1017</v>
      </c>
      <c r="L1134" s="16">
        <f t="shared" si="51"/>
        <v>0.55347222222222225</v>
      </c>
      <c r="M1134" s="3">
        <v>2023</v>
      </c>
      <c r="N1134" s="3">
        <v>12</v>
      </c>
      <c r="O1134" s="3" t="s">
        <v>18</v>
      </c>
      <c r="P1134" s="3">
        <v>13</v>
      </c>
      <c r="Q1134" s="14">
        <f xml:space="preserve"> Table1[[#This Row],[Total_Sales]] / Table1[[#This Row],[Quantity_Sold]]</f>
        <v>170.36500000000001</v>
      </c>
      <c r="R1134" s="14" t="str">
        <f t="shared" si="52"/>
        <v>Afternoon</v>
      </c>
      <c r="S1134" s="30">
        <f t="shared" si="53"/>
        <v>0.19</v>
      </c>
    </row>
    <row r="1135" spans="1:19" ht="15.75" customHeight="1" x14ac:dyDescent="0.3">
      <c r="A1135" s="3">
        <v>2771</v>
      </c>
      <c r="B1135" s="4">
        <v>45273</v>
      </c>
      <c r="C1135" s="3">
        <v>201</v>
      </c>
      <c r="D1135" s="3">
        <v>303</v>
      </c>
      <c r="E1135" s="3">
        <v>105</v>
      </c>
      <c r="F1135" s="3">
        <v>5</v>
      </c>
      <c r="G1135" s="5">
        <v>232.46600000000001</v>
      </c>
      <c r="H1135" s="5">
        <v>1162.33</v>
      </c>
      <c r="I1135" s="5">
        <v>220.84269999999998</v>
      </c>
      <c r="J1135" s="3" t="b">
        <v>0</v>
      </c>
      <c r="K1135" s="3" t="s">
        <v>54</v>
      </c>
      <c r="L1135" s="16">
        <f t="shared" si="51"/>
        <v>0.8833333333333333</v>
      </c>
      <c r="M1135" s="3">
        <v>2023</v>
      </c>
      <c r="N1135" s="3">
        <v>12</v>
      </c>
      <c r="O1135" s="3" t="s">
        <v>18</v>
      </c>
      <c r="P1135" s="3">
        <v>21</v>
      </c>
      <c r="Q1135" s="9">
        <f xml:space="preserve"> Table1[[#This Row],[Total_Sales]] / Table1[[#This Row],[Quantity_Sold]]</f>
        <v>232.46599999999998</v>
      </c>
      <c r="R1135" s="14" t="str">
        <f t="shared" si="52"/>
        <v>Night</v>
      </c>
      <c r="S1135" s="30">
        <f t="shared" si="53"/>
        <v>0.19</v>
      </c>
    </row>
    <row r="1136" spans="1:19" ht="15.75" customHeight="1" x14ac:dyDescent="0.3">
      <c r="A1136" s="3">
        <v>2957</v>
      </c>
      <c r="B1136" s="4">
        <v>45273</v>
      </c>
      <c r="C1136" s="3">
        <v>203</v>
      </c>
      <c r="D1136" s="3">
        <v>302</v>
      </c>
      <c r="E1136" s="3">
        <v>101</v>
      </c>
      <c r="F1136" s="3">
        <v>2</v>
      </c>
      <c r="G1136" s="5">
        <v>109.798</v>
      </c>
      <c r="H1136" s="5">
        <v>219.596</v>
      </c>
      <c r="I1136" s="5">
        <v>41.723240000000004</v>
      </c>
      <c r="J1136" s="3" t="b">
        <v>1</v>
      </c>
      <c r="K1136" s="3" t="s">
        <v>752</v>
      </c>
      <c r="L1136" s="16">
        <f t="shared" si="51"/>
        <v>0.25833333333333336</v>
      </c>
      <c r="M1136" s="3">
        <v>2023</v>
      </c>
      <c r="N1136" s="3">
        <v>12</v>
      </c>
      <c r="O1136" s="3" t="s">
        <v>18</v>
      </c>
      <c r="P1136" s="3">
        <v>6</v>
      </c>
      <c r="Q1136" s="14">
        <f xml:space="preserve"> Table1[[#This Row],[Total_Sales]] / Table1[[#This Row],[Quantity_Sold]]</f>
        <v>109.798</v>
      </c>
      <c r="R1136" s="14" t="str">
        <f t="shared" si="52"/>
        <v>Morning</v>
      </c>
      <c r="S1136" s="30">
        <f t="shared" si="53"/>
        <v>0.19</v>
      </c>
    </row>
    <row r="1137" spans="1:19" ht="15.75" customHeight="1" x14ac:dyDescent="0.3">
      <c r="A1137" s="3">
        <v>1492</v>
      </c>
      <c r="B1137" s="4">
        <v>45274</v>
      </c>
      <c r="C1137" s="3">
        <v>202</v>
      </c>
      <c r="D1137" s="3">
        <v>305</v>
      </c>
      <c r="E1137" s="3">
        <v>101</v>
      </c>
      <c r="F1137" s="3">
        <v>8</v>
      </c>
      <c r="G1137" s="5">
        <v>58.812000000000005</v>
      </c>
      <c r="H1137" s="5">
        <v>470.49600000000004</v>
      </c>
      <c r="I1137" s="5">
        <v>79.984320000000011</v>
      </c>
      <c r="J1137" s="3" t="b">
        <v>0</v>
      </c>
      <c r="K1137" s="3" t="s">
        <v>437</v>
      </c>
      <c r="L1137" s="16">
        <f t="shared" si="51"/>
        <v>0.96875</v>
      </c>
      <c r="M1137" s="3">
        <v>2023</v>
      </c>
      <c r="N1137" s="3">
        <v>12</v>
      </c>
      <c r="O1137" s="3" t="s">
        <v>16</v>
      </c>
      <c r="P1137" s="3">
        <v>23</v>
      </c>
      <c r="Q1137" s="14">
        <f xml:space="preserve"> Table1[[#This Row],[Total_Sales]] / Table1[[#This Row],[Quantity_Sold]]</f>
        <v>58.812000000000005</v>
      </c>
      <c r="R1137" s="14" t="str">
        <f t="shared" si="52"/>
        <v>Night</v>
      </c>
      <c r="S1137" s="30">
        <f t="shared" si="53"/>
        <v>0.17</v>
      </c>
    </row>
    <row r="1138" spans="1:19" ht="15.75" customHeight="1" x14ac:dyDescent="0.3">
      <c r="A1138" s="3">
        <v>1661</v>
      </c>
      <c r="B1138" s="4">
        <v>45274</v>
      </c>
      <c r="C1138" s="3">
        <v>204</v>
      </c>
      <c r="D1138" s="3">
        <v>305</v>
      </c>
      <c r="E1138" s="3">
        <v>104</v>
      </c>
      <c r="F1138" s="3">
        <v>6</v>
      </c>
      <c r="G1138" s="5">
        <v>135.90200000000002</v>
      </c>
      <c r="H1138" s="5">
        <v>815.41200000000003</v>
      </c>
      <c r="I1138" s="5">
        <v>154.92828</v>
      </c>
      <c r="J1138" s="3" t="b">
        <v>0</v>
      </c>
      <c r="K1138" s="3" t="s">
        <v>553</v>
      </c>
      <c r="L1138" s="16">
        <f t="shared" si="51"/>
        <v>0.60486111111111107</v>
      </c>
      <c r="M1138" s="3">
        <v>2023</v>
      </c>
      <c r="N1138" s="3">
        <v>12</v>
      </c>
      <c r="O1138" s="3" t="s">
        <v>16</v>
      </c>
      <c r="P1138" s="3">
        <v>14</v>
      </c>
      <c r="Q1138" s="9">
        <f xml:space="preserve"> Table1[[#This Row],[Total_Sales]] / Table1[[#This Row],[Quantity_Sold]]</f>
        <v>135.90200000000002</v>
      </c>
      <c r="R1138" s="14" t="str">
        <f t="shared" si="52"/>
        <v>Afternoon</v>
      </c>
      <c r="S1138" s="30">
        <f t="shared" si="53"/>
        <v>0.19</v>
      </c>
    </row>
    <row r="1139" spans="1:19" ht="15.75" customHeight="1" x14ac:dyDescent="0.3">
      <c r="A1139" s="3">
        <v>2200</v>
      </c>
      <c r="B1139" s="4">
        <v>45274</v>
      </c>
      <c r="C1139" s="3">
        <v>203</v>
      </c>
      <c r="D1139" s="3">
        <v>303</v>
      </c>
      <c r="E1139" s="3">
        <v>103</v>
      </c>
      <c r="F1139" s="3">
        <v>5</v>
      </c>
      <c r="G1139" s="5">
        <v>95.900999999999996</v>
      </c>
      <c r="H1139" s="5">
        <v>479.505</v>
      </c>
      <c r="I1139" s="5">
        <v>81.51585</v>
      </c>
      <c r="J1139" s="3" t="b">
        <v>0</v>
      </c>
      <c r="K1139" s="3" t="s">
        <v>316</v>
      </c>
      <c r="L1139" s="16">
        <f t="shared" si="51"/>
        <v>0.78611111111111109</v>
      </c>
      <c r="M1139" s="3">
        <v>2023</v>
      </c>
      <c r="N1139" s="3">
        <v>12</v>
      </c>
      <c r="O1139" s="3" t="s">
        <v>16</v>
      </c>
      <c r="P1139" s="3">
        <v>18</v>
      </c>
      <c r="Q1139" s="9">
        <f xml:space="preserve"> Table1[[#This Row],[Total_Sales]] / Table1[[#This Row],[Quantity_Sold]]</f>
        <v>95.900999999999996</v>
      </c>
      <c r="R1139" s="14" t="str">
        <f t="shared" si="52"/>
        <v>Evening</v>
      </c>
      <c r="S1139" s="30">
        <f t="shared" si="53"/>
        <v>0.17</v>
      </c>
    </row>
    <row r="1140" spans="1:19" ht="15.75" customHeight="1" x14ac:dyDescent="0.3">
      <c r="A1140" s="3">
        <v>2370</v>
      </c>
      <c r="B1140" s="4">
        <v>45274</v>
      </c>
      <c r="C1140" s="3">
        <v>205</v>
      </c>
      <c r="D1140" s="3">
        <v>305</v>
      </c>
      <c r="E1140" s="3">
        <v>104</v>
      </c>
      <c r="F1140" s="3">
        <v>7</v>
      </c>
      <c r="G1140" s="5">
        <v>373.16500000000002</v>
      </c>
      <c r="H1140" s="5">
        <v>2612.1550000000002</v>
      </c>
      <c r="I1140" s="5">
        <v>548.55255</v>
      </c>
      <c r="J1140" s="3" t="b">
        <v>0</v>
      </c>
      <c r="K1140" s="3" t="s">
        <v>893</v>
      </c>
      <c r="L1140" s="16">
        <f t="shared" si="51"/>
        <v>0.17291666666666666</v>
      </c>
      <c r="M1140" s="3">
        <v>2023</v>
      </c>
      <c r="N1140" s="3">
        <v>12</v>
      </c>
      <c r="O1140" s="3" t="s">
        <v>16</v>
      </c>
      <c r="P1140" s="3">
        <v>4</v>
      </c>
      <c r="Q1140" s="9">
        <f xml:space="preserve"> Table1[[#This Row],[Total_Sales]] / Table1[[#This Row],[Quantity_Sold]]</f>
        <v>373.16500000000002</v>
      </c>
      <c r="R1140" s="14" t="str">
        <f t="shared" si="52"/>
        <v>Morning</v>
      </c>
      <c r="S1140" s="30">
        <f t="shared" si="53"/>
        <v>0.21</v>
      </c>
    </row>
    <row r="1141" spans="1:19" ht="15.75" customHeight="1" x14ac:dyDescent="0.3">
      <c r="A1141" s="3">
        <v>2882</v>
      </c>
      <c r="B1141" s="4">
        <v>45274</v>
      </c>
      <c r="C1141" s="3">
        <v>204</v>
      </c>
      <c r="D1141" s="3">
        <v>301</v>
      </c>
      <c r="E1141" s="3">
        <v>104</v>
      </c>
      <c r="F1141" s="3">
        <v>9</v>
      </c>
      <c r="G1141" s="5">
        <v>109.408</v>
      </c>
      <c r="H1141" s="5">
        <v>984.67200000000003</v>
      </c>
      <c r="I1141" s="5">
        <v>295.40159999999997</v>
      </c>
      <c r="J1141" s="3" t="b">
        <v>1</v>
      </c>
      <c r="K1141" s="3" t="s">
        <v>1068</v>
      </c>
      <c r="L1141" s="16">
        <f t="shared" si="51"/>
        <v>0.27500000000000002</v>
      </c>
      <c r="M1141" s="3">
        <v>2023</v>
      </c>
      <c r="N1141" s="3">
        <v>12</v>
      </c>
      <c r="O1141" s="3" t="s">
        <v>16</v>
      </c>
      <c r="P1141" s="3">
        <v>6</v>
      </c>
      <c r="Q1141" s="9">
        <f xml:space="preserve"> Table1[[#This Row],[Total_Sales]] / Table1[[#This Row],[Quantity_Sold]]</f>
        <v>109.408</v>
      </c>
      <c r="R1141" s="14" t="str">
        <f t="shared" si="52"/>
        <v>Morning</v>
      </c>
      <c r="S1141" s="30">
        <f t="shared" si="53"/>
        <v>0.3</v>
      </c>
    </row>
    <row r="1142" spans="1:19" ht="15.75" customHeight="1" x14ac:dyDescent="0.3">
      <c r="A1142" s="3">
        <v>1069</v>
      </c>
      <c r="B1142" s="4">
        <v>45275</v>
      </c>
      <c r="C1142" s="3">
        <v>204</v>
      </c>
      <c r="D1142" s="3">
        <v>302</v>
      </c>
      <c r="E1142" s="3">
        <v>103</v>
      </c>
      <c r="F1142" s="3">
        <v>2</v>
      </c>
      <c r="G1142" s="5">
        <v>328.80900000000003</v>
      </c>
      <c r="H1142" s="5">
        <v>657.61800000000005</v>
      </c>
      <c r="I1142" s="5">
        <v>164.40450000000001</v>
      </c>
      <c r="J1142" s="3" t="b">
        <v>0</v>
      </c>
      <c r="K1142" s="3" t="s">
        <v>88</v>
      </c>
      <c r="L1142" s="16">
        <f t="shared" si="51"/>
        <v>2.0833333333333332E-2</v>
      </c>
      <c r="M1142" s="3">
        <v>2023</v>
      </c>
      <c r="N1142" s="3">
        <v>12</v>
      </c>
      <c r="O1142" s="3" t="s">
        <v>26</v>
      </c>
      <c r="P1142" s="3">
        <v>0</v>
      </c>
      <c r="Q1142" s="9">
        <f xml:space="preserve"> Table1[[#This Row],[Total_Sales]] / Table1[[#This Row],[Quantity_Sold]]</f>
        <v>328.80900000000003</v>
      </c>
      <c r="R1142" s="14" t="str">
        <f t="shared" si="52"/>
        <v>Morning</v>
      </c>
      <c r="S1142" s="30">
        <f t="shared" si="53"/>
        <v>0.25</v>
      </c>
    </row>
    <row r="1143" spans="1:19" ht="15.75" customHeight="1" x14ac:dyDescent="0.3">
      <c r="A1143" s="3">
        <v>1138</v>
      </c>
      <c r="B1143" s="4">
        <v>45275</v>
      </c>
      <c r="C1143" s="3">
        <v>205</v>
      </c>
      <c r="D1143" s="3">
        <v>304</v>
      </c>
      <c r="E1143" s="3">
        <v>104</v>
      </c>
      <c r="F1143" s="3">
        <v>5</v>
      </c>
      <c r="G1143" s="5">
        <v>182.83199999999999</v>
      </c>
      <c r="H1143" s="5">
        <v>914.16</v>
      </c>
      <c r="I1143" s="5">
        <v>155.40720000000002</v>
      </c>
      <c r="J1143" s="3" t="b">
        <v>0</v>
      </c>
      <c r="K1143" s="3" t="s">
        <v>151</v>
      </c>
      <c r="L1143" s="16">
        <f t="shared" si="51"/>
        <v>0.78333333333333333</v>
      </c>
      <c r="M1143" s="3">
        <v>2023</v>
      </c>
      <c r="N1143" s="3">
        <v>12</v>
      </c>
      <c r="O1143" s="3" t="s">
        <v>26</v>
      </c>
      <c r="P1143" s="3">
        <v>18</v>
      </c>
      <c r="Q1143" s="9">
        <f xml:space="preserve"> Table1[[#This Row],[Total_Sales]] / Table1[[#This Row],[Quantity_Sold]]</f>
        <v>182.83199999999999</v>
      </c>
      <c r="R1143" s="14" t="str">
        <f t="shared" si="52"/>
        <v>Evening</v>
      </c>
      <c r="S1143" s="30">
        <f t="shared" si="53"/>
        <v>0.17</v>
      </c>
    </row>
    <row r="1144" spans="1:19" ht="15.75" customHeight="1" x14ac:dyDescent="0.3">
      <c r="A1144" s="3">
        <v>1625</v>
      </c>
      <c r="B1144" s="4">
        <v>45275</v>
      </c>
      <c r="C1144" s="3">
        <v>205</v>
      </c>
      <c r="D1144" s="3">
        <v>303</v>
      </c>
      <c r="E1144" s="3">
        <v>101</v>
      </c>
      <c r="F1144" s="3">
        <v>8</v>
      </c>
      <c r="G1144" s="5">
        <v>293.12400000000002</v>
      </c>
      <c r="H1144" s="5">
        <v>2344.9920000000002</v>
      </c>
      <c r="I1144" s="5">
        <v>445.54848000000004</v>
      </c>
      <c r="J1144" s="3" t="b">
        <v>1</v>
      </c>
      <c r="K1144" s="3" t="s">
        <v>528</v>
      </c>
      <c r="L1144" s="16">
        <f t="shared" si="51"/>
        <v>0.67152777777777772</v>
      </c>
      <c r="M1144" s="3">
        <v>2023</v>
      </c>
      <c r="N1144" s="3">
        <v>12</v>
      </c>
      <c r="O1144" s="3" t="s">
        <v>26</v>
      </c>
      <c r="P1144" s="3">
        <v>16</v>
      </c>
      <c r="Q1144" s="14">
        <f xml:space="preserve"> Table1[[#This Row],[Total_Sales]] / Table1[[#This Row],[Quantity_Sold]]</f>
        <v>293.12400000000002</v>
      </c>
      <c r="R1144" s="14" t="str">
        <f t="shared" si="52"/>
        <v>Evening</v>
      </c>
      <c r="S1144" s="30">
        <f t="shared" si="53"/>
        <v>0.19</v>
      </c>
    </row>
    <row r="1145" spans="1:19" ht="15.75" customHeight="1" x14ac:dyDescent="0.3">
      <c r="A1145" s="3">
        <v>2234</v>
      </c>
      <c r="B1145" s="4">
        <v>45275</v>
      </c>
      <c r="C1145" s="3">
        <v>204</v>
      </c>
      <c r="D1145" s="3">
        <v>305</v>
      </c>
      <c r="E1145" s="3">
        <v>102</v>
      </c>
      <c r="F1145" s="3">
        <v>2</v>
      </c>
      <c r="G1145" s="5">
        <v>226.928</v>
      </c>
      <c r="H1145" s="5">
        <v>453.85599999999999</v>
      </c>
      <c r="I1145" s="5">
        <v>136.1568</v>
      </c>
      <c r="J1145" s="3" t="b">
        <v>1</v>
      </c>
      <c r="K1145" s="3" t="s">
        <v>135</v>
      </c>
      <c r="L1145" s="16">
        <f t="shared" si="51"/>
        <v>1.4583333333333334E-2</v>
      </c>
      <c r="M1145" s="3">
        <v>2023</v>
      </c>
      <c r="N1145" s="3">
        <v>12</v>
      </c>
      <c r="O1145" s="3" t="s">
        <v>26</v>
      </c>
      <c r="P1145" s="3">
        <v>0</v>
      </c>
      <c r="Q1145" s="9">
        <f xml:space="preserve"> Table1[[#This Row],[Total_Sales]] / Table1[[#This Row],[Quantity_Sold]]</f>
        <v>226.928</v>
      </c>
      <c r="R1145" s="14" t="str">
        <f t="shared" si="52"/>
        <v>Morning</v>
      </c>
      <c r="S1145" s="30">
        <f t="shared" si="53"/>
        <v>0.3</v>
      </c>
    </row>
    <row r="1146" spans="1:19" ht="15.75" customHeight="1" x14ac:dyDescent="0.3">
      <c r="A1146" s="3">
        <v>1198</v>
      </c>
      <c r="B1146" s="4">
        <v>45276</v>
      </c>
      <c r="C1146" s="3">
        <v>203</v>
      </c>
      <c r="D1146" s="3">
        <v>305</v>
      </c>
      <c r="E1146" s="3">
        <v>101</v>
      </c>
      <c r="F1146" s="3">
        <v>6</v>
      </c>
      <c r="G1146" s="5">
        <v>283.036</v>
      </c>
      <c r="H1146" s="5">
        <v>1698.2159999999999</v>
      </c>
      <c r="I1146" s="5">
        <v>288.69672000000003</v>
      </c>
      <c r="J1146" s="3" t="b">
        <v>1</v>
      </c>
      <c r="K1146" s="3" t="s">
        <v>208</v>
      </c>
      <c r="L1146" s="16">
        <f t="shared" si="51"/>
        <v>0.23194444444444445</v>
      </c>
      <c r="M1146" s="3">
        <v>2023</v>
      </c>
      <c r="N1146" s="3">
        <v>12</v>
      </c>
      <c r="O1146" s="3" t="s">
        <v>22</v>
      </c>
      <c r="P1146" s="3">
        <v>5</v>
      </c>
      <c r="Q1146" s="14">
        <f xml:space="preserve"> Table1[[#This Row],[Total_Sales]] / Table1[[#This Row],[Quantity_Sold]]</f>
        <v>283.036</v>
      </c>
      <c r="R1146" s="14" t="str">
        <f t="shared" si="52"/>
        <v>Morning</v>
      </c>
      <c r="S1146" s="30">
        <f t="shared" si="53"/>
        <v>0.17000000000000004</v>
      </c>
    </row>
    <row r="1147" spans="1:19" ht="15.75" customHeight="1" x14ac:dyDescent="0.3">
      <c r="A1147" s="3">
        <v>1362</v>
      </c>
      <c r="B1147" s="4">
        <v>45276</v>
      </c>
      <c r="C1147" s="3">
        <v>202</v>
      </c>
      <c r="D1147" s="3">
        <v>303</v>
      </c>
      <c r="E1147" s="3">
        <v>101</v>
      </c>
      <c r="F1147" s="3">
        <v>10</v>
      </c>
      <c r="G1147" s="5">
        <v>89.999000000000009</v>
      </c>
      <c r="H1147" s="5">
        <v>899.99000000000012</v>
      </c>
      <c r="I1147" s="5">
        <v>188.99790000000002</v>
      </c>
      <c r="J1147" s="3" t="b">
        <v>0</v>
      </c>
      <c r="K1147" s="3" t="s">
        <v>345</v>
      </c>
      <c r="L1147" s="16">
        <f t="shared" si="51"/>
        <v>0.49444444444444446</v>
      </c>
      <c r="M1147" s="3">
        <v>2023</v>
      </c>
      <c r="N1147" s="3">
        <v>12</v>
      </c>
      <c r="O1147" s="3" t="s">
        <v>22</v>
      </c>
      <c r="P1147" s="3">
        <v>11</v>
      </c>
      <c r="Q1147" s="14">
        <f xml:space="preserve"> Table1[[#This Row],[Total_Sales]] / Table1[[#This Row],[Quantity_Sold]]</f>
        <v>89.999000000000009</v>
      </c>
      <c r="R1147" s="14" t="str">
        <f t="shared" si="52"/>
        <v>Morning</v>
      </c>
      <c r="S1147" s="30">
        <f t="shared" si="53"/>
        <v>0.21</v>
      </c>
    </row>
    <row r="1148" spans="1:19" ht="15.75" customHeight="1" x14ac:dyDescent="0.3">
      <c r="A1148" s="3">
        <v>2853</v>
      </c>
      <c r="B1148" s="4">
        <v>45276</v>
      </c>
      <c r="C1148" s="3">
        <v>202</v>
      </c>
      <c r="D1148" s="3">
        <v>304</v>
      </c>
      <c r="E1148" s="3">
        <v>101</v>
      </c>
      <c r="F1148" s="3">
        <v>5</v>
      </c>
      <c r="G1148" s="5">
        <v>237.23700000000002</v>
      </c>
      <c r="H1148" s="5">
        <v>1186.1850000000002</v>
      </c>
      <c r="I1148" s="5">
        <v>177.92775000000003</v>
      </c>
      <c r="J1148" s="3" t="b">
        <v>0</v>
      </c>
      <c r="K1148" s="3" t="s">
        <v>878</v>
      </c>
      <c r="L1148" s="16">
        <f t="shared" si="51"/>
        <v>0.24166666666666667</v>
      </c>
      <c r="M1148" s="3">
        <v>2023</v>
      </c>
      <c r="N1148" s="3">
        <v>12</v>
      </c>
      <c r="O1148" s="3" t="s">
        <v>22</v>
      </c>
      <c r="P1148" s="3">
        <v>5</v>
      </c>
      <c r="Q1148" s="14">
        <f xml:space="preserve"> Table1[[#This Row],[Total_Sales]] / Table1[[#This Row],[Quantity_Sold]]</f>
        <v>237.23700000000002</v>
      </c>
      <c r="R1148" s="14" t="str">
        <f t="shared" si="52"/>
        <v>Morning</v>
      </c>
      <c r="S1148" s="30">
        <f t="shared" si="53"/>
        <v>0.15</v>
      </c>
    </row>
    <row r="1149" spans="1:19" ht="15.75" customHeight="1" x14ac:dyDescent="0.3">
      <c r="A1149" s="3">
        <v>2621</v>
      </c>
      <c r="B1149" s="4">
        <v>45277</v>
      </c>
      <c r="C1149" s="3">
        <v>201</v>
      </c>
      <c r="D1149" s="3">
        <v>305</v>
      </c>
      <c r="E1149" s="3">
        <v>102</v>
      </c>
      <c r="F1149" s="3">
        <v>3</v>
      </c>
      <c r="G1149" s="5">
        <v>357.64300000000003</v>
      </c>
      <c r="H1149" s="5">
        <v>1072.9290000000001</v>
      </c>
      <c r="I1149" s="5">
        <v>203.85651000000001</v>
      </c>
      <c r="J1149" s="3" t="b">
        <v>1</v>
      </c>
      <c r="K1149" s="3" t="s">
        <v>479</v>
      </c>
      <c r="L1149" s="16">
        <f t="shared" si="51"/>
        <v>0.67708333333333337</v>
      </c>
      <c r="M1149" s="3">
        <v>2023</v>
      </c>
      <c r="N1149" s="3">
        <v>12</v>
      </c>
      <c r="O1149" s="3" t="s">
        <v>20</v>
      </c>
      <c r="P1149" s="3">
        <v>16</v>
      </c>
      <c r="Q1149" s="9">
        <f xml:space="preserve"> Table1[[#This Row],[Total_Sales]] / Table1[[#This Row],[Quantity_Sold]]</f>
        <v>357.64300000000003</v>
      </c>
      <c r="R1149" s="14" t="str">
        <f t="shared" si="52"/>
        <v>Evening</v>
      </c>
      <c r="S1149" s="30">
        <f t="shared" si="53"/>
        <v>0.19</v>
      </c>
    </row>
    <row r="1150" spans="1:19" ht="15.75" customHeight="1" x14ac:dyDescent="0.3">
      <c r="A1150" s="3">
        <v>1197</v>
      </c>
      <c r="B1150" s="4">
        <v>45278</v>
      </c>
      <c r="C1150" s="3">
        <v>201</v>
      </c>
      <c r="D1150" s="3">
        <v>303</v>
      </c>
      <c r="E1150" s="3">
        <v>102</v>
      </c>
      <c r="F1150" s="3">
        <v>5</v>
      </c>
      <c r="G1150" s="5">
        <v>35.893000000000001</v>
      </c>
      <c r="H1150" s="5">
        <v>179.465</v>
      </c>
      <c r="I1150" s="5">
        <v>26.919750000000001</v>
      </c>
      <c r="J1150" s="3" t="b">
        <v>1</v>
      </c>
      <c r="K1150" s="3" t="s">
        <v>200</v>
      </c>
      <c r="L1150" s="16">
        <f t="shared" si="51"/>
        <v>0.96458333333333335</v>
      </c>
      <c r="M1150" s="3">
        <v>2023</v>
      </c>
      <c r="N1150" s="3">
        <v>12</v>
      </c>
      <c r="O1150" s="3" t="s">
        <v>28</v>
      </c>
      <c r="P1150" s="3">
        <v>23</v>
      </c>
      <c r="Q1150" s="9">
        <f xml:space="preserve"> Table1[[#This Row],[Total_Sales]] / Table1[[#This Row],[Quantity_Sold]]</f>
        <v>35.893000000000001</v>
      </c>
      <c r="R1150" s="14" t="str">
        <f t="shared" si="52"/>
        <v>Night</v>
      </c>
      <c r="S1150" s="30">
        <f t="shared" si="53"/>
        <v>0.15</v>
      </c>
    </row>
    <row r="1151" spans="1:19" ht="15.75" customHeight="1" x14ac:dyDescent="0.3">
      <c r="A1151" s="3">
        <v>1921</v>
      </c>
      <c r="B1151" s="4">
        <v>45278</v>
      </c>
      <c r="C1151" s="3">
        <v>201</v>
      </c>
      <c r="D1151" s="3">
        <v>301</v>
      </c>
      <c r="E1151" s="3">
        <v>104</v>
      </c>
      <c r="F1151" s="3">
        <v>6</v>
      </c>
      <c r="G1151" s="5">
        <v>251.732</v>
      </c>
      <c r="H1151" s="5">
        <v>1510.3920000000001</v>
      </c>
      <c r="I1151" s="5">
        <v>377.59800000000001</v>
      </c>
      <c r="J1151" s="3" t="b">
        <v>0</v>
      </c>
      <c r="K1151" s="3" t="s">
        <v>708</v>
      </c>
      <c r="L1151" s="16">
        <f t="shared" si="51"/>
        <v>0.72638888888888886</v>
      </c>
      <c r="M1151" s="3">
        <v>2023</v>
      </c>
      <c r="N1151" s="3">
        <v>12</v>
      </c>
      <c r="O1151" s="3" t="s">
        <v>28</v>
      </c>
      <c r="P1151" s="3">
        <v>17</v>
      </c>
      <c r="Q1151" s="9">
        <f xml:space="preserve"> Table1[[#This Row],[Total_Sales]] / Table1[[#This Row],[Quantity_Sold]]</f>
        <v>251.732</v>
      </c>
      <c r="R1151" s="14" t="str">
        <f t="shared" si="52"/>
        <v>Evening</v>
      </c>
      <c r="S1151" s="30">
        <f t="shared" si="53"/>
        <v>0.25</v>
      </c>
    </row>
    <row r="1152" spans="1:19" ht="15.75" customHeight="1" x14ac:dyDescent="0.3">
      <c r="A1152" s="3">
        <v>2186</v>
      </c>
      <c r="B1152" s="4">
        <v>45278</v>
      </c>
      <c r="C1152" s="3">
        <v>202</v>
      </c>
      <c r="D1152" s="3">
        <v>303</v>
      </c>
      <c r="E1152" s="3">
        <v>103</v>
      </c>
      <c r="F1152" s="3">
        <v>4</v>
      </c>
      <c r="G1152" s="5">
        <v>95.315999999999988</v>
      </c>
      <c r="H1152" s="5">
        <v>381.26399999999995</v>
      </c>
      <c r="I1152" s="5">
        <v>114.37919999999998</v>
      </c>
      <c r="J1152" s="3" t="b">
        <v>0</v>
      </c>
      <c r="K1152" s="3" t="s">
        <v>814</v>
      </c>
      <c r="L1152" s="16">
        <f t="shared" si="51"/>
        <v>0.57361111111111107</v>
      </c>
      <c r="M1152" s="3">
        <v>2023</v>
      </c>
      <c r="N1152" s="3">
        <v>12</v>
      </c>
      <c r="O1152" s="3" t="s">
        <v>28</v>
      </c>
      <c r="P1152" s="3">
        <v>13</v>
      </c>
      <c r="Q1152" s="9">
        <f xml:space="preserve"> Table1[[#This Row],[Total_Sales]] / Table1[[#This Row],[Quantity_Sold]]</f>
        <v>95.315999999999988</v>
      </c>
      <c r="R1152" s="14" t="str">
        <f t="shared" si="52"/>
        <v>Afternoon</v>
      </c>
      <c r="S1152" s="30">
        <f t="shared" si="53"/>
        <v>0.3</v>
      </c>
    </row>
    <row r="1153" spans="1:19" ht="15.75" customHeight="1" x14ac:dyDescent="0.3">
      <c r="A1153" s="3">
        <v>1586</v>
      </c>
      <c r="B1153" s="4">
        <v>45279</v>
      </c>
      <c r="C1153" s="3">
        <v>205</v>
      </c>
      <c r="D1153" s="3">
        <v>304</v>
      </c>
      <c r="E1153" s="3">
        <v>105</v>
      </c>
      <c r="F1153" s="3">
        <v>5</v>
      </c>
      <c r="G1153" s="5">
        <v>287.74200000000002</v>
      </c>
      <c r="H1153" s="5">
        <v>1438.71</v>
      </c>
      <c r="I1153" s="5">
        <v>431.613</v>
      </c>
      <c r="J1153" s="3" t="b">
        <v>1</v>
      </c>
      <c r="K1153" s="3" t="s">
        <v>504</v>
      </c>
      <c r="L1153" s="16">
        <f t="shared" si="51"/>
        <v>0.36249999999999999</v>
      </c>
      <c r="M1153" s="3">
        <v>2023</v>
      </c>
      <c r="N1153" s="3">
        <v>12</v>
      </c>
      <c r="O1153" s="3" t="s">
        <v>31</v>
      </c>
      <c r="P1153" s="3">
        <v>8</v>
      </c>
      <c r="Q1153" s="9">
        <f xml:space="preserve"> Table1[[#This Row],[Total_Sales]] / Table1[[#This Row],[Quantity_Sold]]</f>
        <v>287.74200000000002</v>
      </c>
      <c r="R1153" s="14" t="str">
        <f t="shared" si="52"/>
        <v>Morning</v>
      </c>
      <c r="S1153" s="30">
        <f t="shared" si="53"/>
        <v>0.3</v>
      </c>
    </row>
    <row r="1154" spans="1:19" ht="15.75" customHeight="1" x14ac:dyDescent="0.3">
      <c r="A1154" s="3">
        <v>2159</v>
      </c>
      <c r="B1154" s="4">
        <v>45279</v>
      </c>
      <c r="C1154" s="3">
        <v>204</v>
      </c>
      <c r="D1154" s="3">
        <v>304</v>
      </c>
      <c r="E1154" s="3">
        <v>101</v>
      </c>
      <c r="F1154" s="3">
        <v>5</v>
      </c>
      <c r="G1154" s="5">
        <v>376.49300000000005</v>
      </c>
      <c r="H1154" s="5">
        <v>1882.4650000000001</v>
      </c>
      <c r="I1154" s="5">
        <v>357.66835000000003</v>
      </c>
      <c r="J1154" s="3" t="b">
        <v>1</v>
      </c>
      <c r="K1154" s="3" t="s">
        <v>736</v>
      </c>
      <c r="L1154" s="16">
        <f t="shared" ref="L1154:L1217" si="54">TIMEVALUE(K1154)</f>
        <v>0.83888888888888891</v>
      </c>
      <c r="M1154" s="3">
        <v>2023</v>
      </c>
      <c r="N1154" s="3">
        <v>12</v>
      </c>
      <c r="O1154" s="3" t="s">
        <v>31</v>
      </c>
      <c r="P1154" s="3">
        <v>20</v>
      </c>
      <c r="Q1154" s="14">
        <f xml:space="preserve"> Table1[[#This Row],[Total_Sales]] / Table1[[#This Row],[Quantity_Sold]]</f>
        <v>376.49300000000005</v>
      </c>
      <c r="R1154" s="14" t="str">
        <f t="shared" ref="R1154:R1217" si="55">IF(L1154&lt;TIME(12,0,0),"Morning", IF(L1154&lt;TIME(15,0,0),"Afternoon", IF(L1154&lt;TIME(21,0,0),"Evening","Night")))</f>
        <v>Evening</v>
      </c>
      <c r="S1154" s="30">
        <f t="shared" ref="S1154:S1217" si="56">(I1154/H1154)</f>
        <v>0.19</v>
      </c>
    </row>
    <row r="1155" spans="1:19" ht="15.75" customHeight="1" x14ac:dyDescent="0.3">
      <c r="A1155" s="3">
        <v>2221</v>
      </c>
      <c r="B1155" s="4">
        <v>45279</v>
      </c>
      <c r="C1155" s="3">
        <v>205</v>
      </c>
      <c r="D1155" s="3">
        <v>302</v>
      </c>
      <c r="E1155" s="3">
        <v>101</v>
      </c>
      <c r="F1155" s="3">
        <v>3</v>
      </c>
      <c r="G1155" s="5">
        <v>59.852000000000004</v>
      </c>
      <c r="H1155" s="5">
        <v>179.55600000000001</v>
      </c>
      <c r="I1155" s="5">
        <v>44.889000000000003</v>
      </c>
      <c r="J1155" s="3" t="b">
        <v>0</v>
      </c>
      <c r="K1155" s="3" t="s">
        <v>825</v>
      </c>
      <c r="L1155" s="16">
        <f t="shared" si="54"/>
        <v>0.84166666666666667</v>
      </c>
      <c r="M1155" s="3">
        <v>2023</v>
      </c>
      <c r="N1155" s="3">
        <v>12</v>
      </c>
      <c r="O1155" s="3" t="s">
        <v>31</v>
      </c>
      <c r="P1155" s="3">
        <v>20</v>
      </c>
      <c r="Q1155" s="14">
        <f xml:space="preserve"> Table1[[#This Row],[Total_Sales]] / Table1[[#This Row],[Quantity_Sold]]</f>
        <v>59.852000000000004</v>
      </c>
      <c r="R1155" s="14" t="str">
        <f t="shared" si="55"/>
        <v>Evening</v>
      </c>
      <c r="S1155" s="30">
        <f t="shared" si="56"/>
        <v>0.25</v>
      </c>
    </row>
    <row r="1156" spans="1:19" ht="15.75" customHeight="1" x14ac:dyDescent="0.3">
      <c r="A1156" s="3">
        <v>1140</v>
      </c>
      <c r="B1156" s="4">
        <v>45280</v>
      </c>
      <c r="C1156" s="3">
        <v>205</v>
      </c>
      <c r="D1156" s="3">
        <v>302</v>
      </c>
      <c r="E1156" s="3">
        <v>103</v>
      </c>
      <c r="F1156" s="3">
        <v>7</v>
      </c>
      <c r="G1156" s="5">
        <v>337.20699999999999</v>
      </c>
      <c r="H1156" s="5">
        <v>2360.4490000000001</v>
      </c>
      <c r="I1156" s="5">
        <v>495.69429000000002</v>
      </c>
      <c r="J1156" s="3" t="b">
        <v>0</v>
      </c>
      <c r="K1156" s="3" t="s">
        <v>153</v>
      </c>
      <c r="L1156" s="16">
        <f t="shared" si="54"/>
        <v>0.20277777777777778</v>
      </c>
      <c r="M1156" s="3">
        <v>2023</v>
      </c>
      <c r="N1156" s="3">
        <v>12</v>
      </c>
      <c r="O1156" s="3" t="s">
        <v>18</v>
      </c>
      <c r="P1156" s="3">
        <v>4</v>
      </c>
      <c r="Q1156" s="9">
        <f xml:space="preserve"> Table1[[#This Row],[Total_Sales]] / Table1[[#This Row],[Quantity_Sold]]</f>
        <v>337.20699999999999</v>
      </c>
      <c r="R1156" s="14" t="str">
        <f t="shared" si="55"/>
        <v>Morning</v>
      </c>
      <c r="S1156" s="30">
        <f t="shared" si="56"/>
        <v>0.21</v>
      </c>
    </row>
    <row r="1157" spans="1:19" ht="15.75" customHeight="1" x14ac:dyDescent="0.3">
      <c r="A1157" s="3">
        <v>1896</v>
      </c>
      <c r="B1157" s="4">
        <v>45280</v>
      </c>
      <c r="C1157" s="3">
        <v>202</v>
      </c>
      <c r="D1157" s="3">
        <v>303</v>
      </c>
      <c r="E1157" s="3">
        <v>103</v>
      </c>
      <c r="F1157" s="3">
        <v>1</v>
      </c>
      <c r="G1157" s="5">
        <v>294.04700000000003</v>
      </c>
      <c r="H1157" s="5">
        <v>294.04700000000003</v>
      </c>
      <c r="I1157" s="5">
        <v>61.749870000000001</v>
      </c>
      <c r="J1157" s="3" t="b">
        <v>0</v>
      </c>
      <c r="K1157" s="3" t="s">
        <v>691</v>
      </c>
      <c r="L1157" s="16">
        <f t="shared" si="54"/>
        <v>0.96597222222222223</v>
      </c>
      <c r="M1157" s="3">
        <v>2023</v>
      </c>
      <c r="N1157" s="3">
        <v>12</v>
      </c>
      <c r="O1157" s="3" t="s">
        <v>18</v>
      </c>
      <c r="P1157" s="3">
        <v>23</v>
      </c>
      <c r="Q1157" s="9">
        <f xml:space="preserve"> Table1[[#This Row],[Total_Sales]] / Table1[[#This Row],[Quantity_Sold]]</f>
        <v>294.04700000000003</v>
      </c>
      <c r="R1157" s="14" t="str">
        <f t="shared" si="55"/>
        <v>Night</v>
      </c>
      <c r="S1157" s="30">
        <f t="shared" si="56"/>
        <v>0.21</v>
      </c>
    </row>
    <row r="1158" spans="1:19" ht="15.75" customHeight="1" x14ac:dyDescent="0.3">
      <c r="A1158" s="3">
        <v>2509</v>
      </c>
      <c r="B1158" s="4">
        <v>45280</v>
      </c>
      <c r="C1158" s="3">
        <v>205</v>
      </c>
      <c r="D1158" s="3">
        <v>302</v>
      </c>
      <c r="E1158" s="3">
        <v>102</v>
      </c>
      <c r="F1158" s="3">
        <v>6</v>
      </c>
      <c r="G1158" s="5">
        <v>305.86400000000003</v>
      </c>
      <c r="H1158" s="5">
        <v>1835.1840000000002</v>
      </c>
      <c r="I1158" s="5">
        <v>458.79600000000005</v>
      </c>
      <c r="J1158" s="3" t="b">
        <v>0</v>
      </c>
      <c r="K1158" s="3" t="s">
        <v>472</v>
      </c>
      <c r="L1158" s="16">
        <f t="shared" si="54"/>
        <v>7.7777777777777779E-2</v>
      </c>
      <c r="M1158" s="3">
        <v>2023</v>
      </c>
      <c r="N1158" s="3">
        <v>12</v>
      </c>
      <c r="O1158" s="3" t="s">
        <v>18</v>
      </c>
      <c r="P1158" s="3">
        <v>1</v>
      </c>
      <c r="Q1158" s="9">
        <f xml:space="preserve"> Table1[[#This Row],[Total_Sales]] / Table1[[#This Row],[Quantity_Sold]]</f>
        <v>305.86400000000003</v>
      </c>
      <c r="R1158" s="14" t="str">
        <f t="shared" si="55"/>
        <v>Morning</v>
      </c>
      <c r="S1158" s="30">
        <f t="shared" si="56"/>
        <v>0.25</v>
      </c>
    </row>
    <row r="1159" spans="1:19" ht="15.75" customHeight="1" x14ac:dyDescent="0.3">
      <c r="A1159" s="3">
        <v>2540</v>
      </c>
      <c r="B1159" s="4">
        <v>45280</v>
      </c>
      <c r="C1159" s="3">
        <v>204</v>
      </c>
      <c r="D1159" s="3">
        <v>305</v>
      </c>
      <c r="E1159" s="3">
        <v>104</v>
      </c>
      <c r="F1159" s="3">
        <v>1</v>
      </c>
      <c r="G1159" s="5">
        <v>363.779</v>
      </c>
      <c r="H1159" s="5">
        <v>363.779</v>
      </c>
      <c r="I1159" s="5">
        <v>109.13369999999999</v>
      </c>
      <c r="J1159" s="3" t="b">
        <v>0</v>
      </c>
      <c r="K1159" s="3" t="s">
        <v>960</v>
      </c>
      <c r="L1159" s="16">
        <f t="shared" si="54"/>
        <v>0.3</v>
      </c>
      <c r="M1159" s="3">
        <v>2023</v>
      </c>
      <c r="N1159" s="3">
        <v>12</v>
      </c>
      <c r="O1159" s="3" t="s">
        <v>18</v>
      </c>
      <c r="P1159" s="3">
        <v>7</v>
      </c>
      <c r="Q1159" s="9">
        <f xml:space="preserve"> Table1[[#This Row],[Total_Sales]] / Table1[[#This Row],[Quantity_Sold]]</f>
        <v>363.779</v>
      </c>
      <c r="R1159" s="14" t="str">
        <f t="shared" si="55"/>
        <v>Morning</v>
      </c>
      <c r="S1159" s="30">
        <f t="shared" si="56"/>
        <v>0.3</v>
      </c>
    </row>
    <row r="1160" spans="1:19" ht="15.75" customHeight="1" x14ac:dyDescent="0.3">
      <c r="A1160" s="3">
        <v>2835</v>
      </c>
      <c r="B1160" s="4">
        <v>45281</v>
      </c>
      <c r="C1160" s="3">
        <v>204</v>
      </c>
      <c r="D1160" s="3">
        <v>302</v>
      </c>
      <c r="E1160" s="3">
        <v>104</v>
      </c>
      <c r="F1160" s="3">
        <v>5</v>
      </c>
      <c r="G1160" s="5">
        <v>387.959</v>
      </c>
      <c r="H1160" s="5">
        <v>1939.7950000000001</v>
      </c>
      <c r="I1160" s="5">
        <v>290.96924999999999</v>
      </c>
      <c r="J1160" s="3" t="b">
        <v>0</v>
      </c>
      <c r="K1160" s="3" t="s">
        <v>791</v>
      </c>
      <c r="L1160" s="16">
        <f t="shared" si="54"/>
        <v>0.17499999999999999</v>
      </c>
      <c r="M1160" s="3">
        <v>2023</v>
      </c>
      <c r="N1160" s="3">
        <v>12</v>
      </c>
      <c r="O1160" s="3" t="s">
        <v>16</v>
      </c>
      <c r="P1160" s="3">
        <v>4</v>
      </c>
      <c r="Q1160" s="9">
        <f xml:space="preserve"> Table1[[#This Row],[Total_Sales]] / Table1[[#This Row],[Quantity_Sold]]</f>
        <v>387.959</v>
      </c>
      <c r="R1160" s="14" t="str">
        <f t="shared" si="55"/>
        <v>Morning</v>
      </c>
      <c r="S1160" s="30">
        <f t="shared" si="56"/>
        <v>0.15</v>
      </c>
    </row>
    <row r="1161" spans="1:19" ht="15.75" customHeight="1" x14ac:dyDescent="0.3">
      <c r="A1161" s="3">
        <v>2331</v>
      </c>
      <c r="B1161" s="4">
        <v>45282</v>
      </c>
      <c r="C1161" s="3">
        <v>204</v>
      </c>
      <c r="D1161" s="3">
        <v>305</v>
      </c>
      <c r="E1161" s="3">
        <v>105</v>
      </c>
      <c r="F1161" s="3">
        <v>9</v>
      </c>
      <c r="G1161" s="5">
        <v>86.50200000000001</v>
      </c>
      <c r="H1161" s="5">
        <v>778.51800000000003</v>
      </c>
      <c r="I1161" s="5">
        <v>116.7777</v>
      </c>
      <c r="J1161" s="3" t="b">
        <v>0</v>
      </c>
      <c r="K1161" s="3" t="s">
        <v>456</v>
      </c>
      <c r="L1161" s="16">
        <f t="shared" si="54"/>
        <v>0.55486111111111114</v>
      </c>
      <c r="M1161" s="3">
        <v>2023</v>
      </c>
      <c r="N1161" s="3">
        <v>12</v>
      </c>
      <c r="O1161" s="3" t="s">
        <v>26</v>
      </c>
      <c r="P1161" s="3">
        <v>13</v>
      </c>
      <c r="Q1161" s="9">
        <f xml:space="preserve"> Table1[[#This Row],[Total_Sales]] / Table1[[#This Row],[Quantity_Sold]]</f>
        <v>86.50200000000001</v>
      </c>
      <c r="R1161" s="14" t="str">
        <f t="shared" si="55"/>
        <v>Afternoon</v>
      </c>
      <c r="S1161" s="30">
        <f t="shared" si="56"/>
        <v>0.15</v>
      </c>
    </row>
    <row r="1162" spans="1:19" ht="15.75" customHeight="1" x14ac:dyDescent="0.3">
      <c r="A1162" s="3">
        <v>2017</v>
      </c>
      <c r="B1162" s="4">
        <v>45283</v>
      </c>
      <c r="C1162" s="3">
        <v>202</v>
      </c>
      <c r="D1162" s="3">
        <v>302</v>
      </c>
      <c r="E1162" s="3">
        <v>105</v>
      </c>
      <c r="F1162" s="3">
        <v>4</v>
      </c>
      <c r="G1162" s="5">
        <v>135.97999999999999</v>
      </c>
      <c r="H1162" s="5">
        <v>543.91999999999996</v>
      </c>
      <c r="I1162" s="5">
        <v>135.97999999999999</v>
      </c>
      <c r="J1162" s="3" t="b">
        <v>0</v>
      </c>
      <c r="K1162" s="3" t="s">
        <v>402</v>
      </c>
      <c r="L1162" s="16">
        <f t="shared" si="54"/>
        <v>0.72083333333333333</v>
      </c>
      <c r="M1162" s="3">
        <v>2023</v>
      </c>
      <c r="N1162" s="3">
        <v>12</v>
      </c>
      <c r="O1162" s="3" t="s">
        <v>22</v>
      </c>
      <c r="P1162" s="3">
        <v>17</v>
      </c>
      <c r="Q1162" s="9">
        <f xml:space="preserve"> Table1[[#This Row],[Total_Sales]] / Table1[[#This Row],[Quantity_Sold]]</f>
        <v>135.97999999999999</v>
      </c>
      <c r="R1162" s="14" t="str">
        <f t="shared" si="55"/>
        <v>Evening</v>
      </c>
      <c r="S1162" s="30">
        <f t="shared" si="56"/>
        <v>0.25</v>
      </c>
    </row>
    <row r="1163" spans="1:19" ht="15.75" customHeight="1" x14ac:dyDescent="0.3">
      <c r="A1163" s="3">
        <v>2356</v>
      </c>
      <c r="B1163" s="4">
        <v>45283</v>
      </c>
      <c r="C1163" s="3">
        <v>205</v>
      </c>
      <c r="D1163" s="3">
        <v>302</v>
      </c>
      <c r="E1163" s="3">
        <v>103</v>
      </c>
      <c r="F1163" s="3">
        <v>1</v>
      </c>
      <c r="G1163" s="5">
        <v>342.92700000000002</v>
      </c>
      <c r="H1163" s="5">
        <v>342.92700000000002</v>
      </c>
      <c r="I1163" s="5">
        <v>58.297590000000007</v>
      </c>
      <c r="J1163" s="3" t="b">
        <v>0</v>
      </c>
      <c r="K1163" s="3" t="s">
        <v>475</v>
      </c>
      <c r="L1163" s="16">
        <f t="shared" si="54"/>
        <v>0.50694444444444442</v>
      </c>
      <c r="M1163" s="3">
        <v>2023</v>
      </c>
      <c r="N1163" s="3">
        <v>12</v>
      </c>
      <c r="O1163" s="3" t="s">
        <v>22</v>
      </c>
      <c r="P1163" s="3">
        <v>12</v>
      </c>
      <c r="Q1163" s="9">
        <f xml:space="preserve"> Table1[[#This Row],[Total_Sales]] / Table1[[#This Row],[Quantity_Sold]]</f>
        <v>342.92700000000002</v>
      </c>
      <c r="R1163" s="14" t="str">
        <f t="shared" si="55"/>
        <v>Afternoon</v>
      </c>
      <c r="S1163" s="30">
        <f t="shared" si="56"/>
        <v>0.17</v>
      </c>
    </row>
    <row r="1164" spans="1:19" ht="15.75" customHeight="1" x14ac:dyDescent="0.3">
      <c r="A1164" s="3">
        <v>2969</v>
      </c>
      <c r="B1164" s="4">
        <v>45283</v>
      </c>
      <c r="C1164" s="3">
        <v>203</v>
      </c>
      <c r="D1164" s="3">
        <v>303</v>
      </c>
      <c r="E1164" s="3">
        <v>105</v>
      </c>
      <c r="F1164" s="3">
        <v>2</v>
      </c>
      <c r="G1164" s="5">
        <v>257.06200000000001</v>
      </c>
      <c r="H1164" s="5">
        <v>514.12400000000002</v>
      </c>
      <c r="I1164" s="5">
        <v>97.68356</v>
      </c>
      <c r="J1164" s="3" t="b">
        <v>0</v>
      </c>
      <c r="K1164" s="3" t="s">
        <v>833</v>
      </c>
      <c r="L1164" s="16">
        <f t="shared" si="54"/>
        <v>0.69027777777777777</v>
      </c>
      <c r="M1164" s="3">
        <v>2023</v>
      </c>
      <c r="N1164" s="3">
        <v>12</v>
      </c>
      <c r="O1164" s="3" t="s">
        <v>22</v>
      </c>
      <c r="P1164" s="3">
        <v>16</v>
      </c>
      <c r="Q1164" s="9">
        <f xml:space="preserve"> Table1[[#This Row],[Total_Sales]] / Table1[[#This Row],[Quantity_Sold]]</f>
        <v>257.06200000000001</v>
      </c>
      <c r="R1164" s="14" t="str">
        <f t="shared" si="55"/>
        <v>Evening</v>
      </c>
      <c r="S1164" s="30">
        <f t="shared" si="56"/>
        <v>0.19</v>
      </c>
    </row>
    <row r="1165" spans="1:19" ht="15.75" customHeight="1" x14ac:dyDescent="0.3">
      <c r="A1165" s="3">
        <v>1653</v>
      </c>
      <c r="B1165" s="4">
        <v>45284</v>
      </c>
      <c r="C1165" s="3">
        <v>205</v>
      </c>
      <c r="D1165" s="3">
        <v>301</v>
      </c>
      <c r="E1165" s="3">
        <v>103</v>
      </c>
      <c r="F1165" s="3">
        <v>8</v>
      </c>
      <c r="G1165" s="5">
        <v>176.44899999999998</v>
      </c>
      <c r="H1165" s="5">
        <v>1411.5919999999999</v>
      </c>
      <c r="I1165" s="5">
        <v>211.73879999999997</v>
      </c>
      <c r="J1165" s="3" t="b">
        <v>0</v>
      </c>
      <c r="K1165" s="3" t="s">
        <v>547</v>
      </c>
      <c r="L1165" s="16">
        <f t="shared" si="54"/>
        <v>0.42638888888888887</v>
      </c>
      <c r="M1165" s="3">
        <v>2023</v>
      </c>
      <c r="N1165" s="3">
        <v>12</v>
      </c>
      <c r="O1165" s="3" t="s">
        <v>20</v>
      </c>
      <c r="P1165" s="3">
        <v>10</v>
      </c>
      <c r="Q1165" s="9">
        <f xml:space="preserve"> Table1[[#This Row],[Total_Sales]] / Table1[[#This Row],[Quantity_Sold]]</f>
        <v>176.44899999999998</v>
      </c>
      <c r="R1165" s="14" t="str">
        <f t="shared" si="55"/>
        <v>Morning</v>
      </c>
      <c r="S1165" s="30">
        <f t="shared" si="56"/>
        <v>0.15</v>
      </c>
    </row>
    <row r="1166" spans="1:19" ht="15.75" customHeight="1" x14ac:dyDescent="0.3">
      <c r="A1166" s="3">
        <v>2924</v>
      </c>
      <c r="B1166" s="4">
        <v>45284</v>
      </c>
      <c r="C1166" s="3">
        <v>204</v>
      </c>
      <c r="D1166" s="3">
        <v>304</v>
      </c>
      <c r="E1166" s="3">
        <v>102</v>
      </c>
      <c r="F1166" s="3">
        <v>4</v>
      </c>
      <c r="G1166" s="5">
        <v>68.302000000000007</v>
      </c>
      <c r="H1166" s="5">
        <v>273.20800000000003</v>
      </c>
      <c r="I1166" s="5">
        <v>81.962400000000002</v>
      </c>
      <c r="J1166" s="3" t="b">
        <v>0</v>
      </c>
      <c r="K1166" s="3" t="s">
        <v>1086</v>
      </c>
      <c r="L1166" s="16">
        <f t="shared" si="54"/>
        <v>0.41041666666666665</v>
      </c>
      <c r="M1166" s="3">
        <v>2023</v>
      </c>
      <c r="N1166" s="3">
        <v>12</v>
      </c>
      <c r="O1166" s="3" t="s">
        <v>20</v>
      </c>
      <c r="P1166" s="3">
        <v>9</v>
      </c>
      <c r="Q1166" s="9">
        <f xml:space="preserve"> Table1[[#This Row],[Total_Sales]] / Table1[[#This Row],[Quantity_Sold]]</f>
        <v>68.302000000000007</v>
      </c>
      <c r="R1166" s="14" t="str">
        <f t="shared" si="55"/>
        <v>Morning</v>
      </c>
      <c r="S1166" s="30">
        <f t="shared" si="56"/>
        <v>0.3</v>
      </c>
    </row>
    <row r="1167" spans="1:19" ht="15.75" customHeight="1" x14ac:dyDescent="0.3">
      <c r="A1167" s="3">
        <v>1544</v>
      </c>
      <c r="B1167" s="4">
        <v>45285</v>
      </c>
      <c r="C1167" s="3">
        <v>205</v>
      </c>
      <c r="D1167" s="3">
        <v>304</v>
      </c>
      <c r="E1167" s="3">
        <v>102</v>
      </c>
      <c r="F1167" s="3">
        <v>9</v>
      </c>
      <c r="G1167" s="5">
        <v>270.64699999999999</v>
      </c>
      <c r="H1167" s="5">
        <v>2435.8229999999999</v>
      </c>
      <c r="I1167" s="5">
        <v>730.74689999999998</v>
      </c>
      <c r="J1167" s="3" t="b">
        <v>0</v>
      </c>
      <c r="K1167" s="3" t="s">
        <v>381</v>
      </c>
      <c r="L1167" s="16">
        <f t="shared" si="54"/>
        <v>0.47916666666666669</v>
      </c>
      <c r="M1167" s="3">
        <v>2023</v>
      </c>
      <c r="N1167" s="3">
        <v>12</v>
      </c>
      <c r="O1167" s="3" t="s">
        <v>28</v>
      </c>
      <c r="P1167" s="3">
        <v>11</v>
      </c>
      <c r="Q1167" s="9">
        <f xml:space="preserve"> Table1[[#This Row],[Total_Sales]] / Table1[[#This Row],[Quantity_Sold]]</f>
        <v>270.64699999999999</v>
      </c>
      <c r="R1167" s="14" t="str">
        <f t="shared" si="55"/>
        <v>Morning</v>
      </c>
      <c r="S1167" s="30">
        <f t="shared" si="56"/>
        <v>0.3</v>
      </c>
    </row>
    <row r="1168" spans="1:19" ht="15.75" customHeight="1" x14ac:dyDescent="0.3">
      <c r="A1168" s="3">
        <v>1754</v>
      </c>
      <c r="B1168" s="4">
        <v>45285</v>
      </c>
      <c r="C1168" s="3">
        <v>201</v>
      </c>
      <c r="D1168" s="3">
        <v>305</v>
      </c>
      <c r="E1168" s="3">
        <v>101</v>
      </c>
      <c r="F1168" s="3">
        <v>2</v>
      </c>
      <c r="G1168" s="5">
        <v>286.81900000000002</v>
      </c>
      <c r="H1168" s="5">
        <v>573.63800000000003</v>
      </c>
      <c r="I1168" s="5">
        <v>172.09139999999999</v>
      </c>
      <c r="J1168" s="3" t="b">
        <v>1</v>
      </c>
      <c r="K1168" s="3" t="s">
        <v>612</v>
      </c>
      <c r="L1168" s="16">
        <f t="shared" si="54"/>
        <v>0.73402777777777772</v>
      </c>
      <c r="M1168" s="3">
        <v>2023</v>
      </c>
      <c r="N1168" s="3">
        <v>12</v>
      </c>
      <c r="O1168" s="3" t="s">
        <v>28</v>
      </c>
      <c r="P1168" s="3">
        <v>17</v>
      </c>
      <c r="Q1168" s="14">
        <f xml:space="preserve"> Table1[[#This Row],[Total_Sales]] / Table1[[#This Row],[Quantity_Sold]]</f>
        <v>286.81900000000002</v>
      </c>
      <c r="R1168" s="14" t="str">
        <f t="shared" si="55"/>
        <v>Evening</v>
      </c>
      <c r="S1168" s="30">
        <f t="shared" si="56"/>
        <v>0.3</v>
      </c>
    </row>
    <row r="1169" spans="1:19" ht="15.75" customHeight="1" x14ac:dyDescent="0.3">
      <c r="A1169" s="3">
        <v>2650</v>
      </c>
      <c r="B1169" s="4">
        <v>45285</v>
      </c>
      <c r="C1169" s="3">
        <v>203</v>
      </c>
      <c r="D1169" s="3">
        <v>305</v>
      </c>
      <c r="E1169" s="3">
        <v>102</v>
      </c>
      <c r="F1169" s="3">
        <v>6</v>
      </c>
      <c r="G1169" s="5">
        <v>258.19300000000004</v>
      </c>
      <c r="H1169" s="5">
        <v>1549.1580000000004</v>
      </c>
      <c r="I1169" s="5">
        <v>263.3568600000001</v>
      </c>
      <c r="J1169" s="3" t="b">
        <v>0</v>
      </c>
      <c r="K1169" s="3" t="s">
        <v>60</v>
      </c>
      <c r="L1169" s="16">
        <f t="shared" si="54"/>
        <v>0.91388888888888886</v>
      </c>
      <c r="M1169" s="3">
        <v>2023</v>
      </c>
      <c r="N1169" s="3">
        <v>12</v>
      </c>
      <c r="O1169" s="3" t="s">
        <v>28</v>
      </c>
      <c r="P1169" s="3">
        <v>21</v>
      </c>
      <c r="Q1169" s="9">
        <f xml:space="preserve"> Table1[[#This Row],[Total_Sales]] / Table1[[#This Row],[Quantity_Sold]]</f>
        <v>258.19300000000004</v>
      </c>
      <c r="R1169" s="14" t="str">
        <f t="shared" si="55"/>
        <v>Night</v>
      </c>
      <c r="S1169" s="30">
        <f t="shared" si="56"/>
        <v>0.17</v>
      </c>
    </row>
    <row r="1170" spans="1:19" ht="15.75" customHeight="1" x14ac:dyDescent="0.3">
      <c r="A1170" s="3">
        <v>2686</v>
      </c>
      <c r="B1170" s="4">
        <v>45285</v>
      </c>
      <c r="C1170" s="3">
        <v>201</v>
      </c>
      <c r="D1170" s="3">
        <v>304</v>
      </c>
      <c r="E1170" s="3">
        <v>101</v>
      </c>
      <c r="F1170" s="3">
        <v>10</v>
      </c>
      <c r="G1170" s="5">
        <v>119.70400000000001</v>
      </c>
      <c r="H1170" s="5">
        <v>1197.04</v>
      </c>
      <c r="I1170" s="5">
        <v>203.49680000000001</v>
      </c>
      <c r="J1170" s="3" t="b">
        <v>0</v>
      </c>
      <c r="K1170" s="3" t="s">
        <v>519</v>
      </c>
      <c r="L1170" s="16">
        <f t="shared" si="54"/>
        <v>0.31111111111111112</v>
      </c>
      <c r="M1170" s="3">
        <v>2023</v>
      </c>
      <c r="N1170" s="3">
        <v>12</v>
      </c>
      <c r="O1170" s="3" t="s">
        <v>28</v>
      </c>
      <c r="P1170" s="3">
        <v>7</v>
      </c>
      <c r="Q1170" s="14">
        <f xml:space="preserve"> Table1[[#This Row],[Total_Sales]] / Table1[[#This Row],[Quantity_Sold]]</f>
        <v>119.70399999999999</v>
      </c>
      <c r="R1170" s="14" t="str">
        <f t="shared" si="55"/>
        <v>Morning</v>
      </c>
      <c r="S1170" s="30">
        <f t="shared" si="56"/>
        <v>0.17</v>
      </c>
    </row>
    <row r="1171" spans="1:19" ht="15.75" customHeight="1" x14ac:dyDescent="0.3">
      <c r="A1171" s="3">
        <v>2949</v>
      </c>
      <c r="B1171" s="4">
        <v>45285</v>
      </c>
      <c r="C1171" s="3">
        <v>202</v>
      </c>
      <c r="D1171" s="3">
        <v>301</v>
      </c>
      <c r="E1171" s="3">
        <v>103</v>
      </c>
      <c r="F1171" s="3">
        <v>9</v>
      </c>
      <c r="G1171" s="5">
        <v>358.15000000000003</v>
      </c>
      <c r="H1171" s="5">
        <v>3223.3500000000004</v>
      </c>
      <c r="I1171" s="5">
        <v>483.50250000000005</v>
      </c>
      <c r="J1171" s="3" t="b">
        <v>0</v>
      </c>
      <c r="K1171" s="3" t="s">
        <v>42</v>
      </c>
      <c r="L1171" s="16">
        <f t="shared" si="54"/>
        <v>0.24791666666666667</v>
      </c>
      <c r="M1171" s="3">
        <v>2023</v>
      </c>
      <c r="N1171" s="3">
        <v>12</v>
      </c>
      <c r="O1171" s="3" t="s">
        <v>28</v>
      </c>
      <c r="P1171" s="3">
        <v>5</v>
      </c>
      <c r="Q1171" s="9">
        <f xml:space="preserve"> Table1[[#This Row],[Total_Sales]] / Table1[[#This Row],[Quantity_Sold]]</f>
        <v>358.15000000000003</v>
      </c>
      <c r="R1171" s="14" t="str">
        <f t="shared" si="55"/>
        <v>Morning</v>
      </c>
      <c r="S1171" s="30">
        <f t="shared" si="56"/>
        <v>0.15</v>
      </c>
    </row>
    <row r="1172" spans="1:19" ht="15.75" customHeight="1" x14ac:dyDescent="0.3">
      <c r="A1172" s="3">
        <v>1039</v>
      </c>
      <c r="B1172" s="4">
        <v>45286</v>
      </c>
      <c r="C1172" s="3">
        <v>205</v>
      </c>
      <c r="D1172" s="3">
        <v>301</v>
      </c>
      <c r="E1172" s="3">
        <v>103</v>
      </c>
      <c r="F1172" s="3">
        <v>8</v>
      </c>
      <c r="G1172" s="5">
        <v>357.34399999999999</v>
      </c>
      <c r="H1172" s="5">
        <v>2858.752</v>
      </c>
      <c r="I1172" s="5">
        <v>714.68799999999999</v>
      </c>
      <c r="J1172" s="3" t="b">
        <v>0</v>
      </c>
      <c r="K1172" s="3" t="s">
        <v>59</v>
      </c>
      <c r="L1172" s="16">
        <f t="shared" si="54"/>
        <v>0.44097222222222221</v>
      </c>
      <c r="M1172" s="3">
        <v>2023</v>
      </c>
      <c r="N1172" s="3">
        <v>12</v>
      </c>
      <c r="O1172" s="3" t="s">
        <v>31</v>
      </c>
      <c r="P1172" s="3">
        <v>10</v>
      </c>
      <c r="Q1172" s="9">
        <f xml:space="preserve"> Table1[[#This Row],[Total_Sales]] / Table1[[#This Row],[Quantity_Sold]]</f>
        <v>357.34399999999999</v>
      </c>
      <c r="R1172" s="14" t="str">
        <f t="shared" si="55"/>
        <v>Morning</v>
      </c>
      <c r="S1172" s="30">
        <f t="shared" si="56"/>
        <v>0.25</v>
      </c>
    </row>
    <row r="1173" spans="1:19" ht="15.75" customHeight="1" x14ac:dyDescent="0.3">
      <c r="A1173" s="3">
        <v>1511</v>
      </c>
      <c r="B1173" s="4">
        <v>45286</v>
      </c>
      <c r="C1173" s="3">
        <v>201</v>
      </c>
      <c r="D1173" s="3">
        <v>303</v>
      </c>
      <c r="E1173" s="3">
        <v>102</v>
      </c>
      <c r="F1173" s="3">
        <v>6</v>
      </c>
      <c r="G1173" s="5">
        <v>104.429</v>
      </c>
      <c r="H1173" s="5">
        <v>626.57400000000007</v>
      </c>
      <c r="I1173" s="5">
        <v>119.04906000000001</v>
      </c>
      <c r="J1173" s="3" t="b">
        <v>0</v>
      </c>
      <c r="K1173" s="3" t="s">
        <v>400</v>
      </c>
      <c r="L1173" s="16">
        <f t="shared" si="54"/>
        <v>0.67986111111111114</v>
      </c>
      <c r="M1173" s="3">
        <v>2023</v>
      </c>
      <c r="N1173" s="3">
        <v>12</v>
      </c>
      <c r="O1173" s="3" t="s">
        <v>31</v>
      </c>
      <c r="P1173" s="3">
        <v>16</v>
      </c>
      <c r="Q1173" s="9">
        <f xml:space="preserve"> Table1[[#This Row],[Total_Sales]] / Table1[[#This Row],[Quantity_Sold]]</f>
        <v>104.42900000000002</v>
      </c>
      <c r="R1173" s="14" t="str">
        <f t="shared" si="55"/>
        <v>Evening</v>
      </c>
      <c r="S1173" s="30">
        <f t="shared" si="56"/>
        <v>0.19</v>
      </c>
    </row>
    <row r="1174" spans="1:19" ht="15.75" customHeight="1" x14ac:dyDescent="0.3">
      <c r="A1174" s="3">
        <v>1552</v>
      </c>
      <c r="B1174" s="4">
        <v>45286</v>
      </c>
      <c r="C1174" s="3">
        <v>201</v>
      </c>
      <c r="D1174" s="3">
        <v>301</v>
      </c>
      <c r="E1174" s="3">
        <v>103</v>
      </c>
      <c r="F1174" s="3">
        <v>5</v>
      </c>
      <c r="G1174" s="5">
        <v>166.47800000000001</v>
      </c>
      <c r="H1174" s="5">
        <v>832.3900000000001</v>
      </c>
      <c r="I1174" s="5">
        <v>141.50630000000004</v>
      </c>
      <c r="J1174" s="3" t="b">
        <v>0</v>
      </c>
      <c r="K1174" s="3" t="s">
        <v>480</v>
      </c>
      <c r="L1174" s="16">
        <f t="shared" si="54"/>
        <v>8.5416666666666669E-2</v>
      </c>
      <c r="M1174" s="3">
        <v>2023</v>
      </c>
      <c r="N1174" s="3">
        <v>12</v>
      </c>
      <c r="O1174" s="3" t="s">
        <v>31</v>
      </c>
      <c r="P1174" s="3">
        <v>2</v>
      </c>
      <c r="Q1174" s="9">
        <f xml:space="preserve"> Table1[[#This Row],[Total_Sales]] / Table1[[#This Row],[Quantity_Sold]]</f>
        <v>166.47800000000001</v>
      </c>
      <c r="R1174" s="14" t="str">
        <f t="shared" si="55"/>
        <v>Morning</v>
      </c>
      <c r="S1174" s="30">
        <f t="shared" si="56"/>
        <v>0.17</v>
      </c>
    </row>
    <row r="1175" spans="1:19" ht="15.75" customHeight="1" x14ac:dyDescent="0.3">
      <c r="A1175" s="3">
        <v>2077</v>
      </c>
      <c r="B1175" s="4">
        <v>45286</v>
      </c>
      <c r="C1175" s="3">
        <v>203</v>
      </c>
      <c r="D1175" s="3">
        <v>305</v>
      </c>
      <c r="E1175" s="3">
        <v>103</v>
      </c>
      <c r="F1175" s="3">
        <v>2</v>
      </c>
      <c r="G1175" s="5">
        <v>169.59800000000001</v>
      </c>
      <c r="H1175" s="5">
        <v>339.19600000000003</v>
      </c>
      <c r="I1175" s="5">
        <v>84.799000000000007</v>
      </c>
      <c r="J1175" s="3" t="b">
        <v>0</v>
      </c>
      <c r="K1175" s="3" t="s">
        <v>468</v>
      </c>
      <c r="L1175" s="16">
        <f t="shared" si="54"/>
        <v>0.29166666666666669</v>
      </c>
      <c r="M1175" s="3">
        <v>2023</v>
      </c>
      <c r="N1175" s="3">
        <v>12</v>
      </c>
      <c r="O1175" s="3" t="s">
        <v>31</v>
      </c>
      <c r="P1175" s="3">
        <v>7</v>
      </c>
      <c r="Q1175" s="9">
        <f xml:space="preserve"> Table1[[#This Row],[Total_Sales]] / Table1[[#This Row],[Quantity_Sold]]</f>
        <v>169.59800000000001</v>
      </c>
      <c r="R1175" s="14" t="str">
        <f t="shared" si="55"/>
        <v>Morning</v>
      </c>
      <c r="S1175" s="30">
        <f t="shared" si="56"/>
        <v>0.25</v>
      </c>
    </row>
    <row r="1176" spans="1:19" ht="15.75" customHeight="1" x14ac:dyDescent="0.3">
      <c r="A1176" s="3">
        <v>2190</v>
      </c>
      <c r="B1176" s="4">
        <v>45286</v>
      </c>
      <c r="C1176" s="3">
        <v>202</v>
      </c>
      <c r="D1176" s="3">
        <v>304</v>
      </c>
      <c r="E1176" s="3">
        <v>101</v>
      </c>
      <c r="F1176" s="3">
        <v>6</v>
      </c>
      <c r="G1176" s="5">
        <v>50.453000000000003</v>
      </c>
      <c r="H1176" s="5">
        <v>302.71800000000002</v>
      </c>
      <c r="I1176" s="5">
        <v>63.570779999999999</v>
      </c>
      <c r="J1176" s="3" t="b">
        <v>0</v>
      </c>
      <c r="K1176" s="3" t="s">
        <v>682</v>
      </c>
      <c r="L1176" s="16">
        <f t="shared" si="54"/>
        <v>0.98472222222222228</v>
      </c>
      <c r="M1176" s="3">
        <v>2023</v>
      </c>
      <c r="N1176" s="3">
        <v>12</v>
      </c>
      <c r="O1176" s="3" t="s">
        <v>31</v>
      </c>
      <c r="P1176" s="3">
        <v>23</v>
      </c>
      <c r="Q1176" s="14">
        <f xml:space="preserve"> Table1[[#This Row],[Total_Sales]] / Table1[[#This Row],[Quantity_Sold]]</f>
        <v>50.453000000000003</v>
      </c>
      <c r="R1176" s="14" t="str">
        <f t="shared" si="55"/>
        <v>Night</v>
      </c>
      <c r="S1176" s="30">
        <f t="shared" si="56"/>
        <v>0.21</v>
      </c>
    </row>
    <row r="1177" spans="1:19" ht="15.75" customHeight="1" x14ac:dyDescent="0.3">
      <c r="A1177" s="3">
        <v>2587</v>
      </c>
      <c r="B1177" s="4">
        <v>45286</v>
      </c>
      <c r="C1177" s="3">
        <v>204</v>
      </c>
      <c r="D1177" s="3">
        <v>302</v>
      </c>
      <c r="E1177" s="3">
        <v>105</v>
      </c>
      <c r="F1177" s="3">
        <v>2</v>
      </c>
      <c r="G1177" s="5">
        <v>72.176000000000002</v>
      </c>
      <c r="H1177" s="5">
        <v>144.352</v>
      </c>
      <c r="I1177" s="5">
        <v>36.088000000000001</v>
      </c>
      <c r="J1177" s="3" t="b">
        <v>0</v>
      </c>
      <c r="K1177" s="3" t="s">
        <v>467</v>
      </c>
      <c r="L1177" s="16">
        <f t="shared" si="54"/>
        <v>0.37569444444444444</v>
      </c>
      <c r="M1177" s="3">
        <v>2023</v>
      </c>
      <c r="N1177" s="3">
        <v>12</v>
      </c>
      <c r="O1177" s="3" t="s">
        <v>31</v>
      </c>
      <c r="P1177" s="3">
        <v>9</v>
      </c>
      <c r="Q1177" s="9">
        <f xml:space="preserve"> Table1[[#This Row],[Total_Sales]] / Table1[[#This Row],[Quantity_Sold]]</f>
        <v>72.176000000000002</v>
      </c>
      <c r="R1177" s="14" t="str">
        <f t="shared" si="55"/>
        <v>Morning</v>
      </c>
      <c r="S1177" s="30">
        <f t="shared" si="56"/>
        <v>0.25</v>
      </c>
    </row>
    <row r="1178" spans="1:19" ht="15.75" customHeight="1" x14ac:dyDescent="0.3">
      <c r="A1178" s="3">
        <v>1496</v>
      </c>
      <c r="B1178" s="4">
        <v>45287</v>
      </c>
      <c r="C1178" s="3">
        <v>202</v>
      </c>
      <c r="D1178" s="3">
        <v>304</v>
      </c>
      <c r="E1178" s="3">
        <v>105</v>
      </c>
      <c r="F1178" s="3">
        <v>9</v>
      </c>
      <c r="G1178" s="5">
        <v>377.988</v>
      </c>
      <c r="H1178" s="5">
        <v>3401.8919999999998</v>
      </c>
      <c r="I1178" s="5">
        <v>1020.5675999999999</v>
      </c>
      <c r="J1178" s="3" t="b">
        <v>0</v>
      </c>
      <c r="K1178" s="3" t="s">
        <v>305</v>
      </c>
      <c r="L1178" s="16">
        <f t="shared" si="54"/>
        <v>0.27430555555555558</v>
      </c>
      <c r="M1178" s="3">
        <v>2023</v>
      </c>
      <c r="N1178" s="3">
        <v>12</v>
      </c>
      <c r="O1178" s="3" t="s">
        <v>18</v>
      </c>
      <c r="P1178" s="3">
        <v>6</v>
      </c>
      <c r="Q1178" s="9">
        <f xml:space="preserve"> Table1[[#This Row],[Total_Sales]] / Table1[[#This Row],[Quantity_Sold]]</f>
        <v>377.988</v>
      </c>
      <c r="R1178" s="14" t="str">
        <f t="shared" si="55"/>
        <v>Morning</v>
      </c>
      <c r="S1178" s="30">
        <f t="shared" si="56"/>
        <v>0.3</v>
      </c>
    </row>
    <row r="1179" spans="1:19" ht="15.75" customHeight="1" x14ac:dyDescent="0.3">
      <c r="A1179" s="3">
        <v>2367</v>
      </c>
      <c r="B1179" s="4">
        <v>45287</v>
      </c>
      <c r="C1179" s="3">
        <v>205</v>
      </c>
      <c r="D1179" s="3">
        <v>305</v>
      </c>
      <c r="E1179" s="3">
        <v>104</v>
      </c>
      <c r="F1179" s="3">
        <v>2</v>
      </c>
      <c r="G1179" s="5">
        <v>100.32100000000001</v>
      </c>
      <c r="H1179" s="5">
        <v>200.64200000000002</v>
      </c>
      <c r="I1179" s="5">
        <v>30.096300000000003</v>
      </c>
      <c r="J1179" s="3" t="b">
        <v>0</v>
      </c>
      <c r="K1179" s="3" t="s">
        <v>891</v>
      </c>
      <c r="L1179" s="16">
        <f t="shared" si="54"/>
        <v>0.60763888888888884</v>
      </c>
      <c r="M1179" s="3">
        <v>2023</v>
      </c>
      <c r="N1179" s="3">
        <v>12</v>
      </c>
      <c r="O1179" s="3" t="s">
        <v>18</v>
      </c>
      <c r="P1179" s="3">
        <v>14</v>
      </c>
      <c r="Q1179" s="9">
        <f xml:space="preserve"> Table1[[#This Row],[Total_Sales]] / Table1[[#This Row],[Quantity_Sold]]</f>
        <v>100.32100000000001</v>
      </c>
      <c r="R1179" s="14" t="str">
        <f t="shared" si="55"/>
        <v>Afternoon</v>
      </c>
      <c r="S1179" s="30">
        <f t="shared" si="56"/>
        <v>0.15</v>
      </c>
    </row>
    <row r="1180" spans="1:19" ht="15.75" customHeight="1" x14ac:dyDescent="0.3">
      <c r="A1180" s="3">
        <v>2470</v>
      </c>
      <c r="B1180" s="4">
        <v>45288</v>
      </c>
      <c r="C1180" s="3">
        <v>201</v>
      </c>
      <c r="D1180" s="3">
        <v>303</v>
      </c>
      <c r="E1180" s="3">
        <v>104</v>
      </c>
      <c r="F1180" s="3">
        <v>10</v>
      </c>
      <c r="G1180" s="5">
        <v>241.60499999999999</v>
      </c>
      <c r="H1180" s="5">
        <v>2416.0499999999997</v>
      </c>
      <c r="I1180" s="5">
        <v>410.7285</v>
      </c>
      <c r="J1180" s="3" t="b">
        <v>0</v>
      </c>
      <c r="K1180" s="3" t="s">
        <v>929</v>
      </c>
      <c r="L1180" s="16">
        <f t="shared" si="54"/>
        <v>0.6381944444444444</v>
      </c>
      <c r="M1180" s="3">
        <v>2023</v>
      </c>
      <c r="N1180" s="3">
        <v>12</v>
      </c>
      <c r="O1180" s="3" t="s">
        <v>16</v>
      </c>
      <c r="P1180" s="3">
        <v>15</v>
      </c>
      <c r="Q1180" s="9">
        <f xml:space="preserve"> Table1[[#This Row],[Total_Sales]] / Table1[[#This Row],[Quantity_Sold]]</f>
        <v>241.60499999999996</v>
      </c>
      <c r="R1180" s="14" t="str">
        <f t="shared" si="55"/>
        <v>Evening</v>
      </c>
      <c r="S1180" s="30">
        <f t="shared" si="56"/>
        <v>0.17</v>
      </c>
    </row>
    <row r="1181" spans="1:19" ht="15.75" customHeight="1" x14ac:dyDescent="0.3">
      <c r="A1181" s="3">
        <v>1743</v>
      </c>
      <c r="B1181" s="4">
        <v>45289</v>
      </c>
      <c r="C1181" s="3">
        <v>205</v>
      </c>
      <c r="D1181" s="3">
        <v>305</v>
      </c>
      <c r="E1181" s="3">
        <v>104</v>
      </c>
      <c r="F1181" s="3">
        <v>7</v>
      </c>
      <c r="G1181" s="5">
        <v>117.01300000000001</v>
      </c>
      <c r="H1181" s="5">
        <v>819.09100000000001</v>
      </c>
      <c r="I1181" s="5">
        <v>122.86364999999999</v>
      </c>
      <c r="J1181" s="3" t="b">
        <v>0</v>
      </c>
      <c r="K1181" s="3" t="s">
        <v>203</v>
      </c>
      <c r="L1181" s="16">
        <f t="shared" si="54"/>
        <v>0.30763888888888891</v>
      </c>
      <c r="M1181" s="3">
        <v>2023</v>
      </c>
      <c r="N1181" s="3">
        <v>12</v>
      </c>
      <c r="O1181" s="3" t="s">
        <v>26</v>
      </c>
      <c r="P1181" s="3">
        <v>7</v>
      </c>
      <c r="Q1181" s="9">
        <f xml:space="preserve"> Table1[[#This Row],[Total_Sales]] / Table1[[#This Row],[Quantity_Sold]]</f>
        <v>117.01300000000001</v>
      </c>
      <c r="R1181" s="14" t="str">
        <f t="shared" si="55"/>
        <v>Morning</v>
      </c>
      <c r="S1181" s="30">
        <f t="shared" si="56"/>
        <v>0.15</v>
      </c>
    </row>
    <row r="1182" spans="1:19" ht="15.75" customHeight="1" x14ac:dyDescent="0.3">
      <c r="A1182" s="3">
        <v>2028</v>
      </c>
      <c r="B1182" s="4">
        <v>45289</v>
      </c>
      <c r="C1182" s="3">
        <v>202</v>
      </c>
      <c r="D1182" s="3">
        <v>302</v>
      </c>
      <c r="E1182" s="3">
        <v>104</v>
      </c>
      <c r="F1182" s="3">
        <v>2</v>
      </c>
      <c r="G1182" s="5">
        <v>78.754000000000005</v>
      </c>
      <c r="H1182" s="5">
        <v>157.50800000000001</v>
      </c>
      <c r="I1182" s="5">
        <v>33.076680000000003</v>
      </c>
      <c r="J1182" s="3" t="b">
        <v>0</v>
      </c>
      <c r="K1182" s="3" t="s">
        <v>422</v>
      </c>
      <c r="L1182" s="16">
        <f t="shared" si="54"/>
        <v>0.76180555555555551</v>
      </c>
      <c r="M1182" s="3">
        <v>2023</v>
      </c>
      <c r="N1182" s="3">
        <v>12</v>
      </c>
      <c r="O1182" s="3" t="s">
        <v>26</v>
      </c>
      <c r="P1182" s="3">
        <v>18</v>
      </c>
      <c r="Q1182" s="9">
        <f xml:space="preserve"> Table1[[#This Row],[Total_Sales]] / Table1[[#This Row],[Quantity_Sold]]</f>
        <v>78.754000000000005</v>
      </c>
      <c r="R1182" s="14" t="str">
        <f t="shared" si="55"/>
        <v>Evening</v>
      </c>
      <c r="S1182" s="30">
        <f t="shared" si="56"/>
        <v>0.21000000000000002</v>
      </c>
    </row>
    <row r="1183" spans="1:19" ht="15.75" customHeight="1" x14ac:dyDescent="0.3">
      <c r="A1183" s="3">
        <v>2619</v>
      </c>
      <c r="B1183" s="4">
        <v>45289</v>
      </c>
      <c r="C1183" s="3">
        <v>203</v>
      </c>
      <c r="D1183" s="3">
        <v>303</v>
      </c>
      <c r="E1183" s="3">
        <v>101</v>
      </c>
      <c r="F1183" s="3">
        <v>2</v>
      </c>
      <c r="G1183" s="5">
        <v>354.52299999999997</v>
      </c>
      <c r="H1183" s="5">
        <v>709.04599999999994</v>
      </c>
      <c r="I1183" s="5">
        <v>106.35689999999998</v>
      </c>
      <c r="J1183" s="3" t="b">
        <v>0</v>
      </c>
      <c r="K1183" s="3" t="s">
        <v>685</v>
      </c>
      <c r="L1183" s="16">
        <f t="shared" si="54"/>
        <v>1.1111111111111112E-2</v>
      </c>
      <c r="M1183" s="3">
        <v>2023</v>
      </c>
      <c r="N1183" s="3">
        <v>12</v>
      </c>
      <c r="O1183" s="3" t="s">
        <v>26</v>
      </c>
      <c r="P1183" s="3">
        <v>0</v>
      </c>
      <c r="Q1183" s="14">
        <f xml:space="preserve"> Table1[[#This Row],[Total_Sales]] / Table1[[#This Row],[Quantity_Sold]]</f>
        <v>354.52299999999997</v>
      </c>
      <c r="R1183" s="14" t="str">
        <f t="shared" si="55"/>
        <v>Morning</v>
      </c>
      <c r="S1183" s="30">
        <f t="shared" si="56"/>
        <v>0.15</v>
      </c>
    </row>
    <row r="1184" spans="1:19" ht="15.75" customHeight="1" x14ac:dyDescent="0.3">
      <c r="A1184" s="3">
        <v>1006</v>
      </c>
      <c r="B1184" s="4">
        <v>45290</v>
      </c>
      <c r="C1184" s="3">
        <v>205</v>
      </c>
      <c r="D1184" s="3">
        <v>303</v>
      </c>
      <c r="E1184" s="3">
        <v>103</v>
      </c>
      <c r="F1184" s="3">
        <v>5</v>
      </c>
      <c r="G1184" s="5">
        <v>223.34000000000003</v>
      </c>
      <c r="H1184" s="5">
        <v>1116.7000000000003</v>
      </c>
      <c r="I1184" s="5">
        <v>189.83900000000006</v>
      </c>
      <c r="J1184" s="3" t="b">
        <v>0</v>
      </c>
      <c r="K1184" s="3" t="s">
        <v>24</v>
      </c>
      <c r="L1184" s="16">
        <f t="shared" si="54"/>
        <v>0.67569444444444449</v>
      </c>
      <c r="M1184" s="3">
        <v>2023</v>
      </c>
      <c r="N1184" s="3">
        <v>12</v>
      </c>
      <c r="O1184" s="3" t="s">
        <v>22</v>
      </c>
      <c r="P1184" s="3">
        <v>16</v>
      </c>
      <c r="Q1184" s="9">
        <f xml:space="preserve"> Table1[[#This Row],[Total_Sales]] / Table1[[#This Row],[Quantity_Sold]]</f>
        <v>223.34000000000006</v>
      </c>
      <c r="R1184" s="14" t="str">
        <f t="shared" si="55"/>
        <v>Evening</v>
      </c>
      <c r="S1184" s="30">
        <f t="shared" si="56"/>
        <v>0.17</v>
      </c>
    </row>
    <row r="1185" spans="1:19" ht="15.75" customHeight="1" x14ac:dyDescent="0.3">
      <c r="A1185" s="3">
        <v>1606</v>
      </c>
      <c r="B1185" s="4">
        <v>45290</v>
      </c>
      <c r="C1185" s="3">
        <v>202</v>
      </c>
      <c r="D1185" s="3">
        <v>303</v>
      </c>
      <c r="E1185" s="3">
        <v>105</v>
      </c>
      <c r="F1185" s="3">
        <v>4</v>
      </c>
      <c r="G1185" s="5">
        <v>166.50400000000002</v>
      </c>
      <c r="H1185" s="5">
        <v>666.01600000000008</v>
      </c>
      <c r="I1185" s="5">
        <v>113.22272000000002</v>
      </c>
      <c r="J1185" s="3" t="b">
        <v>1</v>
      </c>
      <c r="K1185" s="3" t="s">
        <v>516</v>
      </c>
      <c r="L1185" s="16">
        <f t="shared" si="54"/>
        <v>0.42430555555555555</v>
      </c>
      <c r="M1185" s="3">
        <v>2023</v>
      </c>
      <c r="N1185" s="3">
        <v>12</v>
      </c>
      <c r="O1185" s="3" t="s">
        <v>22</v>
      </c>
      <c r="P1185" s="3">
        <v>10</v>
      </c>
      <c r="Q1185" s="9">
        <f xml:space="preserve"> Table1[[#This Row],[Total_Sales]] / Table1[[#This Row],[Quantity_Sold]]</f>
        <v>166.50400000000002</v>
      </c>
      <c r="R1185" s="14" t="str">
        <f t="shared" si="55"/>
        <v>Morning</v>
      </c>
      <c r="S1185" s="30">
        <f t="shared" si="56"/>
        <v>0.17</v>
      </c>
    </row>
    <row r="1186" spans="1:19" ht="15.75" customHeight="1" x14ac:dyDescent="0.3">
      <c r="A1186" s="3">
        <v>2082</v>
      </c>
      <c r="B1186" s="4">
        <v>45290</v>
      </c>
      <c r="C1186" s="3">
        <v>201</v>
      </c>
      <c r="D1186" s="3">
        <v>305</v>
      </c>
      <c r="E1186" s="3">
        <v>104</v>
      </c>
      <c r="F1186" s="3">
        <v>5</v>
      </c>
      <c r="G1186" s="5">
        <v>183.37800000000001</v>
      </c>
      <c r="H1186" s="5">
        <v>916.8900000000001</v>
      </c>
      <c r="I1186" s="5">
        <v>192.54690000000002</v>
      </c>
      <c r="J1186" s="3" t="b">
        <v>0</v>
      </c>
      <c r="K1186" s="3" t="s">
        <v>115</v>
      </c>
      <c r="L1186" s="16">
        <f t="shared" si="54"/>
        <v>0.84236111111111112</v>
      </c>
      <c r="M1186" s="3">
        <v>2023</v>
      </c>
      <c r="N1186" s="3">
        <v>12</v>
      </c>
      <c r="O1186" s="3" t="s">
        <v>22</v>
      </c>
      <c r="P1186" s="3">
        <v>20</v>
      </c>
      <c r="Q1186" s="9">
        <f xml:space="preserve"> Table1[[#This Row],[Total_Sales]] / Table1[[#This Row],[Quantity_Sold]]</f>
        <v>183.37800000000001</v>
      </c>
      <c r="R1186" s="14" t="str">
        <f t="shared" si="55"/>
        <v>Evening</v>
      </c>
      <c r="S1186" s="30">
        <f t="shared" si="56"/>
        <v>0.21</v>
      </c>
    </row>
    <row r="1187" spans="1:19" ht="15.75" customHeight="1" x14ac:dyDescent="0.3">
      <c r="A1187" s="3">
        <v>2632</v>
      </c>
      <c r="B1187" s="4">
        <v>45290</v>
      </c>
      <c r="C1187" s="3">
        <v>205</v>
      </c>
      <c r="D1187" s="3">
        <v>304</v>
      </c>
      <c r="E1187" s="3">
        <v>105</v>
      </c>
      <c r="F1187" s="3">
        <v>7</v>
      </c>
      <c r="G1187" s="5">
        <v>218.946</v>
      </c>
      <c r="H1187" s="5">
        <v>1532.6220000000001</v>
      </c>
      <c r="I1187" s="5">
        <v>260.54574000000002</v>
      </c>
      <c r="J1187" s="3" t="b">
        <v>0</v>
      </c>
      <c r="K1187" s="3" t="s">
        <v>283</v>
      </c>
      <c r="L1187" s="16">
        <f t="shared" si="54"/>
        <v>0.46041666666666664</v>
      </c>
      <c r="M1187" s="3">
        <v>2023</v>
      </c>
      <c r="N1187" s="3">
        <v>12</v>
      </c>
      <c r="O1187" s="3" t="s">
        <v>22</v>
      </c>
      <c r="P1187" s="3">
        <v>11</v>
      </c>
      <c r="Q1187" s="9">
        <f xml:space="preserve"> Table1[[#This Row],[Total_Sales]] / Table1[[#This Row],[Quantity_Sold]]</f>
        <v>218.946</v>
      </c>
      <c r="R1187" s="14" t="str">
        <f t="shared" si="55"/>
        <v>Morning</v>
      </c>
      <c r="S1187" s="30">
        <f t="shared" si="56"/>
        <v>0.17</v>
      </c>
    </row>
    <row r="1188" spans="1:19" ht="15.75" customHeight="1" x14ac:dyDescent="0.3">
      <c r="A1188" s="3">
        <v>2972</v>
      </c>
      <c r="B1188" s="4">
        <v>45290</v>
      </c>
      <c r="C1188" s="3">
        <v>205</v>
      </c>
      <c r="D1188" s="3">
        <v>303</v>
      </c>
      <c r="E1188" s="3">
        <v>102</v>
      </c>
      <c r="F1188" s="3">
        <v>9</v>
      </c>
      <c r="G1188" s="5">
        <v>313.59899999999999</v>
      </c>
      <c r="H1188" s="5">
        <v>2822.3910000000001</v>
      </c>
      <c r="I1188" s="5">
        <v>846.71730000000002</v>
      </c>
      <c r="J1188" s="3" t="b">
        <v>0</v>
      </c>
      <c r="K1188" s="3" t="s">
        <v>559</v>
      </c>
      <c r="L1188" s="16">
        <f t="shared" si="54"/>
        <v>0.42499999999999999</v>
      </c>
      <c r="M1188" s="3">
        <v>2023</v>
      </c>
      <c r="N1188" s="3">
        <v>12</v>
      </c>
      <c r="O1188" s="3" t="s">
        <v>22</v>
      </c>
      <c r="P1188" s="3">
        <v>10</v>
      </c>
      <c r="Q1188" s="9">
        <f xml:space="preserve"> Table1[[#This Row],[Total_Sales]] / Table1[[#This Row],[Quantity_Sold]]</f>
        <v>313.59899999999999</v>
      </c>
      <c r="R1188" s="14" t="str">
        <f t="shared" si="55"/>
        <v>Morning</v>
      </c>
      <c r="S1188" s="30">
        <f t="shared" si="56"/>
        <v>0.3</v>
      </c>
    </row>
    <row r="1189" spans="1:19" ht="15.75" customHeight="1" x14ac:dyDescent="0.3">
      <c r="A1189" s="3">
        <v>2543</v>
      </c>
      <c r="B1189" s="4">
        <v>45291</v>
      </c>
      <c r="C1189" s="3">
        <v>201</v>
      </c>
      <c r="D1189" s="3">
        <v>302</v>
      </c>
      <c r="E1189" s="3">
        <v>102</v>
      </c>
      <c r="F1189" s="3">
        <v>8</v>
      </c>
      <c r="G1189" s="5">
        <v>93.63900000000001</v>
      </c>
      <c r="H1189" s="5">
        <v>749.11200000000008</v>
      </c>
      <c r="I1189" s="5">
        <v>142.33128000000002</v>
      </c>
      <c r="J1189" s="3" t="b">
        <v>0</v>
      </c>
      <c r="K1189" s="3" t="s">
        <v>676</v>
      </c>
      <c r="L1189" s="16">
        <f t="shared" si="54"/>
        <v>0.19166666666666668</v>
      </c>
      <c r="M1189" s="3">
        <v>2023</v>
      </c>
      <c r="N1189" s="3">
        <v>12</v>
      </c>
      <c r="O1189" s="3" t="s">
        <v>20</v>
      </c>
      <c r="P1189" s="3">
        <v>4</v>
      </c>
      <c r="Q1189" s="9">
        <f xml:space="preserve"> Table1[[#This Row],[Total_Sales]] / Table1[[#This Row],[Quantity_Sold]]</f>
        <v>93.63900000000001</v>
      </c>
      <c r="R1189" s="14" t="str">
        <f t="shared" si="55"/>
        <v>Morning</v>
      </c>
      <c r="S1189" s="30">
        <f t="shared" si="56"/>
        <v>0.19</v>
      </c>
    </row>
    <row r="1190" spans="1:19" ht="15.75" customHeight="1" x14ac:dyDescent="0.3">
      <c r="A1190" s="3">
        <v>2572</v>
      </c>
      <c r="B1190" s="4">
        <v>45291</v>
      </c>
      <c r="C1190" s="3">
        <v>205</v>
      </c>
      <c r="D1190" s="3">
        <v>304</v>
      </c>
      <c r="E1190" s="3">
        <v>103</v>
      </c>
      <c r="F1190" s="3">
        <v>1</v>
      </c>
      <c r="G1190" s="5">
        <v>99.359000000000009</v>
      </c>
      <c r="H1190" s="5">
        <v>99.359000000000009</v>
      </c>
      <c r="I1190" s="5">
        <v>16.891030000000004</v>
      </c>
      <c r="J1190" s="3" t="b">
        <v>1</v>
      </c>
      <c r="K1190" s="3" t="s">
        <v>536</v>
      </c>
      <c r="L1190" s="16">
        <f t="shared" si="54"/>
        <v>0.94722222222222219</v>
      </c>
      <c r="M1190" s="3">
        <v>2023</v>
      </c>
      <c r="N1190" s="3">
        <v>12</v>
      </c>
      <c r="O1190" s="3" t="s">
        <v>20</v>
      </c>
      <c r="P1190" s="3">
        <v>22</v>
      </c>
      <c r="Q1190" s="9">
        <f xml:space="preserve"> Table1[[#This Row],[Total_Sales]] / Table1[[#This Row],[Quantity_Sold]]</f>
        <v>99.359000000000009</v>
      </c>
      <c r="R1190" s="14" t="str">
        <f t="shared" si="55"/>
        <v>Night</v>
      </c>
      <c r="S1190" s="30">
        <f t="shared" si="56"/>
        <v>0.17000000000000004</v>
      </c>
    </row>
    <row r="1191" spans="1:19" ht="15.75" customHeight="1" x14ac:dyDescent="0.3">
      <c r="A1191" s="3">
        <v>2776</v>
      </c>
      <c r="B1191" s="4">
        <v>45291</v>
      </c>
      <c r="C1191" s="3">
        <v>204</v>
      </c>
      <c r="D1191" s="3">
        <v>301</v>
      </c>
      <c r="E1191" s="3">
        <v>104</v>
      </c>
      <c r="F1191" s="3">
        <v>3</v>
      </c>
      <c r="G1191" s="5">
        <v>59.201999999999998</v>
      </c>
      <c r="H1191" s="5">
        <v>177.60599999999999</v>
      </c>
      <c r="I1191" s="5">
        <v>30.193020000000001</v>
      </c>
      <c r="J1191" s="3" t="b">
        <v>0</v>
      </c>
      <c r="K1191" s="3" t="s">
        <v>559</v>
      </c>
      <c r="L1191" s="16">
        <f t="shared" si="54"/>
        <v>0.42499999999999999</v>
      </c>
      <c r="M1191" s="3">
        <v>2023</v>
      </c>
      <c r="N1191" s="3">
        <v>12</v>
      </c>
      <c r="O1191" s="3" t="s">
        <v>20</v>
      </c>
      <c r="P1191" s="3">
        <v>10</v>
      </c>
      <c r="Q1191" s="9">
        <f xml:space="preserve"> Table1[[#This Row],[Total_Sales]] / Table1[[#This Row],[Quantity_Sold]]</f>
        <v>59.201999999999998</v>
      </c>
      <c r="R1191" s="14" t="str">
        <f t="shared" si="55"/>
        <v>Morning</v>
      </c>
      <c r="S1191" s="30">
        <f t="shared" si="56"/>
        <v>0.17</v>
      </c>
    </row>
    <row r="1192" spans="1:19" ht="15.75" customHeight="1" x14ac:dyDescent="0.3">
      <c r="A1192" s="3">
        <v>2912</v>
      </c>
      <c r="B1192" s="4">
        <v>45291</v>
      </c>
      <c r="C1192" s="3">
        <v>201</v>
      </c>
      <c r="D1192" s="3">
        <v>302</v>
      </c>
      <c r="E1192" s="3">
        <v>104</v>
      </c>
      <c r="F1192" s="3">
        <v>3</v>
      </c>
      <c r="G1192" s="5">
        <v>166.51700000000002</v>
      </c>
      <c r="H1192" s="5">
        <v>499.55100000000004</v>
      </c>
      <c r="I1192" s="5">
        <v>149.86530000000002</v>
      </c>
      <c r="J1192" s="3" t="b">
        <v>0</v>
      </c>
      <c r="K1192" s="3" t="s">
        <v>487</v>
      </c>
      <c r="L1192" s="16">
        <f t="shared" si="54"/>
        <v>0.54652777777777772</v>
      </c>
      <c r="M1192" s="3">
        <v>2023</v>
      </c>
      <c r="N1192" s="3">
        <v>12</v>
      </c>
      <c r="O1192" s="3" t="s">
        <v>20</v>
      </c>
      <c r="P1192" s="3">
        <v>13</v>
      </c>
      <c r="Q1192" s="9">
        <f xml:space="preserve"> Table1[[#This Row],[Total_Sales]] / Table1[[#This Row],[Quantity_Sold]]</f>
        <v>166.51700000000002</v>
      </c>
      <c r="R1192" s="14" t="str">
        <f t="shared" si="55"/>
        <v>Afternoon</v>
      </c>
      <c r="S1192" s="30">
        <f t="shared" si="56"/>
        <v>0.3</v>
      </c>
    </row>
    <row r="1193" spans="1:19" ht="15.75" customHeight="1" x14ac:dyDescent="0.3">
      <c r="A1193" s="3">
        <v>2920</v>
      </c>
      <c r="B1193" s="4">
        <v>45291</v>
      </c>
      <c r="C1193" s="3">
        <v>202</v>
      </c>
      <c r="D1193" s="3">
        <v>305</v>
      </c>
      <c r="E1193" s="3">
        <v>101</v>
      </c>
      <c r="F1193" s="3">
        <v>5</v>
      </c>
      <c r="G1193" s="5">
        <v>127.51700000000001</v>
      </c>
      <c r="H1193" s="5">
        <v>637.58500000000004</v>
      </c>
      <c r="I1193" s="5">
        <v>108.38945000000001</v>
      </c>
      <c r="J1193" s="3" t="b">
        <v>0</v>
      </c>
      <c r="K1193" s="3" t="s">
        <v>1084</v>
      </c>
      <c r="L1193" s="16">
        <f t="shared" si="54"/>
        <v>0.69652777777777775</v>
      </c>
      <c r="M1193" s="3">
        <v>2023</v>
      </c>
      <c r="N1193" s="3">
        <v>12</v>
      </c>
      <c r="O1193" s="3" t="s">
        <v>20</v>
      </c>
      <c r="P1193" s="3">
        <v>16</v>
      </c>
      <c r="Q1193" s="14">
        <f xml:space="preserve"> Table1[[#This Row],[Total_Sales]] / Table1[[#This Row],[Quantity_Sold]]</f>
        <v>127.51700000000001</v>
      </c>
      <c r="R1193" s="14" t="str">
        <f t="shared" si="55"/>
        <v>Evening</v>
      </c>
      <c r="S1193" s="30">
        <f t="shared" si="56"/>
        <v>0.17</v>
      </c>
    </row>
    <row r="1194" spans="1:19" ht="15.75" customHeight="1" x14ac:dyDescent="0.3">
      <c r="A1194" s="3">
        <v>1313</v>
      </c>
      <c r="B1194" s="4">
        <v>45292</v>
      </c>
      <c r="C1194" s="3">
        <v>204</v>
      </c>
      <c r="D1194" s="3">
        <v>305</v>
      </c>
      <c r="E1194" s="3">
        <v>104</v>
      </c>
      <c r="F1194" s="3">
        <v>8</v>
      </c>
      <c r="G1194" s="5">
        <v>346.87900000000002</v>
      </c>
      <c r="H1194" s="5">
        <v>2775.0320000000002</v>
      </c>
      <c r="I1194" s="5">
        <v>527.25608</v>
      </c>
      <c r="J1194" s="3" t="b">
        <v>0</v>
      </c>
      <c r="K1194" s="3" t="s">
        <v>302</v>
      </c>
      <c r="L1194" s="16">
        <f t="shared" si="54"/>
        <v>0.41597222222222224</v>
      </c>
      <c r="M1194" s="3">
        <v>2024</v>
      </c>
      <c r="N1194" s="3">
        <v>1</v>
      </c>
      <c r="O1194" s="3" t="s">
        <v>28</v>
      </c>
      <c r="P1194" s="3">
        <v>9</v>
      </c>
      <c r="Q1194" s="9">
        <f xml:space="preserve"> Table1[[#This Row],[Total_Sales]] / Table1[[#This Row],[Quantity_Sold]]</f>
        <v>346.87900000000002</v>
      </c>
      <c r="R1194" s="14" t="str">
        <f t="shared" si="55"/>
        <v>Morning</v>
      </c>
      <c r="S1194" s="30">
        <f t="shared" si="56"/>
        <v>0.19</v>
      </c>
    </row>
    <row r="1195" spans="1:19" ht="15.75" customHeight="1" x14ac:dyDescent="0.3">
      <c r="A1195" s="3">
        <v>1990</v>
      </c>
      <c r="B1195" s="4">
        <v>45292</v>
      </c>
      <c r="C1195" s="3">
        <v>205</v>
      </c>
      <c r="D1195" s="3">
        <v>302</v>
      </c>
      <c r="E1195" s="3">
        <v>102</v>
      </c>
      <c r="F1195" s="3">
        <v>2</v>
      </c>
      <c r="G1195" s="5">
        <v>248.57300000000001</v>
      </c>
      <c r="H1195" s="5">
        <v>497.14600000000002</v>
      </c>
      <c r="I1195" s="5">
        <v>84.514820000000014</v>
      </c>
      <c r="J1195" s="3" t="b">
        <v>0</v>
      </c>
      <c r="K1195" s="3" t="s">
        <v>598</v>
      </c>
      <c r="L1195" s="16">
        <f t="shared" si="54"/>
        <v>0.94652777777777775</v>
      </c>
      <c r="M1195" s="3">
        <v>2024</v>
      </c>
      <c r="N1195" s="3">
        <v>1</v>
      </c>
      <c r="O1195" s="3" t="s">
        <v>28</v>
      </c>
      <c r="P1195" s="3">
        <v>22</v>
      </c>
      <c r="Q1195" s="9">
        <f xml:space="preserve"> Table1[[#This Row],[Total_Sales]] / Table1[[#This Row],[Quantity_Sold]]</f>
        <v>248.57300000000001</v>
      </c>
      <c r="R1195" s="14" t="str">
        <f t="shared" si="55"/>
        <v>Night</v>
      </c>
      <c r="S1195" s="30">
        <f t="shared" si="56"/>
        <v>0.17</v>
      </c>
    </row>
    <row r="1196" spans="1:19" ht="15.75" customHeight="1" x14ac:dyDescent="0.3">
      <c r="A1196" s="3">
        <v>2012</v>
      </c>
      <c r="B1196" s="4">
        <v>45292</v>
      </c>
      <c r="C1196" s="3">
        <v>205</v>
      </c>
      <c r="D1196" s="3">
        <v>303</v>
      </c>
      <c r="E1196" s="3">
        <v>104</v>
      </c>
      <c r="F1196" s="3">
        <v>3</v>
      </c>
      <c r="G1196" s="5">
        <v>80.535000000000011</v>
      </c>
      <c r="H1196" s="5">
        <v>241.60500000000002</v>
      </c>
      <c r="I1196" s="5">
        <v>72.481499999999997</v>
      </c>
      <c r="J1196" s="3" t="b">
        <v>0</v>
      </c>
      <c r="K1196" s="3" t="s">
        <v>215</v>
      </c>
      <c r="L1196" s="16">
        <f t="shared" si="54"/>
        <v>0.1076388888888889</v>
      </c>
      <c r="M1196" s="3">
        <v>2024</v>
      </c>
      <c r="N1196" s="3">
        <v>1</v>
      </c>
      <c r="O1196" s="3" t="s">
        <v>28</v>
      </c>
      <c r="P1196" s="3">
        <v>2</v>
      </c>
      <c r="Q1196" s="9">
        <f xml:space="preserve"> Table1[[#This Row],[Total_Sales]] / Table1[[#This Row],[Quantity_Sold]]</f>
        <v>80.535000000000011</v>
      </c>
      <c r="R1196" s="14" t="str">
        <f t="shared" si="55"/>
        <v>Morning</v>
      </c>
      <c r="S1196" s="30">
        <f t="shared" si="56"/>
        <v>0.3</v>
      </c>
    </row>
    <row r="1197" spans="1:19" ht="15.75" customHeight="1" x14ac:dyDescent="0.3">
      <c r="A1197" s="3">
        <v>1068</v>
      </c>
      <c r="B1197" s="4">
        <v>45293</v>
      </c>
      <c r="C1197" s="3">
        <v>205</v>
      </c>
      <c r="D1197" s="3">
        <v>305</v>
      </c>
      <c r="E1197" s="3">
        <v>103</v>
      </c>
      <c r="F1197" s="3">
        <v>7</v>
      </c>
      <c r="G1197" s="5">
        <v>179.33499999999998</v>
      </c>
      <c r="H1197" s="5">
        <v>1255.3449999999998</v>
      </c>
      <c r="I1197" s="5">
        <v>263.62244999999996</v>
      </c>
      <c r="J1197" s="3" t="b">
        <v>0</v>
      </c>
      <c r="K1197" s="3" t="s">
        <v>87</v>
      </c>
      <c r="L1197" s="16">
        <f t="shared" si="54"/>
        <v>0.11319444444444444</v>
      </c>
      <c r="M1197" s="3">
        <v>2024</v>
      </c>
      <c r="N1197" s="3">
        <v>1</v>
      </c>
      <c r="O1197" s="3" t="s">
        <v>31</v>
      </c>
      <c r="P1197" s="3">
        <v>2</v>
      </c>
      <c r="Q1197" s="9">
        <f xml:space="preserve"> Table1[[#This Row],[Total_Sales]] / Table1[[#This Row],[Quantity_Sold]]</f>
        <v>179.33499999999998</v>
      </c>
      <c r="R1197" s="14" t="str">
        <f t="shared" si="55"/>
        <v>Morning</v>
      </c>
      <c r="S1197" s="30">
        <f t="shared" si="56"/>
        <v>0.21</v>
      </c>
    </row>
    <row r="1198" spans="1:19" ht="15.75" customHeight="1" x14ac:dyDescent="0.3">
      <c r="A1198" s="3">
        <v>2011</v>
      </c>
      <c r="B1198" s="4">
        <v>45293</v>
      </c>
      <c r="C1198" s="3">
        <v>205</v>
      </c>
      <c r="D1198" s="3">
        <v>301</v>
      </c>
      <c r="E1198" s="3">
        <v>104</v>
      </c>
      <c r="F1198" s="3">
        <v>6</v>
      </c>
      <c r="G1198" s="5">
        <v>229.46299999999999</v>
      </c>
      <c r="H1198" s="5">
        <v>1376.778</v>
      </c>
      <c r="I1198" s="5">
        <v>344.19450000000001</v>
      </c>
      <c r="J1198" s="3" t="b">
        <v>0</v>
      </c>
      <c r="K1198" s="3" t="s">
        <v>57</v>
      </c>
      <c r="L1198" s="16">
        <f t="shared" si="54"/>
        <v>0.50416666666666665</v>
      </c>
      <c r="M1198" s="3">
        <v>2024</v>
      </c>
      <c r="N1198" s="3">
        <v>1</v>
      </c>
      <c r="O1198" s="3" t="s">
        <v>31</v>
      </c>
      <c r="P1198" s="3">
        <v>12</v>
      </c>
      <c r="Q1198" s="9">
        <f xml:space="preserve"> Table1[[#This Row],[Total_Sales]] / Table1[[#This Row],[Quantity_Sold]]</f>
        <v>229.46299999999999</v>
      </c>
      <c r="R1198" s="14" t="str">
        <f t="shared" si="55"/>
        <v>Afternoon</v>
      </c>
      <c r="S1198" s="30">
        <f t="shared" si="56"/>
        <v>0.25</v>
      </c>
    </row>
    <row r="1199" spans="1:19" ht="15.75" customHeight="1" x14ac:dyDescent="0.3">
      <c r="A1199" s="3">
        <v>1562</v>
      </c>
      <c r="B1199" s="4">
        <v>45294</v>
      </c>
      <c r="C1199" s="3">
        <v>202</v>
      </c>
      <c r="D1199" s="3">
        <v>302</v>
      </c>
      <c r="E1199" s="3">
        <v>105</v>
      </c>
      <c r="F1199" s="3">
        <v>1</v>
      </c>
      <c r="G1199" s="5">
        <v>62.829000000000001</v>
      </c>
      <c r="H1199" s="5">
        <v>62.829000000000001</v>
      </c>
      <c r="I1199" s="5">
        <v>18.848700000000001</v>
      </c>
      <c r="J1199" s="3" t="b">
        <v>1</v>
      </c>
      <c r="K1199" s="3" t="s">
        <v>488</v>
      </c>
      <c r="L1199" s="16">
        <f t="shared" si="54"/>
        <v>0.7729166666666667</v>
      </c>
      <c r="M1199" s="3">
        <v>2024</v>
      </c>
      <c r="N1199" s="3">
        <v>1</v>
      </c>
      <c r="O1199" s="3" t="s">
        <v>18</v>
      </c>
      <c r="P1199" s="3">
        <v>18</v>
      </c>
      <c r="Q1199" s="9">
        <f xml:space="preserve"> Table1[[#This Row],[Total_Sales]] / Table1[[#This Row],[Quantity_Sold]]</f>
        <v>62.829000000000001</v>
      </c>
      <c r="R1199" s="14" t="str">
        <f t="shared" si="55"/>
        <v>Evening</v>
      </c>
      <c r="S1199" s="30">
        <f t="shared" si="56"/>
        <v>0.3</v>
      </c>
    </row>
    <row r="1200" spans="1:19" ht="15.75" customHeight="1" x14ac:dyDescent="0.3">
      <c r="A1200" s="3">
        <v>1681</v>
      </c>
      <c r="B1200" s="4">
        <v>45294</v>
      </c>
      <c r="C1200" s="3">
        <v>204</v>
      </c>
      <c r="D1200" s="3">
        <v>302</v>
      </c>
      <c r="E1200" s="3">
        <v>104</v>
      </c>
      <c r="F1200" s="3">
        <v>2</v>
      </c>
      <c r="G1200" s="5">
        <v>345.08499999999998</v>
      </c>
      <c r="H1200" s="5">
        <v>690.17</v>
      </c>
      <c r="I1200" s="5">
        <v>172.54249999999999</v>
      </c>
      <c r="J1200" s="3" t="b">
        <v>1</v>
      </c>
      <c r="K1200" s="3" t="s">
        <v>567</v>
      </c>
      <c r="L1200" s="16">
        <f t="shared" si="54"/>
        <v>0.74583333333333335</v>
      </c>
      <c r="M1200" s="3">
        <v>2024</v>
      </c>
      <c r="N1200" s="3">
        <v>1</v>
      </c>
      <c r="O1200" s="3" t="s">
        <v>18</v>
      </c>
      <c r="P1200" s="3">
        <v>17</v>
      </c>
      <c r="Q1200" s="9">
        <f xml:space="preserve"> Table1[[#This Row],[Total_Sales]] / Table1[[#This Row],[Quantity_Sold]]</f>
        <v>345.08499999999998</v>
      </c>
      <c r="R1200" s="14" t="str">
        <f t="shared" si="55"/>
        <v>Evening</v>
      </c>
      <c r="S1200" s="30">
        <f t="shared" si="56"/>
        <v>0.25</v>
      </c>
    </row>
    <row r="1201" spans="1:19" ht="15.75" customHeight="1" x14ac:dyDescent="0.3">
      <c r="A1201" s="3">
        <v>2833</v>
      </c>
      <c r="B1201" s="4">
        <v>45294</v>
      </c>
      <c r="C1201" s="3">
        <v>201</v>
      </c>
      <c r="D1201" s="3">
        <v>302</v>
      </c>
      <c r="E1201" s="3">
        <v>102</v>
      </c>
      <c r="F1201" s="3">
        <v>2</v>
      </c>
      <c r="G1201" s="5">
        <v>332.59200000000004</v>
      </c>
      <c r="H1201" s="5">
        <v>665.18400000000008</v>
      </c>
      <c r="I1201" s="5">
        <v>166.29600000000002</v>
      </c>
      <c r="J1201" s="3" t="b">
        <v>0</v>
      </c>
      <c r="K1201" s="3" t="s">
        <v>1057</v>
      </c>
      <c r="L1201" s="16">
        <f t="shared" si="54"/>
        <v>0.51111111111111107</v>
      </c>
      <c r="M1201" s="3">
        <v>2024</v>
      </c>
      <c r="N1201" s="3">
        <v>1</v>
      </c>
      <c r="O1201" s="3" t="s">
        <v>18</v>
      </c>
      <c r="P1201" s="3">
        <v>12</v>
      </c>
      <c r="Q1201" s="9">
        <f xml:space="preserve"> Table1[[#This Row],[Total_Sales]] / Table1[[#This Row],[Quantity_Sold]]</f>
        <v>332.59200000000004</v>
      </c>
      <c r="R1201" s="14" t="str">
        <f t="shared" si="55"/>
        <v>Afternoon</v>
      </c>
      <c r="S1201" s="30">
        <f t="shared" si="56"/>
        <v>0.25</v>
      </c>
    </row>
    <row r="1202" spans="1:19" ht="15.75" customHeight="1" x14ac:dyDescent="0.3">
      <c r="A1202" s="3">
        <v>1480</v>
      </c>
      <c r="B1202" s="4">
        <v>45295</v>
      </c>
      <c r="C1202" s="3">
        <v>202</v>
      </c>
      <c r="D1202" s="3">
        <v>303</v>
      </c>
      <c r="E1202" s="3">
        <v>101</v>
      </c>
      <c r="F1202" s="3">
        <v>10</v>
      </c>
      <c r="G1202" s="5">
        <v>45.123000000000005</v>
      </c>
      <c r="H1202" s="5">
        <v>451.23</v>
      </c>
      <c r="I1202" s="5">
        <v>76.709100000000007</v>
      </c>
      <c r="J1202" s="3" t="b">
        <v>0</v>
      </c>
      <c r="K1202" s="3" t="s">
        <v>167</v>
      </c>
      <c r="L1202" s="16">
        <f t="shared" si="54"/>
        <v>0.67083333333333328</v>
      </c>
      <c r="M1202" s="3">
        <v>2024</v>
      </c>
      <c r="N1202" s="3">
        <v>1</v>
      </c>
      <c r="O1202" s="3" t="s">
        <v>16</v>
      </c>
      <c r="P1202" s="3">
        <v>16</v>
      </c>
      <c r="Q1202" s="14">
        <f xml:space="preserve"> Table1[[#This Row],[Total_Sales]] / Table1[[#This Row],[Quantity_Sold]]</f>
        <v>45.123000000000005</v>
      </c>
      <c r="R1202" s="14" t="str">
        <f t="shared" si="55"/>
        <v>Evening</v>
      </c>
      <c r="S1202" s="30">
        <f t="shared" si="56"/>
        <v>0.17</v>
      </c>
    </row>
    <row r="1203" spans="1:19" ht="15.75" customHeight="1" x14ac:dyDescent="0.3">
      <c r="A1203" s="3">
        <v>1537</v>
      </c>
      <c r="B1203" s="4">
        <v>45295</v>
      </c>
      <c r="C1203" s="3">
        <v>202</v>
      </c>
      <c r="D1203" s="3">
        <v>302</v>
      </c>
      <c r="E1203" s="3">
        <v>104</v>
      </c>
      <c r="F1203" s="3">
        <v>6</v>
      </c>
      <c r="G1203" s="5">
        <v>132.262</v>
      </c>
      <c r="H1203" s="5">
        <v>793.572</v>
      </c>
      <c r="I1203" s="5">
        <v>198.393</v>
      </c>
      <c r="J1203" s="3" t="b">
        <v>0</v>
      </c>
      <c r="K1203" s="3" t="s">
        <v>469</v>
      </c>
      <c r="L1203" s="16">
        <f t="shared" si="54"/>
        <v>0.14166666666666666</v>
      </c>
      <c r="M1203" s="3">
        <v>2024</v>
      </c>
      <c r="N1203" s="3">
        <v>1</v>
      </c>
      <c r="O1203" s="3" t="s">
        <v>16</v>
      </c>
      <c r="P1203" s="3">
        <v>3</v>
      </c>
      <c r="Q1203" s="9">
        <f xml:space="preserve"> Table1[[#This Row],[Total_Sales]] / Table1[[#This Row],[Quantity_Sold]]</f>
        <v>132.262</v>
      </c>
      <c r="R1203" s="14" t="str">
        <f t="shared" si="55"/>
        <v>Morning</v>
      </c>
      <c r="S1203" s="30">
        <f t="shared" si="56"/>
        <v>0.25</v>
      </c>
    </row>
    <row r="1204" spans="1:19" ht="15.75" customHeight="1" x14ac:dyDescent="0.3">
      <c r="A1204" s="3">
        <v>1899</v>
      </c>
      <c r="B1204" s="4">
        <v>45295</v>
      </c>
      <c r="C1204" s="3">
        <v>205</v>
      </c>
      <c r="D1204" s="3">
        <v>303</v>
      </c>
      <c r="E1204" s="3">
        <v>105</v>
      </c>
      <c r="F1204" s="3">
        <v>4</v>
      </c>
      <c r="G1204" s="5">
        <v>251.953</v>
      </c>
      <c r="H1204" s="5">
        <v>1007.812</v>
      </c>
      <c r="I1204" s="5">
        <v>151.17179999999999</v>
      </c>
      <c r="J1204" s="3" t="b">
        <v>1</v>
      </c>
      <c r="K1204" s="3" t="s">
        <v>151</v>
      </c>
      <c r="L1204" s="16">
        <f t="shared" si="54"/>
        <v>0.78333333333333333</v>
      </c>
      <c r="M1204" s="3">
        <v>2024</v>
      </c>
      <c r="N1204" s="3">
        <v>1</v>
      </c>
      <c r="O1204" s="3" t="s">
        <v>16</v>
      </c>
      <c r="P1204" s="3">
        <v>18</v>
      </c>
      <c r="Q1204" s="9">
        <f xml:space="preserve"> Table1[[#This Row],[Total_Sales]] / Table1[[#This Row],[Quantity_Sold]]</f>
        <v>251.953</v>
      </c>
      <c r="R1204" s="14" t="str">
        <f t="shared" si="55"/>
        <v>Evening</v>
      </c>
      <c r="S1204" s="30">
        <f t="shared" si="56"/>
        <v>0.15</v>
      </c>
    </row>
    <row r="1205" spans="1:19" ht="15.75" customHeight="1" x14ac:dyDescent="0.3">
      <c r="A1205" s="3">
        <v>2252</v>
      </c>
      <c r="B1205" s="4">
        <v>45295</v>
      </c>
      <c r="C1205" s="3">
        <v>203</v>
      </c>
      <c r="D1205" s="3">
        <v>303</v>
      </c>
      <c r="E1205" s="3">
        <v>101</v>
      </c>
      <c r="F1205" s="3">
        <v>2</v>
      </c>
      <c r="G1205" s="5">
        <v>26.663000000000004</v>
      </c>
      <c r="H1205" s="5">
        <v>53.326000000000008</v>
      </c>
      <c r="I1205" s="5">
        <v>15.997800000000002</v>
      </c>
      <c r="J1205" s="3" t="b">
        <v>0</v>
      </c>
      <c r="K1205" s="3" t="s">
        <v>780</v>
      </c>
      <c r="L1205" s="16">
        <f t="shared" si="54"/>
        <v>0.25416666666666665</v>
      </c>
      <c r="M1205" s="3">
        <v>2024</v>
      </c>
      <c r="N1205" s="3">
        <v>1</v>
      </c>
      <c r="O1205" s="3" t="s">
        <v>16</v>
      </c>
      <c r="P1205" s="3">
        <v>6</v>
      </c>
      <c r="Q1205" s="14">
        <f xml:space="preserve"> Table1[[#This Row],[Total_Sales]] / Table1[[#This Row],[Quantity_Sold]]</f>
        <v>26.663000000000004</v>
      </c>
      <c r="R1205" s="14" t="str">
        <f t="shared" si="55"/>
        <v>Morning</v>
      </c>
      <c r="S1205" s="30">
        <f t="shared" si="56"/>
        <v>0.3</v>
      </c>
    </row>
    <row r="1206" spans="1:19" ht="15.75" customHeight="1" x14ac:dyDescent="0.3">
      <c r="A1206" s="3">
        <v>2396</v>
      </c>
      <c r="B1206" s="4">
        <v>45295</v>
      </c>
      <c r="C1206" s="3">
        <v>204</v>
      </c>
      <c r="D1206" s="3">
        <v>301</v>
      </c>
      <c r="E1206" s="3">
        <v>102</v>
      </c>
      <c r="F1206" s="3">
        <v>6</v>
      </c>
      <c r="G1206" s="5">
        <v>226.53799999999998</v>
      </c>
      <c r="H1206" s="5">
        <v>1359.2279999999998</v>
      </c>
      <c r="I1206" s="5">
        <v>407.76839999999993</v>
      </c>
      <c r="J1206" s="3" t="b">
        <v>0</v>
      </c>
      <c r="K1206" s="3" t="s">
        <v>372</v>
      </c>
      <c r="L1206" s="16">
        <f t="shared" si="54"/>
        <v>0.81597222222222221</v>
      </c>
      <c r="M1206" s="3">
        <v>2024</v>
      </c>
      <c r="N1206" s="3">
        <v>1</v>
      </c>
      <c r="O1206" s="3" t="s">
        <v>16</v>
      </c>
      <c r="P1206" s="3">
        <v>19</v>
      </c>
      <c r="Q1206" s="9">
        <f xml:space="preserve"> Table1[[#This Row],[Total_Sales]] / Table1[[#This Row],[Quantity_Sold]]</f>
        <v>226.53799999999998</v>
      </c>
      <c r="R1206" s="14" t="str">
        <f t="shared" si="55"/>
        <v>Evening</v>
      </c>
      <c r="S1206" s="30">
        <f t="shared" si="56"/>
        <v>0.3</v>
      </c>
    </row>
    <row r="1207" spans="1:19" ht="15.75" customHeight="1" x14ac:dyDescent="0.3">
      <c r="A1207" s="3">
        <v>2675</v>
      </c>
      <c r="B1207" s="4">
        <v>45295</v>
      </c>
      <c r="C1207" s="3">
        <v>204</v>
      </c>
      <c r="D1207" s="3">
        <v>304</v>
      </c>
      <c r="E1207" s="3">
        <v>104</v>
      </c>
      <c r="F1207" s="3">
        <v>9</v>
      </c>
      <c r="G1207" s="5">
        <v>28.47</v>
      </c>
      <c r="H1207" s="5">
        <v>256.23</v>
      </c>
      <c r="I1207" s="5">
        <v>48.683700000000002</v>
      </c>
      <c r="J1207" s="3" t="b">
        <v>1</v>
      </c>
      <c r="K1207" s="3" t="s">
        <v>41</v>
      </c>
      <c r="L1207" s="16">
        <f t="shared" si="54"/>
        <v>0.95902777777777781</v>
      </c>
      <c r="M1207" s="3">
        <v>2024</v>
      </c>
      <c r="N1207" s="3">
        <v>1</v>
      </c>
      <c r="O1207" s="3" t="s">
        <v>16</v>
      </c>
      <c r="P1207" s="3">
        <v>23</v>
      </c>
      <c r="Q1207" s="9">
        <f xml:space="preserve"> Table1[[#This Row],[Total_Sales]] / Table1[[#This Row],[Quantity_Sold]]</f>
        <v>28.470000000000002</v>
      </c>
      <c r="R1207" s="14" t="str">
        <f t="shared" si="55"/>
        <v>Night</v>
      </c>
      <c r="S1207" s="30">
        <f t="shared" si="56"/>
        <v>0.19</v>
      </c>
    </row>
    <row r="1208" spans="1:19" ht="15.75" customHeight="1" x14ac:dyDescent="0.3">
      <c r="A1208" s="3">
        <v>1851</v>
      </c>
      <c r="B1208" s="4">
        <v>45296</v>
      </c>
      <c r="C1208" s="3">
        <v>205</v>
      </c>
      <c r="D1208" s="3">
        <v>301</v>
      </c>
      <c r="E1208" s="3">
        <v>101</v>
      </c>
      <c r="F1208" s="3">
        <v>3</v>
      </c>
      <c r="G1208" s="5">
        <v>48.658999999999999</v>
      </c>
      <c r="H1208" s="5">
        <v>145.977</v>
      </c>
      <c r="I1208" s="5">
        <v>21.896550000000001</v>
      </c>
      <c r="J1208" s="3" t="b">
        <v>0</v>
      </c>
      <c r="K1208" s="3" t="s">
        <v>664</v>
      </c>
      <c r="L1208" s="16">
        <f t="shared" si="54"/>
        <v>0.76388888888888884</v>
      </c>
      <c r="M1208" s="3">
        <v>2024</v>
      </c>
      <c r="N1208" s="3">
        <v>1</v>
      </c>
      <c r="O1208" s="3" t="s">
        <v>26</v>
      </c>
      <c r="P1208" s="3">
        <v>18</v>
      </c>
      <c r="Q1208" s="14">
        <f xml:space="preserve"> Table1[[#This Row],[Total_Sales]] / Table1[[#This Row],[Quantity_Sold]]</f>
        <v>48.658999999999999</v>
      </c>
      <c r="R1208" s="14" t="str">
        <f t="shared" si="55"/>
        <v>Evening</v>
      </c>
      <c r="S1208" s="30">
        <f t="shared" si="56"/>
        <v>0.15</v>
      </c>
    </row>
    <row r="1209" spans="1:19" ht="15.75" customHeight="1" x14ac:dyDescent="0.3">
      <c r="A1209" s="3">
        <v>2365</v>
      </c>
      <c r="B1209" s="4">
        <v>45296</v>
      </c>
      <c r="C1209" s="3">
        <v>203</v>
      </c>
      <c r="D1209" s="3">
        <v>302</v>
      </c>
      <c r="E1209" s="3">
        <v>105</v>
      </c>
      <c r="F1209" s="3">
        <v>10</v>
      </c>
      <c r="G1209" s="5">
        <v>95.602000000000018</v>
      </c>
      <c r="H1209" s="5">
        <v>956.02000000000021</v>
      </c>
      <c r="I1209" s="5">
        <v>239.00500000000005</v>
      </c>
      <c r="J1209" s="3" t="b">
        <v>0</v>
      </c>
      <c r="K1209" s="3" t="s">
        <v>325</v>
      </c>
      <c r="L1209" s="16">
        <f t="shared" si="54"/>
        <v>0.25972222222222224</v>
      </c>
      <c r="M1209" s="3">
        <v>2024</v>
      </c>
      <c r="N1209" s="3">
        <v>1</v>
      </c>
      <c r="O1209" s="3" t="s">
        <v>26</v>
      </c>
      <c r="P1209" s="3">
        <v>6</v>
      </c>
      <c r="Q1209" s="9">
        <f xml:space="preserve"> Table1[[#This Row],[Total_Sales]] / Table1[[#This Row],[Quantity_Sold]]</f>
        <v>95.602000000000018</v>
      </c>
      <c r="R1209" s="14" t="str">
        <f t="shared" si="55"/>
        <v>Morning</v>
      </c>
      <c r="S1209" s="30">
        <f t="shared" si="56"/>
        <v>0.25</v>
      </c>
    </row>
    <row r="1210" spans="1:19" ht="15.75" customHeight="1" x14ac:dyDescent="0.3">
      <c r="A1210" s="3">
        <v>2692</v>
      </c>
      <c r="B1210" s="4">
        <v>45296</v>
      </c>
      <c r="C1210" s="3">
        <v>205</v>
      </c>
      <c r="D1210" s="3">
        <v>303</v>
      </c>
      <c r="E1210" s="3">
        <v>103</v>
      </c>
      <c r="F1210" s="3">
        <v>2</v>
      </c>
      <c r="G1210" s="5">
        <v>367.90000000000003</v>
      </c>
      <c r="H1210" s="5">
        <v>735.80000000000007</v>
      </c>
      <c r="I1210" s="5">
        <v>125.08600000000003</v>
      </c>
      <c r="J1210" s="3" t="b">
        <v>0</v>
      </c>
      <c r="K1210" s="3" t="s">
        <v>888</v>
      </c>
      <c r="L1210" s="16">
        <f t="shared" si="54"/>
        <v>0.17708333333333334</v>
      </c>
      <c r="M1210" s="3">
        <v>2024</v>
      </c>
      <c r="N1210" s="3">
        <v>1</v>
      </c>
      <c r="O1210" s="3" t="s">
        <v>26</v>
      </c>
      <c r="P1210" s="3">
        <v>4</v>
      </c>
      <c r="Q1210" s="9">
        <f xml:space="preserve"> Table1[[#This Row],[Total_Sales]] / Table1[[#This Row],[Quantity_Sold]]</f>
        <v>367.90000000000003</v>
      </c>
      <c r="R1210" s="14" t="str">
        <f t="shared" si="55"/>
        <v>Morning</v>
      </c>
      <c r="S1210" s="30">
        <f t="shared" si="56"/>
        <v>0.17</v>
      </c>
    </row>
    <row r="1211" spans="1:19" ht="15.75" customHeight="1" x14ac:dyDescent="0.3">
      <c r="A1211" s="3">
        <v>2798</v>
      </c>
      <c r="B1211" s="4">
        <v>45296</v>
      </c>
      <c r="C1211" s="3">
        <v>205</v>
      </c>
      <c r="D1211" s="3">
        <v>305</v>
      </c>
      <c r="E1211" s="3">
        <v>102</v>
      </c>
      <c r="F1211" s="3">
        <v>4</v>
      </c>
      <c r="G1211" s="5">
        <v>209.911</v>
      </c>
      <c r="H1211" s="5">
        <v>839.64400000000001</v>
      </c>
      <c r="I1211" s="5">
        <v>251.89319999999998</v>
      </c>
      <c r="J1211" s="3" t="b">
        <v>0</v>
      </c>
      <c r="K1211" s="3" t="s">
        <v>1041</v>
      </c>
      <c r="L1211" s="16">
        <f t="shared" si="54"/>
        <v>0.98541666666666672</v>
      </c>
      <c r="M1211" s="3">
        <v>2024</v>
      </c>
      <c r="N1211" s="3">
        <v>1</v>
      </c>
      <c r="O1211" s="3" t="s">
        <v>26</v>
      </c>
      <c r="P1211" s="3">
        <v>23</v>
      </c>
      <c r="Q1211" s="9">
        <f xml:space="preserve"> Table1[[#This Row],[Total_Sales]] / Table1[[#This Row],[Quantity_Sold]]</f>
        <v>209.911</v>
      </c>
      <c r="R1211" s="14" t="str">
        <f t="shared" si="55"/>
        <v>Night</v>
      </c>
      <c r="S1211" s="30">
        <f t="shared" si="56"/>
        <v>0.3</v>
      </c>
    </row>
    <row r="1212" spans="1:19" ht="15.75" customHeight="1" x14ac:dyDescent="0.3">
      <c r="A1212" s="3">
        <v>1858</v>
      </c>
      <c r="B1212" s="4">
        <v>45297</v>
      </c>
      <c r="C1212" s="3">
        <v>202</v>
      </c>
      <c r="D1212" s="3">
        <v>302</v>
      </c>
      <c r="E1212" s="3">
        <v>105</v>
      </c>
      <c r="F1212" s="3">
        <v>7</v>
      </c>
      <c r="G1212" s="5">
        <v>246.68799999999999</v>
      </c>
      <c r="H1212" s="5">
        <v>1726.8159999999998</v>
      </c>
      <c r="I1212" s="5">
        <v>293.55871999999999</v>
      </c>
      <c r="J1212" s="3" t="b">
        <v>1</v>
      </c>
      <c r="K1212" s="3" t="s">
        <v>665</v>
      </c>
      <c r="L1212" s="16">
        <f t="shared" si="54"/>
        <v>0.76111111111111107</v>
      </c>
      <c r="M1212" s="3">
        <v>2024</v>
      </c>
      <c r="N1212" s="3">
        <v>1</v>
      </c>
      <c r="O1212" s="3" t="s">
        <v>22</v>
      </c>
      <c r="P1212" s="3">
        <v>18</v>
      </c>
      <c r="Q1212" s="9">
        <f xml:space="preserve"> Table1[[#This Row],[Total_Sales]] / Table1[[#This Row],[Quantity_Sold]]</f>
        <v>246.68799999999996</v>
      </c>
      <c r="R1212" s="14" t="str">
        <f t="shared" si="55"/>
        <v>Evening</v>
      </c>
      <c r="S1212" s="30">
        <f t="shared" si="56"/>
        <v>0.17</v>
      </c>
    </row>
    <row r="1213" spans="1:19" ht="15.75" customHeight="1" x14ac:dyDescent="0.3">
      <c r="A1213" s="3">
        <v>2385</v>
      </c>
      <c r="B1213" s="4">
        <v>45297</v>
      </c>
      <c r="C1213" s="3">
        <v>205</v>
      </c>
      <c r="D1213" s="3">
        <v>304</v>
      </c>
      <c r="E1213" s="3">
        <v>101</v>
      </c>
      <c r="F1213" s="3">
        <v>8</v>
      </c>
      <c r="G1213" s="5">
        <v>125.151</v>
      </c>
      <c r="H1213" s="5">
        <v>1001.208</v>
      </c>
      <c r="I1213" s="5">
        <v>150.18119999999999</v>
      </c>
      <c r="J1213" s="3" t="b">
        <v>0</v>
      </c>
      <c r="K1213" s="3" t="s">
        <v>49</v>
      </c>
      <c r="L1213" s="16">
        <f t="shared" si="54"/>
        <v>0.27152777777777776</v>
      </c>
      <c r="M1213" s="3">
        <v>2024</v>
      </c>
      <c r="N1213" s="3">
        <v>1</v>
      </c>
      <c r="O1213" s="3" t="s">
        <v>22</v>
      </c>
      <c r="P1213" s="3">
        <v>6</v>
      </c>
      <c r="Q1213" s="14">
        <f xml:space="preserve"> Table1[[#This Row],[Total_Sales]] / Table1[[#This Row],[Quantity_Sold]]</f>
        <v>125.151</v>
      </c>
      <c r="R1213" s="14" t="str">
        <f t="shared" si="55"/>
        <v>Morning</v>
      </c>
      <c r="S1213" s="30">
        <f t="shared" si="56"/>
        <v>0.15</v>
      </c>
    </row>
    <row r="1214" spans="1:19" ht="15.75" customHeight="1" x14ac:dyDescent="0.3">
      <c r="A1214" s="3">
        <v>2754</v>
      </c>
      <c r="B1214" s="4">
        <v>45297</v>
      </c>
      <c r="C1214" s="3">
        <v>202</v>
      </c>
      <c r="D1214" s="3">
        <v>304</v>
      </c>
      <c r="E1214" s="3">
        <v>102</v>
      </c>
      <c r="F1214" s="3">
        <v>7</v>
      </c>
      <c r="G1214" s="5">
        <v>118.06599999999999</v>
      </c>
      <c r="H1214" s="5">
        <v>826.46199999999988</v>
      </c>
      <c r="I1214" s="5">
        <v>173.55701999999997</v>
      </c>
      <c r="J1214" s="3" t="b">
        <v>0</v>
      </c>
      <c r="K1214" s="3" t="s">
        <v>583</v>
      </c>
      <c r="L1214" s="16">
        <f t="shared" si="54"/>
        <v>0.92013888888888884</v>
      </c>
      <c r="M1214" s="3">
        <v>2024</v>
      </c>
      <c r="N1214" s="3">
        <v>1</v>
      </c>
      <c r="O1214" s="3" t="s">
        <v>22</v>
      </c>
      <c r="P1214" s="3">
        <v>22</v>
      </c>
      <c r="Q1214" s="9">
        <f xml:space="preserve"> Table1[[#This Row],[Total_Sales]] / Table1[[#This Row],[Quantity_Sold]]</f>
        <v>118.06599999999999</v>
      </c>
      <c r="R1214" s="14" t="str">
        <f t="shared" si="55"/>
        <v>Night</v>
      </c>
      <c r="S1214" s="30">
        <f t="shared" si="56"/>
        <v>0.21</v>
      </c>
    </row>
    <row r="1215" spans="1:19" ht="15.75" customHeight="1" x14ac:dyDescent="0.3">
      <c r="A1215" s="3">
        <v>1048</v>
      </c>
      <c r="B1215" s="4">
        <v>45299</v>
      </c>
      <c r="C1215" s="3">
        <v>204</v>
      </c>
      <c r="D1215" s="3">
        <v>304</v>
      </c>
      <c r="E1215" s="3">
        <v>105</v>
      </c>
      <c r="F1215" s="3">
        <v>1</v>
      </c>
      <c r="G1215" s="5">
        <v>76.596000000000004</v>
      </c>
      <c r="H1215" s="5">
        <v>76.596000000000004</v>
      </c>
      <c r="I1215" s="5">
        <v>13.021320000000001</v>
      </c>
      <c r="J1215" s="3" t="b">
        <v>0</v>
      </c>
      <c r="K1215" s="3" t="s">
        <v>68</v>
      </c>
      <c r="L1215" s="16">
        <f t="shared" si="54"/>
        <v>0.37986111111111109</v>
      </c>
      <c r="M1215" s="3">
        <v>2024</v>
      </c>
      <c r="N1215" s="3">
        <v>1</v>
      </c>
      <c r="O1215" s="3" t="s">
        <v>28</v>
      </c>
      <c r="P1215" s="3">
        <v>9</v>
      </c>
      <c r="Q1215" s="9">
        <f xml:space="preserve"> Table1[[#This Row],[Total_Sales]] / Table1[[#This Row],[Quantity_Sold]]</f>
        <v>76.596000000000004</v>
      </c>
      <c r="R1215" s="14" t="str">
        <f t="shared" si="55"/>
        <v>Morning</v>
      </c>
      <c r="S1215" s="30">
        <f t="shared" si="56"/>
        <v>0.17</v>
      </c>
    </row>
    <row r="1216" spans="1:19" ht="15.75" customHeight="1" x14ac:dyDescent="0.3">
      <c r="A1216" s="3">
        <v>1295</v>
      </c>
      <c r="B1216" s="4">
        <v>45299</v>
      </c>
      <c r="C1216" s="3">
        <v>205</v>
      </c>
      <c r="D1216" s="3">
        <v>305</v>
      </c>
      <c r="E1216" s="3">
        <v>102</v>
      </c>
      <c r="F1216" s="3">
        <v>8</v>
      </c>
      <c r="G1216" s="5">
        <v>261.79399999999998</v>
      </c>
      <c r="H1216" s="5">
        <v>2094.3519999999999</v>
      </c>
      <c r="I1216" s="5">
        <v>397.92687999999998</v>
      </c>
      <c r="J1216" s="3" t="b">
        <v>1</v>
      </c>
      <c r="K1216" s="3" t="s">
        <v>290</v>
      </c>
      <c r="L1216" s="16">
        <f t="shared" si="54"/>
        <v>0.81319444444444444</v>
      </c>
      <c r="M1216" s="3">
        <v>2024</v>
      </c>
      <c r="N1216" s="3">
        <v>1</v>
      </c>
      <c r="O1216" s="3" t="s">
        <v>28</v>
      </c>
      <c r="P1216" s="3">
        <v>19</v>
      </c>
      <c r="Q1216" s="9">
        <f xml:space="preserve"> Table1[[#This Row],[Total_Sales]] / Table1[[#This Row],[Quantity_Sold]]</f>
        <v>261.79399999999998</v>
      </c>
      <c r="R1216" s="14" t="str">
        <f t="shared" si="55"/>
        <v>Evening</v>
      </c>
      <c r="S1216" s="30">
        <f t="shared" si="56"/>
        <v>0.19</v>
      </c>
    </row>
    <row r="1217" spans="1:19" ht="15.75" customHeight="1" x14ac:dyDescent="0.3">
      <c r="A1217" s="3">
        <v>2063</v>
      </c>
      <c r="B1217" s="4">
        <v>45299</v>
      </c>
      <c r="C1217" s="3">
        <v>205</v>
      </c>
      <c r="D1217" s="3">
        <v>304</v>
      </c>
      <c r="E1217" s="3">
        <v>101</v>
      </c>
      <c r="F1217" s="3">
        <v>4</v>
      </c>
      <c r="G1217" s="5">
        <v>260.68900000000002</v>
      </c>
      <c r="H1217" s="5">
        <v>1042.7560000000001</v>
      </c>
      <c r="I1217" s="5">
        <v>198.12364000000002</v>
      </c>
      <c r="J1217" s="3" t="b">
        <v>0</v>
      </c>
      <c r="K1217" s="3" t="s">
        <v>125</v>
      </c>
      <c r="L1217" s="16">
        <f t="shared" si="54"/>
        <v>0.48888888888888887</v>
      </c>
      <c r="M1217" s="3">
        <v>2024</v>
      </c>
      <c r="N1217" s="3">
        <v>1</v>
      </c>
      <c r="O1217" s="3" t="s">
        <v>28</v>
      </c>
      <c r="P1217" s="3">
        <v>11</v>
      </c>
      <c r="Q1217" s="14">
        <f xml:space="preserve"> Table1[[#This Row],[Total_Sales]] / Table1[[#This Row],[Quantity_Sold]]</f>
        <v>260.68900000000002</v>
      </c>
      <c r="R1217" s="14" t="str">
        <f t="shared" si="55"/>
        <v>Morning</v>
      </c>
      <c r="S1217" s="30">
        <f t="shared" si="56"/>
        <v>0.19</v>
      </c>
    </row>
    <row r="1218" spans="1:19" ht="15.75" customHeight="1" x14ac:dyDescent="0.3">
      <c r="A1218" s="3">
        <v>2177</v>
      </c>
      <c r="B1218" s="4">
        <v>45299</v>
      </c>
      <c r="C1218" s="3">
        <v>205</v>
      </c>
      <c r="D1218" s="3">
        <v>301</v>
      </c>
      <c r="E1218" s="3">
        <v>102</v>
      </c>
      <c r="F1218" s="3">
        <v>2</v>
      </c>
      <c r="G1218" s="5">
        <v>196.482</v>
      </c>
      <c r="H1218" s="5">
        <v>392.964</v>
      </c>
      <c r="I1218" s="5">
        <v>74.663160000000005</v>
      </c>
      <c r="J1218" s="3" t="b">
        <v>0</v>
      </c>
      <c r="K1218" s="3" t="s">
        <v>161</v>
      </c>
      <c r="L1218" s="16">
        <f t="shared" ref="L1218:L1281" si="57">TIMEVALUE(K1218)</f>
        <v>0.43402777777777779</v>
      </c>
      <c r="M1218" s="3">
        <v>2024</v>
      </c>
      <c r="N1218" s="3">
        <v>1</v>
      </c>
      <c r="O1218" s="3" t="s">
        <v>28</v>
      </c>
      <c r="P1218" s="3">
        <v>10</v>
      </c>
      <c r="Q1218" s="9">
        <f xml:space="preserve"> Table1[[#This Row],[Total_Sales]] / Table1[[#This Row],[Quantity_Sold]]</f>
        <v>196.482</v>
      </c>
      <c r="R1218" s="14" t="str">
        <f t="shared" ref="R1218:R1281" si="58">IF(L1218&lt;TIME(12,0,0),"Morning", IF(L1218&lt;TIME(15,0,0),"Afternoon", IF(L1218&lt;TIME(21,0,0),"Evening","Night")))</f>
        <v>Morning</v>
      </c>
      <c r="S1218" s="30">
        <f t="shared" ref="S1218:S1281" si="59">(I1218/H1218)</f>
        <v>0.19</v>
      </c>
    </row>
    <row r="1219" spans="1:19" ht="15.75" customHeight="1" x14ac:dyDescent="0.3">
      <c r="A1219" s="3">
        <v>1976</v>
      </c>
      <c r="B1219" s="4">
        <v>45300</v>
      </c>
      <c r="C1219" s="3">
        <v>204</v>
      </c>
      <c r="D1219" s="3">
        <v>302</v>
      </c>
      <c r="E1219" s="3">
        <v>101</v>
      </c>
      <c r="F1219" s="3">
        <v>4</v>
      </c>
      <c r="G1219" s="5">
        <v>194.18100000000001</v>
      </c>
      <c r="H1219" s="5">
        <v>776.72400000000005</v>
      </c>
      <c r="I1219" s="5">
        <v>233.0172</v>
      </c>
      <c r="J1219" s="3" t="b">
        <v>0</v>
      </c>
      <c r="K1219" s="3" t="s">
        <v>52</v>
      </c>
      <c r="L1219" s="16">
        <f t="shared" si="57"/>
        <v>0.92361111111111116</v>
      </c>
      <c r="M1219" s="3">
        <v>2024</v>
      </c>
      <c r="N1219" s="3">
        <v>1</v>
      </c>
      <c r="O1219" s="3" t="s">
        <v>31</v>
      </c>
      <c r="P1219" s="3">
        <v>22</v>
      </c>
      <c r="Q1219" s="14">
        <f xml:space="preserve"> Table1[[#This Row],[Total_Sales]] / Table1[[#This Row],[Quantity_Sold]]</f>
        <v>194.18100000000001</v>
      </c>
      <c r="R1219" s="14" t="str">
        <f t="shared" si="58"/>
        <v>Night</v>
      </c>
      <c r="S1219" s="30">
        <f t="shared" si="59"/>
        <v>0.3</v>
      </c>
    </row>
    <row r="1220" spans="1:19" ht="15.75" customHeight="1" x14ac:dyDescent="0.3">
      <c r="A1220" s="3">
        <v>2295</v>
      </c>
      <c r="B1220" s="4">
        <v>45300</v>
      </c>
      <c r="C1220" s="3">
        <v>204</v>
      </c>
      <c r="D1220" s="3">
        <v>305</v>
      </c>
      <c r="E1220" s="3">
        <v>105</v>
      </c>
      <c r="F1220" s="3">
        <v>6</v>
      </c>
      <c r="G1220" s="5">
        <v>180.60900000000001</v>
      </c>
      <c r="H1220" s="5">
        <v>1083.654</v>
      </c>
      <c r="I1220" s="5">
        <v>162.54810000000001</v>
      </c>
      <c r="J1220" s="3" t="b">
        <v>0</v>
      </c>
      <c r="K1220" s="3" t="s">
        <v>810</v>
      </c>
      <c r="L1220" s="16">
        <f t="shared" si="57"/>
        <v>0.16250000000000001</v>
      </c>
      <c r="M1220" s="3">
        <v>2024</v>
      </c>
      <c r="N1220" s="3">
        <v>1</v>
      </c>
      <c r="O1220" s="3" t="s">
        <v>31</v>
      </c>
      <c r="P1220" s="3">
        <v>3</v>
      </c>
      <c r="Q1220" s="9">
        <f xml:space="preserve"> Table1[[#This Row],[Total_Sales]] / Table1[[#This Row],[Quantity_Sold]]</f>
        <v>180.60900000000001</v>
      </c>
      <c r="R1220" s="14" t="str">
        <f t="shared" si="58"/>
        <v>Morning</v>
      </c>
      <c r="S1220" s="30">
        <f t="shared" si="59"/>
        <v>0.15</v>
      </c>
    </row>
    <row r="1221" spans="1:19" ht="15.75" customHeight="1" x14ac:dyDescent="0.3">
      <c r="A1221" s="3">
        <v>2717</v>
      </c>
      <c r="B1221" s="4">
        <v>45300</v>
      </c>
      <c r="C1221" s="3">
        <v>202</v>
      </c>
      <c r="D1221" s="3">
        <v>302</v>
      </c>
      <c r="E1221" s="3">
        <v>104</v>
      </c>
      <c r="F1221" s="3">
        <v>7</v>
      </c>
      <c r="G1221" s="5">
        <v>228.89099999999999</v>
      </c>
      <c r="H1221" s="5">
        <v>1602.2369999999999</v>
      </c>
      <c r="I1221" s="5">
        <v>304.42502999999999</v>
      </c>
      <c r="J1221" s="3" t="b">
        <v>0</v>
      </c>
      <c r="K1221" s="3" t="s">
        <v>1010</v>
      </c>
      <c r="L1221" s="16">
        <f t="shared" si="57"/>
        <v>0.79791666666666672</v>
      </c>
      <c r="M1221" s="3">
        <v>2024</v>
      </c>
      <c r="N1221" s="3">
        <v>1</v>
      </c>
      <c r="O1221" s="3" t="s">
        <v>31</v>
      </c>
      <c r="P1221" s="3">
        <v>19</v>
      </c>
      <c r="Q1221" s="9">
        <f xml:space="preserve"> Table1[[#This Row],[Total_Sales]] / Table1[[#This Row],[Quantity_Sold]]</f>
        <v>228.89099999999999</v>
      </c>
      <c r="R1221" s="14" t="str">
        <f t="shared" si="58"/>
        <v>Evening</v>
      </c>
      <c r="S1221" s="30">
        <f t="shared" si="59"/>
        <v>0.19</v>
      </c>
    </row>
    <row r="1222" spans="1:19" ht="15.75" customHeight="1" x14ac:dyDescent="0.3">
      <c r="A1222" s="3">
        <v>2875</v>
      </c>
      <c r="B1222" s="4">
        <v>45300</v>
      </c>
      <c r="C1222" s="3">
        <v>201</v>
      </c>
      <c r="D1222" s="3">
        <v>302</v>
      </c>
      <c r="E1222" s="3">
        <v>103</v>
      </c>
      <c r="F1222" s="3">
        <v>10</v>
      </c>
      <c r="G1222" s="5">
        <v>292.52600000000001</v>
      </c>
      <c r="H1222" s="5">
        <v>2925.26</v>
      </c>
      <c r="I1222" s="5">
        <v>731.31500000000005</v>
      </c>
      <c r="J1222" s="3" t="b">
        <v>1</v>
      </c>
      <c r="K1222" s="3" t="s">
        <v>528</v>
      </c>
      <c r="L1222" s="16">
        <f t="shared" si="57"/>
        <v>0.67152777777777772</v>
      </c>
      <c r="M1222" s="3">
        <v>2024</v>
      </c>
      <c r="N1222" s="3">
        <v>1</v>
      </c>
      <c r="O1222" s="3" t="s">
        <v>31</v>
      </c>
      <c r="P1222" s="3">
        <v>16</v>
      </c>
      <c r="Q1222" s="9">
        <f xml:space="preserve"> Table1[[#This Row],[Total_Sales]] / Table1[[#This Row],[Quantity_Sold]]</f>
        <v>292.52600000000001</v>
      </c>
      <c r="R1222" s="14" t="str">
        <f t="shared" si="58"/>
        <v>Evening</v>
      </c>
      <c r="S1222" s="30">
        <f t="shared" si="59"/>
        <v>0.25</v>
      </c>
    </row>
    <row r="1223" spans="1:19" ht="15.75" customHeight="1" x14ac:dyDescent="0.3">
      <c r="A1223" s="3">
        <v>2166</v>
      </c>
      <c r="B1223" s="4">
        <v>45301</v>
      </c>
      <c r="C1223" s="3">
        <v>203</v>
      </c>
      <c r="D1223" s="3">
        <v>301</v>
      </c>
      <c r="E1223" s="3">
        <v>104</v>
      </c>
      <c r="F1223" s="3">
        <v>1</v>
      </c>
      <c r="G1223" s="5">
        <v>301.50900000000001</v>
      </c>
      <c r="H1223" s="5">
        <v>301.50900000000001</v>
      </c>
      <c r="I1223" s="5">
        <v>63.316890000000001</v>
      </c>
      <c r="J1223" s="3" t="b">
        <v>0</v>
      </c>
      <c r="K1223" s="3" t="s">
        <v>622</v>
      </c>
      <c r="L1223" s="16">
        <f t="shared" si="57"/>
        <v>0.26180555555555557</v>
      </c>
      <c r="M1223" s="3">
        <v>2024</v>
      </c>
      <c r="N1223" s="3">
        <v>1</v>
      </c>
      <c r="O1223" s="3" t="s">
        <v>18</v>
      </c>
      <c r="P1223" s="3">
        <v>6</v>
      </c>
      <c r="Q1223" s="9">
        <f xml:space="preserve"> Table1[[#This Row],[Total_Sales]] / Table1[[#This Row],[Quantity_Sold]]</f>
        <v>301.50900000000001</v>
      </c>
      <c r="R1223" s="14" t="str">
        <f t="shared" si="58"/>
        <v>Morning</v>
      </c>
      <c r="S1223" s="30">
        <f t="shared" si="59"/>
        <v>0.21</v>
      </c>
    </row>
    <row r="1224" spans="1:19" ht="15.75" customHeight="1" x14ac:dyDescent="0.3">
      <c r="A1224" s="3">
        <v>1456</v>
      </c>
      <c r="B1224" s="4">
        <v>45302</v>
      </c>
      <c r="C1224" s="3">
        <v>205</v>
      </c>
      <c r="D1224" s="3">
        <v>305</v>
      </c>
      <c r="E1224" s="3">
        <v>102</v>
      </c>
      <c r="F1224" s="3">
        <v>5</v>
      </c>
      <c r="G1224" s="5">
        <v>123.851</v>
      </c>
      <c r="H1224" s="5">
        <v>619.255</v>
      </c>
      <c r="I1224" s="5">
        <v>105.27335000000001</v>
      </c>
      <c r="J1224" s="3" t="b">
        <v>0</v>
      </c>
      <c r="K1224" s="3" t="s">
        <v>105</v>
      </c>
      <c r="L1224" s="16">
        <f t="shared" si="57"/>
        <v>0.8569444444444444</v>
      </c>
      <c r="M1224" s="3">
        <v>2024</v>
      </c>
      <c r="N1224" s="3">
        <v>1</v>
      </c>
      <c r="O1224" s="3" t="s">
        <v>16</v>
      </c>
      <c r="P1224" s="3">
        <v>20</v>
      </c>
      <c r="Q1224" s="9">
        <f xml:space="preserve"> Table1[[#This Row],[Total_Sales]] / Table1[[#This Row],[Quantity_Sold]]</f>
        <v>123.851</v>
      </c>
      <c r="R1224" s="14" t="str">
        <f t="shared" si="58"/>
        <v>Evening</v>
      </c>
      <c r="S1224" s="30">
        <f t="shared" si="59"/>
        <v>0.17</v>
      </c>
    </row>
    <row r="1225" spans="1:19" ht="15.75" customHeight="1" x14ac:dyDescent="0.3">
      <c r="A1225" s="3">
        <v>1624</v>
      </c>
      <c r="B1225" s="4">
        <v>45302</v>
      </c>
      <c r="C1225" s="3">
        <v>201</v>
      </c>
      <c r="D1225" s="3">
        <v>301</v>
      </c>
      <c r="E1225" s="3">
        <v>105</v>
      </c>
      <c r="F1225" s="3">
        <v>1</v>
      </c>
      <c r="G1225" s="5">
        <v>123.708</v>
      </c>
      <c r="H1225" s="5">
        <v>123.708</v>
      </c>
      <c r="I1225" s="5">
        <v>21.030360000000002</v>
      </c>
      <c r="J1225" s="3" t="b">
        <v>1</v>
      </c>
      <c r="K1225" s="3" t="s">
        <v>478</v>
      </c>
      <c r="L1225" s="16">
        <f t="shared" si="57"/>
        <v>0.16180555555555556</v>
      </c>
      <c r="M1225" s="3">
        <v>2024</v>
      </c>
      <c r="N1225" s="3">
        <v>1</v>
      </c>
      <c r="O1225" s="3" t="s">
        <v>16</v>
      </c>
      <c r="P1225" s="3">
        <v>3</v>
      </c>
      <c r="Q1225" s="9">
        <f xml:space="preserve"> Table1[[#This Row],[Total_Sales]] / Table1[[#This Row],[Quantity_Sold]]</f>
        <v>123.708</v>
      </c>
      <c r="R1225" s="14" t="str">
        <f t="shared" si="58"/>
        <v>Morning</v>
      </c>
      <c r="S1225" s="30">
        <f t="shared" si="59"/>
        <v>0.17</v>
      </c>
    </row>
    <row r="1226" spans="1:19" ht="15.75" customHeight="1" x14ac:dyDescent="0.3">
      <c r="A1226" s="3">
        <v>2064</v>
      </c>
      <c r="B1226" s="4">
        <v>45302</v>
      </c>
      <c r="C1226" s="3">
        <v>202</v>
      </c>
      <c r="D1226" s="3">
        <v>305</v>
      </c>
      <c r="E1226" s="3">
        <v>102</v>
      </c>
      <c r="F1226" s="3">
        <v>2</v>
      </c>
      <c r="G1226" s="5">
        <v>356.96699999999998</v>
      </c>
      <c r="H1226" s="5">
        <v>713.93399999999997</v>
      </c>
      <c r="I1226" s="5">
        <v>149.92613999999998</v>
      </c>
      <c r="J1226" s="3" t="b">
        <v>0</v>
      </c>
      <c r="K1226" s="3" t="s">
        <v>279</v>
      </c>
      <c r="L1226" s="16">
        <f t="shared" si="57"/>
        <v>0.82499999999999996</v>
      </c>
      <c r="M1226" s="3">
        <v>2024</v>
      </c>
      <c r="N1226" s="3">
        <v>1</v>
      </c>
      <c r="O1226" s="3" t="s">
        <v>16</v>
      </c>
      <c r="P1226" s="3">
        <v>19</v>
      </c>
      <c r="Q1226" s="9">
        <f xml:space="preserve"> Table1[[#This Row],[Total_Sales]] / Table1[[#This Row],[Quantity_Sold]]</f>
        <v>356.96699999999998</v>
      </c>
      <c r="R1226" s="14" t="str">
        <f t="shared" si="58"/>
        <v>Evening</v>
      </c>
      <c r="S1226" s="30">
        <f t="shared" si="59"/>
        <v>0.20999999999999996</v>
      </c>
    </row>
    <row r="1227" spans="1:19" ht="15.75" customHeight="1" x14ac:dyDescent="0.3">
      <c r="A1227" s="3">
        <v>2558</v>
      </c>
      <c r="B1227" s="4">
        <v>45303</v>
      </c>
      <c r="C1227" s="3">
        <v>205</v>
      </c>
      <c r="D1227" s="3">
        <v>303</v>
      </c>
      <c r="E1227" s="3">
        <v>101</v>
      </c>
      <c r="F1227" s="3">
        <v>2</v>
      </c>
      <c r="G1227" s="5">
        <v>239.72000000000003</v>
      </c>
      <c r="H1227" s="5">
        <v>479.44000000000005</v>
      </c>
      <c r="I1227" s="5">
        <v>143.83200000000002</v>
      </c>
      <c r="J1227" s="3" t="b">
        <v>0</v>
      </c>
      <c r="K1227" s="3" t="s">
        <v>489</v>
      </c>
      <c r="L1227" s="16">
        <f t="shared" si="57"/>
        <v>0.72152777777777777</v>
      </c>
      <c r="M1227" s="3">
        <v>2024</v>
      </c>
      <c r="N1227" s="3">
        <v>1</v>
      </c>
      <c r="O1227" s="3" t="s">
        <v>26</v>
      </c>
      <c r="P1227" s="3">
        <v>17</v>
      </c>
      <c r="Q1227" s="14">
        <f xml:space="preserve"> Table1[[#This Row],[Total_Sales]] / Table1[[#This Row],[Quantity_Sold]]</f>
        <v>239.72000000000003</v>
      </c>
      <c r="R1227" s="14" t="str">
        <f t="shared" si="58"/>
        <v>Evening</v>
      </c>
      <c r="S1227" s="30">
        <f t="shared" si="59"/>
        <v>0.3</v>
      </c>
    </row>
    <row r="1228" spans="1:19" ht="15.75" customHeight="1" x14ac:dyDescent="0.3">
      <c r="A1228" s="3">
        <v>1964</v>
      </c>
      <c r="B1228" s="4">
        <v>45304</v>
      </c>
      <c r="C1228" s="3">
        <v>203</v>
      </c>
      <c r="D1228" s="3">
        <v>305</v>
      </c>
      <c r="E1228" s="3">
        <v>103</v>
      </c>
      <c r="F1228" s="3">
        <v>5</v>
      </c>
      <c r="G1228" s="5">
        <v>330.25200000000001</v>
      </c>
      <c r="H1228" s="5">
        <v>1651.26</v>
      </c>
      <c r="I1228" s="5">
        <v>495.37799999999999</v>
      </c>
      <c r="J1228" s="3" t="b">
        <v>1</v>
      </c>
      <c r="K1228" s="3" t="s">
        <v>641</v>
      </c>
      <c r="L1228" s="16">
        <f t="shared" si="57"/>
        <v>0.38611111111111113</v>
      </c>
      <c r="M1228" s="3">
        <v>2024</v>
      </c>
      <c r="N1228" s="3">
        <v>1</v>
      </c>
      <c r="O1228" s="3" t="s">
        <v>22</v>
      </c>
      <c r="P1228" s="3">
        <v>9</v>
      </c>
      <c r="Q1228" s="9">
        <f xml:space="preserve"> Table1[[#This Row],[Total_Sales]] / Table1[[#This Row],[Quantity_Sold]]</f>
        <v>330.25200000000001</v>
      </c>
      <c r="R1228" s="14" t="str">
        <f t="shared" si="58"/>
        <v>Morning</v>
      </c>
      <c r="S1228" s="30">
        <f t="shared" si="59"/>
        <v>0.3</v>
      </c>
    </row>
    <row r="1229" spans="1:19" ht="15.75" customHeight="1" x14ac:dyDescent="0.3">
      <c r="A1229" s="3">
        <v>1202</v>
      </c>
      <c r="B1229" s="4">
        <v>45305</v>
      </c>
      <c r="C1229" s="3">
        <v>201</v>
      </c>
      <c r="D1229" s="3">
        <v>304</v>
      </c>
      <c r="E1229" s="3">
        <v>101</v>
      </c>
      <c r="F1229" s="3">
        <v>3</v>
      </c>
      <c r="G1229" s="5">
        <v>138.94399999999999</v>
      </c>
      <c r="H1229" s="5">
        <v>416.83199999999999</v>
      </c>
      <c r="I1229" s="5">
        <v>125.0496</v>
      </c>
      <c r="J1229" s="3" t="b">
        <v>1</v>
      </c>
      <c r="K1229" s="3" t="s">
        <v>211</v>
      </c>
      <c r="L1229" s="16">
        <f t="shared" si="57"/>
        <v>6.1805555555555558E-2</v>
      </c>
      <c r="M1229" s="3">
        <v>2024</v>
      </c>
      <c r="N1229" s="3">
        <v>1</v>
      </c>
      <c r="O1229" s="3" t="s">
        <v>20</v>
      </c>
      <c r="P1229" s="3">
        <v>1</v>
      </c>
      <c r="Q1229" s="14">
        <f xml:space="preserve"> Table1[[#This Row],[Total_Sales]] / Table1[[#This Row],[Quantity_Sold]]</f>
        <v>138.94399999999999</v>
      </c>
      <c r="R1229" s="14" t="str">
        <f t="shared" si="58"/>
        <v>Morning</v>
      </c>
      <c r="S1229" s="30">
        <f t="shared" si="59"/>
        <v>0.3</v>
      </c>
    </row>
    <row r="1230" spans="1:19" ht="15.75" customHeight="1" x14ac:dyDescent="0.3">
      <c r="A1230" s="3">
        <v>1223</v>
      </c>
      <c r="B1230" s="4">
        <v>45305</v>
      </c>
      <c r="C1230" s="3">
        <v>204</v>
      </c>
      <c r="D1230" s="3">
        <v>301</v>
      </c>
      <c r="E1230" s="3">
        <v>101</v>
      </c>
      <c r="F1230" s="3">
        <v>2</v>
      </c>
      <c r="G1230" s="5">
        <v>354.09399999999999</v>
      </c>
      <c r="H1230" s="5">
        <v>708.18799999999999</v>
      </c>
      <c r="I1230" s="5">
        <v>134.55572000000001</v>
      </c>
      <c r="J1230" s="3" t="b">
        <v>0</v>
      </c>
      <c r="K1230" s="3" t="s">
        <v>227</v>
      </c>
      <c r="L1230" s="16">
        <f t="shared" si="57"/>
        <v>0.72777777777777775</v>
      </c>
      <c r="M1230" s="3">
        <v>2024</v>
      </c>
      <c r="N1230" s="3">
        <v>1</v>
      </c>
      <c r="O1230" s="3" t="s">
        <v>20</v>
      </c>
      <c r="P1230" s="3">
        <v>17</v>
      </c>
      <c r="Q1230" s="14">
        <f xml:space="preserve"> Table1[[#This Row],[Total_Sales]] / Table1[[#This Row],[Quantity_Sold]]</f>
        <v>354.09399999999999</v>
      </c>
      <c r="R1230" s="14" t="str">
        <f t="shared" si="58"/>
        <v>Evening</v>
      </c>
      <c r="S1230" s="30">
        <f t="shared" si="59"/>
        <v>0.19</v>
      </c>
    </row>
    <row r="1231" spans="1:19" ht="15.75" customHeight="1" x14ac:dyDescent="0.3">
      <c r="A1231" s="3">
        <v>1977</v>
      </c>
      <c r="B1231" s="4">
        <v>45305</v>
      </c>
      <c r="C1231" s="3">
        <v>202</v>
      </c>
      <c r="D1231" s="3">
        <v>301</v>
      </c>
      <c r="E1231" s="3">
        <v>102</v>
      </c>
      <c r="F1231" s="3">
        <v>1</v>
      </c>
      <c r="G1231" s="5">
        <v>140.816</v>
      </c>
      <c r="H1231" s="5">
        <v>140.816</v>
      </c>
      <c r="I1231" s="5">
        <v>21.122399999999999</v>
      </c>
      <c r="J1231" s="3" t="b">
        <v>0</v>
      </c>
      <c r="K1231" s="3" t="s">
        <v>735</v>
      </c>
      <c r="L1231" s="16">
        <f t="shared" si="57"/>
        <v>0.3972222222222222</v>
      </c>
      <c r="M1231" s="3">
        <v>2024</v>
      </c>
      <c r="N1231" s="3">
        <v>1</v>
      </c>
      <c r="O1231" s="3" t="s">
        <v>20</v>
      </c>
      <c r="P1231" s="3">
        <v>9</v>
      </c>
      <c r="Q1231" s="9">
        <f xml:space="preserve"> Table1[[#This Row],[Total_Sales]] / Table1[[#This Row],[Quantity_Sold]]</f>
        <v>140.816</v>
      </c>
      <c r="R1231" s="14" t="str">
        <f t="shared" si="58"/>
        <v>Morning</v>
      </c>
      <c r="S1231" s="30">
        <f t="shared" si="59"/>
        <v>0.15</v>
      </c>
    </row>
    <row r="1232" spans="1:19" ht="15.75" customHeight="1" x14ac:dyDescent="0.3">
      <c r="A1232" s="3">
        <v>2286</v>
      </c>
      <c r="B1232" s="4">
        <v>45306</v>
      </c>
      <c r="C1232" s="3">
        <v>203</v>
      </c>
      <c r="D1232" s="3">
        <v>304</v>
      </c>
      <c r="E1232" s="3">
        <v>101</v>
      </c>
      <c r="F1232" s="3">
        <v>5</v>
      </c>
      <c r="G1232" s="5">
        <v>281.29399999999998</v>
      </c>
      <c r="H1232" s="5">
        <v>1406.4699999999998</v>
      </c>
      <c r="I1232" s="5">
        <v>295.35869999999994</v>
      </c>
      <c r="J1232" s="3" t="b">
        <v>1</v>
      </c>
      <c r="K1232" s="3" t="s">
        <v>861</v>
      </c>
      <c r="L1232" s="16">
        <f t="shared" si="57"/>
        <v>0.60833333333333328</v>
      </c>
      <c r="M1232" s="3">
        <v>2024</v>
      </c>
      <c r="N1232" s="3">
        <v>1</v>
      </c>
      <c r="O1232" s="3" t="s">
        <v>28</v>
      </c>
      <c r="P1232" s="3">
        <v>14</v>
      </c>
      <c r="Q1232" s="14">
        <f xml:space="preserve"> Table1[[#This Row],[Total_Sales]] / Table1[[#This Row],[Quantity_Sold]]</f>
        <v>281.29399999999998</v>
      </c>
      <c r="R1232" s="14" t="str">
        <f t="shared" si="58"/>
        <v>Afternoon</v>
      </c>
      <c r="S1232" s="30">
        <f t="shared" si="59"/>
        <v>0.21</v>
      </c>
    </row>
    <row r="1233" spans="1:19" ht="15.75" customHeight="1" x14ac:dyDescent="0.3">
      <c r="A1233" s="3">
        <v>1232</v>
      </c>
      <c r="B1233" s="4">
        <v>45307</v>
      </c>
      <c r="C1233" s="3">
        <v>203</v>
      </c>
      <c r="D1233" s="3">
        <v>302</v>
      </c>
      <c r="E1233" s="3">
        <v>102</v>
      </c>
      <c r="F1233" s="3">
        <v>10</v>
      </c>
      <c r="G1233" s="5">
        <v>203.70999999999998</v>
      </c>
      <c r="H1233" s="5">
        <v>2037.1</v>
      </c>
      <c r="I1233" s="5">
        <v>611.13</v>
      </c>
      <c r="J1233" s="3" t="b">
        <v>1</v>
      </c>
      <c r="K1233" s="3" t="s">
        <v>236</v>
      </c>
      <c r="L1233" s="16">
        <f t="shared" si="57"/>
        <v>0.30555555555555558</v>
      </c>
      <c r="M1233" s="3">
        <v>2024</v>
      </c>
      <c r="N1233" s="3">
        <v>1</v>
      </c>
      <c r="O1233" s="3" t="s">
        <v>31</v>
      </c>
      <c r="P1233" s="3">
        <v>7</v>
      </c>
      <c r="Q1233" s="9">
        <f xml:space="preserve"> Table1[[#This Row],[Total_Sales]] / Table1[[#This Row],[Quantity_Sold]]</f>
        <v>203.70999999999998</v>
      </c>
      <c r="R1233" s="14" t="str">
        <f t="shared" si="58"/>
        <v>Morning</v>
      </c>
      <c r="S1233" s="30">
        <f t="shared" si="59"/>
        <v>0.3</v>
      </c>
    </row>
    <row r="1234" spans="1:19" ht="15.75" customHeight="1" x14ac:dyDescent="0.3">
      <c r="A1234" s="3">
        <v>1904</v>
      </c>
      <c r="B1234" s="4">
        <v>45307</v>
      </c>
      <c r="C1234" s="3">
        <v>201</v>
      </c>
      <c r="D1234" s="3">
        <v>304</v>
      </c>
      <c r="E1234" s="3">
        <v>102</v>
      </c>
      <c r="F1234" s="3">
        <v>6</v>
      </c>
      <c r="G1234" s="5">
        <v>134.03</v>
      </c>
      <c r="H1234" s="5">
        <v>804.18000000000006</v>
      </c>
      <c r="I1234" s="5">
        <v>241.25400000000002</v>
      </c>
      <c r="J1234" s="3" t="b">
        <v>0</v>
      </c>
      <c r="K1234" s="3" t="s">
        <v>327</v>
      </c>
      <c r="L1234" s="16">
        <f t="shared" si="57"/>
        <v>0.21180555555555555</v>
      </c>
      <c r="M1234" s="3">
        <v>2024</v>
      </c>
      <c r="N1234" s="3">
        <v>1</v>
      </c>
      <c r="O1234" s="3" t="s">
        <v>31</v>
      </c>
      <c r="P1234" s="3">
        <v>5</v>
      </c>
      <c r="Q1234" s="9">
        <f xml:space="preserve"> Table1[[#This Row],[Total_Sales]] / Table1[[#This Row],[Quantity_Sold]]</f>
        <v>134.03</v>
      </c>
      <c r="R1234" s="14" t="str">
        <f t="shared" si="58"/>
        <v>Morning</v>
      </c>
      <c r="S1234" s="30">
        <f t="shared" si="59"/>
        <v>0.3</v>
      </c>
    </row>
    <row r="1235" spans="1:19" ht="15.75" customHeight="1" x14ac:dyDescent="0.3">
      <c r="A1235" s="3">
        <v>2192</v>
      </c>
      <c r="B1235" s="4">
        <v>45307</v>
      </c>
      <c r="C1235" s="3">
        <v>201</v>
      </c>
      <c r="D1235" s="3">
        <v>305</v>
      </c>
      <c r="E1235" s="3">
        <v>102</v>
      </c>
      <c r="F1235" s="3">
        <v>8</v>
      </c>
      <c r="G1235" s="5">
        <v>98.74799999999999</v>
      </c>
      <c r="H1235" s="5">
        <v>789.98399999999992</v>
      </c>
      <c r="I1235" s="5">
        <v>236.99519999999995</v>
      </c>
      <c r="J1235" s="3" t="b">
        <v>0</v>
      </c>
      <c r="K1235" s="3" t="s">
        <v>816</v>
      </c>
      <c r="L1235" s="16">
        <f t="shared" si="57"/>
        <v>0.73263888888888884</v>
      </c>
      <c r="M1235" s="3">
        <v>2024</v>
      </c>
      <c r="N1235" s="3">
        <v>1</v>
      </c>
      <c r="O1235" s="3" t="s">
        <v>31</v>
      </c>
      <c r="P1235" s="3">
        <v>17</v>
      </c>
      <c r="Q1235" s="9">
        <f xml:space="preserve"> Table1[[#This Row],[Total_Sales]] / Table1[[#This Row],[Quantity_Sold]]</f>
        <v>98.74799999999999</v>
      </c>
      <c r="R1235" s="14" t="str">
        <f t="shared" si="58"/>
        <v>Evening</v>
      </c>
      <c r="S1235" s="30">
        <f t="shared" si="59"/>
        <v>0.3</v>
      </c>
    </row>
    <row r="1236" spans="1:19" ht="15.75" customHeight="1" x14ac:dyDescent="0.3">
      <c r="A1236" s="3">
        <v>2680</v>
      </c>
      <c r="B1236" s="4">
        <v>45307</v>
      </c>
      <c r="C1236" s="3">
        <v>204</v>
      </c>
      <c r="D1236" s="3">
        <v>302</v>
      </c>
      <c r="E1236" s="3">
        <v>102</v>
      </c>
      <c r="F1236" s="3">
        <v>3</v>
      </c>
      <c r="G1236" s="5">
        <v>358.31900000000002</v>
      </c>
      <c r="H1236" s="5">
        <v>1074.9570000000001</v>
      </c>
      <c r="I1236" s="5">
        <v>182.74269000000004</v>
      </c>
      <c r="J1236" s="3" t="b">
        <v>0</v>
      </c>
      <c r="K1236" s="3" t="s">
        <v>929</v>
      </c>
      <c r="L1236" s="16">
        <f t="shared" si="57"/>
        <v>0.6381944444444444</v>
      </c>
      <c r="M1236" s="3">
        <v>2024</v>
      </c>
      <c r="N1236" s="3">
        <v>1</v>
      </c>
      <c r="O1236" s="3" t="s">
        <v>31</v>
      </c>
      <c r="P1236" s="3">
        <v>15</v>
      </c>
      <c r="Q1236" s="9">
        <f xml:space="preserve"> Table1[[#This Row],[Total_Sales]] / Table1[[#This Row],[Quantity_Sold]]</f>
        <v>358.31900000000002</v>
      </c>
      <c r="R1236" s="14" t="str">
        <f t="shared" si="58"/>
        <v>Evening</v>
      </c>
      <c r="S1236" s="30">
        <f t="shared" si="59"/>
        <v>0.17</v>
      </c>
    </row>
    <row r="1237" spans="1:19" ht="15.75" customHeight="1" x14ac:dyDescent="0.3">
      <c r="A1237" s="3">
        <v>1532</v>
      </c>
      <c r="B1237" s="4">
        <v>45308</v>
      </c>
      <c r="C1237" s="3">
        <v>205</v>
      </c>
      <c r="D1237" s="3">
        <v>302</v>
      </c>
      <c r="E1237" s="3">
        <v>102</v>
      </c>
      <c r="F1237" s="3">
        <v>3</v>
      </c>
      <c r="G1237" s="5">
        <v>312.37700000000001</v>
      </c>
      <c r="H1237" s="5">
        <v>937.13100000000009</v>
      </c>
      <c r="I1237" s="5">
        <v>281.13929999999999</v>
      </c>
      <c r="J1237" s="3" t="b">
        <v>0</v>
      </c>
      <c r="K1237" s="3" t="s">
        <v>466</v>
      </c>
      <c r="L1237" s="16">
        <f t="shared" si="57"/>
        <v>0.75902777777777775</v>
      </c>
      <c r="M1237" s="3">
        <v>2024</v>
      </c>
      <c r="N1237" s="3">
        <v>1</v>
      </c>
      <c r="O1237" s="3" t="s">
        <v>18</v>
      </c>
      <c r="P1237" s="3">
        <v>18</v>
      </c>
      <c r="Q1237" s="9">
        <f xml:space="preserve"> Table1[[#This Row],[Total_Sales]] / Table1[[#This Row],[Quantity_Sold]]</f>
        <v>312.37700000000001</v>
      </c>
      <c r="R1237" s="14" t="str">
        <f t="shared" si="58"/>
        <v>Evening</v>
      </c>
      <c r="S1237" s="30">
        <f t="shared" si="59"/>
        <v>0.3</v>
      </c>
    </row>
    <row r="1238" spans="1:19" ht="15.75" customHeight="1" x14ac:dyDescent="0.3">
      <c r="A1238" s="3">
        <v>1763</v>
      </c>
      <c r="B1238" s="4">
        <v>45308</v>
      </c>
      <c r="C1238" s="3">
        <v>204</v>
      </c>
      <c r="D1238" s="3">
        <v>302</v>
      </c>
      <c r="E1238" s="3">
        <v>101</v>
      </c>
      <c r="F1238" s="3">
        <v>7</v>
      </c>
      <c r="G1238" s="5">
        <v>156.15600000000001</v>
      </c>
      <c r="H1238" s="5">
        <v>1093.0920000000001</v>
      </c>
      <c r="I1238" s="5">
        <v>207.68748000000002</v>
      </c>
      <c r="J1238" s="3" t="b">
        <v>0</v>
      </c>
      <c r="K1238" s="3" t="s">
        <v>618</v>
      </c>
      <c r="L1238" s="16">
        <f t="shared" si="57"/>
        <v>0.93888888888888888</v>
      </c>
      <c r="M1238" s="3">
        <v>2024</v>
      </c>
      <c r="N1238" s="3">
        <v>1</v>
      </c>
      <c r="O1238" s="3" t="s">
        <v>18</v>
      </c>
      <c r="P1238" s="3">
        <v>22</v>
      </c>
      <c r="Q1238" s="14">
        <f xml:space="preserve"> Table1[[#This Row],[Total_Sales]] / Table1[[#This Row],[Quantity_Sold]]</f>
        <v>156.15600000000001</v>
      </c>
      <c r="R1238" s="14" t="str">
        <f t="shared" si="58"/>
        <v>Night</v>
      </c>
      <c r="S1238" s="30">
        <f t="shared" si="59"/>
        <v>0.19</v>
      </c>
    </row>
    <row r="1239" spans="1:19" ht="15.75" customHeight="1" x14ac:dyDescent="0.3">
      <c r="A1239" s="3">
        <v>2879</v>
      </c>
      <c r="B1239" s="4">
        <v>45308</v>
      </c>
      <c r="C1239" s="3">
        <v>204</v>
      </c>
      <c r="D1239" s="3">
        <v>305</v>
      </c>
      <c r="E1239" s="3">
        <v>101</v>
      </c>
      <c r="F1239" s="3">
        <v>5</v>
      </c>
      <c r="G1239" s="5">
        <v>337.61</v>
      </c>
      <c r="H1239" s="5">
        <v>1688.0500000000002</v>
      </c>
      <c r="I1239" s="5">
        <v>320.72950000000003</v>
      </c>
      <c r="J1239" s="3" t="b">
        <v>1</v>
      </c>
      <c r="K1239" s="3" t="s">
        <v>1067</v>
      </c>
      <c r="L1239" s="16">
        <f t="shared" si="57"/>
        <v>5.0694444444444445E-2</v>
      </c>
      <c r="M1239" s="3">
        <v>2024</v>
      </c>
      <c r="N1239" s="3">
        <v>1</v>
      </c>
      <c r="O1239" s="3" t="s">
        <v>18</v>
      </c>
      <c r="P1239" s="3">
        <v>1</v>
      </c>
      <c r="Q1239" s="14">
        <f xml:space="preserve"> Table1[[#This Row],[Total_Sales]] / Table1[[#This Row],[Quantity_Sold]]</f>
        <v>337.61</v>
      </c>
      <c r="R1239" s="14" t="str">
        <f t="shared" si="58"/>
        <v>Morning</v>
      </c>
      <c r="S1239" s="30">
        <f t="shared" si="59"/>
        <v>0.19</v>
      </c>
    </row>
    <row r="1240" spans="1:19" ht="15.75" customHeight="1" x14ac:dyDescent="0.3">
      <c r="A1240" s="3">
        <v>2515</v>
      </c>
      <c r="B1240" s="4">
        <v>45309</v>
      </c>
      <c r="C1240" s="3">
        <v>202</v>
      </c>
      <c r="D1240" s="3">
        <v>301</v>
      </c>
      <c r="E1240" s="3">
        <v>101</v>
      </c>
      <c r="F1240" s="3">
        <v>5</v>
      </c>
      <c r="G1240" s="5">
        <v>317.08300000000003</v>
      </c>
      <c r="H1240" s="5">
        <v>1585.4150000000002</v>
      </c>
      <c r="I1240" s="5">
        <v>396.35375000000005</v>
      </c>
      <c r="J1240" s="3" t="b">
        <v>0</v>
      </c>
      <c r="K1240" s="3" t="s">
        <v>875</v>
      </c>
      <c r="L1240" s="16">
        <f t="shared" si="57"/>
        <v>0.15694444444444444</v>
      </c>
      <c r="M1240" s="3">
        <v>2024</v>
      </c>
      <c r="N1240" s="3">
        <v>1</v>
      </c>
      <c r="O1240" s="3" t="s">
        <v>16</v>
      </c>
      <c r="P1240" s="3">
        <v>3</v>
      </c>
      <c r="Q1240" s="14">
        <f xml:space="preserve"> Table1[[#This Row],[Total_Sales]] / Table1[[#This Row],[Quantity_Sold]]</f>
        <v>317.08300000000003</v>
      </c>
      <c r="R1240" s="14" t="str">
        <f t="shared" si="58"/>
        <v>Morning</v>
      </c>
      <c r="S1240" s="30">
        <f t="shared" si="59"/>
        <v>0.25</v>
      </c>
    </row>
    <row r="1241" spans="1:19" ht="15.75" customHeight="1" x14ac:dyDescent="0.3">
      <c r="A1241" s="3">
        <v>1948</v>
      </c>
      <c r="B1241" s="4">
        <v>45310</v>
      </c>
      <c r="C1241" s="3">
        <v>204</v>
      </c>
      <c r="D1241" s="3">
        <v>305</v>
      </c>
      <c r="E1241" s="3">
        <v>103</v>
      </c>
      <c r="F1241" s="3">
        <v>3</v>
      </c>
      <c r="G1241" s="5">
        <v>222.61200000000002</v>
      </c>
      <c r="H1241" s="5">
        <v>667.83600000000001</v>
      </c>
      <c r="I1241" s="5">
        <v>113.53212000000001</v>
      </c>
      <c r="J1241" s="3" t="b">
        <v>0</v>
      </c>
      <c r="K1241" s="3" t="s">
        <v>593</v>
      </c>
      <c r="L1241" s="16">
        <f t="shared" si="57"/>
        <v>0.56944444444444442</v>
      </c>
      <c r="M1241" s="3">
        <v>2024</v>
      </c>
      <c r="N1241" s="3">
        <v>1</v>
      </c>
      <c r="O1241" s="3" t="s">
        <v>26</v>
      </c>
      <c r="P1241" s="3">
        <v>13</v>
      </c>
      <c r="Q1241" s="9">
        <f xml:space="preserve"> Table1[[#This Row],[Total_Sales]] / Table1[[#This Row],[Quantity_Sold]]</f>
        <v>222.61199999999999</v>
      </c>
      <c r="R1241" s="14" t="str">
        <f t="shared" si="58"/>
        <v>Afternoon</v>
      </c>
      <c r="S1241" s="30">
        <f t="shared" si="59"/>
        <v>0.17</v>
      </c>
    </row>
    <row r="1242" spans="1:19" ht="15.75" customHeight="1" x14ac:dyDescent="0.3">
      <c r="A1242" s="3">
        <v>2141</v>
      </c>
      <c r="B1242" s="4">
        <v>45310</v>
      </c>
      <c r="C1242" s="3">
        <v>201</v>
      </c>
      <c r="D1242" s="3">
        <v>303</v>
      </c>
      <c r="E1242" s="3">
        <v>101</v>
      </c>
      <c r="F1242" s="3">
        <v>4</v>
      </c>
      <c r="G1242" s="5">
        <v>317.66800000000001</v>
      </c>
      <c r="H1242" s="5">
        <v>1270.672</v>
      </c>
      <c r="I1242" s="5">
        <v>241.42768000000001</v>
      </c>
      <c r="J1242" s="3" t="b">
        <v>0</v>
      </c>
      <c r="K1242" s="3" t="s">
        <v>798</v>
      </c>
      <c r="L1242" s="16">
        <f t="shared" si="57"/>
        <v>0.66736111111111107</v>
      </c>
      <c r="M1242" s="3">
        <v>2024</v>
      </c>
      <c r="N1242" s="3">
        <v>1</v>
      </c>
      <c r="O1242" s="3" t="s">
        <v>26</v>
      </c>
      <c r="P1242" s="3">
        <v>16</v>
      </c>
      <c r="Q1242" s="14">
        <f xml:space="preserve"> Table1[[#This Row],[Total_Sales]] / Table1[[#This Row],[Quantity_Sold]]</f>
        <v>317.66800000000001</v>
      </c>
      <c r="R1242" s="14" t="str">
        <f t="shared" si="58"/>
        <v>Evening</v>
      </c>
      <c r="S1242" s="30">
        <f t="shared" si="59"/>
        <v>0.19</v>
      </c>
    </row>
    <row r="1243" spans="1:19" ht="15.75" customHeight="1" x14ac:dyDescent="0.3">
      <c r="A1243" s="3">
        <v>2505</v>
      </c>
      <c r="B1243" s="4">
        <v>45310</v>
      </c>
      <c r="C1243" s="3">
        <v>203</v>
      </c>
      <c r="D1243" s="3">
        <v>305</v>
      </c>
      <c r="E1243" s="3">
        <v>105</v>
      </c>
      <c r="F1243" s="3">
        <v>9</v>
      </c>
      <c r="G1243" s="5">
        <v>63.843000000000004</v>
      </c>
      <c r="H1243" s="5">
        <v>574.58699999999999</v>
      </c>
      <c r="I1243" s="5">
        <v>86.18804999999999</v>
      </c>
      <c r="J1243" s="3" t="b">
        <v>0</v>
      </c>
      <c r="K1243" s="3" t="s">
        <v>942</v>
      </c>
      <c r="L1243" s="16">
        <f t="shared" si="57"/>
        <v>3.9583333333333331E-2</v>
      </c>
      <c r="M1243" s="3">
        <v>2024</v>
      </c>
      <c r="N1243" s="3">
        <v>1</v>
      </c>
      <c r="O1243" s="3" t="s">
        <v>26</v>
      </c>
      <c r="P1243" s="3">
        <v>0</v>
      </c>
      <c r="Q1243" s="9">
        <f xml:space="preserve"> Table1[[#This Row],[Total_Sales]] / Table1[[#This Row],[Quantity_Sold]]</f>
        <v>63.842999999999996</v>
      </c>
      <c r="R1243" s="14" t="str">
        <f t="shared" si="58"/>
        <v>Morning</v>
      </c>
      <c r="S1243" s="30">
        <f t="shared" si="59"/>
        <v>0.15</v>
      </c>
    </row>
    <row r="1244" spans="1:19" ht="15.75" customHeight="1" x14ac:dyDescent="0.3">
      <c r="A1244" s="3">
        <v>2895</v>
      </c>
      <c r="B1244" s="4">
        <v>45310</v>
      </c>
      <c r="C1244" s="3">
        <v>205</v>
      </c>
      <c r="D1244" s="3">
        <v>301</v>
      </c>
      <c r="E1244" s="3">
        <v>102</v>
      </c>
      <c r="F1244" s="3">
        <v>3</v>
      </c>
      <c r="G1244" s="5">
        <v>380.64000000000004</v>
      </c>
      <c r="H1244" s="5">
        <v>1141.92</v>
      </c>
      <c r="I1244" s="5">
        <v>171.28800000000001</v>
      </c>
      <c r="J1244" s="3" t="b">
        <v>0</v>
      </c>
      <c r="K1244" s="3" t="s">
        <v>541</v>
      </c>
      <c r="L1244" s="16">
        <f t="shared" si="57"/>
        <v>0.47986111111111113</v>
      </c>
      <c r="M1244" s="3">
        <v>2024</v>
      </c>
      <c r="N1244" s="3">
        <v>1</v>
      </c>
      <c r="O1244" s="3" t="s">
        <v>26</v>
      </c>
      <c r="P1244" s="3">
        <v>11</v>
      </c>
      <c r="Q1244" s="9">
        <f xml:space="preserve"> Table1[[#This Row],[Total_Sales]] / Table1[[#This Row],[Quantity_Sold]]</f>
        <v>380.64000000000004</v>
      </c>
      <c r="R1244" s="14" t="str">
        <f t="shared" si="58"/>
        <v>Morning</v>
      </c>
      <c r="S1244" s="30">
        <f t="shared" si="59"/>
        <v>0.15</v>
      </c>
    </row>
    <row r="1245" spans="1:19" ht="15.75" customHeight="1" x14ac:dyDescent="0.3">
      <c r="A1245" s="3">
        <v>1667</v>
      </c>
      <c r="B1245" s="4">
        <v>45311</v>
      </c>
      <c r="C1245" s="3">
        <v>202</v>
      </c>
      <c r="D1245" s="3">
        <v>304</v>
      </c>
      <c r="E1245" s="3">
        <v>105</v>
      </c>
      <c r="F1245" s="3">
        <v>3</v>
      </c>
      <c r="G1245" s="5">
        <v>109.187</v>
      </c>
      <c r="H1245" s="5">
        <v>327.56099999999998</v>
      </c>
      <c r="I1245" s="5">
        <v>62.23659</v>
      </c>
      <c r="J1245" s="3" t="b">
        <v>1</v>
      </c>
      <c r="K1245" s="3" t="s">
        <v>558</v>
      </c>
      <c r="L1245" s="16">
        <f t="shared" si="57"/>
        <v>0.60972222222222228</v>
      </c>
      <c r="M1245" s="3">
        <v>2024</v>
      </c>
      <c r="N1245" s="3">
        <v>1</v>
      </c>
      <c r="O1245" s="3" t="s">
        <v>22</v>
      </c>
      <c r="P1245" s="3">
        <v>14</v>
      </c>
      <c r="Q1245" s="9">
        <f xml:space="preserve"> Table1[[#This Row],[Total_Sales]] / Table1[[#This Row],[Quantity_Sold]]</f>
        <v>109.187</v>
      </c>
      <c r="R1245" s="14" t="str">
        <f t="shared" si="58"/>
        <v>Afternoon</v>
      </c>
      <c r="S1245" s="30">
        <f t="shared" si="59"/>
        <v>0.19</v>
      </c>
    </row>
    <row r="1246" spans="1:19" ht="15.75" customHeight="1" x14ac:dyDescent="0.3">
      <c r="A1246" s="3">
        <v>2006</v>
      </c>
      <c r="B1246" s="4">
        <v>45311</v>
      </c>
      <c r="C1246" s="3">
        <v>202</v>
      </c>
      <c r="D1246" s="3">
        <v>302</v>
      </c>
      <c r="E1246" s="3">
        <v>102</v>
      </c>
      <c r="F1246" s="3">
        <v>2</v>
      </c>
      <c r="G1246" s="5">
        <v>218.34800000000001</v>
      </c>
      <c r="H1246" s="5">
        <v>436.69600000000003</v>
      </c>
      <c r="I1246" s="5">
        <v>131.00880000000001</v>
      </c>
      <c r="J1246" s="3" t="b">
        <v>0</v>
      </c>
      <c r="K1246" s="3" t="s">
        <v>431</v>
      </c>
      <c r="L1246" s="16">
        <f t="shared" si="57"/>
        <v>0.79097222222222219</v>
      </c>
      <c r="M1246" s="3">
        <v>2024</v>
      </c>
      <c r="N1246" s="3">
        <v>1</v>
      </c>
      <c r="O1246" s="3" t="s">
        <v>22</v>
      </c>
      <c r="P1246" s="3">
        <v>18</v>
      </c>
      <c r="Q1246" s="9">
        <f xml:space="preserve"> Table1[[#This Row],[Total_Sales]] / Table1[[#This Row],[Quantity_Sold]]</f>
        <v>218.34800000000001</v>
      </c>
      <c r="R1246" s="14" t="str">
        <f t="shared" si="58"/>
        <v>Evening</v>
      </c>
      <c r="S1246" s="30">
        <f t="shared" si="59"/>
        <v>0.3</v>
      </c>
    </row>
    <row r="1247" spans="1:19" ht="15.75" customHeight="1" x14ac:dyDescent="0.3">
      <c r="A1247" s="3">
        <v>1588</v>
      </c>
      <c r="B1247" s="4">
        <v>45312</v>
      </c>
      <c r="C1247" s="3">
        <v>203</v>
      </c>
      <c r="D1247" s="3">
        <v>303</v>
      </c>
      <c r="E1247" s="3">
        <v>103</v>
      </c>
      <c r="F1247" s="3">
        <v>1</v>
      </c>
      <c r="G1247" s="5">
        <v>124.64399999999999</v>
      </c>
      <c r="H1247" s="5">
        <v>124.64399999999999</v>
      </c>
      <c r="I1247" s="5">
        <v>21.18948</v>
      </c>
      <c r="J1247" s="3" t="b">
        <v>0</v>
      </c>
      <c r="K1247" s="3" t="s">
        <v>506</v>
      </c>
      <c r="L1247" s="16">
        <f t="shared" si="57"/>
        <v>0.81944444444444442</v>
      </c>
      <c r="M1247" s="3">
        <v>2024</v>
      </c>
      <c r="N1247" s="3">
        <v>1</v>
      </c>
      <c r="O1247" s="3" t="s">
        <v>20</v>
      </c>
      <c r="P1247" s="3">
        <v>19</v>
      </c>
      <c r="Q1247" s="9">
        <f xml:space="preserve"> Table1[[#This Row],[Total_Sales]] / Table1[[#This Row],[Quantity_Sold]]</f>
        <v>124.64399999999999</v>
      </c>
      <c r="R1247" s="14" t="str">
        <f t="shared" si="58"/>
        <v>Evening</v>
      </c>
      <c r="S1247" s="30">
        <f t="shared" si="59"/>
        <v>0.17</v>
      </c>
    </row>
    <row r="1248" spans="1:19" ht="15.75" customHeight="1" x14ac:dyDescent="0.3">
      <c r="A1248" s="3">
        <v>1973</v>
      </c>
      <c r="B1248" s="4">
        <v>45312</v>
      </c>
      <c r="C1248" s="3">
        <v>204</v>
      </c>
      <c r="D1248" s="3">
        <v>305</v>
      </c>
      <c r="E1248" s="3">
        <v>101</v>
      </c>
      <c r="F1248" s="3">
        <v>8</v>
      </c>
      <c r="G1248" s="5">
        <v>160.732</v>
      </c>
      <c r="H1248" s="5">
        <v>1285.856</v>
      </c>
      <c r="I1248" s="5">
        <v>244.31264000000002</v>
      </c>
      <c r="J1248" s="3" t="b">
        <v>0</v>
      </c>
      <c r="K1248" s="3" t="s">
        <v>58</v>
      </c>
      <c r="L1248" s="16">
        <f t="shared" si="57"/>
        <v>0.55833333333333335</v>
      </c>
      <c r="M1248" s="3">
        <v>2024</v>
      </c>
      <c r="N1248" s="3">
        <v>1</v>
      </c>
      <c r="O1248" s="3" t="s">
        <v>20</v>
      </c>
      <c r="P1248" s="3">
        <v>13</v>
      </c>
      <c r="Q1248" s="14">
        <f xml:space="preserve"> Table1[[#This Row],[Total_Sales]] / Table1[[#This Row],[Quantity_Sold]]</f>
        <v>160.732</v>
      </c>
      <c r="R1248" s="14" t="str">
        <f t="shared" si="58"/>
        <v>Afternoon</v>
      </c>
      <c r="S1248" s="30">
        <f t="shared" si="59"/>
        <v>0.19</v>
      </c>
    </row>
    <row r="1249" spans="1:19" ht="15.75" customHeight="1" x14ac:dyDescent="0.3">
      <c r="A1249" s="3">
        <v>2150</v>
      </c>
      <c r="B1249" s="4">
        <v>45312</v>
      </c>
      <c r="C1249" s="3">
        <v>201</v>
      </c>
      <c r="D1249" s="3">
        <v>304</v>
      </c>
      <c r="E1249" s="3">
        <v>104</v>
      </c>
      <c r="F1249" s="3">
        <v>2</v>
      </c>
      <c r="G1249" s="5">
        <v>206.76500000000001</v>
      </c>
      <c r="H1249" s="5">
        <v>413.53000000000003</v>
      </c>
      <c r="I1249" s="5">
        <v>124.059</v>
      </c>
      <c r="J1249" s="3" t="b">
        <v>0</v>
      </c>
      <c r="K1249" s="3" t="s">
        <v>800</v>
      </c>
      <c r="L1249" s="16">
        <f t="shared" si="57"/>
        <v>0.54097222222222219</v>
      </c>
      <c r="M1249" s="3">
        <v>2024</v>
      </c>
      <c r="N1249" s="3">
        <v>1</v>
      </c>
      <c r="O1249" s="3" t="s">
        <v>20</v>
      </c>
      <c r="P1249" s="3">
        <v>12</v>
      </c>
      <c r="Q1249" s="9">
        <f xml:space="preserve"> Table1[[#This Row],[Total_Sales]] / Table1[[#This Row],[Quantity_Sold]]</f>
        <v>206.76500000000001</v>
      </c>
      <c r="R1249" s="14" t="str">
        <f t="shared" si="58"/>
        <v>Afternoon</v>
      </c>
      <c r="S1249" s="30">
        <f t="shared" si="59"/>
        <v>0.3</v>
      </c>
    </row>
    <row r="1250" spans="1:19" ht="15.75" customHeight="1" x14ac:dyDescent="0.3">
      <c r="A1250" s="3">
        <v>2651</v>
      </c>
      <c r="B1250" s="4">
        <v>45312</v>
      </c>
      <c r="C1250" s="3">
        <v>205</v>
      </c>
      <c r="D1250" s="3">
        <v>301</v>
      </c>
      <c r="E1250" s="3">
        <v>105</v>
      </c>
      <c r="F1250" s="3">
        <v>3</v>
      </c>
      <c r="G1250" s="5">
        <v>80.353000000000009</v>
      </c>
      <c r="H1250" s="5">
        <v>241.05900000000003</v>
      </c>
      <c r="I1250" s="5">
        <v>45.801210000000005</v>
      </c>
      <c r="J1250" s="3" t="b">
        <v>1</v>
      </c>
      <c r="K1250" s="3" t="s">
        <v>478</v>
      </c>
      <c r="L1250" s="16">
        <f t="shared" si="57"/>
        <v>0.16180555555555556</v>
      </c>
      <c r="M1250" s="3">
        <v>2024</v>
      </c>
      <c r="N1250" s="3">
        <v>1</v>
      </c>
      <c r="O1250" s="3" t="s">
        <v>20</v>
      </c>
      <c r="P1250" s="3">
        <v>3</v>
      </c>
      <c r="Q1250" s="9">
        <f xml:space="preserve"> Table1[[#This Row],[Total_Sales]] / Table1[[#This Row],[Quantity_Sold]]</f>
        <v>80.353000000000009</v>
      </c>
      <c r="R1250" s="14" t="str">
        <f t="shared" si="58"/>
        <v>Morning</v>
      </c>
      <c r="S1250" s="30">
        <f t="shared" si="59"/>
        <v>0.19</v>
      </c>
    </row>
    <row r="1251" spans="1:19" ht="15.75" customHeight="1" x14ac:dyDescent="0.3">
      <c r="A1251" s="3">
        <v>1583</v>
      </c>
      <c r="B1251" s="4">
        <v>45313</v>
      </c>
      <c r="C1251" s="3">
        <v>205</v>
      </c>
      <c r="D1251" s="3">
        <v>301</v>
      </c>
      <c r="E1251" s="3">
        <v>105</v>
      </c>
      <c r="F1251" s="3">
        <v>10</v>
      </c>
      <c r="G1251" s="5">
        <v>230.477</v>
      </c>
      <c r="H1251" s="5">
        <v>2304.77</v>
      </c>
      <c r="I1251" s="5">
        <v>437.90629999999999</v>
      </c>
      <c r="J1251" s="3" t="b">
        <v>0</v>
      </c>
      <c r="K1251" s="3" t="s">
        <v>502</v>
      </c>
      <c r="L1251" s="16">
        <f t="shared" si="57"/>
        <v>0.82638888888888884</v>
      </c>
      <c r="M1251" s="3">
        <v>2024</v>
      </c>
      <c r="N1251" s="3">
        <v>1</v>
      </c>
      <c r="O1251" s="3" t="s">
        <v>28</v>
      </c>
      <c r="P1251" s="3">
        <v>19</v>
      </c>
      <c r="Q1251" s="9">
        <f xml:space="preserve"> Table1[[#This Row],[Total_Sales]] / Table1[[#This Row],[Quantity_Sold]]</f>
        <v>230.477</v>
      </c>
      <c r="R1251" s="14" t="str">
        <f t="shared" si="58"/>
        <v>Evening</v>
      </c>
      <c r="S1251" s="30">
        <f t="shared" si="59"/>
        <v>0.19</v>
      </c>
    </row>
    <row r="1252" spans="1:19" ht="15.75" customHeight="1" x14ac:dyDescent="0.3">
      <c r="A1252" s="3">
        <v>2436</v>
      </c>
      <c r="B1252" s="4">
        <v>45313</v>
      </c>
      <c r="C1252" s="3">
        <v>202</v>
      </c>
      <c r="D1252" s="3">
        <v>301</v>
      </c>
      <c r="E1252" s="3">
        <v>104</v>
      </c>
      <c r="F1252" s="3">
        <v>4</v>
      </c>
      <c r="G1252" s="5">
        <v>155.10300000000001</v>
      </c>
      <c r="H1252" s="5">
        <v>620.41200000000003</v>
      </c>
      <c r="I1252" s="5">
        <v>130.28652</v>
      </c>
      <c r="J1252" s="3" t="b">
        <v>0</v>
      </c>
      <c r="K1252" s="3" t="s">
        <v>922</v>
      </c>
      <c r="L1252" s="16">
        <f t="shared" si="57"/>
        <v>0.82986111111111116</v>
      </c>
      <c r="M1252" s="3">
        <v>2024</v>
      </c>
      <c r="N1252" s="3">
        <v>1</v>
      </c>
      <c r="O1252" s="3" t="s">
        <v>28</v>
      </c>
      <c r="P1252" s="3">
        <v>19</v>
      </c>
      <c r="Q1252" s="9">
        <f xml:space="preserve"> Table1[[#This Row],[Total_Sales]] / Table1[[#This Row],[Quantity_Sold]]</f>
        <v>155.10300000000001</v>
      </c>
      <c r="R1252" s="14" t="str">
        <f t="shared" si="58"/>
        <v>Evening</v>
      </c>
      <c r="S1252" s="30">
        <f t="shared" si="59"/>
        <v>0.21</v>
      </c>
    </row>
    <row r="1253" spans="1:19" ht="15.75" customHeight="1" x14ac:dyDescent="0.3">
      <c r="A1253" s="3">
        <v>2464</v>
      </c>
      <c r="B1253" s="4">
        <v>45313</v>
      </c>
      <c r="C1253" s="3">
        <v>203</v>
      </c>
      <c r="D1253" s="3">
        <v>302</v>
      </c>
      <c r="E1253" s="3">
        <v>103</v>
      </c>
      <c r="F1253" s="3">
        <v>8</v>
      </c>
      <c r="G1253" s="5">
        <v>229.32000000000002</v>
      </c>
      <c r="H1253" s="5">
        <v>1834.5600000000002</v>
      </c>
      <c r="I1253" s="5">
        <v>311.87520000000006</v>
      </c>
      <c r="J1253" s="3" t="b">
        <v>0</v>
      </c>
      <c r="K1253" s="3" t="s">
        <v>916</v>
      </c>
      <c r="L1253" s="16">
        <f t="shared" si="57"/>
        <v>0.39166666666666666</v>
      </c>
      <c r="M1253" s="3">
        <v>2024</v>
      </c>
      <c r="N1253" s="3">
        <v>1</v>
      </c>
      <c r="O1253" s="3" t="s">
        <v>28</v>
      </c>
      <c r="P1253" s="3">
        <v>9</v>
      </c>
      <c r="Q1253" s="9">
        <f xml:space="preserve"> Table1[[#This Row],[Total_Sales]] / Table1[[#This Row],[Quantity_Sold]]</f>
        <v>229.32000000000002</v>
      </c>
      <c r="R1253" s="14" t="str">
        <f t="shared" si="58"/>
        <v>Morning</v>
      </c>
      <c r="S1253" s="30">
        <f t="shared" si="59"/>
        <v>0.17</v>
      </c>
    </row>
    <row r="1254" spans="1:19" ht="15.75" customHeight="1" x14ac:dyDescent="0.3">
      <c r="A1254" s="3">
        <v>2964</v>
      </c>
      <c r="B1254" s="4">
        <v>45313</v>
      </c>
      <c r="C1254" s="3">
        <v>203</v>
      </c>
      <c r="D1254" s="3">
        <v>301</v>
      </c>
      <c r="E1254" s="3">
        <v>103</v>
      </c>
      <c r="F1254" s="3">
        <v>6</v>
      </c>
      <c r="G1254" s="5">
        <v>55.744000000000007</v>
      </c>
      <c r="H1254" s="5">
        <v>334.46400000000006</v>
      </c>
      <c r="I1254" s="5">
        <v>70.237440000000007</v>
      </c>
      <c r="J1254" s="3" t="b">
        <v>0</v>
      </c>
      <c r="K1254" s="3" t="s">
        <v>1097</v>
      </c>
      <c r="L1254" s="16">
        <f t="shared" si="57"/>
        <v>0.73888888888888893</v>
      </c>
      <c r="M1254" s="3">
        <v>2024</v>
      </c>
      <c r="N1254" s="3">
        <v>1</v>
      </c>
      <c r="O1254" s="3" t="s">
        <v>28</v>
      </c>
      <c r="P1254" s="3">
        <v>17</v>
      </c>
      <c r="Q1254" s="9">
        <f xml:space="preserve"> Table1[[#This Row],[Total_Sales]] / Table1[[#This Row],[Quantity_Sold]]</f>
        <v>55.744000000000007</v>
      </c>
      <c r="R1254" s="14" t="str">
        <f t="shared" si="58"/>
        <v>Evening</v>
      </c>
      <c r="S1254" s="30">
        <f t="shared" si="59"/>
        <v>0.21</v>
      </c>
    </row>
    <row r="1255" spans="1:19" ht="15.75" customHeight="1" x14ac:dyDescent="0.3">
      <c r="A1255" s="3">
        <v>1160</v>
      </c>
      <c r="B1255" s="4">
        <v>45315</v>
      </c>
      <c r="C1255" s="3">
        <v>201</v>
      </c>
      <c r="D1255" s="3">
        <v>301</v>
      </c>
      <c r="E1255" s="3">
        <v>105</v>
      </c>
      <c r="F1255" s="3">
        <v>8</v>
      </c>
      <c r="G1255" s="5">
        <v>306.73500000000001</v>
      </c>
      <c r="H1255" s="5">
        <v>2453.88</v>
      </c>
      <c r="I1255" s="5">
        <v>736.16399999999999</v>
      </c>
      <c r="J1255" s="3" t="b">
        <v>0</v>
      </c>
      <c r="K1255" s="3" t="s">
        <v>173</v>
      </c>
      <c r="L1255" s="16">
        <f t="shared" si="57"/>
        <v>0.63888888888888884</v>
      </c>
      <c r="M1255" s="3">
        <v>2024</v>
      </c>
      <c r="N1255" s="3">
        <v>1</v>
      </c>
      <c r="O1255" s="3" t="s">
        <v>18</v>
      </c>
      <c r="P1255" s="3">
        <v>15</v>
      </c>
      <c r="Q1255" s="9">
        <f xml:space="preserve"> Table1[[#This Row],[Total_Sales]] / Table1[[#This Row],[Quantity_Sold]]</f>
        <v>306.73500000000001</v>
      </c>
      <c r="R1255" s="14" t="str">
        <f t="shared" si="58"/>
        <v>Evening</v>
      </c>
      <c r="S1255" s="30">
        <f t="shared" si="59"/>
        <v>0.3</v>
      </c>
    </row>
    <row r="1256" spans="1:19" ht="15.75" customHeight="1" x14ac:dyDescent="0.3">
      <c r="A1256" s="3">
        <v>1979</v>
      </c>
      <c r="B1256" s="4">
        <v>45315</v>
      </c>
      <c r="C1256" s="3">
        <v>202</v>
      </c>
      <c r="D1256" s="3">
        <v>302</v>
      </c>
      <c r="E1256" s="3">
        <v>101</v>
      </c>
      <c r="F1256" s="3">
        <v>10</v>
      </c>
      <c r="G1256" s="5">
        <v>113.048</v>
      </c>
      <c r="H1256" s="5">
        <v>1130.48</v>
      </c>
      <c r="I1256" s="5">
        <v>214.7912</v>
      </c>
      <c r="J1256" s="3" t="b">
        <v>0</v>
      </c>
      <c r="K1256" s="3" t="s">
        <v>664</v>
      </c>
      <c r="L1256" s="16">
        <f t="shared" si="57"/>
        <v>0.76388888888888884</v>
      </c>
      <c r="M1256" s="3">
        <v>2024</v>
      </c>
      <c r="N1256" s="3">
        <v>1</v>
      </c>
      <c r="O1256" s="3" t="s">
        <v>18</v>
      </c>
      <c r="P1256" s="3">
        <v>18</v>
      </c>
      <c r="Q1256" s="14">
        <f xml:space="preserve"> Table1[[#This Row],[Total_Sales]] / Table1[[#This Row],[Quantity_Sold]]</f>
        <v>113.048</v>
      </c>
      <c r="R1256" s="14" t="str">
        <f t="shared" si="58"/>
        <v>Evening</v>
      </c>
      <c r="S1256" s="30">
        <f t="shared" si="59"/>
        <v>0.19</v>
      </c>
    </row>
    <row r="1257" spans="1:19" ht="15.75" customHeight="1" x14ac:dyDescent="0.3">
      <c r="A1257" s="3">
        <v>2808</v>
      </c>
      <c r="B1257" s="4">
        <v>45315</v>
      </c>
      <c r="C1257" s="3">
        <v>204</v>
      </c>
      <c r="D1257" s="3">
        <v>304</v>
      </c>
      <c r="E1257" s="3">
        <v>104</v>
      </c>
      <c r="F1257" s="3">
        <v>4</v>
      </c>
      <c r="G1257" s="5">
        <v>332.904</v>
      </c>
      <c r="H1257" s="5">
        <v>1331.616</v>
      </c>
      <c r="I1257" s="5">
        <v>279.63936000000001</v>
      </c>
      <c r="J1257" s="3" t="b">
        <v>0</v>
      </c>
      <c r="K1257" s="3" t="s">
        <v>1046</v>
      </c>
      <c r="L1257" s="16">
        <f t="shared" si="57"/>
        <v>0.97083333333333333</v>
      </c>
      <c r="M1257" s="3">
        <v>2024</v>
      </c>
      <c r="N1257" s="3">
        <v>1</v>
      </c>
      <c r="O1257" s="3" t="s">
        <v>18</v>
      </c>
      <c r="P1257" s="3">
        <v>23</v>
      </c>
      <c r="Q1257" s="9">
        <f xml:space="preserve"> Table1[[#This Row],[Total_Sales]] / Table1[[#This Row],[Quantity_Sold]]</f>
        <v>332.904</v>
      </c>
      <c r="R1257" s="14" t="str">
        <f t="shared" si="58"/>
        <v>Night</v>
      </c>
      <c r="S1257" s="30">
        <f t="shared" si="59"/>
        <v>0.21000000000000002</v>
      </c>
    </row>
    <row r="1258" spans="1:19" ht="15.75" customHeight="1" x14ac:dyDescent="0.3">
      <c r="A1258" s="3">
        <v>1017</v>
      </c>
      <c r="B1258" s="4">
        <v>45316</v>
      </c>
      <c r="C1258" s="3">
        <v>202</v>
      </c>
      <c r="D1258" s="3">
        <v>301</v>
      </c>
      <c r="E1258" s="3">
        <v>105</v>
      </c>
      <c r="F1258" s="3">
        <v>7</v>
      </c>
      <c r="G1258" s="5">
        <v>67.912000000000006</v>
      </c>
      <c r="H1258" s="5">
        <v>475.38400000000001</v>
      </c>
      <c r="I1258" s="5">
        <v>71.307599999999994</v>
      </c>
      <c r="J1258" s="3" t="b">
        <v>0</v>
      </c>
      <c r="K1258" s="3" t="s">
        <v>38</v>
      </c>
      <c r="L1258" s="16">
        <f t="shared" si="57"/>
        <v>0.55000000000000004</v>
      </c>
      <c r="M1258" s="3">
        <v>2024</v>
      </c>
      <c r="N1258" s="3">
        <v>1</v>
      </c>
      <c r="O1258" s="3" t="s">
        <v>16</v>
      </c>
      <c r="P1258" s="3">
        <v>13</v>
      </c>
      <c r="Q1258" s="9">
        <f xml:space="preserve"> Table1[[#This Row],[Total_Sales]] / Table1[[#This Row],[Quantity_Sold]]</f>
        <v>67.912000000000006</v>
      </c>
      <c r="R1258" s="14" t="str">
        <f t="shared" si="58"/>
        <v>Afternoon</v>
      </c>
      <c r="S1258" s="30">
        <f t="shared" si="59"/>
        <v>0.15</v>
      </c>
    </row>
    <row r="1259" spans="1:19" ht="15.75" customHeight="1" x14ac:dyDescent="0.3">
      <c r="A1259" s="3">
        <v>1066</v>
      </c>
      <c r="B1259" s="4">
        <v>45316</v>
      </c>
      <c r="C1259" s="3">
        <v>205</v>
      </c>
      <c r="D1259" s="3">
        <v>304</v>
      </c>
      <c r="E1259" s="3">
        <v>102</v>
      </c>
      <c r="F1259" s="3">
        <v>9</v>
      </c>
      <c r="G1259" s="5">
        <v>326.88499999999999</v>
      </c>
      <c r="H1259" s="5">
        <v>2941.9650000000001</v>
      </c>
      <c r="I1259" s="5">
        <v>500.13405000000006</v>
      </c>
      <c r="J1259" s="3" t="b">
        <v>0</v>
      </c>
      <c r="K1259" s="3" t="s">
        <v>85</v>
      </c>
      <c r="L1259" s="16">
        <f t="shared" si="57"/>
        <v>7.3611111111111113E-2</v>
      </c>
      <c r="M1259" s="3">
        <v>2024</v>
      </c>
      <c r="N1259" s="3">
        <v>1</v>
      </c>
      <c r="O1259" s="3" t="s">
        <v>16</v>
      </c>
      <c r="P1259" s="3">
        <v>1</v>
      </c>
      <c r="Q1259" s="9">
        <f xml:space="preserve"> Table1[[#This Row],[Total_Sales]] / Table1[[#This Row],[Quantity_Sold]]</f>
        <v>326.88499999999999</v>
      </c>
      <c r="R1259" s="14" t="str">
        <f t="shared" si="58"/>
        <v>Morning</v>
      </c>
      <c r="S1259" s="30">
        <f t="shared" si="59"/>
        <v>0.17</v>
      </c>
    </row>
    <row r="1260" spans="1:19" ht="15.75" customHeight="1" x14ac:dyDescent="0.3">
      <c r="A1260" s="3">
        <v>1493</v>
      </c>
      <c r="B1260" s="4">
        <v>45316</v>
      </c>
      <c r="C1260" s="3">
        <v>203</v>
      </c>
      <c r="D1260" s="3">
        <v>301</v>
      </c>
      <c r="E1260" s="3">
        <v>103</v>
      </c>
      <c r="F1260" s="3">
        <v>7</v>
      </c>
      <c r="G1260" s="5">
        <v>64.323999999999998</v>
      </c>
      <c r="H1260" s="5">
        <v>450.26799999999997</v>
      </c>
      <c r="I1260" s="5">
        <v>85.550919999999991</v>
      </c>
      <c r="J1260" s="3" t="b">
        <v>0</v>
      </c>
      <c r="K1260" s="3" t="s">
        <v>438</v>
      </c>
      <c r="L1260" s="16">
        <f t="shared" si="57"/>
        <v>5.8333333333333334E-2</v>
      </c>
      <c r="M1260" s="3">
        <v>2024</v>
      </c>
      <c r="N1260" s="3">
        <v>1</v>
      </c>
      <c r="O1260" s="3" t="s">
        <v>16</v>
      </c>
      <c r="P1260" s="3">
        <v>1</v>
      </c>
      <c r="Q1260" s="9">
        <f xml:space="preserve"> Table1[[#This Row],[Total_Sales]] / Table1[[#This Row],[Quantity_Sold]]</f>
        <v>64.323999999999998</v>
      </c>
      <c r="R1260" s="14" t="str">
        <f t="shared" si="58"/>
        <v>Morning</v>
      </c>
      <c r="S1260" s="30">
        <f t="shared" si="59"/>
        <v>0.19</v>
      </c>
    </row>
    <row r="1261" spans="1:19" ht="15.75" customHeight="1" x14ac:dyDescent="0.3">
      <c r="A1261" s="3">
        <v>1779</v>
      </c>
      <c r="B1261" s="4">
        <v>45316</v>
      </c>
      <c r="C1261" s="3">
        <v>203</v>
      </c>
      <c r="D1261" s="3">
        <v>303</v>
      </c>
      <c r="E1261" s="3">
        <v>101</v>
      </c>
      <c r="F1261" s="3">
        <v>8</v>
      </c>
      <c r="G1261" s="5">
        <v>281.63200000000001</v>
      </c>
      <c r="H1261" s="5">
        <v>2253.056</v>
      </c>
      <c r="I1261" s="5">
        <v>337.95839999999998</v>
      </c>
      <c r="J1261" s="3" t="b">
        <v>0</v>
      </c>
      <c r="K1261" s="3" t="s">
        <v>626</v>
      </c>
      <c r="L1261" s="16">
        <f t="shared" si="57"/>
        <v>0.84930555555555554</v>
      </c>
      <c r="M1261" s="3">
        <v>2024</v>
      </c>
      <c r="N1261" s="3">
        <v>1</v>
      </c>
      <c r="O1261" s="3" t="s">
        <v>16</v>
      </c>
      <c r="P1261" s="3">
        <v>20</v>
      </c>
      <c r="Q1261" s="14">
        <f xml:space="preserve"> Table1[[#This Row],[Total_Sales]] / Table1[[#This Row],[Quantity_Sold]]</f>
        <v>281.63200000000001</v>
      </c>
      <c r="R1261" s="14" t="str">
        <f t="shared" si="58"/>
        <v>Evening</v>
      </c>
      <c r="S1261" s="30">
        <f t="shared" si="59"/>
        <v>0.15</v>
      </c>
    </row>
    <row r="1262" spans="1:19" ht="15.75" customHeight="1" x14ac:dyDescent="0.3">
      <c r="A1262" s="3">
        <v>1032</v>
      </c>
      <c r="B1262" s="4">
        <v>45317</v>
      </c>
      <c r="C1262" s="3">
        <v>203</v>
      </c>
      <c r="D1262" s="3">
        <v>303</v>
      </c>
      <c r="E1262" s="3">
        <v>101</v>
      </c>
      <c r="F1262" s="3">
        <v>1</v>
      </c>
      <c r="G1262" s="5">
        <v>283.81599999999997</v>
      </c>
      <c r="H1262" s="5">
        <v>283.81599999999997</v>
      </c>
      <c r="I1262" s="5">
        <v>59.601359999999993</v>
      </c>
      <c r="J1262" s="3" t="b">
        <v>0</v>
      </c>
      <c r="K1262" s="3" t="s">
        <v>53</v>
      </c>
      <c r="L1262" s="16">
        <f t="shared" si="57"/>
        <v>0.53472222222222221</v>
      </c>
      <c r="M1262" s="3">
        <v>2024</v>
      </c>
      <c r="N1262" s="3">
        <v>1</v>
      </c>
      <c r="O1262" s="3" t="s">
        <v>26</v>
      </c>
      <c r="P1262" s="3">
        <v>12</v>
      </c>
      <c r="Q1262" s="14">
        <f xml:space="preserve"> Table1[[#This Row],[Total_Sales]] / Table1[[#This Row],[Quantity_Sold]]</f>
        <v>283.81599999999997</v>
      </c>
      <c r="R1262" s="14" t="str">
        <f t="shared" si="58"/>
        <v>Afternoon</v>
      </c>
      <c r="S1262" s="30">
        <f t="shared" si="59"/>
        <v>0.21</v>
      </c>
    </row>
    <row r="1263" spans="1:19" ht="15.75" customHeight="1" x14ac:dyDescent="0.3">
      <c r="A1263" s="3">
        <v>1548</v>
      </c>
      <c r="B1263" s="4">
        <v>45317</v>
      </c>
      <c r="C1263" s="3">
        <v>204</v>
      </c>
      <c r="D1263" s="3">
        <v>304</v>
      </c>
      <c r="E1263" s="3">
        <v>102</v>
      </c>
      <c r="F1263" s="3">
        <v>9</v>
      </c>
      <c r="G1263" s="5">
        <v>159.95200000000003</v>
      </c>
      <c r="H1263" s="5">
        <v>1439.5680000000002</v>
      </c>
      <c r="I1263" s="5">
        <v>302.30928000000006</v>
      </c>
      <c r="J1263" s="3" t="b">
        <v>0</v>
      </c>
      <c r="K1263" s="3" t="s">
        <v>53</v>
      </c>
      <c r="L1263" s="16">
        <f t="shared" si="57"/>
        <v>0.53472222222222221</v>
      </c>
      <c r="M1263" s="3">
        <v>2024</v>
      </c>
      <c r="N1263" s="3">
        <v>1</v>
      </c>
      <c r="O1263" s="3" t="s">
        <v>26</v>
      </c>
      <c r="P1263" s="3">
        <v>12</v>
      </c>
      <c r="Q1263" s="9">
        <f xml:space="preserve"> Table1[[#This Row],[Total_Sales]] / Table1[[#This Row],[Quantity_Sold]]</f>
        <v>159.95200000000003</v>
      </c>
      <c r="R1263" s="14" t="str">
        <f t="shared" si="58"/>
        <v>Afternoon</v>
      </c>
      <c r="S1263" s="30">
        <f t="shared" si="59"/>
        <v>0.21000000000000002</v>
      </c>
    </row>
    <row r="1264" spans="1:19" ht="15.75" customHeight="1" x14ac:dyDescent="0.3">
      <c r="A1264" s="3">
        <v>1985</v>
      </c>
      <c r="B1264" s="4">
        <v>45317</v>
      </c>
      <c r="C1264" s="3">
        <v>203</v>
      </c>
      <c r="D1264" s="3">
        <v>305</v>
      </c>
      <c r="E1264" s="3">
        <v>101</v>
      </c>
      <c r="F1264" s="3">
        <v>7</v>
      </c>
      <c r="G1264" s="5">
        <v>139.607</v>
      </c>
      <c r="H1264" s="5">
        <v>977.24900000000002</v>
      </c>
      <c r="I1264" s="5">
        <v>185.67731000000001</v>
      </c>
      <c r="J1264" s="3" t="b">
        <v>0</v>
      </c>
      <c r="K1264" s="3" t="s">
        <v>159</v>
      </c>
      <c r="L1264" s="16">
        <f t="shared" si="57"/>
        <v>4.1666666666666666E-3</v>
      </c>
      <c r="M1264" s="3">
        <v>2024</v>
      </c>
      <c r="N1264" s="3">
        <v>1</v>
      </c>
      <c r="O1264" s="3" t="s">
        <v>26</v>
      </c>
      <c r="P1264" s="3">
        <v>0</v>
      </c>
      <c r="Q1264" s="14">
        <f xml:space="preserve"> Table1[[#This Row],[Total_Sales]] / Table1[[#This Row],[Quantity_Sold]]</f>
        <v>139.607</v>
      </c>
      <c r="R1264" s="14" t="str">
        <f t="shared" si="58"/>
        <v>Morning</v>
      </c>
      <c r="S1264" s="30">
        <f t="shared" si="59"/>
        <v>0.19</v>
      </c>
    </row>
    <row r="1265" spans="1:19" ht="15.75" customHeight="1" x14ac:dyDescent="0.3">
      <c r="A1265" s="3">
        <v>2031</v>
      </c>
      <c r="B1265" s="4">
        <v>45318</v>
      </c>
      <c r="C1265" s="3">
        <v>201</v>
      </c>
      <c r="D1265" s="3">
        <v>305</v>
      </c>
      <c r="E1265" s="3">
        <v>101</v>
      </c>
      <c r="F1265" s="3">
        <v>10</v>
      </c>
      <c r="G1265" s="5">
        <v>234.79300000000003</v>
      </c>
      <c r="H1265" s="5">
        <v>2347.9300000000003</v>
      </c>
      <c r="I1265" s="5">
        <v>352.18950000000001</v>
      </c>
      <c r="J1265" s="3" t="b">
        <v>0</v>
      </c>
      <c r="K1265" s="3" t="s">
        <v>753</v>
      </c>
      <c r="L1265" s="16">
        <f t="shared" si="57"/>
        <v>0.84444444444444444</v>
      </c>
      <c r="M1265" s="3">
        <v>2024</v>
      </c>
      <c r="N1265" s="3">
        <v>1</v>
      </c>
      <c r="O1265" s="3" t="s">
        <v>22</v>
      </c>
      <c r="P1265" s="3">
        <v>20</v>
      </c>
      <c r="Q1265" s="14">
        <f xml:space="preserve"> Table1[[#This Row],[Total_Sales]] / Table1[[#This Row],[Quantity_Sold]]</f>
        <v>234.79300000000003</v>
      </c>
      <c r="R1265" s="14" t="str">
        <f t="shared" si="58"/>
        <v>Evening</v>
      </c>
      <c r="S1265" s="30">
        <f t="shared" si="59"/>
        <v>0.15</v>
      </c>
    </row>
    <row r="1266" spans="1:19" ht="15.75" customHeight="1" x14ac:dyDescent="0.3">
      <c r="A1266" s="3">
        <v>1327</v>
      </c>
      <c r="B1266" s="4">
        <v>45319</v>
      </c>
      <c r="C1266" s="3">
        <v>202</v>
      </c>
      <c r="D1266" s="3">
        <v>301</v>
      </c>
      <c r="E1266" s="3">
        <v>105</v>
      </c>
      <c r="F1266" s="3">
        <v>8</v>
      </c>
      <c r="G1266" s="5">
        <v>121.069</v>
      </c>
      <c r="H1266" s="5">
        <v>968.55200000000002</v>
      </c>
      <c r="I1266" s="5">
        <v>242.13800000000001</v>
      </c>
      <c r="J1266" s="3" t="b">
        <v>0</v>
      </c>
      <c r="K1266" s="3" t="s">
        <v>314</v>
      </c>
      <c r="L1266" s="16">
        <f t="shared" si="57"/>
        <v>0.32500000000000001</v>
      </c>
      <c r="M1266" s="3">
        <v>2024</v>
      </c>
      <c r="N1266" s="3">
        <v>1</v>
      </c>
      <c r="O1266" s="3" t="s">
        <v>20</v>
      </c>
      <c r="P1266" s="3">
        <v>7</v>
      </c>
      <c r="Q1266" s="9">
        <f xml:space="preserve"> Table1[[#This Row],[Total_Sales]] / Table1[[#This Row],[Quantity_Sold]]</f>
        <v>121.069</v>
      </c>
      <c r="R1266" s="14" t="str">
        <f t="shared" si="58"/>
        <v>Morning</v>
      </c>
      <c r="S1266" s="30">
        <f t="shared" si="59"/>
        <v>0.25</v>
      </c>
    </row>
    <row r="1267" spans="1:19" ht="15.75" customHeight="1" x14ac:dyDescent="0.3">
      <c r="A1267" s="3">
        <v>1610</v>
      </c>
      <c r="B1267" s="4">
        <v>45319</v>
      </c>
      <c r="C1267" s="3">
        <v>202</v>
      </c>
      <c r="D1267" s="3">
        <v>302</v>
      </c>
      <c r="E1267" s="3">
        <v>103</v>
      </c>
      <c r="F1267" s="3">
        <v>3</v>
      </c>
      <c r="G1267" s="5">
        <v>359.03400000000005</v>
      </c>
      <c r="H1267" s="5">
        <v>1077.1020000000001</v>
      </c>
      <c r="I1267" s="5">
        <v>323.13060000000002</v>
      </c>
      <c r="J1267" s="3" t="b">
        <v>1</v>
      </c>
      <c r="K1267" s="3" t="s">
        <v>282</v>
      </c>
      <c r="L1267" s="16">
        <f t="shared" si="57"/>
        <v>0.75277777777777777</v>
      </c>
      <c r="M1267" s="3">
        <v>2024</v>
      </c>
      <c r="N1267" s="3">
        <v>1</v>
      </c>
      <c r="O1267" s="3" t="s">
        <v>20</v>
      </c>
      <c r="P1267" s="3">
        <v>18</v>
      </c>
      <c r="Q1267" s="9">
        <f xml:space="preserve"> Table1[[#This Row],[Total_Sales]] / Table1[[#This Row],[Quantity_Sold]]</f>
        <v>359.03400000000005</v>
      </c>
      <c r="R1267" s="14" t="str">
        <f t="shared" si="58"/>
        <v>Evening</v>
      </c>
      <c r="S1267" s="30">
        <f t="shared" si="59"/>
        <v>0.3</v>
      </c>
    </row>
    <row r="1268" spans="1:19" ht="15.75" customHeight="1" x14ac:dyDescent="0.3">
      <c r="A1268" s="3">
        <v>1871</v>
      </c>
      <c r="B1268" s="4">
        <v>45319</v>
      </c>
      <c r="C1268" s="3">
        <v>201</v>
      </c>
      <c r="D1268" s="3">
        <v>305</v>
      </c>
      <c r="E1268" s="3">
        <v>104</v>
      </c>
      <c r="F1268" s="3">
        <v>7</v>
      </c>
      <c r="G1268" s="5">
        <v>40.573</v>
      </c>
      <c r="H1268" s="5">
        <v>284.01100000000002</v>
      </c>
      <c r="I1268" s="5">
        <v>53.962090000000003</v>
      </c>
      <c r="J1268" s="3" t="b">
        <v>0</v>
      </c>
      <c r="K1268" s="3" t="s">
        <v>234</v>
      </c>
      <c r="L1268" s="16">
        <f t="shared" si="57"/>
        <v>0.5444444444444444</v>
      </c>
      <c r="M1268" s="3">
        <v>2024</v>
      </c>
      <c r="N1268" s="3">
        <v>1</v>
      </c>
      <c r="O1268" s="3" t="s">
        <v>20</v>
      </c>
      <c r="P1268" s="3">
        <v>13</v>
      </c>
      <c r="Q1268" s="9">
        <f xml:space="preserve"> Table1[[#This Row],[Total_Sales]] / Table1[[#This Row],[Quantity_Sold]]</f>
        <v>40.573</v>
      </c>
      <c r="R1268" s="14" t="str">
        <f t="shared" si="58"/>
        <v>Afternoon</v>
      </c>
      <c r="S1268" s="30">
        <f t="shared" si="59"/>
        <v>0.19</v>
      </c>
    </row>
    <row r="1269" spans="1:19" ht="15.75" customHeight="1" x14ac:dyDescent="0.3">
      <c r="A1269" s="3">
        <v>2090</v>
      </c>
      <c r="B1269" s="4">
        <v>45319</v>
      </c>
      <c r="C1269" s="3">
        <v>204</v>
      </c>
      <c r="D1269" s="3">
        <v>305</v>
      </c>
      <c r="E1269" s="3">
        <v>101</v>
      </c>
      <c r="F1269" s="3">
        <v>9</v>
      </c>
      <c r="G1269" s="5">
        <v>171.84700000000001</v>
      </c>
      <c r="H1269" s="5">
        <v>1546.623</v>
      </c>
      <c r="I1269" s="5">
        <v>463.98689999999999</v>
      </c>
      <c r="J1269" s="3" t="b">
        <v>0</v>
      </c>
      <c r="K1269" s="3" t="s">
        <v>354</v>
      </c>
      <c r="L1269" s="16">
        <f t="shared" si="57"/>
        <v>4.4444444444444446E-2</v>
      </c>
      <c r="M1269" s="3">
        <v>2024</v>
      </c>
      <c r="N1269" s="3">
        <v>1</v>
      </c>
      <c r="O1269" s="3" t="s">
        <v>20</v>
      </c>
      <c r="P1269" s="3">
        <v>1</v>
      </c>
      <c r="Q1269" s="14">
        <f xml:space="preserve"> Table1[[#This Row],[Total_Sales]] / Table1[[#This Row],[Quantity_Sold]]</f>
        <v>171.84700000000001</v>
      </c>
      <c r="R1269" s="14" t="str">
        <f t="shared" si="58"/>
        <v>Morning</v>
      </c>
      <c r="S1269" s="30">
        <f t="shared" si="59"/>
        <v>0.3</v>
      </c>
    </row>
    <row r="1270" spans="1:19" ht="15.75" customHeight="1" x14ac:dyDescent="0.3">
      <c r="A1270" s="3">
        <v>2368</v>
      </c>
      <c r="B1270" s="4">
        <v>45319</v>
      </c>
      <c r="C1270" s="3">
        <v>201</v>
      </c>
      <c r="D1270" s="3">
        <v>304</v>
      </c>
      <c r="E1270" s="3">
        <v>104</v>
      </c>
      <c r="F1270" s="3">
        <v>9</v>
      </c>
      <c r="G1270" s="5">
        <v>27.286999999999999</v>
      </c>
      <c r="H1270" s="5">
        <v>245.583</v>
      </c>
      <c r="I1270" s="5">
        <v>41.749110000000002</v>
      </c>
      <c r="J1270" s="3" t="b">
        <v>0</v>
      </c>
      <c r="K1270" s="3" t="s">
        <v>111</v>
      </c>
      <c r="L1270" s="16">
        <f t="shared" si="57"/>
        <v>0.75138888888888888</v>
      </c>
      <c r="M1270" s="3">
        <v>2024</v>
      </c>
      <c r="N1270" s="3">
        <v>1</v>
      </c>
      <c r="O1270" s="3" t="s">
        <v>20</v>
      </c>
      <c r="P1270" s="3">
        <v>18</v>
      </c>
      <c r="Q1270" s="9">
        <f xml:space="preserve"> Table1[[#This Row],[Total_Sales]] / Table1[[#This Row],[Quantity_Sold]]</f>
        <v>27.286999999999999</v>
      </c>
      <c r="R1270" s="14" t="str">
        <f t="shared" si="58"/>
        <v>Evening</v>
      </c>
      <c r="S1270" s="30">
        <f t="shared" si="59"/>
        <v>0.17</v>
      </c>
    </row>
    <row r="1271" spans="1:19" ht="15.75" customHeight="1" x14ac:dyDescent="0.3">
      <c r="A1271" s="3">
        <v>2986</v>
      </c>
      <c r="B1271" s="4">
        <v>45319</v>
      </c>
      <c r="C1271" s="3">
        <v>202</v>
      </c>
      <c r="D1271" s="3">
        <v>303</v>
      </c>
      <c r="E1271" s="3">
        <v>102</v>
      </c>
      <c r="F1271" s="3">
        <v>6</v>
      </c>
      <c r="G1271" s="5">
        <v>358.66999999999996</v>
      </c>
      <c r="H1271" s="5">
        <v>2152.0199999999995</v>
      </c>
      <c r="I1271" s="5">
        <v>365.84339999999997</v>
      </c>
      <c r="J1271" s="3" t="b">
        <v>0</v>
      </c>
      <c r="K1271" s="3" t="s">
        <v>201</v>
      </c>
      <c r="L1271" s="16">
        <f t="shared" si="57"/>
        <v>0.33750000000000002</v>
      </c>
      <c r="M1271" s="3">
        <v>2024</v>
      </c>
      <c r="N1271" s="3">
        <v>1</v>
      </c>
      <c r="O1271" s="3" t="s">
        <v>20</v>
      </c>
      <c r="P1271" s="3">
        <v>8</v>
      </c>
      <c r="Q1271" s="9">
        <f xml:space="preserve"> Table1[[#This Row],[Total_Sales]] / Table1[[#This Row],[Quantity_Sold]]</f>
        <v>358.6699999999999</v>
      </c>
      <c r="R1271" s="14" t="str">
        <f t="shared" si="58"/>
        <v>Morning</v>
      </c>
      <c r="S1271" s="30">
        <f t="shared" si="59"/>
        <v>0.17</v>
      </c>
    </row>
    <row r="1272" spans="1:19" ht="15.75" customHeight="1" x14ac:dyDescent="0.3">
      <c r="A1272" s="3">
        <v>3000</v>
      </c>
      <c r="B1272" s="4">
        <v>45319</v>
      </c>
      <c r="C1272" s="3">
        <v>205</v>
      </c>
      <c r="D1272" s="3">
        <v>302</v>
      </c>
      <c r="E1272" s="3">
        <v>105</v>
      </c>
      <c r="F1272" s="3">
        <v>1</v>
      </c>
      <c r="G1272" s="5">
        <v>279.12300000000005</v>
      </c>
      <c r="H1272" s="5">
        <v>279.12300000000005</v>
      </c>
      <c r="I1272" s="5">
        <v>58.61583000000001</v>
      </c>
      <c r="J1272" s="3" t="b">
        <v>0</v>
      </c>
      <c r="K1272" s="3" t="s">
        <v>111</v>
      </c>
      <c r="L1272" s="16">
        <f t="shared" si="57"/>
        <v>0.75138888888888888</v>
      </c>
      <c r="M1272" s="3">
        <v>2024</v>
      </c>
      <c r="N1272" s="3">
        <v>1</v>
      </c>
      <c r="O1272" s="3" t="s">
        <v>20</v>
      </c>
      <c r="P1272" s="3">
        <v>18</v>
      </c>
      <c r="Q1272" s="9">
        <f xml:space="preserve"> Table1[[#This Row],[Total_Sales]] / Table1[[#This Row],[Quantity_Sold]]</f>
        <v>279.12300000000005</v>
      </c>
      <c r="R1272" s="14" t="str">
        <f t="shared" si="58"/>
        <v>Evening</v>
      </c>
      <c r="S1272" s="30">
        <f t="shared" si="59"/>
        <v>0.21</v>
      </c>
    </row>
    <row r="1273" spans="1:19" ht="15.75" customHeight="1" x14ac:dyDescent="0.3">
      <c r="A1273" s="3">
        <v>1426</v>
      </c>
      <c r="B1273" s="4">
        <v>45322</v>
      </c>
      <c r="C1273" s="3">
        <v>203</v>
      </c>
      <c r="D1273" s="3">
        <v>305</v>
      </c>
      <c r="E1273" s="3">
        <v>105</v>
      </c>
      <c r="F1273" s="3">
        <v>10</v>
      </c>
      <c r="G1273" s="5">
        <v>246.35</v>
      </c>
      <c r="H1273" s="5">
        <v>2463.5</v>
      </c>
      <c r="I1273" s="5">
        <v>418.79500000000002</v>
      </c>
      <c r="J1273" s="3" t="b">
        <v>1</v>
      </c>
      <c r="K1273" s="3" t="s">
        <v>395</v>
      </c>
      <c r="L1273" s="16">
        <f t="shared" si="57"/>
        <v>0.8930555555555556</v>
      </c>
      <c r="M1273" s="3">
        <v>2024</v>
      </c>
      <c r="N1273" s="3">
        <v>1</v>
      </c>
      <c r="O1273" s="3" t="s">
        <v>18</v>
      </c>
      <c r="P1273" s="3">
        <v>21</v>
      </c>
      <c r="Q1273" s="9">
        <f xml:space="preserve"> Table1[[#This Row],[Total_Sales]] / Table1[[#This Row],[Quantity_Sold]]</f>
        <v>246.35</v>
      </c>
      <c r="R1273" s="14" t="str">
        <f t="shared" si="58"/>
        <v>Night</v>
      </c>
      <c r="S1273" s="30">
        <f t="shared" si="59"/>
        <v>0.17</v>
      </c>
    </row>
    <row r="1274" spans="1:19" ht="15.75" customHeight="1" x14ac:dyDescent="0.3">
      <c r="A1274" s="3">
        <v>2277</v>
      </c>
      <c r="B1274" s="4">
        <v>45322</v>
      </c>
      <c r="C1274" s="3">
        <v>204</v>
      </c>
      <c r="D1274" s="3">
        <v>303</v>
      </c>
      <c r="E1274" s="3">
        <v>104</v>
      </c>
      <c r="F1274" s="3">
        <v>6</v>
      </c>
      <c r="G1274" s="5">
        <v>183.74200000000002</v>
      </c>
      <c r="H1274" s="5">
        <v>1102.4520000000002</v>
      </c>
      <c r="I1274" s="5">
        <v>165.36780000000002</v>
      </c>
      <c r="J1274" s="3" t="b">
        <v>0</v>
      </c>
      <c r="K1274" s="3" t="s">
        <v>855</v>
      </c>
      <c r="L1274" s="16">
        <f t="shared" si="57"/>
        <v>0.15972222222222221</v>
      </c>
      <c r="M1274" s="3">
        <v>2024</v>
      </c>
      <c r="N1274" s="3">
        <v>1</v>
      </c>
      <c r="O1274" s="3" t="s">
        <v>18</v>
      </c>
      <c r="P1274" s="3">
        <v>3</v>
      </c>
      <c r="Q1274" s="9">
        <f xml:space="preserve"> Table1[[#This Row],[Total_Sales]] / Table1[[#This Row],[Quantity_Sold]]</f>
        <v>183.74200000000005</v>
      </c>
      <c r="R1274" s="14" t="str">
        <f t="shared" si="58"/>
        <v>Morning</v>
      </c>
      <c r="S1274" s="30">
        <f t="shared" si="59"/>
        <v>0.15</v>
      </c>
    </row>
    <row r="1275" spans="1:19" ht="15.75" customHeight="1" x14ac:dyDescent="0.3">
      <c r="A1275" s="3">
        <v>2593</v>
      </c>
      <c r="B1275" s="4">
        <v>45322</v>
      </c>
      <c r="C1275" s="3">
        <v>202</v>
      </c>
      <c r="D1275" s="3">
        <v>301</v>
      </c>
      <c r="E1275" s="3">
        <v>102</v>
      </c>
      <c r="F1275" s="3">
        <v>7</v>
      </c>
      <c r="G1275" s="5">
        <v>44.537999999999997</v>
      </c>
      <c r="H1275" s="5">
        <v>311.76599999999996</v>
      </c>
      <c r="I1275" s="5">
        <v>77.941499999999991</v>
      </c>
      <c r="J1275" s="3" t="b">
        <v>0</v>
      </c>
      <c r="K1275" s="3" t="s">
        <v>619</v>
      </c>
      <c r="L1275" s="16">
        <f t="shared" si="57"/>
        <v>0.64861111111111114</v>
      </c>
      <c r="M1275" s="3">
        <v>2024</v>
      </c>
      <c r="N1275" s="3">
        <v>1</v>
      </c>
      <c r="O1275" s="3" t="s">
        <v>18</v>
      </c>
      <c r="P1275" s="3">
        <v>15</v>
      </c>
      <c r="Q1275" s="9">
        <f xml:space="preserve"> Table1[[#This Row],[Total_Sales]] / Table1[[#This Row],[Quantity_Sold]]</f>
        <v>44.537999999999997</v>
      </c>
      <c r="R1275" s="14" t="str">
        <f t="shared" si="58"/>
        <v>Evening</v>
      </c>
      <c r="S1275" s="30">
        <f t="shared" si="59"/>
        <v>0.25</v>
      </c>
    </row>
    <row r="1276" spans="1:19" ht="15.75" customHeight="1" x14ac:dyDescent="0.3">
      <c r="A1276" s="3">
        <v>2783</v>
      </c>
      <c r="B1276" s="4">
        <v>45323</v>
      </c>
      <c r="C1276" s="3">
        <v>202</v>
      </c>
      <c r="D1276" s="3">
        <v>302</v>
      </c>
      <c r="E1276" s="3">
        <v>102</v>
      </c>
      <c r="F1276" s="3">
        <v>3</v>
      </c>
      <c r="G1276" s="5">
        <v>162.46100000000001</v>
      </c>
      <c r="H1276" s="5">
        <v>487.38300000000004</v>
      </c>
      <c r="I1276" s="5">
        <v>92.602770000000007</v>
      </c>
      <c r="J1276" s="3" t="b">
        <v>0</v>
      </c>
      <c r="K1276" s="3" t="s">
        <v>1036</v>
      </c>
      <c r="L1276" s="16">
        <f t="shared" si="57"/>
        <v>0.75624999999999998</v>
      </c>
      <c r="M1276" s="3">
        <v>2024</v>
      </c>
      <c r="N1276" s="3">
        <v>2</v>
      </c>
      <c r="O1276" s="3" t="s">
        <v>16</v>
      </c>
      <c r="P1276" s="3">
        <v>18</v>
      </c>
      <c r="Q1276" s="9">
        <f xml:space="preserve"> Table1[[#This Row],[Total_Sales]] / Table1[[#This Row],[Quantity_Sold]]</f>
        <v>162.46100000000001</v>
      </c>
      <c r="R1276" s="14" t="str">
        <f t="shared" si="58"/>
        <v>Evening</v>
      </c>
      <c r="S1276" s="30">
        <f t="shared" si="59"/>
        <v>0.19</v>
      </c>
    </row>
    <row r="1277" spans="1:19" ht="15.75" customHeight="1" x14ac:dyDescent="0.3">
      <c r="A1277" s="3">
        <v>1111</v>
      </c>
      <c r="B1277" s="4">
        <v>45324</v>
      </c>
      <c r="C1277" s="3">
        <v>201</v>
      </c>
      <c r="D1277" s="3">
        <v>305</v>
      </c>
      <c r="E1277" s="3">
        <v>104</v>
      </c>
      <c r="F1277" s="3">
        <v>1</v>
      </c>
      <c r="G1277" s="5">
        <v>111.54</v>
      </c>
      <c r="H1277" s="5">
        <v>111.54</v>
      </c>
      <c r="I1277" s="5">
        <v>27.885000000000002</v>
      </c>
      <c r="J1277" s="3" t="b">
        <v>0</v>
      </c>
      <c r="K1277" s="3" t="s">
        <v>126</v>
      </c>
      <c r="L1277" s="16">
        <f t="shared" si="57"/>
        <v>0.65486111111111112</v>
      </c>
      <c r="M1277" s="3">
        <v>2024</v>
      </c>
      <c r="N1277" s="3">
        <v>2</v>
      </c>
      <c r="O1277" s="3" t="s">
        <v>26</v>
      </c>
      <c r="P1277" s="3">
        <v>15</v>
      </c>
      <c r="Q1277" s="9">
        <f xml:space="preserve"> Table1[[#This Row],[Total_Sales]] / Table1[[#This Row],[Quantity_Sold]]</f>
        <v>111.54</v>
      </c>
      <c r="R1277" s="14" t="str">
        <f t="shared" si="58"/>
        <v>Evening</v>
      </c>
      <c r="S1277" s="30">
        <f t="shared" si="59"/>
        <v>0.25</v>
      </c>
    </row>
    <row r="1278" spans="1:19" ht="15.75" customHeight="1" x14ac:dyDescent="0.3">
      <c r="A1278" s="3">
        <v>1115</v>
      </c>
      <c r="B1278" s="4">
        <v>45324</v>
      </c>
      <c r="C1278" s="3">
        <v>203</v>
      </c>
      <c r="D1278" s="3">
        <v>305</v>
      </c>
      <c r="E1278" s="3">
        <v>105</v>
      </c>
      <c r="F1278" s="3">
        <v>9</v>
      </c>
      <c r="G1278" s="5">
        <v>221.66299999999998</v>
      </c>
      <c r="H1278" s="5">
        <v>1994.9669999999999</v>
      </c>
      <c r="I1278" s="5">
        <v>379.04372999999998</v>
      </c>
      <c r="J1278" s="3" t="b">
        <v>0</v>
      </c>
      <c r="K1278" s="3" t="s">
        <v>130</v>
      </c>
      <c r="L1278" s="16">
        <f t="shared" si="57"/>
        <v>0.68958333333333333</v>
      </c>
      <c r="M1278" s="3">
        <v>2024</v>
      </c>
      <c r="N1278" s="3">
        <v>2</v>
      </c>
      <c r="O1278" s="3" t="s">
        <v>26</v>
      </c>
      <c r="P1278" s="3">
        <v>16</v>
      </c>
      <c r="Q1278" s="9">
        <f xml:space="preserve"> Table1[[#This Row],[Total_Sales]] / Table1[[#This Row],[Quantity_Sold]]</f>
        <v>221.66299999999998</v>
      </c>
      <c r="R1278" s="14" t="str">
        <f t="shared" si="58"/>
        <v>Evening</v>
      </c>
      <c r="S1278" s="30">
        <f t="shared" si="59"/>
        <v>0.19</v>
      </c>
    </row>
    <row r="1279" spans="1:19" ht="15.75" customHeight="1" x14ac:dyDescent="0.3">
      <c r="A1279" s="3">
        <v>2095</v>
      </c>
      <c r="B1279" s="4">
        <v>45324</v>
      </c>
      <c r="C1279" s="3">
        <v>204</v>
      </c>
      <c r="D1279" s="3">
        <v>302</v>
      </c>
      <c r="E1279" s="3">
        <v>101</v>
      </c>
      <c r="F1279" s="3">
        <v>1</v>
      </c>
      <c r="G1279" s="5">
        <v>184.977</v>
      </c>
      <c r="H1279" s="5">
        <v>184.977</v>
      </c>
      <c r="I1279" s="5">
        <v>46.244250000000001</v>
      </c>
      <c r="J1279" s="3" t="b">
        <v>0</v>
      </c>
      <c r="K1279" s="3" t="s">
        <v>780</v>
      </c>
      <c r="L1279" s="16">
        <f t="shared" si="57"/>
        <v>0.25416666666666665</v>
      </c>
      <c r="M1279" s="3">
        <v>2024</v>
      </c>
      <c r="N1279" s="3">
        <v>2</v>
      </c>
      <c r="O1279" s="3" t="s">
        <v>26</v>
      </c>
      <c r="P1279" s="3">
        <v>6</v>
      </c>
      <c r="Q1279" s="14">
        <f xml:space="preserve"> Table1[[#This Row],[Total_Sales]] / Table1[[#This Row],[Quantity_Sold]]</f>
        <v>184.977</v>
      </c>
      <c r="R1279" s="14" t="str">
        <f t="shared" si="58"/>
        <v>Morning</v>
      </c>
      <c r="S1279" s="30">
        <f t="shared" si="59"/>
        <v>0.25</v>
      </c>
    </row>
    <row r="1280" spans="1:19" ht="15.75" customHeight="1" x14ac:dyDescent="0.3">
      <c r="A1280" s="3">
        <v>2696</v>
      </c>
      <c r="B1280" s="4">
        <v>45324</v>
      </c>
      <c r="C1280" s="3">
        <v>205</v>
      </c>
      <c r="D1280" s="3">
        <v>304</v>
      </c>
      <c r="E1280" s="3">
        <v>104</v>
      </c>
      <c r="F1280" s="3">
        <v>7</v>
      </c>
      <c r="G1280" s="5">
        <v>216.72300000000001</v>
      </c>
      <c r="H1280" s="5">
        <v>1517.0610000000001</v>
      </c>
      <c r="I1280" s="5">
        <v>455.11830000000003</v>
      </c>
      <c r="J1280" s="3" t="b">
        <v>0</v>
      </c>
      <c r="K1280" s="3" t="s">
        <v>613</v>
      </c>
      <c r="L1280" s="16">
        <f t="shared" si="57"/>
        <v>0.92569444444444449</v>
      </c>
      <c r="M1280" s="3">
        <v>2024</v>
      </c>
      <c r="N1280" s="3">
        <v>2</v>
      </c>
      <c r="O1280" s="3" t="s">
        <v>26</v>
      </c>
      <c r="P1280" s="3">
        <v>22</v>
      </c>
      <c r="Q1280" s="9">
        <f xml:space="preserve"> Table1[[#This Row],[Total_Sales]] / Table1[[#This Row],[Quantity_Sold]]</f>
        <v>216.72300000000001</v>
      </c>
      <c r="R1280" s="14" t="str">
        <f t="shared" si="58"/>
        <v>Night</v>
      </c>
      <c r="S1280" s="30">
        <f t="shared" si="59"/>
        <v>0.3</v>
      </c>
    </row>
    <row r="1281" spans="1:19" ht="15.75" customHeight="1" x14ac:dyDescent="0.3">
      <c r="A1281" s="3">
        <v>2843</v>
      </c>
      <c r="B1281" s="4">
        <v>45324</v>
      </c>
      <c r="C1281" s="3">
        <v>205</v>
      </c>
      <c r="D1281" s="3">
        <v>301</v>
      </c>
      <c r="E1281" s="3">
        <v>103</v>
      </c>
      <c r="F1281" s="3">
        <v>2</v>
      </c>
      <c r="G1281" s="5">
        <v>265.81100000000004</v>
      </c>
      <c r="H1281" s="5">
        <v>531.62200000000007</v>
      </c>
      <c r="I1281" s="5">
        <v>101.00818000000001</v>
      </c>
      <c r="J1281" s="3" t="b">
        <v>0</v>
      </c>
      <c r="K1281" s="3" t="s">
        <v>1060</v>
      </c>
      <c r="L1281" s="16">
        <f t="shared" si="57"/>
        <v>0.74097222222222225</v>
      </c>
      <c r="M1281" s="3">
        <v>2024</v>
      </c>
      <c r="N1281" s="3">
        <v>2</v>
      </c>
      <c r="O1281" s="3" t="s">
        <v>26</v>
      </c>
      <c r="P1281" s="3">
        <v>17</v>
      </c>
      <c r="Q1281" s="9">
        <f xml:space="preserve"> Table1[[#This Row],[Total_Sales]] / Table1[[#This Row],[Quantity_Sold]]</f>
        <v>265.81100000000004</v>
      </c>
      <c r="R1281" s="14" t="str">
        <f t="shared" si="58"/>
        <v>Evening</v>
      </c>
      <c r="S1281" s="30">
        <f t="shared" si="59"/>
        <v>0.19</v>
      </c>
    </row>
    <row r="1282" spans="1:19" ht="15.75" customHeight="1" x14ac:dyDescent="0.3">
      <c r="A1282" s="3">
        <v>2889</v>
      </c>
      <c r="B1282" s="4">
        <v>45324</v>
      </c>
      <c r="C1282" s="3">
        <v>204</v>
      </c>
      <c r="D1282" s="3">
        <v>301</v>
      </c>
      <c r="E1282" s="3">
        <v>101</v>
      </c>
      <c r="F1282" s="3">
        <v>9</v>
      </c>
      <c r="G1282" s="5">
        <v>175.44800000000001</v>
      </c>
      <c r="H1282" s="5">
        <v>1579.0320000000002</v>
      </c>
      <c r="I1282" s="5">
        <v>236.85480000000001</v>
      </c>
      <c r="J1282" s="3" t="b">
        <v>0</v>
      </c>
      <c r="K1282" s="3" t="s">
        <v>810</v>
      </c>
      <c r="L1282" s="16">
        <f t="shared" ref="L1282:L1345" si="60">TIMEVALUE(K1282)</f>
        <v>0.16250000000000001</v>
      </c>
      <c r="M1282" s="3">
        <v>2024</v>
      </c>
      <c r="N1282" s="3">
        <v>2</v>
      </c>
      <c r="O1282" s="3" t="s">
        <v>26</v>
      </c>
      <c r="P1282" s="3">
        <v>3</v>
      </c>
      <c r="Q1282" s="14">
        <f xml:space="preserve"> Table1[[#This Row],[Total_Sales]] / Table1[[#This Row],[Quantity_Sold]]</f>
        <v>175.44800000000001</v>
      </c>
      <c r="R1282" s="14" t="str">
        <f t="shared" ref="R1282:R1345" si="61">IF(L1282&lt;TIME(12,0,0),"Morning", IF(L1282&lt;TIME(15,0,0),"Afternoon", IF(L1282&lt;TIME(21,0,0),"Evening","Night")))</f>
        <v>Morning</v>
      </c>
      <c r="S1282" s="30">
        <f t="shared" ref="S1282:S1345" si="62">(I1282/H1282)</f>
        <v>0.15</v>
      </c>
    </row>
    <row r="1283" spans="1:19" ht="15.75" customHeight="1" x14ac:dyDescent="0.3">
      <c r="A1283" s="3">
        <v>1193</v>
      </c>
      <c r="B1283" s="4">
        <v>45325</v>
      </c>
      <c r="C1283" s="3">
        <v>204</v>
      </c>
      <c r="D1283" s="3">
        <v>305</v>
      </c>
      <c r="E1283" s="3">
        <v>102</v>
      </c>
      <c r="F1283" s="3">
        <v>4</v>
      </c>
      <c r="G1283" s="5">
        <v>172.62700000000001</v>
      </c>
      <c r="H1283" s="5">
        <v>690.50800000000004</v>
      </c>
      <c r="I1283" s="5">
        <v>131.19652000000002</v>
      </c>
      <c r="J1283" s="3" t="b">
        <v>0</v>
      </c>
      <c r="K1283" s="3" t="s">
        <v>204</v>
      </c>
      <c r="L1283" s="16">
        <f t="shared" si="60"/>
        <v>0.89930555555555558</v>
      </c>
      <c r="M1283" s="3">
        <v>2024</v>
      </c>
      <c r="N1283" s="3">
        <v>2</v>
      </c>
      <c r="O1283" s="3" t="s">
        <v>22</v>
      </c>
      <c r="P1283" s="3">
        <v>21</v>
      </c>
      <c r="Q1283" s="9">
        <f xml:space="preserve"> Table1[[#This Row],[Total_Sales]] / Table1[[#This Row],[Quantity_Sold]]</f>
        <v>172.62700000000001</v>
      </c>
      <c r="R1283" s="14" t="str">
        <f t="shared" si="61"/>
        <v>Night</v>
      </c>
      <c r="S1283" s="30">
        <f t="shared" si="62"/>
        <v>0.19000000000000003</v>
      </c>
    </row>
    <row r="1284" spans="1:19" ht="15.75" customHeight="1" x14ac:dyDescent="0.3">
      <c r="A1284" s="3">
        <v>1736</v>
      </c>
      <c r="B1284" s="4">
        <v>45325</v>
      </c>
      <c r="C1284" s="3">
        <v>202</v>
      </c>
      <c r="D1284" s="3">
        <v>304</v>
      </c>
      <c r="E1284" s="3">
        <v>101</v>
      </c>
      <c r="F1284" s="3">
        <v>4</v>
      </c>
      <c r="G1284" s="5">
        <v>101.59500000000001</v>
      </c>
      <c r="H1284" s="5">
        <v>406.38000000000005</v>
      </c>
      <c r="I1284" s="5">
        <v>121.91400000000002</v>
      </c>
      <c r="J1284" s="3" t="b">
        <v>1</v>
      </c>
      <c r="K1284" s="3" t="s">
        <v>599</v>
      </c>
      <c r="L1284" s="16">
        <f t="shared" si="60"/>
        <v>0.30208333333333331</v>
      </c>
      <c r="M1284" s="3">
        <v>2024</v>
      </c>
      <c r="N1284" s="3">
        <v>2</v>
      </c>
      <c r="O1284" s="3" t="s">
        <v>22</v>
      </c>
      <c r="P1284" s="3">
        <v>7</v>
      </c>
      <c r="Q1284" s="14">
        <f xml:space="preserve"> Table1[[#This Row],[Total_Sales]] / Table1[[#This Row],[Quantity_Sold]]</f>
        <v>101.59500000000001</v>
      </c>
      <c r="R1284" s="14" t="str">
        <f t="shared" si="61"/>
        <v>Morning</v>
      </c>
      <c r="S1284" s="30">
        <f t="shared" si="62"/>
        <v>0.3</v>
      </c>
    </row>
    <row r="1285" spans="1:19" ht="15.75" customHeight="1" x14ac:dyDescent="0.3">
      <c r="A1285" s="3">
        <v>1765</v>
      </c>
      <c r="B1285" s="4">
        <v>45325</v>
      </c>
      <c r="C1285" s="3">
        <v>204</v>
      </c>
      <c r="D1285" s="3">
        <v>304</v>
      </c>
      <c r="E1285" s="3">
        <v>101</v>
      </c>
      <c r="F1285" s="3">
        <v>3</v>
      </c>
      <c r="G1285" s="5">
        <v>244.15300000000002</v>
      </c>
      <c r="H1285" s="5">
        <v>732.45900000000006</v>
      </c>
      <c r="I1285" s="5">
        <v>183.11475000000002</v>
      </c>
      <c r="J1285" s="3" t="b">
        <v>0</v>
      </c>
      <c r="K1285" s="3" t="s">
        <v>620</v>
      </c>
      <c r="L1285" s="16">
        <f t="shared" si="60"/>
        <v>0.84375</v>
      </c>
      <c r="M1285" s="3">
        <v>2024</v>
      </c>
      <c r="N1285" s="3">
        <v>2</v>
      </c>
      <c r="O1285" s="3" t="s">
        <v>22</v>
      </c>
      <c r="P1285" s="3">
        <v>20</v>
      </c>
      <c r="Q1285" s="14">
        <f xml:space="preserve"> Table1[[#This Row],[Total_Sales]] / Table1[[#This Row],[Quantity_Sold]]</f>
        <v>244.15300000000002</v>
      </c>
      <c r="R1285" s="14" t="str">
        <f t="shared" si="61"/>
        <v>Evening</v>
      </c>
      <c r="S1285" s="30">
        <f t="shared" si="62"/>
        <v>0.25</v>
      </c>
    </row>
    <row r="1286" spans="1:19" ht="15.75" customHeight="1" x14ac:dyDescent="0.3">
      <c r="A1286" s="3">
        <v>2076</v>
      </c>
      <c r="B1286" s="4">
        <v>45325</v>
      </c>
      <c r="C1286" s="3">
        <v>205</v>
      </c>
      <c r="D1286" s="3">
        <v>302</v>
      </c>
      <c r="E1286" s="3">
        <v>102</v>
      </c>
      <c r="F1286" s="3">
        <v>5</v>
      </c>
      <c r="G1286" s="5">
        <v>30.706000000000003</v>
      </c>
      <c r="H1286" s="5">
        <v>153.53000000000003</v>
      </c>
      <c r="I1286" s="5">
        <v>32.241300000000003</v>
      </c>
      <c r="J1286" s="3" t="b">
        <v>1</v>
      </c>
      <c r="K1286" s="3" t="s">
        <v>128</v>
      </c>
      <c r="L1286" s="16">
        <f t="shared" si="60"/>
        <v>0.49166666666666664</v>
      </c>
      <c r="M1286" s="3">
        <v>2024</v>
      </c>
      <c r="N1286" s="3">
        <v>2</v>
      </c>
      <c r="O1286" s="3" t="s">
        <v>22</v>
      </c>
      <c r="P1286" s="3">
        <v>11</v>
      </c>
      <c r="Q1286" s="9">
        <f xml:space="preserve"> Table1[[#This Row],[Total_Sales]] / Table1[[#This Row],[Quantity_Sold]]</f>
        <v>30.706000000000007</v>
      </c>
      <c r="R1286" s="14" t="str">
        <f t="shared" si="61"/>
        <v>Morning</v>
      </c>
      <c r="S1286" s="30">
        <f t="shared" si="62"/>
        <v>0.20999999999999996</v>
      </c>
    </row>
    <row r="1287" spans="1:19" ht="15.75" customHeight="1" x14ac:dyDescent="0.3">
      <c r="A1287" s="3">
        <v>1565</v>
      </c>
      <c r="B1287" s="4">
        <v>45327</v>
      </c>
      <c r="C1287" s="3">
        <v>202</v>
      </c>
      <c r="D1287" s="3">
        <v>301</v>
      </c>
      <c r="E1287" s="3">
        <v>105</v>
      </c>
      <c r="F1287" s="3">
        <v>7</v>
      </c>
      <c r="G1287" s="5">
        <v>223.08</v>
      </c>
      <c r="H1287" s="5">
        <v>1561.5600000000002</v>
      </c>
      <c r="I1287" s="5">
        <v>296.69640000000004</v>
      </c>
      <c r="J1287" s="3" t="b">
        <v>0</v>
      </c>
      <c r="K1287" s="3" t="s">
        <v>490</v>
      </c>
      <c r="L1287" s="16">
        <f t="shared" si="60"/>
        <v>0.30833333333333335</v>
      </c>
      <c r="M1287" s="3">
        <v>2024</v>
      </c>
      <c r="N1287" s="3">
        <v>2</v>
      </c>
      <c r="O1287" s="3" t="s">
        <v>28</v>
      </c>
      <c r="P1287" s="3">
        <v>7</v>
      </c>
      <c r="Q1287" s="9">
        <f xml:space="preserve"> Table1[[#This Row],[Total_Sales]] / Table1[[#This Row],[Quantity_Sold]]</f>
        <v>223.08</v>
      </c>
      <c r="R1287" s="14" t="str">
        <f t="shared" si="61"/>
        <v>Morning</v>
      </c>
      <c r="S1287" s="30">
        <f t="shared" si="62"/>
        <v>0.19</v>
      </c>
    </row>
    <row r="1288" spans="1:19" ht="15.75" customHeight="1" x14ac:dyDescent="0.3">
      <c r="A1288" s="3">
        <v>1575</v>
      </c>
      <c r="B1288" s="4">
        <v>45327</v>
      </c>
      <c r="C1288" s="3">
        <v>204</v>
      </c>
      <c r="D1288" s="3">
        <v>302</v>
      </c>
      <c r="E1288" s="3">
        <v>105</v>
      </c>
      <c r="F1288" s="3">
        <v>10</v>
      </c>
      <c r="G1288" s="5">
        <v>365.74199999999996</v>
      </c>
      <c r="H1288" s="5">
        <v>3657.4199999999996</v>
      </c>
      <c r="I1288" s="5">
        <v>548.61299999999994</v>
      </c>
      <c r="J1288" s="3" t="b">
        <v>0</v>
      </c>
      <c r="K1288" s="3" t="s">
        <v>44</v>
      </c>
      <c r="L1288" s="16">
        <f t="shared" si="60"/>
        <v>0.45763888888888887</v>
      </c>
      <c r="M1288" s="3">
        <v>2024</v>
      </c>
      <c r="N1288" s="3">
        <v>2</v>
      </c>
      <c r="O1288" s="3" t="s">
        <v>28</v>
      </c>
      <c r="P1288" s="3">
        <v>10</v>
      </c>
      <c r="Q1288" s="9">
        <f xml:space="preserve"> Table1[[#This Row],[Total_Sales]] / Table1[[#This Row],[Quantity_Sold]]</f>
        <v>365.74199999999996</v>
      </c>
      <c r="R1288" s="14" t="str">
        <f t="shared" si="61"/>
        <v>Morning</v>
      </c>
      <c r="S1288" s="30">
        <f t="shared" si="62"/>
        <v>0.15</v>
      </c>
    </row>
    <row r="1289" spans="1:19" ht="15.75" customHeight="1" x14ac:dyDescent="0.3">
      <c r="A1289" s="3">
        <v>2845</v>
      </c>
      <c r="B1289" s="4">
        <v>45327</v>
      </c>
      <c r="C1289" s="3">
        <v>205</v>
      </c>
      <c r="D1289" s="3">
        <v>305</v>
      </c>
      <c r="E1289" s="3">
        <v>103</v>
      </c>
      <c r="F1289" s="3">
        <v>10</v>
      </c>
      <c r="G1289" s="5">
        <v>310.84300000000002</v>
      </c>
      <c r="H1289" s="5">
        <v>3108.4300000000003</v>
      </c>
      <c r="I1289" s="5">
        <v>777.10750000000007</v>
      </c>
      <c r="J1289" s="3" t="b">
        <v>0</v>
      </c>
      <c r="K1289" s="3" t="s">
        <v>977</v>
      </c>
      <c r="L1289" s="16">
        <f t="shared" si="60"/>
        <v>0.63124999999999998</v>
      </c>
      <c r="M1289" s="3">
        <v>2024</v>
      </c>
      <c r="N1289" s="3">
        <v>2</v>
      </c>
      <c r="O1289" s="3" t="s">
        <v>28</v>
      </c>
      <c r="P1289" s="3">
        <v>15</v>
      </c>
      <c r="Q1289" s="9">
        <f xml:space="preserve"> Table1[[#This Row],[Total_Sales]] / Table1[[#This Row],[Quantity_Sold]]</f>
        <v>310.84300000000002</v>
      </c>
      <c r="R1289" s="14" t="str">
        <f t="shared" si="61"/>
        <v>Evening</v>
      </c>
      <c r="S1289" s="30">
        <f t="shared" si="62"/>
        <v>0.25</v>
      </c>
    </row>
    <row r="1290" spans="1:19" ht="15.75" customHeight="1" x14ac:dyDescent="0.3">
      <c r="A1290" s="3">
        <v>1829</v>
      </c>
      <c r="B1290" s="4">
        <v>45328</v>
      </c>
      <c r="C1290" s="3">
        <v>205</v>
      </c>
      <c r="D1290" s="3">
        <v>301</v>
      </c>
      <c r="E1290" s="3">
        <v>102</v>
      </c>
      <c r="F1290" s="3">
        <v>4</v>
      </c>
      <c r="G1290" s="5">
        <v>166.36099999999999</v>
      </c>
      <c r="H1290" s="5">
        <v>665.44399999999996</v>
      </c>
      <c r="I1290" s="5">
        <v>126.43436</v>
      </c>
      <c r="J1290" s="3" t="b">
        <v>0</v>
      </c>
      <c r="K1290" s="3" t="s">
        <v>653</v>
      </c>
      <c r="L1290" s="16">
        <f t="shared" si="60"/>
        <v>0.1423611111111111</v>
      </c>
      <c r="M1290" s="3">
        <v>2024</v>
      </c>
      <c r="N1290" s="3">
        <v>2</v>
      </c>
      <c r="O1290" s="3" t="s">
        <v>31</v>
      </c>
      <c r="P1290" s="3">
        <v>3</v>
      </c>
      <c r="Q1290" s="9">
        <f xml:space="preserve"> Table1[[#This Row],[Total_Sales]] / Table1[[#This Row],[Quantity_Sold]]</f>
        <v>166.36099999999999</v>
      </c>
      <c r="R1290" s="14" t="str">
        <f t="shared" si="61"/>
        <v>Morning</v>
      </c>
      <c r="S1290" s="30">
        <f t="shared" si="62"/>
        <v>0.19</v>
      </c>
    </row>
    <row r="1291" spans="1:19" ht="15.75" customHeight="1" x14ac:dyDescent="0.3">
      <c r="A1291" s="3">
        <v>2452</v>
      </c>
      <c r="B1291" s="4">
        <v>45328</v>
      </c>
      <c r="C1291" s="3">
        <v>202</v>
      </c>
      <c r="D1291" s="3">
        <v>305</v>
      </c>
      <c r="E1291" s="3">
        <v>104</v>
      </c>
      <c r="F1291" s="3">
        <v>6</v>
      </c>
      <c r="G1291" s="5">
        <v>87.048000000000002</v>
      </c>
      <c r="H1291" s="5">
        <v>522.28800000000001</v>
      </c>
      <c r="I1291" s="5">
        <v>88.788960000000003</v>
      </c>
      <c r="J1291" s="3" t="b">
        <v>0</v>
      </c>
      <c r="K1291" s="3" t="s">
        <v>927</v>
      </c>
      <c r="L1291" s="16">
        <f t="shared" si="60"/>
        <v>0.98124999999999996</v>
      </c>
      <c r="M1291" s="3">
        <v>2024</v>
      </c>
      <c r="N1291" s="3">
        <v>2</v>
      </c>
      <c r="O1291" s="3" t="s">
        <v>31</v>
      </c>
      <c r="P1291" s="3">
        <v>23</v>
      </c>
      <c r="Q1291" s="9">
        <f xml:space="preserve"> Table1[[#This Row],[Total_Sales]] / Table1[[#This Row],[Quantity_Sold]]</f>
        <v>87.048000000000002</v>
      </c>
      <c r="R1291" s="14" t="str">
        <f t="shared" si="61"/>
        <v>Night</v>
      </c>
      <c r="S1291" s="30">
        <f t="shared" si="62"/>
        <v>0.17</v>
      </c>
    </row>
    <row r="1292" spans="1:19" ht="15.75" customHeight="1" x14ac:dyDescent="0.3">
      <c r="A1292" s="3">
        <v>1639</v>
      </c>
      <c r="B1292" s="4">
        <v>45329</v>
      </c>
      <c r="C1292" s="3">
        <v>202</v>
      </c>
      <c r="D1292" s="3">
        <v>302</v>
      </c>
      <c r="E1292" s="3">
        <v>104</v>
      </c>
      <c r="F1292" s="3">
        <v>1</v>
      </c>
      <c r="G1292" s="5">
        <v>363.80500000000006</v>
      </c>
      <c r="H1292" s="5">
        <v>363.80500000000006</v>
      </c>
      <c r="I1292" s="5">
        <v>90.951250000000016</v>
      </c>
      <c r="J1292" s="3" t="b">
        <v>0</v>
      </c>
      <c r="K1292" s="3" t="s">
        <v>537</v>
      </c>
      <c r="L1292" s="16">
        <f t="shared" si="60"/>
        <v>0.24930555555555556</v>
      </c>
      <c r="M1292" s="3">
        <v>2024</v>
      </c>
      <c r="N1292" s="3">
        <v>2</v>
      </c>
      <c r="O1292" s="3" t="s">
        <v>18</v>
      </c>
      <c r="P1292" s="3">
        <v>5</v>
      </c>
      <c r="Q1292" s="9">
        <f xml:space="preserve"> Table1[[#This Row],[Total_Sales]] / Table1[[#This Row],[Quantity_Sold]]</f>
        <v>363.80500000000006</v>
      </c>
      <c r="R1292" s="14" t="str">
        <f t="shared" si="61"/>
        <v>Morning</v>
      </c>
      <c r="S1292" s="30">
        <f t="shared" si="62"/>
        <v>0.25</v>
      </c>
    </row>
    <row r="1293" spans="1:19" ht="15.75" customHeight="1" x14ac:dyDescent="0.3">
      <c r="A1293" s="3">
        <v>1849</v>
      </c>
      <c r="B1293" s="4">
        <v>45329</v>
      </c>
      <c r="C1293" s="3">
        <v>203</v>
      </c>
      <c r="D1293" s="3">
        <v>302</v>
      </c>
      <c r="E1293" s="3">
        <v>104</v>
      </c>
      <c r="F1293" s="3">
        <v>3</v>
      </c>
      <c r="G1293" s="5">
        <v>211.48400000000001</v>
      </c>
      <c r="H1293" s="5">
        <v>634.452</v>
      </c>
      <c r="I1293" s="5">
        <v>158.613</v>
      </c>
      <c r="J1293" s="3" t="b">
        <v>0</v>
      </c>
      <c r="K1293" s="3" t="s">
        <v>663</v>
      </c>
      <c r="L1293" s="16">
        <f t="shared" si="60"/>
        <v>0.19583333333333333</v>
      </c>
      <c r="M1293" s="3">
        <v>2024</v>
      </c>
      <c r="N1293" s="3">
        <v>2</v>
      </c>
      <c r="O1293" s="3" t="s">
        <v>18</v>
      </c>
      <c r="P1293" s="3">
        <v>4</v>
      </c>
      <c r="Q1293" s="9">
        <f xml:space="preserve"> Table1[[#This Row],[Total_Sales]] / Table1[[#This Row],[Quantity_Sold]]</f>
        <v>211.48400000000001</v>
      </c>
      <c r="R1293" s="14" t="str">
        <f t="shared" si="61"/>
        <v>Morning</v>
      </c>
      <c r="S1293" s="30">
        <f t="shared" si="62"/>
        <v>0.25</v>
      </c>
    </row>
    <row r="1294" spans="1:19" ht="15.75" customHeight="1" x14ac:dyDescent="0.3">
      <c r="A1294" s="3">
        <v>2348</v>
      </c>
      <c r="B1294" s="4">
        <v>45329</v>
      </c>
      <c r="C1294" s="3">
        <v>204</v>
      </c>
      <c r="D1294" s="3">
        <v>305</v>
      </c>
      <c r="E1294" s="3">
        <v>102</v>
      </c>
      <c r="F1294" s="3">
        <v>10</v>
      </c>
      <c r="G1294" s="5">
        <v>389.012</v>
      </c>
      <c r="H1294" s="5">
        <v>3890.12</v>
      </c>
      <c r="I1294" s="5">
        <v>1167.0359999999998</v>
      </c>
      <c r="J1294" s="3" t="b">
        <v>1</v>
      </c>
      <c r="K1294" s="3" t="s">
        <v>700</v>
      </c>
      <c r="L1294" s="16">
        <f t="shared" si="60"/>
        <v>0.88402777777777775</v>
      </c>
      <c r="M1294" s="3">
        <v>2024</v>
      </c>
      <c r="N1294" s="3">
        <v>2</v>
      </c>
      <c r="O1294" s="3" t="s">
        <v>18</v>
      </c>
      <c r="P1294" s="3">
        <v>21</v>
      </c>
      <c r="Q1294" s="9">
        <f xml:space="preserve"> Table1[[#This Row],[Total_Sales]] / Table1[[#This Row],[Quantity_Sold]]</f>
        <v>389.012</v>
      </c>
      <c r="R1294" s="14" t="str">
        <f t="shared" si="61"/>
        <v>Night</v>
      </c>
      <c r="S1294" s="30">
        <f t="shared" si="62"/>
        <v>0.3</v>
      </c>
    </row>
    <row r="1295" spans="1:19" ht="15.75" customHeight="1" x14ac:dyDescent="0.3">
      <c r="A1295" s="3">
        <v>2407</v>
      </c>
      <c r="B1295" s="4">
        <v>45329</v>
      </c>
      <c r="C1295" s="3">
        <v>205</v>
      </c>
      <c r="D1295" s="3">
        <v>302</v>
      </c>
      <c r="E1295" s="3">
        <v>105</v>
      </c>
      <c r="F1295" s="3">
        <v>2</v>
      </c>
      <c r="G1295" s="5">
        <v>302.77000000000004</v>
      </c>
      <c r="H1295" s="5">
        <v>605.54000000000008</v>
      </c>
      <c r="I1295" s="5">
        <v>151.38500000000002</v>
      </c>
      <c r="J1295" s="3" t="b">
        <v>0</v>
      </c>
      <c r="K1295" s="3" t="s">
        <v>908</v>
      </c>
      <c r="L1295" s="16">
        <f t="shared" si="60"/>
        <v>2.7777777777777779E-3</v>
      </c>
      <c r="M1295" s="3">
        <v>2024</v>
      </c>
      <c r="N1295" s="3">
        <v>2</v>
      </c>
      <c r="O1295" s="3" t="s">
        <v>18</v>
      </c>
      <c r="P1295" s="3">
        <v>0</v>
      </c>
      <c r="Q1295" s="9">
        <f xml:space="preserve"> Table1[[#This Row],[Total_Sales]] / Table1[[#This Row],[Quantity_Sold]]</f>
        <v>302.77000000000004</v>
      </c>
      <c r="R1295" s="14" t="str">
        <f t="shared" si="61"/>
        <v>Morning</v>
      </c>
      <c r="S1295" s="30">
        <f t="shared" si="62"/>
        <v>0.25</v>
      </c>
    </row>
    <row r="1296" spans="1:19" ht="15.75" customHeight="1" x14ac:dyDescent="0.3">
      <c r="A1296" s="3">
        <v>1191</v>
      </c>
      <c r="B1296" s="4">
        <v>45330</v>
      </c>
      <c r="C1296" s="3">
        <v>203</v>
      </c>
      <c r="D1296" s="3">
        <v>303</v>
      </c>
      <c r="E1296" s="3">
        <v>102</v>
      </c>
      <c r="F1296" s="3">
        <v>5</v>
      </c>
      <c r="G1296" s="5">
        <v>292.26600000000002</v>
      </c>
      <c r="H1296" s="5">
        <v>1461.3300000000002</v>
      </c>
      <c r="I1296" s="5">
        <v>219.19950000000003</v>
      </c>
      <c r="J1296" s="3" t="b">
        <v>1</v>
      </c>
      <c r="K1296" s="3" t="s">
        <v>202</v>
      </c>
      <c r="L1296" s="16">
        <f t="shared" si="60"/>
        <v>0.26458333333333334</v>
      </c>
      <c r="M1296" s="3">
        <v>2024</v>
      </c>
      <c r="N1296" s="3">
        <v>2</v>
      </c>
      <c r="O1296" s="3" t="s">
        <v>16</v>
      </c>
      <c r="P1296" s="3">
        <v>6</v>
      </c>
      <c r="Q1296" s="9">
        <f xml:space="preserve"> Table1[[#This Row],[Total_Sales]] / Table1[[#This Row],[Quantity_Sold]]</f>
        <v>292.26600000000002</v>
      </c>
      <c r="R1296" s="14" t="str">
        <f t="shared" si="61"/>
        <v>Morning</v>
      </c>
      <c r="S1296" s="30">
        <f t="shared" si="62"/>
        <v>0.15</v>
      </c>
    </row>
    <row r="1297" spans="1:19" ht="15.75" customHeight="1" x14ac:dyDescent="0.3">
      <c r="A1297" s="3">
        <v>1705</v>
      </c>
      <c r="B1297" s="4">
        <v>45330</v>
      </c>
      <c r="C1297" s="3">
        <v>205</v>
      </c>
      <c r="D1297" s="3">
        <v>303</v>
      </c>
      <c r="E1297" s="3">
        <v>104</v>
      </c>
      <c r="F1297" s="3">
        <v>8</v>
      </c>
      <c r="G1297" s="5">
        <v>138.97</v>
      </c>
      <c r="H1297" s="5">
        <v>1111.76</v>
      </c>
      <c r="I1297" s="5">
        <v>277.94</v>
      </c>
      <c r="J1297" s="3" t="b">
        <v>0</v>
      </c>
      <c r="K1297" s="3" t="s">
        <v>583</v>
      </c>
      <c r="L1297" s="16">
        <f t="shared" si="60"/>
        <v>0.92013888888888884</v>
      </c>
      <c r="M1297" s="3">
        <v>2024</v>
      </c>
      <c r="N1297" s="3">
        <v>2</v>
      </c>
      <c r="O1297" s="3" t="s">
        <v>16</v>
      </c>
      <c r="P1297" s="3">
        <v>22</v>
      </c>
      <c r="Q1297" s="9">
        <f xml:space="preserve"> Table1[[#This Row],[Total_Sales]] / Table1[[#This Row],[Quantity_Sold]]</f>
        <v>138.97</v>
      </c>
      <c r="R1297" s="14" t="str">
        <f t="shared" si="61"/>
        <v>Night</v>
      </c>
      <c r="S1297" s="30">
        <f t="shared" si="62"/>
        <v>0.25</v>
      </c>
    </row>
    <row r="1298" spans="1:19" ht="15.75" customHeight="1" x14ac:dyDescent="0.3">
      <c r="A1298" s="3">
        <v>2194</v>
      </c>
      <c r="B1298" s="4">
        <v>45331</v>
      </c>
      <c r="C1298" s="3">
        <v>203</v>
      </c>
      <c r="D1298" s="3">
        <v>302</v>
      </c>
      <c r="E1298" s="3">
        <v>101</v>
      </c>
      <c r="F1298" s="3">
        <v>1</v>
      </c>
      <c r="G1298" s="5">
        <v>184.08</v>
      </c>
      <c r="H1298" s="5">
        <v>184.08</v>
      </c>
      <c r="I1298" s="5">
        <v>31.293600000000005</v>
      </c>
      <c r="J1298" s="3" t="b">
        <v>0</v>
      </c>
      <c r="K1298" s="3" t="s">
        <v>131</v>
      </c>
      <c r="L1298" s="16">
        <f t="shared" si="60"/>
        <v>0.74861111111111112</v>
      </c>
      <c r="M1298" s="3">
        <v>2024</v>
      </c>
      <c r="N1298" s="3">
        <v>2</v>
      </c>
      <c r="O1298" s="3" t="s">
        <v>26</v>
      </c>
      <c r="P1298" s="3">
        <v>17</v>
      </c>
      <c r="Q1298" s="14">
        <f xml:space="preserve"> Table1[[#This Row],[Total_Sales]] / Table1[[#This Row],[Quantity_Sold]]</f>
        <v>184.08</v>
      </c>
      <c r="R1298" s="14" t="str">
        <f t="shared" si="61"/>
        <v>Evening</v>
      </c>
      <c r="S1298" s="30">
        <f t="shared" si="62"/>
        <v>0.17</v>
      </c>
    </row>
    <row r="1299" spans="1:19" ht="15.75" customHeight="1" x14ac:dyDescent="0.3">
      <c r="A1299" s="3">
        <v>2212</v>
      </c>
      <c r="B1299" s="4">
        <v>45331</v>
      </c>
      <c r="C1299" s="3">
        <v>204</v>
      </c>
      <c r="D1299" s="3">
        <v>304</v>
      </c>
      <c r="E1299" s="3">
        <v>103</v>
      </c>
      <c r="F1299" s="3">
        <v>8</v>
      </c>
      <c r="G1299" s="5">
        <v>114.73800000000001</v>
      </c>
      <c r="H1299" s="5">
        <v>917.90400000000011</v>
      </c>
      <c r="I1299" s="5">
        <v>156.04368000000002</v>
      </c>
      <c r="J1299" s="3" t="b">
        <v>0</v>
      </c>
      <c r="K1299" s="3" t="s">
        <v>821</v>
      </c>
      <c r="L1299" s="16">
        <f t="shared" si="60"/>
        <v>0.35069444444444442</v>
      </c>
      <c r="M1299" s="3">
        <v>2024</v>
      </c>
      <c r="N1299" s="3">
        <v>2</v>
      </c>
      <c r="O1299" s="3" t="s">
        <v>26</v>
      </c>
      <c r="P1299" s="3">
        <v>8</v>
      </c>
      <c r="Q1299" s="9">
        <f xml:space="preserve"> Table1[[#This Row],[Total_Sales]] / Table1[[#This Row],[Quantity_Sold]]</f>
        <v>114.73800000000001</v>
      </c>
      <c r="R1299" s="14" t="str">
        <f t="shared" si="61"/>
        <v>Morning</v>
      </c>
      <c r="S1299" s="30">
        <f t="shared" si="62"/>
        <v>0.17</v>
      </c>
    </row>
    <row r="1300" spans="1:19" ht="15.75" customHeight="1" x14ac:dyDescent="0.3">
      <c r="A1300" s="3">
        <v>2743</v>
      </c>
      <c r="B1300" s="4">
        <v>45331</v>
      </c>
      <c r="C1300" s="3">
        <v>205</v>
      </c>
      <c r="D1300" s="3">
        <v>302</v>
      </c>
      <c r="E1300" s="3">
        <v>101</v>
      </c>
      <c r="F1300" s="3">
        <v>4</v>
      </c>
      <c r="G1300" s="5">
        <v>63.661000000000001</v>
      </c>
      <c r="H1300" s="5">
        <v>254.64400000000001</v>
      </c>
      <c r="I1300" s="5">
        <v>63.661000000000001</v>
      </c>
      <c r="J1300" s="3" t="b">
        <v>0</v>
      </c>
      <c r="K1300" s="3" t="s">
        <v>751</v>
      </c>
      <c r="L1300" s="16">
        <f t="shared" si="60"/>
        <v>0.82708333333333328</v>
      </c>
      <c r="M1300" s="3">
        <v>2024</v>
      </c>
      <c r="N1300" s="3">
        <v>2</v>
      </c>
      <c r="O1300" s="3" t="s">
        <v>26</v>
      </c>
      <c r="P1300" s="3">
        <v>19</v>
      </c>
      <c r="Q1300" s="14">
        <f xml:space="preserve"> Table1[[#This Row],[Total_Sales]] / Table1[[#This Row],[Quantity_Sold]]</f>
        <v>63.661000000000001</v>
      </c>
      <c r="R1300" s="14" t="str">
        <f t="shared" si="61"/>
        <v>Evening</v>
      </c>
      <c r="S1300" s="30">
        <f t="shared" si="62"/>
        <v>0.25</v>
      </c>
    </row>
    <row r="1301" spans="1:19" ht="15.75" customHeight="1" x14ac:dyDescent="0.3">
      <c r="A1301" s="3">
        <v>1782</v>
      </c>
      <c r="B1301" s="4">
        <v>45332</v>
      </c>
      <c r="C1301" s="3">
        <v>203</v>
      </c>
      <c r="D1301" s="3">
        <v>305</v>
      </c>
      <c r="E1301" s="3">
        <v>105</v>
      </c>
      <c r="F1301" s="3">
        <v>4</v>
      </c>
      <c r="G1301" s="5">
        <v>104.754</v>
      </c>
      <c r="H1301" s="5">
        <v>419.01600000000002</v>
      </c>
      <c r="I1301" s="5">
        <v>87.993359999999996</v>
      </c>
      <c r="J1301" s="3" t="b">
        <v>0</v>
      </c>
      <c r="K1301" s="3" t="s">
        <v>627</v>
      </c>
      <c r="L1301" s="16">
        <f t="shared" si="60"/>
        <v>7.9861111111111105E-2</v>
      </c>
      <c r="M1301" s="3">
        <v>2024</v>
      </c>
      <c r="N1301" s="3">
        <v>2</v>
      </c>
      <c r="O1301" s="3" t="s">
        <v>22</v>
      </c>
      <c r="P1301" s="3">
        <v>1</v>
      </c>
      <c r="Q1301" s="9">
        <f xml:space="preserve"> Table1[[#This Row],[Total_Sales]] / Table1[[#This Row],[Quantity_Sold]]</f>
        <v>104.754</v>
      </c>
      <c r="R1301" s="14" t="str">
        <f t="shared" si="61"/>
        <v>Morning</v>
      </c>
      <c r="S1301" s="30">
        <f t="shared" si="62"/>
        <v>0.21</v>
      </c>
    </row>
    <row r="1302" spans="1:19" ht="15.75" customHeight="1" x14ac:dyDescent="0.3">
      <c r="A1302" s="3">
        <v>2065</v>
      </c>
      <c r="B1302" s="4">
        <v>45332</v>
      </c>
      <c r="C1302" s="3">
        <v>202</v>
      </c>
      <c r="D1302" s="3">
        <v>304</v>
      </c>
      <c r="E1302" s="3">
        <v>104</v>
      </c>
      <c r="F1302" s="3">
        <v>5</v>
      </c>
      <c r="G1302" s="5">
        <v>350.142</v>
      </c>
      <c r="H1302" s="5">
        <v>1750.71</v>
      </c>
      <c r="I1302" s="5">
        <v>437.67750000000001</v>
      </c>
      <c r="J1302" s="3" t="b">
        <v>0</v>
      </c>
      <c r="K1302" s="3" t="s">
        <v>88</v>
      </c>
      <c r="L1302" s="16">
        <f t="shared" si="60"/>
        <v>2.0833333333333332E-2</v>
      </c>
      <c r="M1302" s="3">
        <v>2024</v>
      </c>
      <c r="N1302" s="3">
        <v>2</v>
      </c>
      <c r="O1302" s="3" t="s">
        <v>22</v>
      </c>
      <c r="P1302" s="3">
        <v>0</v>
      </c>
      <c r="Q1302" s="9">
        <f xml:space="preserve"> Table1[[#This Row],[Total_Sales]] / Table1[[#This Row],[Quantity_Sold]]</f>
        <v>350.142</v>
      </c>
      <c r="R1302" s="14" t="str">
        <f t="shared" si="61"/>
        <v>Morning</v>
      </c>
      <c r="S1302" s="30">
        <f t="shared" si="62"/>
        <v>0.25</v>
      </c>
    </row>
    <row r="1303" spans="1:19" ht="15.75" customHeight="1" x14ac:dyDescent="0.3">
      <c r="A1303" s="3">
        <v>2409</v>
      </c>
      <c r="B1303" s="4">
        <v>45332</v>
      </c>
      <c r="C1303" s="3">
        <v>201</v>
      </c>
      <c r="D1303" s="3">
        <v>301</v>
      </c>
      <c r="E1303" s="3">
        <v>103</v>
      </c>
      <c r="F1303" s="3">
        <v>1</v>
      </c>
      <c r="G1303" s="5">
        <v>312.68900000000002</v>
      </c>
      <c r="H1303" s="5">
        <v>312.68900000000002</v>
      </c>
      <c r="I1303" s="5">
        <v>46.903350000000003</v>
      </c>
      <c r="J1303" s="3" t="b">
        <v>0</v>
      </c>
      <c r="K1303" s="3" t="s">
        <v>910</v>
      </c>
      <c r="L1303" s="16">
        <f t="shared" si="60"/>
        <v>0.80277777777777781</v>
      </c>
      <c r="M1303" s="3">
        <v>2024</v>
      </c>
      <c r="N1303" s="3">
        <v>2</v>
      </c>
      <c r="O1303" s="3" t="s">
        <v>22</v>
      </c>
      <c r="P1303" s="3">
        <v>19</v>
      </c>
      <c r="Q1303" s="9">
        <f xml:space="preserve"> Table1[[#This Row],[Total_Sales]] / Table1[[#This Row],[Quantity_Sold]]</f>
        <v>312.68900000000002</v>
      </c>
      <c r="R1303" s="14" t="str">
        <f t="shared" si="61"/>
        <v>Evening</v>
      </c>
      <c r="S1303" s="30">
        <f t="shared" si="62"/>
        <v>0.15</v>
      </c>
    </row>
    <row r="1304" spans="1:19" ht="15.75" customHeight="1" x14ac:dyDescent="0.3">
      <c r="A1304" s="3">
        <v>2473</v>
      </c>
      <c r="B1304" s="4">
        <v>45332</v>
      </c>
      <c r="C1304" s="3">
        <v>205</v>
      </c>
      <c r="D1304" s="3">
        <v>304</v>
      </c>
      <c r="E1304" s="3">
        <v>102</v>
      </c>
      <c r="F1304" s="3">
        <v>10</v>
      </c>
      <c r="G1304" s="5">
        <v>66.612000000000009</v>
      </c>
      <c r="H1304" s="5">
        <v>666.12000000000012</v>
      </c>
      <c r="I1304" s="5">
        <v>166.53000000000003</v>
      </c>
      <c r="J1304" s="3" t="b">
        <v>0</v>
      </c>
      <c r="K1304" s="3" t="s">
        <v>758</v>
      </c>
      <c r="L1304" s="16">
        <f t="shared" si="60"/>
        <v>0.84791666666666665</v>
      </c>
      <c r="M1304" s="3">
        <v>2024</v>
      </c>
      <c r="N1304" s="3">
        <v>2</v>
      </c>
      <c r="O1304" s="3" t="s">
        <v>22</v>
      </c>
      <c r="P1304" s="3">
        <v>20</v>
      </c>
      <c r="Q1304" s="9">
        <f xml:space="preserve"> Table1[[#This Row],[Total_Sales]] / Table1[[#This Row],[Quantity_Sold]]</f>
        <v>66.612000000000009</v>
      </c>
      <c r="R1304" s="14" t="str">
        <f t="shared" si="61"/>
        <v>Evening</v>
      </c>
      <c r="S1304" s="30">
        <f t="shared" si="62"/>
        <v>0.25</v>
      </c>
    </row>
    <row r="1305" spans="1:19" ht="15.75" customHeight="1" x14ac:dyDescent="0.3">
      <c r="A1305" s="3">
        <v>2704</v>
      </c>
      <c r="B1305" s="4">
        <v>45332</v>
      </c>
      <c r="C1305" s="3">
        <v>201</v>
      </c>
      <c r="D1305" s="3">
        <v>303</v>
      </c>
      <c r="E1305" s="3">
        <v>102</v>
      </c>
      <c r="F1305" s="3">
        <v>6</v>
      </c>
      <c r="G1305" s="5">
        <v>210.405</v>
      </c>
      <c r="H1305" s="5">
        <v>1262.43</v>
      </c>
      <c r="I1305" s="5">
        <v>214.61310000000003</v>
      </c>
      <c r="J1305" s="3" t="b">
        <v>0</v>
      </c>
      <c r="K1305" s="3" t="s">
        <v>258</v>
      </c>
      <c r="L1305" s="16">
        <f t="shared" si="60"/>
        <v>0.97847222222222219</v>
      </c>
      <c r="M1305" s="3">
        <v>2024</v>
      </c>
      <c r="N1305" s="3">
        <v>2</v>
      </c>
      <c r="O1305" s="3" t="s">
        <v>22</v>
      </c>
      <c r="P1305" s="3">
        <v>23</v>
      </c>
      <c r="Q1305" s="9">
        <f xml:space="preserve"> Table1[[#This Row],[Total_Sales]] / Table1[[#This Row],[Quantity_Sold]]</f>
        <v>210.405</v>
      </c>
      <c r="R1305" s="14" t="str">
        <f t="shared" si="61"/>
        <v>Night</v>
      </c>
      <c r="S1305" s="30">
        <f t="shared" si="62"/>
        <v>0.17</v>
      </c>
    </row>
    <row r="1306" spans="1:19" ht="15.75" customHeight="1" x14ac:dyDescent="0.3">
      <c r="A1306" s="3">
        <v>1941</v>
      </c>
      <c r="B1306" s="4">
        <v>45333</v>
      </c>
      <c r="C1306" s="3">
        <v>205</v>
      </c>
      <c r="D1306" s="3">
        <v>302</v>
      </c>
      <c r="E1306" s="3">
        <v>104</v>
      </c>
      <c r="F1306" s="3">
        <v>3</v>
      </c>
      <c r="G1306" s="5">
        <v>373.81500000000005</v>
      </c>
      <c r="H1306" s="5">
        <v>1121.4450000000002</v>
      </c>
      <c r="I1306" s="5">
        <v>168.21675000000002</v>
      </c>
      <c r="J1306" s="3" t="b">
        <v>0</v>
      </c>
      <c r="K1306" s="3" t="s">
        <v>718</v>
      </c>
      <c r="L1306" s="16">
        <f t="shared" si="60"/>
        <v>0.95208333333333328</v>
      </c>
      <c r="M1306" s="3">
        <v>2024</v>
      </c>
      <c r="N1306" s="3">
        <v>2</v>
      </c>
      <c r="O1306" s="3" t="s">
        <v>20</v>
      </c>
      <c r="P1306" s="3">
        <v>22</v>
      </c>
      <c r="Q1306" s="9">
        <f xml:space="preserve"> Table1[[#This Row],[Total_Sales]] / Table1[[#This Row],[Quantity_Sold]]</f>
        <v>373.81500000000005</v>
      </c>
      <c r="R1306" s="14" t="str">
        <f t="shared" si="61"/>
        <v>Night</v>
      </c>
      <c r="S1306" s="30">
        <f t="shared" si="62"/>
        <v>0.15</v>
      </c>
    </row>
    <row r="1307" spans="1:19" ht="15.75" customHeight="1" x14ac:dyDescent="0.3">
      <c r="A1307" s="3">
        <v>2250</v>
      </c>
      <c r="B1307" s="4">
        <v>45334</v>
      </c>
      <c r="C1307" s="3">
        <v>201</v>
      </c>
      <c r="D1307" s="3">
        <v>301</v>
      </c>
      <c r="E1307" s="3">
        <v>105</v>
      </c>
      <c r="F1307" s="3">
        <v>9</v>
      </c>
      <c r="G1307" s="5">
        <v>65.325000000000003</v>
      </c>
      <c r="H1307" s="5">
        <v>587.92500000000007</v>
      </c>
      <c r="I1307" s="5">
        <v>123.46425000000001</v>
      </c>
      <c r="J1307" s="3" t="b">
        <v>0</v>
      </c>
      <c r="K1307" s="3" t="s">
        <v>687</v>
      </c>
      <c r="L1307" s="16">
        <f t="shared" si="60"/>
        <v>0.69305555555555554</v>
      </c>
      <c r="M1307" s="3">
        <v>2024</v>
      </c>
      <c r="N1307" s="3">
        <v>2</v>
      </c>
      <c r="O1307" s="3" t="s">
        <v>28</v>
      </c>
      <c r="P1307" s="3">
        <v>16</v>
      </c>
      <c r="Q1307" s="9">
        <f xml:space="preserve"> Table1[[#This Row],[Total_Sales]] / Table1[[#This Row],[Quantity_Sold]]</f>
        <v>65.325000000000003</v>
      </c>
      <c r="R1307" s="14" t="str">
        <f t="shared" si="61"/>
        <v>Evening</v>
      </c>
      <c r="S1307" s="30">
        <f t="shared" si="62"/>
        <v>0.21</v>
      </c>
    </row>
    <row r="1308" spans="1:19" ht="15.75" customHeight="1" x14ac:dyDescent="0.3">
      <c r="A1308" s="3">
        <v>2757</v>
      </c>
      <c r="B1308" s="4">
        <v>45334</v>
      </c>
      <c r="C1308" s="3">
        <v>204</v>
      </c>
      <c r="D1308" s="3">
        <v>302</v>
      </c>
      <c r="E1308" s="3">
        <v>104</v>
      </c>
      <c r="F1308" s="3">
        <v>3</v>
      </c>
      <c r="G1308" s="5">
        <v>58.591000000000001</v>
      </c>
      <c r="H1308" s="5">
        <v>175.773</v>
      </c>
      <c r="I1308" s="5">
        <v>26.365949999999998</v>
      </c>
      <c r="J1308" s="3" t="b">
        <v>1</v>
      </c>
      <c r="K1308" s="3" t="s">
        <v>1024</v>
      </c>
      <c r="L1308" s="16">
        <f t="shared" si="60"/>
        <v>0.54236111111111107</v>
      </c>
      <c r="M1308" s="3">
        <v>2024</v>
      </c>
      <c r="N1308" s="3">
        <v>2</v>
      </c>
      <c r="O1308" s="3" t="s">
        <v>28</v>
      </c>
      <c r="P1308" s="3">
        <v>13</v>
      </c>
      <c r="Q1308" s="9">
        <f xml:space="preserve"> Table1[[#This Row],[Total_Sales]] / Table1[[#This Row],[Quantity_Sold]]</f>
        <v>58.591000000000001</v>
      </c>
      <c r="R1308" s="14" t="str">
        <f t="shared" si="61"/>
        <v>Afternoon</v>
      </c>
      <c r="S1308" s="30">
        <f t="shared" si="62"/>
        <v>0.15</v>
      </c>
    </row>
    <row r="1309" spans="1:19" ht="15.75" customHeight="1" x14ac:dyDescent="0.3">
      <c r="A1309" s="3">
        <v>1403</v>
      </c>
      <c r="B1309" s="4">
        <v>45335</v>
      </c>
      <c r="C1309" s="3">
        <v>203</v>
      </c>
      <c r="D1309" s="3">
        <v>304</v>
      </c>
      <c r="E1309" s="3">
        <v>103</v>
      </c>
      <c r="F1309" s="3">
        <v>7</v>
      </c>
      <c r="G1309" s="5">
        <v>218.38700000000003</v>
      </c>
      <c r="H1309" s="5">
        <v>1528.7090000000003</v>
      </c>
      <c r="I1309" s="5">
        <v>290.45471000000003</v>
      </c>
      <c r="J1309" s="3" t="b">
        <v>0</v>
      </c>
      <c r="K1309" s="3" t="s">
        <v>378</v>
      </c>
      <c r="L1309" s="16">
        <f t="shared" si="60"/>
        <v>0.81458333333333333</v>
      </c>
      <c r="M1309" s="3">
        <v>2024</v>
      </c>
      <c r="N1309" s="3">
        <v>2</v>
      </c>
      <c r="O1309" s="3" t="s">
        <v>31</v>
      </c>
      <c r="P1309" s="3">
        <v>19</v>
      </c>
      <c r="Q1309" s="9">
        <f xml:space="preserve"> Table1[[#This Row],[Total_Sales]] / Table1[[#This Row],[Quantity_Sold]]</f>
        <v>218.38700000000003</v>
      </c>
      <c r="R1309" s="14" t="str">
        <f t="shared" si="61"/>
        <v>Evening</v>
      </c>
      <c r="S1309" s="30">
        <f t="shared" si="62"/>
        <v>0.18999999999999997</v>
      </c>
    </row>
    <row r="1310" spans="1:19" ht="15.75" customHeight="1" x14ac:dyDescent="0.3">
      <c r="A1310" s="3">
        <v>1488</v>
      </c>
      <c r="B1310" s="4">
        <v>45335</v>
      </c>
      <c r="C1310" s="3">
        <v>204</v>
      </c>
      <c r="D1310" s="3">
        <v>301</v>
      </c>
      <c r="E1310" s="3">
        <v>102</v>
      </c>
      <c r="F1310" s="3">
        <v>4</v>
      </c>
      <c r="G1310" s="5">
        <v>122.018</v>
      </c>
      <c r="H1310" s="5">
        <v>488.072</v>
      </c>
      <c r="I1310" s="5">
        <v>102.49512</v>
      </c>
      <c r="J1310" s="3" t="b">
        <v>0</v>
      </c>
      <c r="K1310" s="3" t="s">
        <v>330</v>
      </c>
      <c r="L1310" s="16">
        <f t="shared" si="60"/>
        <v>0.25624999999999998</v>
      </c>
      <c r="M1310" s="3">
        <v>2024</v>
      </c>
      <c r="N1310" s="3">
        <v>2</v>
      </c>
      <c r="O1310" s="3" t="s">
        <v>31</v>
      </c>
      <c r="P1310" s="3">
        <v>6</v>
      </c>
      <c r="Q1310" s="9">
        <f xml:space="preserve"> Table1[[#This Row],[Total_Sales]] / Table1[[#This Row],[Quantity_Sold]]</f>
        <v>122.018</v>
      </c>
      <c r="R1310" s="14" t="str">
        <f t="shared" si="61"/>
        <v>Morning</v>
      </c>
      <c r="S1310" s="30">
        <f t="shared" si="62"/>
        <v>0.21</v>
      </c>
    </row>
    <row r="1311" spans="1:19" ht="15.75" customHeight="1" x14ac:dyDescent="0.3">
      <c r="A1311" s="3">
        <v>1521</v>
      </c>
      <c r="B1311" s="4">
        <v>45336</v>
      </c>
      <c r="C1311" s="3">
        <v>204</v>
      </c>
      <c r="D1311" s="3">
        <v>304</v>
      </c>
      <c r="E1311" s="3">
        <v>104</v>
      </c>
      <c r="F1311" s="3">
        <v>1</v>
      </c>
      <c r="G1311" s="5">
        <v>360.23</v>
      </c>
      <c r="H1311" s="5">
        <v>360.23</v>
      </c>
      <c r="I1311" s="5">
        <v>54.034500000000001</v>
      </c>
      <c r="J1311" s="3" t="b">
        <v>0</v>
      </c>
      <c r="K1311" s="3" t="s">
        <v>459</v>
      </c>
      <c r="L1311" s="16">
        <f t="shared" si="60"/>
        <v>0.90138888888888891</v>
      </c>
      <c r="M1311" s="3">
        <v>2024</v>
      </c>
      <c r="N1311" s="3">
        <v>2</v>
      </c>
      <c r="O1311" s="3" t="s">
        <v>18</v>
      </c>
      <c r="P1311" s="3">
        <v>21</v>
      </c>
      <c r="Q1311" s="9">
        <f xml:space="preserve"> Table1[[#This Row],[Total_Sales]] / Table1[[#This Row],[Quantity_Sold]]</f>
        <v>360.23</v>
      </c>
      <c r="R1311" s="14" t="str">
        <f t="shared" si="61"/>
        <v>Night</v>
      </c>
      <c r="S1311" s="30">
        <f t="shared" si="62"/>
        <v>0.15</v>
      </c>
    </row>
    <row r="1312" spans="1:19" ht="15.75" customHeight="1" x14ac:dyDescent="0.3">
      <c r="A1312" s="3">
        <v>1699</v>
      </c>
      <c r="B1312" s="4">
        <v>45336</v>
      </c>
      <c r="C1312" s="3">
        <v>203</v>
      </c>
      <c r="D1312" s="3">
        <v>302</v>
      </c>
      <c r="E1312" s="3">
        <v>101</v>
      </c>
      <c r="F1312" s="3">
        <v>6</v>
      </c>
      <c r="G1312" s="5">
        <v>345.37100000000004</v>
      </c>
      <c r="H1312" s="5">
        <v>2072.2260000000001</v>
      </c>
      <c r="I1312" s="5">
        <v>518.05650000000003</v>
      </c>
      <c r="J1312" s="3" t="b">
        <v>0</v>
      </c>
      <c r="K1312" s="3" t="s">
        <v>578</v>
      </c>
      <c r="L1312" s="16">
        <f t="shared" si="60"/>
        <v>0.70902777777777781</v>
      </c>
      <c r="M1312" s="3">
        <v>2024</v>
      </c>
      <c r="N1312" s="3">
        <v>2</v>
      </c>
      <c r="O1312" s="3" t="s">
        <v>18</v>
      </c>
      <c r="P1312" s="3">
        <v>17</v>
      </c>
      <c r="Q1312" s="14">
        <f xml:space="preserve"> Table1[[#This Row],[Total_Sales]] / Table1[[#This Row],[Quantity_Sold]]</f>
        <v>345.37100000000004</v>
      </c>
      <c r="R1312" s="14" t="str">
        <f t="shared" si="61"/>
        <v>Evening</v>
      </c>
      <c r="S1312" s="30">
        <f t="shared" si="62"/>
        <v>0.25</v>
      </c>
    </row>
    <row r="1313" spans="1:19" ht="15.75" customHeight="1" x14ac:dyDescent="0.3">
      <c r="A1313" s="3">
        <v>2382</v>
      </c>
      <c r="B1313" s="4">
        <v>45336</v>
      </c>
      <c r="C1313" s="3">
        <v>201</v>
      </c>
      <c r="D1313" s="3">
        <v>304</v>
      </c>
      <c r="E1313" s="3">
        <v>102</v>
      </c>
      <c r="F1313" s="3">
        <v>8</v>
      </c>
      <c r="G1313" s="5">
        <v>381.03000000000003</v>
      </c>
      <c r="H1313" s="5">
        <v>3048.2400000000002</v>
      </c>
      <c r="I1313" s="5">
        <v>640.13040000000001</v>
      </c>
      <c r="J1313" s="3" t="b">
        <v>0</v>
      </c>
      <c r="K1313" s="3" t="s">
        <v>97</v>
      </c>
      <c r="L1313" s="16">
        <f t="shared" si="60"/>
        <v>0.91249999999999998</v>
      </c>
      <c r="M1313" s="3">
        <v>2024</v>
      </c>
      <c r="N1313" s="3">
        <v>2</v>
      </c>
      <c r="O1313" s="3" t="s">
        <v>18</v>
      </c>
      <c r="P1313" s="3">
        <v>21</v>
      </c>
      <c r="Q1313" s="9">
        <f xml:space="preserve"> Table1[[#This Row],[Total_Sales]] / Table1[[#This Row],[Quantity_Sold]]</f>
        <v>381.03000000000003</v>
      </c>
      <c r="R1313" s="14" t="str">
        <f t="shared" si="61"/>
        <v>Night</v>
      </c>
      <c r="S1313" s="30">
        <f t="shared" si="62"/>
        <v>0.21</v>
      </c>
    </row>
    <row r="1314" spans="1:19" ht="15.75" customHeight="1" x14ac:dyDescent="0.3">
      <c r="A1314" s="3">
        <v>1292</v>
      </c>
      <c r="B1314" s="4">
        <v>45337</v>
      </c>
      <c r="C1314" s="3">
        <v>201</v>
      </c>
      <c r="D1314" s="3">
        <v>301</v>
      </c>
      <c r="E1314" s="3">
        <v>102</v>
      </c>
      <c r="F1314" s="3">
        <v>10</v>
      </c>
      <c r="G1314" s="5">
        <v>292.27900000000005</v>
      </c>
      <c r="H1314" s="5">
        <v>2922.7900000000004</v>
      </c>
      <c r="I1314" s="5">
        <v>876.8370000000001</v>
      </c>
      <c r="J1314" s="3" t="b">
        <v>0</v>
      </c>
      <c r="K1314" s="3" t="s">
        <v>288</v>
      </c>
      <c r="L1314" s="16">
        <f t="shared" si="60"/>
        <v>0.7583333333333333</v>
      </c>
      <c r="M1314" s="3">
        <v>2024</v>
      </c>
      <c r="N1314" s="3">
        <v>2</v>
      </c>
      <c r="O1314" s="3" t="s">
        <v>16</v>
      </c>
      <c r="P1314" s="3">
        <v>18</v>
      </c>
      <c r="Q1314" s="9">
        <f xml:space="preserve"> Table1[[#This Row],[Total_Sales]] / Table1[[#This Row],[Quantity_Sold]]</f>
        <v>292.27900000000005</v>
      </c>
      <c r="R1314" s="14" t="str">
        <f t="shared" si="61"/>
        <v>Evening</v>
      </c>
      <c r="S1314" s="30">
        <f t="shared" si="62"/>
        <v>0.3</v>
      </c>
    </row>
    <row r="1315" spans="1:19" ht="15.75" customHeight="1" x14ac:dyDescent="0.3">
      <c r="A1315" s="3">
        <v>1546</v>
      </c>
      <c r="B1315" s="4">
        <v>45337</v>
      </c>
      <c r="C1315" s="3">
        <v>205</v>
      </c>
      <c r="D1315" s="3">
        <v>303</v>
      </c>
      <c r="E1315" s="3">
        <v>102</v>
      </c>
      <c r="F1315" s="3">
        <v>2</v>
      </c>
      <c r="G1315" s="5">
        <v>80.34</v>
      </c>
      <c r="H1315" s="5">
        <v>160.68</v>
      </c>
      <c r="I1315" s="5">
        <v>27.315600000000003</v>
      </c>
      <c r="J1315" s="3" t="b">
        <v>0</v>
      </c>
      <c r="K1315" s="3" t="s">
        <v>475</v>
      </c>
      <c r="L1315" s="16">
        <f t="shared" si="60"/>
        <v>0.50694444444444442</v>
      </c>
      <c r="M1315" s="3">
        <v>2024</v>
      </c>
      <c r="N1315" s="3">
        <v>2</v>
      </c>
      <c r="O1315" s="3" t="s">
        <v>16</v>
      </c>
      <c r="P1315" s="3">
        <v>12</v>
      </c>
      <c r="Q1315" s="9">
        <f xml:space="preserve"> Table1[[#This Row],[Total_Sales]] / Table1[[#This Row],[Quantity_Sold]]</f>
        <v>80.34</v>
      </c>
      <c r="R1315" s="14" t="str">
        <f t="shared" si="61"/>
        <v>Afternoon</v>
      </c>
      <c r="S1315" s="30">
        <f t="shared" si="62"/>
        <v>0.17</v>
      </c>
    </row>
    <row r="1316" spans="1:19" ht="15.75" customHeight="1" x14ac:dyDescent="0.3">
      <c r="A1316" s="3">
        <v>1937</v>
      </c>
      <c r="B1316" s="4">
        <v>45337</v>
      </c>
      <c r="C1316" s="3">
        <v>204</v>
      </c>
      <c r="D1316" s="3">
        <v>302</v>
      </c>
      <c r="E1316" s="3">
        <v>101</v>
      </c>
      <c r="F1316" s="3">
        <v>6</v>
      </c>
      <c r="G1316" s="5">
        <v>241.04599999999999</v>
      </c>
      <c r="H1316" s="5">
        <v>1446.2759999999998</v>
      </c>
      <c r="I1316" s="5">
        <v>274.79244</v>
      </c>
      <c r="J1316" s="3" t="b">
        <v>0</v>
      </c>
      <c r="K1316" s="3" t="s">
        <v>716</v>
      </c>
      <c r="L1316" s="16">
        <f t="shared" si="60"/>
        <v>0.95</v>
      </c>
      <c r="M1316" s="3">
        <v>2024</v>
      </c>
      <c r="N1316" s="3">
        <v>2</v>
      </c>
      <c r="O1316" s="3" t="s">
        <v>16</v>
      </c>
      <c r="P1316" s="3">
        <v>22</v>
      </c>
      <c r="Q1316" s="14">
        <f xml:space="preserve"> Table1[[#This Row],[Total_Sales]] / Table1[[#This Row],[Quantity_Sold]]</f>
        <v>241.04599999999996</v>
      </c>
      <c r="R1316" s="14" t="str">
        <f t="shared" si="61"/>
        <v>Night</v>
      </c>
      <c r="S1316" s="30">
        <f t="shared" si="62"/>
        <v>0.19000000000000003</v>
      </c>
    </row>
    <row r="1317" spans="1:19" ht="15.75" customHeight="1" x14ac:dyDescent="0.3">
      <c r="A1317" s="3">
        <v>1120</v>
      </c>
      <c r="B1317" s="4">
        <v>45338</v>
      </c>
      <c r="C1317" s="3">
        <v>203</v>
      </c>
      <c r="D1317" s="3">
        <v>301</v>
      </c>
      <c r="E1317" s="3">
        <v>105</v>
      </c>
      <c r="F1317" s="3">
        <v>3</v>
      </c>
      <c r="G1317" s="5">
        <v>271.06299999999999</v>
      </c>
      <c r="H1317" s="5">
        <v>813.18899999999996</v>
      </c>
      <c r="I1317" s="5">
        <v>138.24213</v>
      </c>
      <c r="J1317" s="3" t="b">
        <v>0</v>
      </c>
      <c r="K1317" s="3" t="s">
        <v>134</v>
      </c>
      <c r="L1317" s="16">
        <f t="shared" si="60"/>
        <v>0.99583333333333335</v>
      </c>
      <c r="M1317" s="3">
        <v>2024</v>
      </c>
      <c r="N1317" s="3">
        <v>2</v>
      </c>
      <c r="O1317" s="3" t="s">
        <v>26</v>
      </c>
      <c r="P1317" s="3">
        <v>23</v>
      </c>
      <c r="Q1317" s="9">
        <f xml:space="preserve"> Table1[[#This Row],[Total_Sales]] / Table1[[#This Row],[Quantity_Sold]]</f>
        <v>271.06299999999999</v>
      </c>
      <c r="R1317" s="14" t="str">
        <f t="shared" si="61"/>
        <v>Night</v>
      </c>
      <c r="S1317" s="30">
        <f t="shared" si="62"/>
        <v>0.17</v>
      </c>
    </row>
    <row r="1318" spans="1:19" ht="15.75" customHeight="1" x14ac:dyDescent="0.3">
      <c r="A1318" s="3">
        <v>1134</v>
      </c>
      <c r="B1318" s="4">
        <v>45338</v>
      </c>
      <c r="C1318" s="3">
        <v>202</v>
      </c>
      <c r="D1318" s="3">
        <v>302</v>
      </c>
      <c r="E1318" s="3">
        <v>105</v>
      </c>
      <c r="F1318" s="3">
        <v>7</v>
      </c>
      <c r="G1318" s="5">
        <v>99.332999999999998</v>
      </c>
      <c r="H1318" s="5">
        <v>695.33100000000002</v>
      </c>
      <c r="I1318" s="5">
        <v>146.01951</v>
      </c>
      <c r="J1318" s="3" t="b">
        <v>0</v>
      </c>
      <c r="K1318" s="3" t="s">
        <v>147</v>
      </c>
      <c r="L1318" s="16">
        <f t="shared" si="60"/>
        <v>4.1666666666666664E-2</v>
      </c>
      <c r="M1318" s="3">
        <v>2024</v>
      </c>
      <c r="N1318" s="3">
        <v>2</v>
      </c>
      <c r="O1318" s="3" t="s">
        <v>26</v>
      </c>
      <c r="P1318" s="3">
        <v>1</v>
      </c>
      <c r="Q1318" s="9">
        <f xml:space="preserve"> Table1[[#This Row],[Total_Sales]] / Table1[[#This Row],[Quantity_Sold]]</f>
        <v>99.332999999999998</v>
      </c>
      <c r="R1318" s="14" t="str">
        <f t="shared" si="61"/>
        <v>Morning</v>
      </c>
      <c r="S1318" s="30">
        <f t="shared" si="62"/>
        <v>0.21</v>
      </c>
    </row>
    <row r="1319" spans="1:19" ht="15.75" customHeight="1" x14ac:dyDescent="0.3">
      <c r="A1319" s="3">
        <v>2643</v>
      </c>
      <c r="B1319" s="4">
        <v>45338</v>
      </c>
      <c r="C1319" s="3">
        <v>202</v>
      </c>
      <c r="D1319" s="3">
        <v>301</v>
      </c>
      <c r="E1319" s="3">
        <v>101</v>
      </c>
      <c r="F1319" s="3">
        <v>6</v>
      </c>
      <c r="G1319" s="5">
        <v>361.08800000000002</v>
      </c>
      <c r="H1319" s="5">
        <v>2166.5280000000002</v>
      </c>
      <c r="I1319" s="5">
        <v>324.97920000000005</v>
      </c>
      <c r="J1319" s="3" t="b">
        <v>0</v>
      </c>
      <c r="K1319" s="3" t="s">
        <v>871</v>
      </c>
      <c r="L1319" s="16">
        <f t="shared" si="60"/>
        <v>0.32847222222222222</v>
      </c>
      <c r="M1319" s="3">
        <v>2024</v>
      </c>
      <c r="N1319" s="3">
        <v>2</v>
      </c>
      <c r="O1319" s="3" t="s">
        <v>26</v>
      </c>
      <c r="P1319" s="3">
        <v>7</v>
      </c>
      <c r="Q1319" s="14">
        <f xml:space="preserve"> Table1[[#This Row],[Total_Sales]] / Table1[[#This Row],[Quantity_Sold]]</f>
        <v>361.08800000000002</v>
      </c>
      <c r="R1319" s="14" t="str">
        <f t="shared" si="61"/>
        <v>Morning</v>
      </c>
      <c r="S1319" s="30">
        <f t="shared" si="62"/>
        <v>0.15</v>
      </c>
    </row>
    <row r="1320" spans="1:19" ht="15.75" customHeight="1" x14ac:dyDescent="0.3">
      <c r="A1320" s="3">
        <v>1106</v>
      </c>
      <c r="B1320" s="4">
        <v>45339</v>
      </c>
      <c r="C1320" s="3">
        <v>204</v>
      </c>
      <c r="D1320" s="3">
        <v>304</v>
      </c>
      <c r="E1320" s="3">
        <v>102</v>
      </c>
      <c r="F1320" s="3">
        <v>3</v>
      </c>
      <c r="G1320" s="5">
        <v>252.291</v>
      </c>
      <c r="H1320" s="5">
        <v>756.87300000000005</v>
      </c>
      <c r="I1320" s="5">
        <v>227.06190000000001</v>
      </c>
      <c r="J1320" s="3" t="b">
        <v>1</v>
      </c>
      <c r="K1320" s="3" t="s">
        <v>112</v>
      </c>
      <c r="L1320" s="16">
        <f t="shared" si="60"/>
        <v>0.14652777777777778</v>
      </c>
      <c r="M1320" s="3">
        <v>2024</v>
      </c>
      <c r="N1320" s="3">
        <v>2</v>
      </c>
      <c r="O1320" s="3" t="s">
        <v>22</v>
      </c>
      <c r="P1320" s="3">
        <v>3</v>
      </c>
      <c r="Q1320" s="9">
        <f xml:space="preserve"> Table1[[#This Row],[Total_Sales]] / Table1[[#This Row],[Quantity_Sold]]</f>
        <v>252.29100000000003</v>
      </c>
      <c r="R1320" s="14" t="str">
        <f t="shared" si="61"/>
        <v>Morning</v>
      </c>
      <c r="S1320" s="30">
        <f t="shared" si="62"/>
        <v>0.3</v>
      </c>
    </row>
    <row r="1321" spans="1:19" ht="15.75" customHeight="1" x14ac:dyDescent="0.3">
      <c r="A1321" s="3">
        <v>1176</v>
      </c>
      <c r="B1321" s="4">
        <v>45339</v>
      </c>
      <c r="C1321" s="3">
        <v>205</v>
      </c>
      <c r="D1321" s="3">
        <v>305</v>
      </c>
      <c r="E1321" s="3">
        <v>105</v>
      </c>
      <c r="F1321" s="3">
        <v>10</v>
      </c>
      <c r="G1321" s="5">
        <v>31.564000000000004</v>
      </c>
      <c r="H1321" s="5">
        <v>315.64000000000004</v>
      </c>
      <c r="I1321" s="5">
        <v>66.284400000000005</v>
      </c>
      <c r="J1321" s="3" t="b">
        <v>0</v>
      </c>
      <c r="K1321" s="3" t="s">
        <v>188</v>
      </c>
      <c r="L1321" s="16">
        <f t="shared" si="60"/>
        <v>0.30416666666666664</v>
      </c>
      <c r="M1321" s="3">
        <v>2024</v>
      </c>
      <c r="N1321" s="3">
        <v>2</v>
      </c>
      <c r="O1321" s="3" t="s">
        <v>22</v>
      </c>
      <c r="P1321" s="3">
        <v>7</v>
      </c>
      <c r="Q1321" s="9">
        <f xml:space="preserve"> Table1[[#This Row],[Total_Sales]] / Table1[[#This Row],[Quantity_Sold]]</f>
        <v>31.564000000000004</v>
      </c>
      <c r="R1321" s="14" t="str">
        <f t="shared" si="61"/>
        <v>Morning</v>
      </c>
      <c r="S1321" s="30">
        <f t="shared" si="62"/>
        <v>0.21</v>
      </c>
    </row>
    <row r="1322" spans="1:19" ht="15.75" customHeight="1" x14ac:dyDescent="0.3">
      <c r="A1322" s="3">
        <v>2772</v>
      </c>
      <c r="B1322" s="4">
        <v>45339</v>
      </c>
      <c r="C1322" s="3">
        <v>201</v>
      </c>
      <c r="D1322" s="3">
        <v>305</v>
      </c>
      <c r="E1322" s="3">
        <v>104</v>
      </c>
      <c r="F1322" s="3">
        <v>4</v>
      </c>
      <c r="G1322" s="5">
        <v>191.113</v>
      </c>
      <c r="H1322" s="5">
        <v>764.452</v>
      </c>
      <c r="I1322" s="5">
        <v>160.53492</v>
      </c>
      <c r="J1322" s="3" t="b">
        <v>0</v>
      </c>
      <c r="K1322" s="3" t="s">
        <v>662</v>
      </c>
      <c r="L1322" s="16">
        <f t="shared" si="60"/>
        <v>0.4548611111111111</v>
      </c>
      <c r="M1322" s="3">
        <v>2024</v>
      </c>
      <c r="N1322" s="3">
        <v>2</v>
      </c>
      <c r="O1322" s="3" t="s">
        <v>22</v>
      </c>
      <c r="P1322" s="3">
        <v>10</v>
      </c>
      <c r="Q1322" s="9">
        <f xml:space="preserve"> Table1[[#This Row],[Total_Sales]] / Table1[[#This Row],[Quantity_Sold]]</f>
        <v>191.113</v>
      </c>
      <c r="R1322" s="14" t="str">
        <f t="shared" si="61"/>
        <v>Morning</v>
      </c>
      <c r="S1322" s="30">
        <f t="shared" si="62"/>
        <v>0.21</v>
      </c>
    </row>
    <row r="1323" spans="1:19" ht="15.75" customHeight="1" x14ac:dyDescent="0.3">
      <c r="A1323" s="3">
        <v>1215</v>
      </c>
      <c r="B1323" s="4">
        <v>45340</v>
      </c>
      <c r="C1323" s="3">
        <v>202</v>
      </c>
      <c r="D1323" s="3">
        <v>304</v>
      </c>
      <c r="E1323" s="3">
        <v>105</v>
      </c>
      <c r="F1323" s="3">
        <v>2</v>
      </c>
      <c r="G1323" s="5">
        <v>297.77800000000002</v>
      </c>
      <c r="H1323" s="5">
        <v>595.55600000000004</v>
      </c>
      <c r="I1323" s="5">
        <v>89.333399999999997</v>
      </c>
      <c r="J1323" s="3" t="b">
        <v>0</v>
      </c>
      <c r="K1323" s="3" t="s">
        <v>221</v>
      </c>
      <c r="L1323" s="16">
        <f t="shared" si="60"/>
        <v>0.37430555555555556</v>
      </c>
      <c r="M1323" s="3">
        <v>2024</v>
      </c>
      <c r="N1323" s="3">
        <v>2</v>
      </c>
      <c r="O1323" s="3" t="s">
        <v>20</v>
      </c>
      <c r="P1323" s="3">
        <v>8</v>
      </c>
      <c r="Q1323" s="9">
        <f xml:space="preserve"> Table1[[#This Row],[Total_Sales]] / Table1[[#This Row],[Quantity_Sold]]</f>
        <v>297.77800000000002</v>
      </c>
      <c r="R1323" s="14" t="str">
        <f t="shared" si="61"/>
        <v>Morning</v>
      </c>
      <c r="S1323" s="30">
        <f t="shared" si="62"/>
        <v>0.15</v>
      </c>
    </row>
    <row r="1324" spans="1:19" ht="15.75" customHeight="1" x14ac:dyDescent="0.3">
      <c r="A1324" s="3">
        <v>1285</v>
      </c>
      <c r="B1324" s="4">
        <v>45340</v>
      </c>
      <c r="C1324" s="3">
        <v>204</v>
      </c>
      <c r="D1324" s="3">
        <v>302</v>
      </c>
      <c r="E1324" s="3">
        <v>105</v>
      </c>
      <c r="F1324" s="3">
        <v>6</v>
      </c>
      <c r="G1324" s="5">
        <v>53.17</v>
      </c>
      <c r="H1324" s="5">
        <v>319.02</v>
      </c>
      <c r="I1324" s="5">
        <v>79.754999999999995</v>
      </c>
      <c r="J1324" s="3" t="b">
        <v>0</v>
      </c>
      <c r="K1324" s="3" t="s">
        <v>25</v>
      </c>
      <c r="L1324" s="16">
        <f t="shared" si="60"/>
        <v>6.3888888888888884E-2</v>
      </c>
      <c r="M1324" s="3">
        <v>2024</v>
      </c>
      <c r="N1324" s="3">
        <v>2</v>
      </c>
      <c r="O1324" s="3" t="s">
        <v>20</v>
      </c>
      <c r="P1324" s="3">
        <v>1</v>
      </c>
      <c r="Q1324" s="9">
        <f xml:space="preserve"> Table1[[#This Row],[Total_Sales]] / Table1[[#This Row],[Quantity_Sold]]</f>
        <v>53.169999999999995</v>
      </c>
      <c r="R1324" s="14" t="str">
        <f t="shared" si="61"/>
        <v>Morning</v>
      </c>
      <c r="S1324" s="30">
        <f t="shared" si="62"/>
        <v>0.25</v>
      </c>
    </row>
    <row r="1325" spans="1:19" ht="15.75" customHeight="1" x14ac:dyDescent="0.3">
      <c r="A1325" s="3">
        <v>1384</v>
      </c>
      <c r="B1325" s="4">
        <v>45340</v>
      </c>
      <c r="C1325" s="3">
        <v>205</v>
      </c>
      <c r="D1325" s="3">
        <v>305</v>
      </c>
      <c r="E1325" s="3">
        <v>103</v>
      </c>
      <c r="F1325" s="3">
        <v>3</v>
      </c>
      <c r="G1325" s="5">
        <v>305.73400000000004</v>
      </c>
      <c r="H1325" s="5">
        <v>917.20200000000011</v>
      </c>
      <c r="I1325" s="5">
        <v>155.92434000000003</v>
      </c>
      <c r="J1325" s="3" t="b">
        <v>0</v>
      </c>
      <c r="K1325" s="3" t="s">
        <v>362</v>
      </c>
      <c r="L1325" s="16">
        <f t="shared" si="60"/>
        <v>0.84027777777777779</v>
      </c>
      <c r="M1325" s="3">
        <v>2024</v>
      </c>
      <c r="N1325" s="3">
        <v>2</v>
      </c>
      <c r="O1325" s="3" t="s">
        <v>20</v>
      </c>
      <c r="P1325" s="3">
        <v>20</v>
      </c>
      <c r="Q1325" s="9">
        <f xml:space="preserve"> Table1[[#This Row],[Total_Sales]] / Table1[[#This Row],[Quantity_Sold]]</f>
        <v>305.73400000000004</v>
      </c>
      <c r="R1325" s="14" t="str">
        <f t="shared" si="61"/>
        <v>Evening</v>
      </c>
      <c r="S1325" s="30">
        <f t="shared" si="62"/>
        <v>0.17</v>
      </c>
    </row>
    <row r="1326" spans="1:19" ht="15.75" customHeight="1" x14ac:dyDescent="0.3">
      <c r="A1326" s="3">
        <v>2640</v>
      </c>
      <c r="B1326" s="4">
        <v>45340</v>
      </c>
      <c r="C1326" s="3">
        <v>204</v>
      </c>
      <c r="D1326" s="3">
        <v>303</v>
      </c>
      <c r="E1326" s="3">
        <v>101</v>
      </c>
      <c r="F1326" s="3">
        <v>4</v>
      </c>
      <c r="G1326" s="5">
        <v>154.661</v>
      </c>
      <c r="H1326" s="5">
        <v>618.64400000000001</v>
      </c>
      <c r="I1326" s="5">
        <v>129.91523999999998</v>
      </c>
      <c r="J1326" s="3" t="b">
        <v>0</v>
      </c>
      <c r="K1326" s="3" t="s">
        <v>42</v>
      </c>
      <c r="L1326" s="16">
        <f t="shared" si="60"/>
        <v>0.24791666666666667</v>
      </c>
      <c r="M1326" s="3">
        <v>2024</v>
      </c>
      <c r="N1326" s="3">
        <v>2</v>
      </c>
      <c r="O1326" s="3" t="s">
        <v>20</v>
      </c>
      <c r="P1326" s="3">
        <v>5</v>
      </c>
      <c r="Q1326" s="14">
        <f xml:space="preserve"> Table1[[#This Row],[Total_Sales]] / Table1[[#This Row],[Quantity_Sold]]</f>
        <v>154.661</v>
      </c>
      <c r="R1326" s="14" t="str">
        <f t="shared" si="61"/>
        <v>Morning</v>
      </c>
      <c r="S1326" s="30">
        <f t="shared" si="62"/>
        <v>0.20999999999999996</v>
      </c>
    </row>
    <row r="1327" spans="1:19" ht="15.75" customHeight="1" x14ac:dyDescent="0.3">
      <c r="A1327" s="3">
        <v>1998</v>
      </c>
      <c r="B1327" s="4">
        <v>45341</v>
      </c>
      <c r="C1327" s="3">
        <v>202</v>
      </c>
      <c r="D1327" s="3">
        <v>304</v>
      </c>
      <c r="E1327" s="3">
        <v>101</v>
      </c>
      <c r="F1327" s="3">
        <v>6</v>
      </c>
      <c r="G1327" s="5">
        <v>46.852000000000004</v>
      </c>
      <c r="H1327" s="5">
        <v>281.11200000000002</v>
      </c>
      <c r="I1327" s="5">
        <v>59.033520000000003</v>
      </c>
      <c r="J1327" s="3" t="b">
        <v>0</v>
      </c>
      <c r="K1327" s="3" t="s">
        <v>741</v>
      </c>
      <c r="L1327" s="16">
        <f t="shared" si="60"/>
        <v>0.69374999999999998</v>
      </c>
      <c r="M1327" s="3">
        <v>2024</v>
      </c>
      <c r="N1327" s="3">
        <v>2</v>
      </c>
      <c r="O1327" s="3" t="s">
        <v>28</v>
      </c>
      <c r="P1327" s="3">
        <v>16</v>
      </c>
      <c r="Q1327" s="14">
        <f xml:space="preserve"> Table1[[#This Row],[Total_Sales]] / Table1[[#This Row],[Quantity_Sold]]</f>
        <v>46.852000000000004</v>
      </c>
      <c r="R1327" s="14" t="str">
        <f t="shared" si="61"/>
        <v>Evening</v>
      </c>
      <c r="S1327" s="30">
        <f t="shared" si="62"/>
        <v>0.21</v>
      </c>
    </row>
    <row r="1328" spans="1:19" ht="15.75" customHeight="1" x14ac:dyDescent="0.3">
      <c r="A1328" s="3">
        <v>2840</v>
      </c>
      <c r="B1328" s="4">
        <v>45341</v>
      </c>
      <c r="C1328" s="3">
        <v>202</v>
      </c>
      <c r="D1328" s="3">
        <v>303</v>
      </c>
      <c r="E1328" s="3">
        <v>105</v>
      </c>
      <c r="F1328" s="3">
        <v>6</v>
      </c>
      <c r="G1328" s="5">
        <v>324.59699999999998</v>
      </c>
      <c r="H1328" s="5">
        <v>1947.5819999999999</v>
      </c>
      <c r="I1328" s="5">
        <v>584.27459999999996</v>
      </c>
      <c r="J1328" s="3" t="b">
        <v>0</v>
      </c>
      <c r="K1328" s="3" t="s">
        <v>1058</v>
      </c>
      <c r="L1328" s="16">
        <f t="shared" si="60"/>
        <v>0.16597222222222222</v>
      </c>
      <c r="M1328" s="3">
        <v>2024</v>
      </c>
      <c r="N1328" s="3">
        <v>2</v>
      </c>
      <c r="O1328" s="3" t="s">
        <v>28</v>
      </c>
      <c r="P1328" s="3">
        <v>3</v>
      </c>
      <c r="Q1328" s="9">
        <f xml:space="preserve"> Table1[[#This Row],[Total_Sales]] / Table1[[#This Row],[Quantity_Sold]]</f>
        <v>324.59699999999998</v>
      </c>
      <c r="R1328" s="14" t="str">
        <f t="shared" si="61"/>
        <v>Morning</v>
      </c>
      <c r="S1328" s="30">
        <f t="shared" si="62"/>
        <v>0.3</v>
      </c>
    </row>
    <row r="1329" spans="1:19" ht="15.75" customHeight="1" x14ac:dyDescent="0.3">
      <c r="A1329" s="3">
        <v>1011</v>
      </c>
      <c r="B1329" s="4">
        <v>45342</v>
      </c>
      <c r="C1329" s="3">
        <v>203</v>
      </c>
      <c r="D1329" s="3">
        <v>301</v>
      </c>
      <c r="E1329" s="3">
        <v>104</v>
      </c>
      <c r="F1329" s="3">
        <v>10</v>
      </c>
      <c r="G1329" s="5">
        <v>263.62700000000001</v>
      </c>
      <c r="H1329" s="5">
        <v>2636.27</v>
      </c>
      <c r="I1329" s="5">
        <v>395.44049999999999</v>
      </c>
      <c r="J1329" s="3" t="b">
        <v>0</v>
      </c>
      <c r="K1329" s="3" t="s">
        <v>32</v>
      </c>
      <c r="L1329" s="16">
        <f t="shared" si="60"/>
        <v>0.89375000000000004</v>
      </c>
      <c r="M1329" s="3">
        <v>2024</v>
      </c>
      <c r="N1329" s="3">
        <v>2</v>
      </c>
      <c r="O1329" s="3" t="s">
        <v>31</v>
      </c>
      <c r="P1329" s="3">
        <v>21</v>
      </c>
      <c r="Q1329" s="9">
        <f xml:space="preserve"> Table1[[#This Row],[Total_Sales]] / Table1[[#This Row],[Quantity_Sold]]</f>
        <v>263.62700000000001</v>
      </c>
      <c r="R1329" s="14" t="str">
        <f t="shared" si="61"/>
        <v>Night</v>
      </c>
      <c r="S1329" s="30">
        <f t="shared" si="62"/>
        <v>0.15</v>
      </c>
    </row>
    <row r="1330" spans="1:19" ht="15.75" customHeight="1" x14ac:dyDescent="0.3">
      <c r="A1330" s="3">
        <v>1045</v>
      </c>
      <c r="B1330" s="4">
        <v>45342</v>
      </c>
      <c r="C1330" s="3">
        <v>202</v>
      </c>
      <c r="D1330" s="3">
        <v>303</v>
      </c>
      <c r="E1330" s="3">
        <v>103</v>
      </c>
      <c r="F1330" s="3">
        <v>7</v>
      </c>
      <c r="G1330" s="5">
        <v>36.347999999999999</v>
      </c>
      <c r="H1330" s="5">
        <v>254.43599999999998</v>
      </c>
      <c r="I1330" s="5">
        <v>63.608999999999995</v>
      </c>
      <c r="J1330" s="3" t="b">
        <v>0</v>
      </c>
      <c r="K1330" s="3" t="s">
        <v>65</v>
      </c>
      <c r="L1330" s="16">
        <f t="shared" si="60"/>
        <v>0.54861111111111116</v>
      </c>
      <c r="M1330" s="3">
        <v>2024</v>
      </c>
      <c r="N1330" s="3">
        <v>2</v>
      </c>
      <c r="O1330" s="3" t="s">
        <v>31</v>
      </c>
      <c r="P1330" s="3">
        <v>13</v>
      </c>
      <c r="Q1330" s="9">
        <f xml:space="preserve"> Table1[[#This Row],[Total_Sales]] / Table1[[#This Row],[Quantity_Sold]]</f>
        <v>36.347999999999999</v>
      </c>
      <c r="R1330" s="14" t="str">
        <f t="shared" si="61"/>
        <v>Afternoon</v>
      </c>
      <c r="S1330" s="30">
        <f t="shared" si="62"/>
        <v>0.25</v>
      </c>
    </row>
    <row r="1331" spans="1:19" ht="15.75" customHeight="1" x14ac:dyDescent="0.3">
      <c r="A1331" s="3">
        <v>1146</v>
      </c>
      <c r="B1331" s="4">
        <v>45343</v>
      </c>
      <c r="C1331" s="3">
        <v>205</v>
      </c>
      <c r="D1331" s="3">
        <v>305</v>
      </c>
      <c r="E1331" s="3">
        <v>105</v>
      </c>
      <c r="F1331" s="3">
        <v>2</v>
      </c>
      <c r="G1331" s="5">
        <v>104.351</v>
      </c>
      <c r="H1331" s="5">
        <v>208.702</v>
      </c>
      <c r="I1331" s="5">
        <v>43.827419999999996</v>
      </c>
      <c r="J1331" s="3" t="b">
        <v>1</v>
      </c>
      <c r="K1331" s="3" t="s">
        <v>159</v>
      </c>
      <c r="L1331" s="16">
        <f t="shared" si="60"/>
        <v>4.1666666666666666E-3</v>
      </c>
      <c r="M1331" s="3">
        <v>2024</v>
      </c>
      <c r="N1331" s="3">
        <v>2</v>
      </c>
      <c r="O1331" s="3" t="s">
        <v>18</v>
      </c>
      <c r="P1331" s="3">
        <v>0</v>
      </c>
      <c r="Q1331" s="9">
        <f xml:space="preserve"> Table1[[#This Row],[Total_Sales]] / Table1[[#This Row],[Quantity_Sold]]</f>
        <v>104.351</v>
      </c>
      <c r="R1331" s="14" t="str">
        <f t="shared" si="61"/>
        <v>Morning</v>
      </c>
      <c r="S1331" s="30">
        <f t="shared" si="62"/>
        <v>0.21</v>
      </c>
    </row>
    <row r="1332" spans="1:19" ht="15.75" customHeight="1" x14ac:dyDescent="0.3">
      <c r="A1332" s="3">
        <v>2038</v>
      </c>
      <c r="B1332" s="4">
        <v>45343</v>
      </c>
      <c r="C1332" s="3">
        <v>203</v>
      </c>
      <c r="D1332" s="3">
        <v>304</v>
      </c>
      <c r="E1332" s="3">
        <v>105</v>
      </c>
      <c r="F1332" s="3">
        <v>10</v>
      </c>
      <c r="G1332" s="5">
        <v>269.43799999999999</v>
      </c>
      <c r="H1332" s="5">
        <v>2694.38</v>
      </c>
      <c r="I1332" s="5">
        <v>458.04460000000006</v>
      </c>
      <c r="J1332" s="3" t="b">
        <v>0</v>
      </c>
      <c r="K1332" s="3" t="s">
        <v>759</v>
      </c>
      <c r="L1332" s="16">
        <f t="shared" si="60"/>
        <v>0.62152777777777779</v>
      </c>
      <c r="M1332" s="3">
        <v>2024</v>
      </c>
      <c r="N1332" s="3">
        <v>2</v>
      </c>
      <c r="O1332" s="3" t="s">
        <v>18</v>
      </c>
      <c r="P1332" s="3">
        <v>14</v>
      </c>
      <c r="Q1332" s="9">
        <f xml:space="preserve"> Table1[[#This Row],[Total_Sales]] / Table1[[#This Row],[Quantity_Sold]]</f>
        <v>269.43799999999999</v>
      </c>
      <c r="R1332" s="14" t="str">
        <f t="shared" si="61"/>
        <v>Afternoon</v>
      </c>
      <c r="S1332" s="30">
        <f t="shared" si="62"/>
        <v>0.17</v>
      </c>
    </row>
    <row r="1333" spans="1:19" ht="15.75" customHeight="1" x14ac:dyDescent="0.3">
      <c r="A1333" s="3">
        <v>2595</v>
      </c>
      <c r="B1333" s="4">
        <v>45343</v>
      </c>
      <c r="C1333" s="3">
        <v>203</v>
      </c>
      <c r="D1333" s="3">
        <v>305</v>
      </c>
      <c r="E1333" s="3">
        <v>101</v>
      </c>
      <c r="F1333" s="3">
        <v>5</v>
      </c>
      <c r="G1333" s="5">
        <v>69.160000000000011</v>
      </c>
      <c r="H1333" s="5">
        <v>345.80000000000007</v>
      </c>
      <c r="I1333" s="5">
        <v>51.870000000000012</v>
      </c>
      <c r="J1333" s="3" t="b">
        <v>0</v>
      </c>
      <c r="K1333" s="3" t="s">
        <v>137</v>
      </c>
      <c r="L1333" s="16">
        <f t="shared" si="60"/>
        <v>0.8305555555555556</v>
      </c>
      <c r="M1333" s="3">
        <v>2024</v>
      </c>
      <c r="N1333" s="3">
        <v>2</v>
      </c>
      <c r="O1333" s="3" t="s">
        <v>18</v>
      </c>
      <c r="P1333" s="3">
        <v>19</v>
      </c>
      <c r="Q1333" s="14">
        <f xml:space="preserve"> Table1[[#This Row],[Total_Sales]] / Table1[[#This Row],[Quantity_Sold]]</f>
        <v>69.160000000000011</v>
      </c>
      <c r="R1333" s="14" t="str">
        <f t="shared" si="61"/>
        <v>Evening</v>
      </c>
      <c r="S1333" s="30">
        <f t="shared" si="62"/>
        <v>0.15</v>
      </c>
    </row>
    <row r="1334" spans="1:19" ht="15.75" customHeight="1" x14ac:dyDescent="0.3">
      <c r="A1334" s="3">
        <v>1541</v>
      </c>
      <c r="B1334" s="4">
        <v>45344</v>
      </c>
      <c r="C1334" s="3">
        <v>202</v>
      </c>
      <c r="D1334" s="3">
        <v>301</v>
      </c>
      <c r="E1334" s="3">
        <v>101</v>
      </c>
      <c r="F1334" s="3">
        <v>9</v>
      </c>
      <c r="G1334" s="5">
        <v>373.65900000000005</v>
      </c>
      <c r="H1334" s="5">
        <v>3362.9310000000005</v>
      </c>
      <c r="I1334" s="5">
        <v>638.95689000000016</v>
      </c>
      <c r="J1334" s="3" t="b">
        <v>0</v>
      </c>
      <c r="K1334" s="3" t="s">
        <v>472</v>
      </c>
      <c r="L1334" s="16">
        <f t="shared" si="60"/>
        <v>7.7777777777777779E-2</v>
      </c>
      <c r="M1334" s="3">
        <v>2024</v>
      </c>
      <c r="N1334" s="3">
        <v>2</v>
      </c>
      <c r="O1334" s="3" t="s">
        <v>16</v>
      </c>
      <c r="P1334" s="3">
        <v>1</v>
      </c>
      <c r="Q1334" s="14">
        <f xml:space="preserve"> Table1[[#This Row],[Total_Sales]] / Table1[[#This Row],[Quantity_Sold]]</f>
        <v>373.65900000000005</v>
      </c>
      <c r="R1334" s="14" t="str">
        <f t="shared" si="61"/>
        <v>Morning</v>
      </c>
      <c r="S1334" s="30">
        <f t="shared" si="62"/>
        <v>0.19000000000000003</v>
      </c>
    </row>
    <row r="1335" spans="1:19" ht="15.75" customHeight="1" x14ac:dyDescent="0.3">
      <c r="A1335" s="3">
        <v>1907</v>
      </c>
      <c r="B1335" s="4">
        <v>45344</v>
      </c>
      <c r="C1335" s="3">
        <v>203</v>
      </c>
      <c r="D1335" s="3">
        <v>301</v>
      </c>
      <c r="E1335" s="3">
        <v>104</v>
      </c>
      <c r="F1335" s="3">
        <v>5</v>
      </c>
      <c r="G1335" s="5">
        <v>86.177000000000007</v>
      </c>
      <c r="H1335" s="5">
        <v>430.88500000000005</v>
      </c>
      <c r="I1335" s="5">
        <v>81.868150000000014</v>
      </c>
      <c r="J1335" s="3" t="b">
        <v>0</v>
      </c>
      <c r="K1335" s="3" t="s">
        <v>698</v>
      </c>
      <c r="L1335" s="16">
        <f t="shared" si="60"/>
        <v>2.5694444444444443E-2</v>
      </c>
      <c r="M1335" s="3">
        <v>2024</v>
      </c>
      <c r="N1335" s="3">
        <v>2</v>
      </c>
      <c r="O1335" s="3" t="s">
        <v>16</v>
      </c>
      <c r="P1335" s="3">
        <v>0</v>
      </c>
      <c r="Q1335" s="9">
        <f xml:space="preserve"> Table1[[#This Row],[Total_Sales]] / Table1[[#This Row],[Quantity_Sold]]</f>
        <v>86.177000000000007</v>
      </c>
      <c r="R1335" s="14" t="str">
        <f t="shared" si="61"/>
        <v>Morning</v>
      </c>
      <c r="S1335" s="30">
        <f t="shared" si="62"/>
        <v>0.19</v>
      </c>
    </row>
    <row r="1336" spans="1:19" ht="15.75" customHeight="1" x14ac:dyDescent="0.3">
      <c r="A1336" s="3">
        <v>2176</v>
      </c>
      <c r="B1336" s="4">
        <v>45344</v>
      </c>
      <c r="C1336" s="3">
        <v>204</v>
      </c>
      <c r="D1336" s="3">
        <v>305</v>
      </c>
      <c r="E1336" s="3">
        <v>105</v>
      </c>
      <c r="F1336" s="3">
        <v>1</v>
      </c>
      <c r="G1336" s="5">
        <v>278.05700000000002</v>
      </c>
      <c r="H1336" s="5">
        <v>278.05700000000002</v>
      </c>
      <c r="I1336" s="5">
        <v>47.269690000000004</v>
      </c>
      <c r="J1336" s="3" t="b">
        <v>1</v>
      </c>
      <c r="K1336" s="3" t="s">
        <v>122</v>
      </c>
      <c r="L1336" s="16">
        <f t="shared" si="60"/>
        <v>0.44791666666666669</v>
      </c>
      <c r="M1336" s="3">
        <v>2024</v>
      </c>
      <c r="N1336" s="3">
        <v>2</v>
      </c>
      <c r="O1336" s="3" t="s">
        <v>16</v>
      </c>
      <c r="P1336" s="3">
        <v>10</v>
      </c>
      <c r="Q1336" s="9">
        <f xml:space="preserve"> Table1[[#This Row],[Total_Sales]] / Table1[[#This Row],[Quantity_Sold]]</f>
        <v>278.05700000000002</v>
      </c>
      <c r="R1336" s="14" t="str">
        <f t="shared" si="61"/>
        <v>Morning</v>
      </c>
      <c r="S1336" s="30">
        <f t="shared" si="62"/>
        <v>0.17</v>
      </c>
    </row>
    <row r="1337" spans="1:19" ht="15.75" customHeight="1" x14ac:dyDescent="0.3">
      <c r="A1337" s="3">
        <v>2642</v>
      </c>
      <c r="B1337" s="4">
        <v>45344</v>
      </c>
      <c r="C1337" s="3">
        <v>205</v>
      </c>
      <c r="D1337" s="3">
        <v>305</v>
      </c>
      <c r="E1337" s="3">
        <v>101</v>
      </c>
      <c r="F1337" s="3">
        <v>3</v>
      </c>
      <c r="G1337" s="5">
        <v>102.791</v>
      </c>
      <c r="H1337" s="5">
        <v>308.37299999999999</v>
      </c>
      <c r="I1337" s="5">
        <v>92.511899999999997</v>
      </c>
      <c r="J1337" s="3" t="b">
        <v>0</v>
      </c>
      <c r="K1337" s="3" t="s">
        <v>823</v>
      </c>
      <c r="L1337" s="16">
        <f t="shared" si="60"/>
        <v>0.87430555555555556</v>
      </c>
      <c r="M1337" s="3">
        <v>2024</v>
      </c>
      <c r="N1337" s="3">
        <v>2</v>
      </c>
      <c r="O1337" s="3" t="s">
        <v>16</v>
      </c>
      <c r="P1337" s="3">
        <v>20</v>
      </c>
      <c r="Q1337" s="14">
        <f xml:space="preserve"> Table1[[#This Row],[Total_Sales]] / Table1[[#This Row],[Quantity_Sold]]</f>
        <v>102.791</v>
      </c>
      <c r="R1337" s="14" t="str">
        <f t="shared" si="61"/>
        <v>Evening</v>
      </c>
      <c r="S1337" s="30">
        <f t="shared" si="62"/>
        <v>0.3</v>
      </c>
    </row>
    <row r="1338" spans="1:19" ht="15.75" customHeight="1" x14ac:dyDescent="0.3">
      <c r="A1338" s="3">
        <v>2678</v>
      </c>
      <c r="B1338" s="4">
        <v>45345</v>
      </c>
      <c r="C1338" s="3">
        <v>205</v>
      </c>
      <c r="D1338" s="3">
        <v>302</v>
      </c>
      <c r="E1338" s="3">
        <v>101</v>
      </c>
      <c r="F1338" s="3">
        <v>9</v>
      </c>
      <c r="G1338" s="5">
        <v>236.65199999999999</v>
      </c>
      <c r="H1338" s="5">
        <v>2129.8679999999999</v>
      </c>
      <c r="I1338" s="5">
        <v>638.96039999999994</v>
      </c>
      <c r="J1338" s="3" t="b">
        <v>0</v>
      </c>
      <c r="K1338" s="3" t="s">
        <v>543</v>
      </c>
      <c r="L1338" s="16">
        <f t="shared" si="60"/>
        <v>0.10486111111111111</v>
      </c>
      <c r="M1338" s="3">
        <v>2024</v>
      </c>
      <c r="N1338" s="3">
        <v>2</v>
      </c>
      <c r="O1338" s="3" t="s">
        <v>26</v>
      </c>
      <c r="P1338" s="3">
        <v>2</v>
      </c>
      <c r="Q1338" s="14">
        <f xml:space="preserve"> Table1[[#This Row],[Total_Sales]] / Table1[[#This Row],[Quantity_Sold]]</f>
        <v>236.65199999999999</v>
      </c>
      <c r="R1338" s="14" t="str">
        <f t="shared" si="61"/>
        <v>Morning</v>
      </c>
      <c r="S1338" s="30">
        <f t="shared" si="62"/>
        <v>0.3</v>
      </c>
    </row>
    <row r="1339" spans="1:19" ht="15.75" customHeight="1" x14ac:dyDescent="0.3">
      <c r="A1339" s="3">
        <v>1769</v>
      </c>
      <c r="B1339" s="4">
        <v>45346</v>
      </c>
      <c r="C1339" s="3">
        <v>205</v>
      </c>
      <c r="D1339" s="3">
        <v>305</v>
      </c>
      <c r="E1339" s="3">
        <v>102</v>
      </c>
      <c r="F1339" s="3">
        <v>4</v>
      </c>
      <c r="G1339" s="5">
        <v>344.73400000000004</v>
      </c>
      <c r="H1339" s="5">
        <v>1378.9360000000001</v>
      </c>
      <c r="I1339" s="5">
        <v>261.99784000000005</v>
      </c>
      <c r="J1339" s="3" t="b">
        <v>0</v>
      </c>
      <c r="K1339" s="3" t="s">
        <v>460</v>
      </c>
      <c r="L1339" s="16">
        <f t="shared" si="60"/>
        <v>0.31180555555555556</v>
      </c>
      <c r="M1339" s="3">
        <v>2024</v>
      </c>
      <c r="N1339" s="3">
        <v>2</v>
      </c>
      <c r="O1339" s="3" t="s">
        <v>22</v>
      </c>
      <c r="P1339" s="3">
        <v>7</v>
      </c>
      <c r="Q1339" s="9">
        <f xml:space="preserve"> Table1[[#This Row],[Total_Sales]] / Table1[[#This Row],[Quantity_Sold]]</f>
        <v>344.73400000000004</v>
      </c>
      <c r="R1339" s="14" t="str">
        <f t="shared" si="61"/>
        <v>Morning</v>
      </c>
      <c r="S1339" s="30">
        <f t="shared" si="62"/>
        <v>0.19000000000000003</v>
      </c>
    </row>
    <row r="1340" spans="1:19" ht="15.75" customHeight="1" x14ac:dyDescent="0.3">
      <c r="A1340" s="3">
        <v>2446</v>
      </c>
      <c r="B1340" s="4">
        <v>45346</v>
      </c>
      <c r="C1340" s="3">
        <v>203</v>
      </c>
      <c r="D1340" s="3">
        <v>302</v>
      </c>
      <c r="E1340" s="3">
        <v>101</v>
      </c>
      <c r="F1340" s="3">
        <v>5</v>
      </c>
      <c r="G1340" s="5">
        <v>102.765</v>
      </c>
      <c r="H1340" s="5">
        <v>513.82500000000005</v>
      </c>
      <c r="I1340" s="5">
        <v>87.350250000000017</v>
      </c>
      <c r="J1340" s="3" t="b">
        <v>0</v>
      </c>
      <c r="K1340" s="3" t="s">
        <v>885</v>
      </c>
      <c r="L1340" s="16">
        <f t="shared" si="60"/>
        <v>0.27361111111111114</v>
      </c>
      <c r="M1340" s="3">
        <v>2024</v>
      </c>
      <c r="N1340" s="3">
        <v>2</v>
      </c>
      <c r="O1340" s="3" t="s">
        <v>22</v>
      </c>
      <c r="P1340" s="3">
        <v>6</v>
      </c>
      <c r="Q1340" s="14">
        <f xml:space="preserve"> Table1[[#This Row],[Total_Sales]] / Table1[[#This Row],[Quantity_Sold]]</f>
        <v>102.76500000000001</v>
      </c>
      <c r="R1340" s="14" t="str">
        <f t="shared" si="61"/>
        <v>Morning</v>
      </c>
      <c r="S1340" s="30">
        <f t="shared" si="62"/>
        <v>0.17</v>
      </c>
    </row>
    <row r="1341" spans="1:19" ht="15.75" customHeight="1" x14ac:dyDescent="0.3">
      <c r="A1341" s="3">
        <v>2959</v>
      </c>
      <c r="B1341" s="4">
        <v>45346</v>
      </c>
      <c r="C1341" s="3">
        <v>202</v>
      </c>
      <c r="D1341" s="3">
        <v>302</v>
      </c>
      <c r="E1341" s="3">
        <v>103</v>
      </c>
      <c r="F1341" s="3">
        <v>6</v>
      </c>
      <c r="G1341" s="5">
        <v>278.56400000000002</v>
      </c>
      <c r="H1341" s="5">
        <v>1671.384</v>
      </c>
      <c r="I1341" s="5">
        <v>417.846</v>
      </c>
      <c r="J1341" s="3" t="b">
        <v>0</v>
      </c>
      <c r="K1341" s="3" t="s">
        <v>1096</v>
      </c>
      <c r="L1341" s="16">
        <f t="shared" si="60"/>
        <v>0.49583333333333335</v>
      </c>
      <c r="M1341" s="3">
        <v>2024</v>
      </c>
      <c r="N1341" s="3">
        <v>2</v>
      </c>
      <c r="O1341" s="3" t="s">
        <v>22</v>
      </c>
      <c r="P1341" s="3">
        <v>11</v>
      </c>
      <c r="Q1341" s="9">
        <f xml:space="preserve"> Table1[[#This Row],[Total_Sales]] / Table1[[#This Row],[Quantity_Sold]]</f>
        <v>278.56400000000002</v>
      </c>
      <c r="R1341" s="14" t="str">
        <f t="shared" si="61"/>
        <v>Morning</v>
      </c>
      <c r="S1341" s="30">
        <f t="shared" si="62"/>
        <v>0.25</v>
      </c>
    </row>
    <row r="1342" spans="1:19" ht="15.75" customHeight="1" x14ac:dyDescent="0.3">
      <c r="A1342" s="3">
        <v>1768</v>
      </c>
      <c r="B1342" s="4">
        <v>45347</v>
      </c>
      <c r="C1342" s="3">
        <v>201</v>
      </c>
      <c r="D1342" s="3">
        <v>301</v>
      </c>
      <c r="E1342" s="3">
        <v>105</v>
      </c>
      <c r="F1342" s="3">
        <v>5</v>
      </c>
      <c r="G1342" s="5">
        <v>91.702000000000012</v>
      </c>
      <c r="H1342" s="5">
        <v>458.51000000000005</v>
      </c>
      <c r="I1342" s="5">
        <v>77.946700000000007</v>
      </c>
      <c r="J1342" s="3" t="b">
        <v>0</v>
      </c>
      <c r="K1342" s="3" t="s">
        <v>367</v>
      </c>
      <c r="L1342" s="16">
        <f t="shared" si="60"/>
        <v>0.93541666666666667</v>
      </c>
      <c r="M1342" s="3">
        <v>2024</v>
      </c>
      <c r="N1342" s="3">
        <v>2</v>
      </c>
      <c r="O1342" s="3" t="s">
        <v>20</v>
      </c>
      <c r="P1342" s="3">
        <v>22</v>
      </c>
      <c r="Q1342" s="9">
        <f xml:space="preserve"> Table1[[#This Row],[Total_Sales]] / Table1[[#This Row],[Quantity_Sold]]</f>
        <v>91.702000000000012</v>
      </c>
      <c r="R1342" s="14" t="str">
        <f t="shared" si="61"/>
        <v>Night</v>
      </c>
      <c r="S1342" s="30">
        <f t="shared" si="62"/>
        <v>0.16999999999999998</v>
      </c>
    </row>
    <row r="1343" spans="1:19" ht="15.75" customHeight="1" x14ac:dyDescent="0.3">
      <c r="A1343" s="3">
        <v>1919</v>
      </c>
      <c r="B1343" s="4">
        <v>45347</v>
      </c>
      <c r="C1343" s="3">
        <v>204</v>
      </c>
      <c r="D1343" s="3">
        <v>305</v>
      </c>
      <c r="E1343" s="3">
        <v>105</v>
      </c>
      <c r="F1343" s="3">
        <v>9</v>
      </c>
      <c r="G1343" s="5">
        <v>59.514000000000003</v>
      </c>
      <c r="H1343" s="5">
        <v>535.62599999999998</v>
      </c>
      <c r="I1343" s="5">
        <v>101.76894</v>
      </c>
      <c r="J1343" s="3" t="b">
        <v>0</v>
      </c>
      <c r="K1343" s="3" t="s">
        <v>706</v>
      </c>
      <c r="L1343" s="16">
        <f t="shared" si="60"/>
        <v>0.72013888888888888</v>
      </c>
      <c r="M1343" s="3">
        <v>2024</v>
      </c>
      <c r="N1343" s="3">
        <v>2</v>
      </c>
      <c r="O1343" s="3" t="s">
        <v>20</v>
      </c>
      <c r="P1343" s="3">
        <v>17</v>
      </c>
      <c r="Q1343" s="9">
        <f xml:space="preserve"> Table1[[#This Row],[Total_Sales]] / Table1[[#This Row],[Quantity_Sold]]</f>
        <v>59.513999999999996</v>
      </c>
      <c r="R1343" s="14" t="str">
        <f t="shared" si="61"/>
        <v>Evening</v>
      </c>
      <c r="S1343" s="30">
        <f t="shared" si="62"/>
        <v>0.19</v>
      </c>
    </row>
    <row r="1344" spans="1:19" ht="15.75" customHeight="1" x14ac:dyDescent="0.3">
      <c r="A1344" s="3">
        <v>2051</v>
      </c>
      <c r="B1344" s="4">
        <v>45347</v>
      </c>
      <c r="C1344" s="3">
        <v>201</v>
      </c>
      <c r="D1344" s="3">
        <v>303</v>
      </c>
      <c r="E1344" s="3">
        <v>104</v>
      </c>
      <c r="F1344" s="3">
        <v>3</v>
      </c>
      <c r="G1344" s="5">
        <v>62.048999999999999</v>
      </c>
      <c r="H1344" s="5">
        <v>186.14699999999999</v>
      </c>
      <c r="I1344" s="5">
        <v>35.367930000000001</v>
      </c>
      <c r="J1344" s="3" t="b">
        <v>1</v>
      </c>
      <c r="K1344" s="3" t="s">
        <v>762</v>
      </c>
      <c r="L1344" s="16">
        <f t="shared" si="60"/>
        <v>0.15833333333333333</v>
      </c>
      <c r="M1344" s="3">
        <v>2024</v>
      </c>
      <c r="N1344" s="3">
        <v>2</v>
      </c>
      <c r="O1344" s="3" t="s">
        <v>20</v>
      </c>
      <c r="P1344" s="3">
        <v>3</v>
      </c>
      <c r="Q1344" s="9">
        <f xml:space="preserve"> Table1[[#This Row],[Total_Sales]] / Table1[[#This Row],[Quantity_Sold]]</f>
        <v>62.048999999999999</v>
      </c>
      <c r="R1344" s="14" t="str">
        <f t="shared" si="61"/>
        <v>Morning</v>
      </c>
      <c r="S1344" s="30">
        <f t="shared" si="62"/>
        <v>0.19</v>
      </c>
    </row>
    <row r="1345" spans="1:19" ht="15.75" customHeight="1" x14ac:dyDescent="0.3">
      <c r="A1345" s="3">
        <v>2254</v>
      </c>
      <c r="B1345" s="4">
        <v>45347</v>
      </c>
      <c r="C1345" s="3">
        <v>202</v>
      </c>
      <c r="D1345" s="3">
        <v>303</v>
      </c>
      <c r="E1345" s="3">
        <v>101</v>
      </c>
      <c r="F1345" s="3">
        <v>8</v>
      </c>
      <c r="G1345" s="5">
        <v>140.41300000000001</v>
      </c>
      <c r="H1345" s="5">
        <v>1123.3040000000001</v>
      </c>
      <c r="I1345" s="5">
        <v>190.96168000000003</v>
      </c>
      <c r="J1345" s="3" t="b">
        <v>0</v>
      </c>
      <c r="K1345" s="3" t="s">
        <v>843</v>
      </c>
      <c r="L1345" s="16">
        <f t="shared" si="60"/>
        <v>0.13750000000000001</v>
      </c>
      <c r="M1345" s="3">
        <v>2024</v>
      </c>
      <c r="N1345" s="3">
        <v>2</v>
      </c>
      <c r="O1345" s="3" t="s">
        <v>20</v>
      </c>
      <c r="P1345" s="3">
        <v>3</v>
      </c>
      <c r="Q1345" s="14">
        <f xml:space="preserve"> Table1[[#This Row],[Total_Sales]] / Table1[[#This Row],[Quantity_Sold]]</f>
        <v>140.41300000000001</v>
      </c>
      <c r="R1345" s="14" t="str">
        <f t="shared" si="61"/>
        <v>Morning</v>
      </c>
      <c r="S1345" s="30">
        <f t="shared" si="62"/>
        <v>0.17</v>
      </c>
    </row>
    <row r="1346" spans="1:19" ht="15.75" customHeight="1" x14ac:dyDescent="0.3">
      <c r="A1346" s="3">
        <v>2535</v>
      </c>
      <c r="B1346" s="4">
        <v>45347</v>
      </c>
      <c r="C1346" s="3">
        <v>202</v>
      </c>
      <c r="D1346" s="3">
        <v>303</v>
      </c>
      <c r="E1346" s="3">
        <v>105</v>
      </c>
      <c r="F1346" s="3">
        <v>9</v>
      </c>
      <c r="G1346" s="5">
        <v>353.08000000000004</v>
      </c>
      <c r="H1346" s="5">
        <v>3177.7200000000003</v>
      </c>
      <c r="I1346" s="5">
        <v>476.65800000000002</v>
      </c>
      <c r="J1346" s="3" t="b">
        <v>0</v>
      </c>
      <c r="K1346" s="3" t="s">
        <v>958</v>
      </c>
      <c r="L1346" s="16">
        <f t="shared" ref="L1346:L1409" si="63">TIMEVALUE(K1346)</f>
        <v>0.61597222222222225</v>
      </c>
      <c r="M1346" s="3">
        <v>2024</v>
      </c>
      <c r="N1346" s="3">
        <v>2</v>
      </c>
      <c r="O1346" s="3" t="s">
        <v>20</v>
      </c>
      <c r="P1346" s="3">
        <v>14</v>
      </c>
      <c r="Q1346" s="9">
        <f xml:space="preserve"> Table1[[#This Row],[Total_Sales]] / Table1[[#This Row],[Quantity_Sold]]</f>
        <v>353.08000000000004</v>
      </c>
      <c r="R1346" s="14" t="str">
        <f t="shared" ref="R1346:R1409" si="64">IF(L1346&lt;TIME(12,0,0),"Morning", IF(L1346&lt;TIME(15,0,0),"Afternoon", IF(L1346&lt;TIME(21,0,0),"Evening","Night")))</f>
        <v>Afternoon</v>
      </c>
      <c r="S1346" s="30">
        <f t="shared" ref="S1346:S1409" si="65">(I1346/H1346)</f>
        <v>0.15</v>
      </c>
    </row>
    <row r="1347" spans="1:19" ht="15.75" customHeight="1" x14ac:dyDescent="0.3">
      <c r="A1347" s="3">
        <v>1247</v>
      </c>
      <c r="B1347" s="4">
        <v>45348</v>
      </c>
      <c r="C1347" s="3">
        <v>203</v>
      </c>
      <c r="D1347" s="3">
        <v>301</v>
      </c>
      <c r="E1347" s="3">
        <v>103</v>
      </c>
      <c r="F1347" s="3">
        <v>9</v>
      </c>
      <c r="G1347" s="5">
        <v>298.61</v>
      </c>
      <c r="H1347" s="5">
        <v>2687.4900000000002</v>
      </c>
      <c r="I1347" s="5">
        <v>510.62310000000008</v>
      </c>
      <c r="J1347" s="3" t="b">
        <v>0</v>
      </c>
      <c r="K1347" s="3" t="s">
        <v>189</v>
      </c>
      <c r="L1347" s="16">
        <f t="shared" si="63"/>
        <v>0.20694444444444443</v>
      </c>
      <c r="M1347" s="3">
        <v>2024</v>
      </c>
      <c r="N1347" s="3">
        <v>2</v>
      </c>
      <c r="O1347" s="3" t="s">
        <v>28</v>
      </c>
      <c r="P1347" s="3">
        <v>4</v>
      </c>
      <c r="Q1347" s="9">
        <f xml:space="preserve"> Table1[[#This Row],[Total_Sales]] / Table1[[#This Row],[Quantity_Sold]]</f>
        <v>298.61</v>
      </c>
      <c r="R1347" s="14" t="str">
        <f t="shared" si="64"/>
        <v>Morning</v>
      </c>
      <c r="S1347" s="30">
        <f t="shared" si="65"/>
        <v>0.19</v>
      </c>
    </row>
    <row r="1348" spans="1:19" ht="15.75" customHeight="1" x14ac:dyDescent="0.3">
      <c r="A1348" s="3">
        <v>1847</v>
      </c>
      <c r="B1348" s="4">
        <v>45348</v>
      </c>
      <c r="C1348" s="3">
        <v>201</v>
      </c>
      <c r="D1348" s="3">
        <v>301</v>
      </c>
      <c r="E1348" s="3">
        <v>105</v>
      </c>
      <c r="F1348" s="3">
        <v>2</v>
      </c>
      <c r="G1348" s="5">
        <v>192.46500000000003</v>
      </c>
      <c r="H1348" s="5">
        <v>384.93000000000006</v>
      </c>
      <c r="I1348" s="5">
        <v>73.136700000000019</v>
      </c>
      <c r="J1348" s="3" t="b">
        <v>0</v>
      </c>
      <c r="K1348" s="3" t="s">
        <v>62</v>
      </c>
      <c r="L1348" s="16">
        <f t="shared" si="63"/>
        <v>0.66319444444444442</v>
      </c>
      <c r="M1348" s="3">
        <v>2024</v>
      </c>
      <c r="N1348" s="3">
        <v>2</v>
      </c>
      <c r="O1348" s="3" t="s">
        <v>28</v>
      </c>
      <c r="P1348" s="3">
        <v>15</v>
      </c>
      <c r="Q1348" s="9">
        <f xml:space="preserve"> Table1[[#This Row],[Total_Sales]] / Table1[[#This Row],[Quantity_Sold]]</f>
        <v>192.46500000000003</v>
      </c>
      <c r="R1348" s="14" t="str">
        <f t="shared" si="64"/>
        <v>Evening</v>
      </c>
      <c r="S1348" s="30">
        <f t="shared" si="65"/>
        <v>0.19000000000000003</v>
      </c>
    </row>
    <row r="1349" spans="1:19" ht="15.75" customHeight="1" x14ac:dyDescent="0.3">
      <c r="A1349" s="3">
        <v>2377</v>
      </c>
      <c r="B1349" s="4">
        <v>45348</v>
      </c>
      <c r="C1349" s="3">
        <v>203</v>
      </c>
      <c r="D1349" s="3">
        <v>304</v>
      </c>
      <c r="E1349" s="3">
        <v>104</v>
      </c>
      <c r="F1349" s="3">
        <v>4</v>
      </c>
      <c r="G1349" s="5">
        <v>206.68700000000001</v>
      </c>
      <c r="H1349" s="5">
        <v>826.74800000000005</v>
      </c>
      <c r="I1349" s="5">
        <v>206.68700000000001</v>
      </c>
      <c r="J1349" s="3" t="b">
        <v>0</v>
      </c>
      <c r="K1349" s="3" t="s">
        <v>676</v>
      </c>
      <c r="L1349" s="16">
        <f t="shared" si="63"/>
        <v>0.19166666666666668</v>
      </c>
      <c r="M1349" s="3">
        <v>2024</v>
      </c>
      <c r="N1349" s="3">
        <v>2</v>
      </c>
      <c r="O1349" s="3" t="s">
        <v>28</v>
      </c>
      <c r="P1349" s="3">
        <v>4</v>
      </c>
      <c r="Q1349" s="9">
        <f xml:space="preserve"> Table1[[#This Row],[Total_Sales]] / Table1[[#This Row],[Quantity_Sold]]</f>
        <v>206.68700000000001</v>
      </c>
      <c r="R1349" s="14" t="str">
        <f t="shared" si="64"/>
        <v>Morning</v>
      </c>
      <c r="S1349" s="30">
        <f t="shared" si="65"/>
        <v>0.25</v>
      </c>
    </row>
    <row r="1350" spans="1:19" ht="15.75" customHeight="1" x14ac:dyDescent="0.3">
      <c r="A1350" s="3">
        <v>1315</v>
      </c>
      <c r="B1350" s="4">
        <v>45349</v>
      </c>
      <c r="C1350" s="3">
        <v>205</v>
      </c>
      <c r="D1350" s="3">
        <v>303</v>
      </c>
      <c r="E1350" s="3">
        <v>104</v>
      </c>
      <c r="F1350" s="3">
        <v>1</v>
      </c>
      <c r="G1350" s="5">
        <v>211.26300000000001</v>
      </c>
      <c r="H1350" s="5">
        <v>211.26300000000001</v>
      </c>
      <c r="I1350" s="5">
        <v>52.815750000000001</v>
      </c>
      <c r="J1350" s="3" t="b">
        <v>0</v>
      </c>
      <c r="K1350" s="3" t="s">
        <v>53</v>
      </c>
      <c r="L1350" s="16">
        <f t="shared" si="63"/>
        <v>0.53472222222222221</v>
      </c>
      <c r="M1350" s="3">
        <v>2024</v>
      </c>
      <c r="N1350" s="3">
        <v>2</v>
      </c>
      <c r="O1350" s="3" t="s">
        <v>31</v>
      </c>
      <c r="P1350" s="3">
        <v>12</v>
      </c>
      <c r="Q1350" s="9">
        <f xml:space="preserve"> Table1[[#This Row],[Total_Sales]] / Table1[[#This Row],[Quantity_Sold]]</f>
        <v>211.26300000000001</v>
      </c>
      <c r="R1350" s="14" t="str">
        <f t="shared" si="64"/>
        <v>Afternoon</v>
      </c>
      <c r="S1350" s="30">
        <f t="shared" si="65"/>
        <v>0.25</v>
      </c>
    </row>
    <row r="1351" spans="1:19" ht="15.75" customHeight="1" x14ac:dyDescent="0.3">
      <c r="A1351" s="3">
        <v>1997</v>
      </c>
      <c r="B1351" s="4">
        <v>45349</v>
      </c>
      <c r="C1351" s="3">
        <v>204</v>
      </c>
      <c r="D1351" s="3">
        <v>305</v>
      </c>
      <c r="E1351" s="3">
        <v>104</v>
      </c>
      <c r="F1351" s="3">
        <v>1</v>
      </c>
      <c r="G1351" s="5">
        <v>137.11099999999999</v>
      </c>
      <c r="H1351" s="5">
        <v>137.11099999999999</v>
      </c>
      <c r="I1351" s="5">
        <v>26.051089999999999</v>
      </c>
      <c r="J1351" s="3" t="b">
        <v>0</v>
      </c>
      <c r="K1351" s="3" t="s">
        <v>695</v>
      </c>
      <c r="L1351" s="16">
        <f t="shared" si="63"/>
        <v>0.12916666666666668</v>
      </c>
      <c r="M1351" s="3">
        <v>2024</v>
      </c>
      <c r="N1351" s="3">
        <v>2</v>
      </c>
      <c r="O1351" s="3" t="s">
        <v>31</v>
      </c>
      <c r="P1351" s="3">
        <v>3</v>
      </c>
      <c r="Q1351" s="9">
        <f xml:space="preserve"> Table1[[#This Row],[Total_Sales]] / Table1[[#This Row],[Quantity_Sold]]</f>
        <v>137.11099999999999</v>
      </c>
      <c r="R1351" s="14" t="str">
        <f t="shared" si="64"/>
        <v>Morning</v>
      </c>
      <c r="S1351" s="30">
        <f t="shared" si="65"/>
        <v>0.19</v>
      </c>
    </row>
    <row r="1352" spans="1:19" ht="15.75" customHeight="1" x14ac:dyDescent="0.3">
      <c r="A1352" s="3">
        <v>2861</v>
      </c>
      <c r="B1352" s="4">
        <v>45349</v>
      </c>
      <c r="C1352" s="3">
        <v>205</v>
      </c>
      <c r="D1352" s="3">
        <v>304</v>
      </c>
      <c r="E1352" s="3">
        <v>102</v>
      </c>
      <c r="F1352" s="3">
        <v>5</v>
      </c>
      <c r="G1352" s="5">
        <v>281.06</v>
      </c>
      <c r="H1352" s="5">
        <v>1405.3</v>
      </c>
      <c r="I1352" s="5">
        <v>267.00700000000001</v>
      </c>
      <c r="J1352" s="3" t="b">
        <v>0</v>
      </c>
      <c r="K1352" s="3" t="s">
        <v>576</v>
      </c>
      <c r="L1352" s="16">
        <f t="shared" si="63"/>
        <v>0.24861111111111112</v>
      </c>
      <c r="M1352" s="3">
        <v>2024</v>
      </c>
      <c r="N1352" s="3">
        <v>2</v>
      </c>
      <c r="O1352" s="3" t="s">
        <v>31</v>
      </c>
      <c r="P1352" s="3">
        <v>5</v>
      </c>
      <c r="Q1352" s="9">
        <f xml:space="preserve"> Table1[[#This Row],[Total_Sales]] / Table1[[#This Row],[Quantity_Sold]]</f>
        <v>281.06</v>
      </c>
      <c r="R1352" s="14" t="str">
        <f t="shared" si="64"/>
        <v>Morning</v>
      </c>
      <c r="S1352" s="30">
        <f t="shared" si="65"/>
        <v>0.19</v>
      </c>
    </row>
    <row r="1353" spans="1:19" ht="15.75" customHeight="1" x14ac:dyDescent="0.3">
      <c r="A1353" s="3">
        <v>1287</v>
      </c>
      <c r="B1353" s="4">
        <v>45350</v>
      </c>
      <c r="C1353" s="3">
        <v>205</v>
      </c>
      <c r="D1353" s="3">
        <v>304</v>
      </c>
      <c r="E1353" s="3">
        <v>104</v>
      </c>
      <c r="F1353" s="3">
        <v>10</v>
      </c>
      <c r="G1353" s="5">
        <v>227.76</v>
      </c>
      <c r="H1353" s="5">
        <v>2277.6</v>
      </c>
      <c r="I1353" s="5">
        <v>341.64</v>
      </c>
      <c r="J1353" s="3" t="b">
        <v>0</v>
      </c>
      <c r="K1353" s="3" t="s">
        <v>283</v>
      </c>
      <c r="L1353" s="16">
        <f t="shared" si="63"/>
        <v>0.46041666666666664</v>
      </c>
      <c r="M1353" s="3">
        <v>2024</v>
      </c>
      <c r="N1353" s="3">
        <v>2</v>
      </c>
      <c r="O1353" s="3" t="s">
        <v>18</v>
      </c>
      <c r="P1353" s="3">
        <v>11</v>
      </c>
      <c r="Q1353" s="9">
        <f xml:space="preserve"> Table1[[#This Row],[Total_Sales]] / Table1[[#This Row],[Quantity_Sold]]</f>
        <v>227.76</v>
      </c>
      <c r="R1353" s="14" t="str">
        <f t="shared" si="64"/>
        <v>Morning</v>
      </c>
      <c r="S1353" s="30">
        <f t="shared" si="65"/>
        <v>0.15</v>
      </c>
    </row>
    <row r="1354" spans="1:19" ht="15.75" customHeight="1" x14ac:dyDescent="0.3">
      <c r="A1354" s="3">
        <v>2410</v>
      </c>
      <c r="B1354" s="4">
        <v>45350</v>
      </c>
      <c r="C1354" s="3">
        <v>205</v>
      </c>
      <c r="D1354" s="3">
        <v>305</v>
      </c>
      <c r="E1354" s="3">
        <v>101</v>
      </c>
      <c r="F1354" s="3">
        <v>6</v>
      </c>
      <c r="G1354" s="5">
        <v>46.15</v>
      </c>
      <c r="H1354" s="5">
        <v>276.89999999999998</v>
      </c>
      <c r="I1354" s="5">
        <v>47.073</v>
      </c>
      <c r="J1354" s="3" t="b">
        <v>0</v>
      </c>
      <c r="K1354" s="3" t="s">
        <v>703</v>
      </c>
      <c r="L1354" s="16">
        <f t="shared" si="63"/>
        <v>0.86111111111111116</v>
      </c>
      <c r="M1354" s="3">
        <v>2024</v>
      </c>
      <c r="N1354" s="3">
        <v>2</v>
      </c>
      <c r="O1354" s="3" t="s">
        <v>18</v>
      </c>
      <c r="P1354" s="3">
        <v>20</v>
      </c>
      <c r="Q1354" s="14">
        <f xml:space="preserve"> Table1[[#This Row],[Total_Sales]] / Table1[[#This Row],[Quantity_Sold]]</f>
        <v>46.15</v>
      </c>
      <c r="R1354" s="14" t="str">
        <f t="shared" si="64"/>
        <v>Evening</v>
      </c>
      <c r="S1354" s="30">
        <f t="shared" si="65"/>
        <v>0.17</v>
      </c>
    </row>
    <row r="1355" spans="1:19" ht="15.75" customHeight="1" x14ac:dyDescent="0.3">
      <c r="A1355" s="3">
        <v>2990</v>
      </c>
      <c r="B1355" s="4">
        <v>45350</v>
      </c>
      <c r="C1355" s="3">
        <v>202</v>
      </c>
      <c r="D1355" s="3">
        <v>304</v>
      </c>
      <c r="E1355" s="3">
        <v>101</v>
      </c>
      <c r="F1355" s="3">
        <v>6</v>
      </c>
      <c r="G1355" s="5">
        <v>346.22899999999998</v>
      </c>
      <c r="H1355" s="5">
        <v>2077.3739999999998</v>
      </c>
      <c r="I1355" s="5">
        <v>623.21219999999994</v>
      </c>
      <c r="J1355" s="3" t="b">
        <v>0</v>
      </c>
      <c r="K1355" s="3" t="s">
        <v>1103</v>
      </c>
      <c r="L1355" s="16">
        <f t="shared" si="63"/>
        <v>0.31458333333333333</v>
      </c>
      <c r="M1355" s="3">
        <v>2024</v>
      </c>
      <c r="N1355" s="3">
        <v>2</v>
      </c>
      <c r="O1355" s="3" t="s">
        <v>18</v>
      </c>
      <c r="P1355" s="3">
        <v>7</v>
      </c>
      <c r="Q1355" s="14">
        <f xml:space="preserve"> Table1[[#This Row],[Total_Sales]] / Table1[[#This Row],[Quantity_Sold]]</f>
        <v>346.22899999999998</v>
      </c>
      <c r="R1355" s="14" t="str">
        <f t="shared" si="64"/>
        <v>Morning</v>
      </c>
      <c r="S1355" s="30">
        <f t="shared" si="65"/>
        <v>0.3</v>
      </c>
    </row>
    <row r="1356" spans="1:19" ht="15.75" customHeight="1" x14ac:dyDescent="0.3">
      <c r="A1356" s="3">
        <v>1228</v>
      </c>
      <c r="B1356" s="4">
        <v>45351</v>
      </c>
      <c r="C1356" s="3">
        <v>204</v>
      </c>
      <c r="D1356" s="3">
        <v>301</v>
      </c>
      <c r="E1356" s="3">
        <v>105</v>
      </c>
      <c r="F1356" s="3">
        <v>6</v>
      </c>
      <c r="G1356" s="5">
        <v>349.27100000000002</v>
      </c>
      <c r="H1356" s="5">
        <v>2095.6260000000002</v>
      </c>
      <c r="I1356" s="5">
        <v>356.25642000000005</v>
      </c>
      <c r="J1356" s="3" t="b">
        <v>0</v>
      </c>
      <c r="K1356" s="3" t="s">
        <v>232</v>
      </c>
      <c r="L1356" s="16">
        <f t="shared" si="63"/>
        <v>6.3194444444444442E-2</v>
      </c>
      <c r="M1356" s="3">
        <v>2024</v>
      </c>
      <c r="N1356" s="3">
        <v>2</v>
      </c>
      <c r="O1356" s="3" t="s">
        <v>16</v>
      </c>
      <c r="P1356" s="3">
        <v>1</v>
      </c>
      <c r="Q1356" s="9">
        <f xml:space="preserve"> Table1[[#This Row],[Total_Sales]] / Table1[[#This Row],[Quantity_Sold]]</f>
        <v>349.27100000000002</v>
      </c>
      <c r="R1356" s="14" t="str">
        <f t="shared" si="64"/>
        <v>Morning</v>
      </c>
      <c r="S1356" s="30">
        <f t="shared" si="65"/>
        <v>0.17</v>
      </c>
    </row>
    <row r="1357" spans="1:19" ht="15.75" customHeight="1" x14ac:dyDescent="0.3">
      <c r="A1357" s="3">
        <v>1598</v>
      </c>
      <c r="B1357" s="4">
        <v>45351</v>
      </c>
      <c r="C1357" s="3">
        <v>202</v>
      </c>
      <c r="D1357" s="3">
        <v>305</v>
      </c>
      <c r="E1357" s="3">
        <v>103</v>
      </c>
      <c r="F1357" s="3">
        <v>3</v>
      </c>
      <c r="G1357" s="5">
        <v>365.83300000000003</v>
      </c>
      <c r="H1357" s="5">
        <v>1097.499</v>
      </c>
      <c r="I1357" s="5">
        <v>329.24970000000002</v>
      </c>
      <c r="J1357" s="3" t="b">
        <v>0</v>
      </c>
      <c r="K1357" s="3" t="s">
        <v>513</v>
      </c>
      <c r="L1357" s="16">
        <f t="shared" si="63"/>
        <v>0.14722222222222223</v>
      </c>
      <c r="M1357" s="3">
        <v>2024</v>
      </c>
      <c r="N1357" s="3">
        <v>2</v>
      </c>
      <c r="O1357" s="3" t="s">
        <v>16</v>
      </c>
      <c r="P1357" s="3">
        <v>3</v>
      </c>
      <c r="Q1357" s="9">
        <f xml:space="preserve"> Table1[[#This Row],[Total_Sales]] / Table1[[#This Row],[Quantity_Sold]]</f>
        <v>365.83300000000003</v>
      </c>
      <c r="R1357" s="14" t="str">
        <f t="shared" si="64"/>
        <v>Morning</v>
      </c>
      <c r="S1357" s="30">
        <f t="shared" si="65"/>
        <v>0.3</v>
      </c>
    </row>
    <row r="1358" spans="1:19" ht="15.75" customHeight="1" x14ac:dyDescent="0.3">
      <c r="A1358" s="3">
        <v>1766</v>
      </c>
      <c r="B1358" s="4">
        <v>45351</v>
      </c>
      <c r="C1358" s="3">
        <v>202</v>
      </c>
      <c r="D1358" s="3">
        <v>303</v>
      </c>
      <c r="E1358" s="3">
        <v>105</v>
      </c>
      <c r="F1358" s="3">
        <v>3</v>
      </c>
      <c r="G1358" s="5">
        <v>197.964</v>
      </c>
      <c r="H1358" s="5">
        <v>593.89200000000005</v>
      </c>
      <c r="I1358" s="5">
        <v>178.16760000000002</v>
      </c>
      <c r="J1358" s="3" t="b">
        <v>0</v>
      </c>
      <c r="K1358" s="3" t="s">
        <v>557</v>
      </c>
      <c r="L1358" s="16">
        <f t="shared" si="63"/>
        <v>0.81527777777777777</v>
      </c>
      <c r="M1358" s="3">
        <v>2024</v>
      </c>
      <c r="N1358" s="3">
        <v>2</v>
      </c>
      <c r="O1358" s="3" t="s">
        <v>16</v>
      </c>
      <c r="P1358" s="3">
        <v>19</v>
      </c>
      <c r="Q1358" s="9">
        <f xml:space="preserve"> Table1[[#This Row],[Total_Sales]] / Table1[[#This Row],[Quantity_Sold]]</f>
        <v>197.96400000000003</v>
      </c>
      <c r="R1358" s="14" t="str">
        <f t="shared" si="64"/>
        <v>Evening</v>
      </c>
      <c r="S1358" s="30">
        <f t="shared" si="65"/>
        <v>0.3</v>
      </c>
    </row>
    <row r="1359" spans="1:19" ht="15.75" customHeight="1" x14ac:dyDescent="0.3">
      <c r="A1359" s="3">
        <v>1947</v>
      </c>
      <c r="B1359" s="4">
        <v>45351</v>
      </c>
      <c r="C1359" s="3">
        <v>203</v>
      </c>
      <c r="D1359" s="3">
        <v>302</v>
      </c>
      <c r="E1359" s="3">
        <v>103</v>
      </c>
      <c r="F1359" s="3">
        <v>2</v>
      </c>
      <c r="G1359" s="5">
        <v>340.06700000000001</v>
      </c>
      <c r="H1359" s="5">
        <v>680.13400000000001</v>
      </c>
      <c r="I1359" s="5">
        <v>102.0201</v>
      </c>
      <c r="J1359" s="3" t="b">
        <v>0</v>
      </c>
      <c r="K1359" s="3" t="s">
        <v>721</v>
      </c>
      <c r="L1359" s="16">
        <f t="shared" si="63"/>
        <v>0.14444444444444443</v>
      </c>
      <c r="M1359" s="3">
        <v>2024</v>
      </c>
      <c r="N1359" s="3">
        <v>2</v>
      </c>
      <c r="O1359" s="3" t="s">
        <v>16</v>
      </c>
      <c r="P1359" s="3">
        <v>3</v>
      </c>
      <c r="Q1359" s="9">
        <f xml:space="preserve"> Table1[[#This Row],[Total_Sales]] / Table1[[#This Row],[Quantity_Sold]]</f>
        <v>340.06700000000001</v>
      </c>
      <c r="R1359" s="14" t="str">
        <f t="shared" si="64"/>
        <v>Morning</v>
      </c>
      <c r="S1359" s="30">
        <f t="shared" si="65"/>
        <v>0.15</v>
      </c>
    </row>
    <row r="1360" spans="1:19" ht="15.75" customHeight="1" x14ac:dyDescent="0.3">
      <c r="A1360" s="3">
        <v>2244</v>
      </c>
      <c r="B1360" s="4">
        <v>45351</v>
      </c>
      <c r="C1360" s="3">
        <v>205</v>
      </c>
      <c r="D1360" s="3">
        <v>301</v>
      </c>
      <c r="E1360" s="3">
        <v>104</v>
      </c>
      <c r="F1360" s="3">
        <v>5</v>
      </c>
      <c r="G1360" s="5">
        <v>194.46700000000001</v>
      </c>
      <c r="H1360" s="5">
        <v>972.33500000000004</v>
      </c>
      <c r="I1360" s="5">
        <v>204.19035</v>
      </c>
      <c r="J1360" s="3" t="b">
        <v>0</v>
      </c>
      <c r="K1360" s="3" t="s">
        <v>840</v>
      </c>
      <c r="L1360" s="16">
        <f t="shared" si="63"/>
        <v>0.52152777777777781</v>
      </c>
      <c r="M1360" s="3">
        <v>2024</v>
      </c>
      <c r="N1360" s="3">
        <v>2</v>
      </c>
      <c r="O1360" s="3" t="s">
        <v>16</v>
      </c>
      <c r="P1360" s="3">
        <v>12</v>
      </c>
      <c r="Q1360" s="9">
        <f xml:space="preserve"> Table1[[#This Row],[Total_Sales]] / Table1[[#This Row],[Quantity_Sold]]</f>
        <v>194.46700000000001</v>
      </c>
      <c r="R1360" s="14" t="str">
        <f t="shared" si="64"/>
        <v>Afternoon</v>
      </c>
      <c r="S1360" s="30">
        <f t="shared" si="65"/>
        <v>0.21</v>
      </c>
    </row>
    <row r="1361" spans="1:19" ht="15.75" customHeight="1" x14ac:dyDescent="0.3">
      <c r="A1361" s="3">
        <v>2417</v>
      </c>
      <c r="B1361" s="4">
        <v>45351</v>
      </c>
      <c r="C1361" s="3">
        <v>203</v>
      </c>
      <c r="D1361" s="3">
        <v>305</v>
      </c>
      <c r="E1361" s="3">
        <v>103</v>
      </c>
      <c r="F1361" s="3">
        <v>3</v>
      </c>
      <c r="G1361" s="5">
        <v>218.322</v>
      </c>
      <c r="H1361" s="5">
        <v>654.96600000000001</v>
      </c>
      <c r="I1361" s="5">
        <v>124.44354</v>
      </c>
      <c r="J1361" s="3" t="b">
        <v>0</v>
      </c>
      <c r="K1361" s="3" t="s">
        <v>365</v>
      </c>
      <c r="L1361" s="16">
        <f t="shared" si="63"/>
        <v>1.5277777777777777E-2</v>
      </c>
      <c r="M1361" s="3">
        <v>2024</v>
      </c>
      <c r="N1361" s="3">
        <v>2</v>
      </c>
      <c r="O1361" s="3" t="s">
        <v>16</v>
      </c>
      <c r="P1361" s="3">
        <v>0</v>
      </c>
      <c r="Q1361" s="9">
        <f xml:space="preserve"> Table1[[#This Row],[Total_Sales]] / Table1[[#This Row],[Quantity_Sold]]</f>
        <v>218.322</v>
      </c>
      <c r="R1361" s="14" t="str">
        <f t="shared" si="64"/>
        <v>Morning</v>
      </c>
      <c r="S1361" s="30">
        <f t="shared" si="65"/>
        <v>0.19</v>
      </c>
    </row>
    <row r="1362" spans="1:19" ht="15.75" customHeight="1" x14ac:dyDescent="0.3">
      <c r="A1362" s="3">
        <v>2684</v>
      </c>
      <c r="B1362" s="4">
        <v>45351</v>
      </c>
      <c r="C1362" s="3">
        <v>205</v>
      </c>
      <c r="D1362" s="3">
        <v>303</v>
      </c>
      <c r="E1362" s="3">
        <v>102</v>
      </c>
      <c r="F1362" s="3">
        <v>2</v>
      </c>
      <c r="G1362" s="5">
        <v>375.57</v>
      </c>
      <c r="H1362" s="5">
        <v>751.14</v>
      </c>
      <c r="I1362" s="5">
        <v>225.34199999999998</v>
      </c>
      <c r="J1362" s="3" t="b">
        <v>0</v>
      </c>
      <c r="K1362" s="3" t="s">
        <v>787</v>
      </c>
      <c r="L1362" s="16">
        <f t="shared" si="63"/>
        <v>0.5756944444444444</v>
      </c>
      <c r="M1362" s="3">
        <v>2024</v>
      </c>
      <c r="N1362" s="3">
        <v>2</v>
      </c>
      <c r="O1362" s="3" t="s">
        <v>16</v>
      </c>
      <c r="P1362" s="3">
        <v>13</v>
      </c>
      <c r="Q1362" s="9">
        <f xml:space="preserve"> Table1[[#This Row],[Total_Sales]] / Table1[[#This Row],[Quantity_Sold]]</f>
        <v>375.57</v>
      </c>
      <c r="R1362" s="14" t="str">
        <f t="shared" si="64"/>
        <v>Afternoon</v>
      </c>
      <c r="S1362" s="30">
        <f t="shared" si="65"/>
        <v>0.3</v>
      </c>
    </row>
    <row r="1363" spans="1:19" ht="15.75" customHeight="1" x14ac:dyDescent="0.3">
      <c r="A1363" s="3">
        <v>1344</v>
      </c>
      <c r="B1363" s="4">
        <v>45352</v>
      </c>
      <c r="C1363" s="3">
        <v>204</v>
      </c>
      <c r="D1363" s="3">
        <v>304</v>
      </c>
      <c r="E1363" s="3">
        <v>105</v>
      </c>
      <c r="F1363" s="3">
        <v>2</v>
      </c>
      <c r="G1363" s="5">
        <v>386.38600000000002</v>
      </c>
      <c r="H1363" s="5">
        <v>772.77200000000005</v>
      </c>
      <c r="I1363" s="5">
        <v>162.28211999999999</v>
      </c>
      <c r="J1363" s="3" t="b">
        <v>0</v>
      </c>
      <c r="K1363" s="3" t="s">
        <v>328</v>
      </c>
      <c r="L1363" s="16">
        <f t="shared" si="63"/>
        <v>0.50902777777777775</v>
      </c>
      <c r="M1363" s="3">
        <v>2024</v>
      </c>
      <c r="N1363" s="3">
        <v>3</v>
      </c>
      <c r="O1363" s="3" t="s">
        <v>26</v>
      </c>
      <c r="P1363" s="3">
        <v>12</v>
      </c>
      <c r="Q1363" s="9">
        <f xml:space="preserve"> Table1[[#This Row],[Total_Sales]] / Table1[[#This Row],[Quantity_Sold]]</f>
        <v>386.38600000000002</v>
      </c>
      <c r="R1363" s="14" t="str">
        <f t="shared" si="64"/>
        <v>Afternoon</v>
      </c>
      <c r="S1363" s="30">
        <f t="shared" si="65"/>
        <v>0.20999999999999996</v>
      </c>
    </row>
    <row r="1364" spans="1:19" ht="15.75" customHeight="1" x14ac:dyDescent="0.3">
      <c r="A1364" s="3">
        <v>2337</v>
      </c>
      <c r="B1364" s="4">
        <v>45352</v>
      </c>
      <c r="C1364" s="3">
        <v>204</v>
      </c>
      <c r="D1364" s="3">
        <v>301</v>
      </c>
      <c r="E1364" s="3">
        <v>105</v>
      </c>
      <c r="F1364" s="3">
        <v>9</v>
      </c>
      <c r="G1364" s="5">
        <v>228.82600000000002</v>
      </c>
      <c r="H1364" s="5">
        <v>2059.4340000000002</v>
      </c>
      <c r="I1364" s="5">
        <v>308.9151</v>
      </c>
      <c r="J1364" s="3" t="b">
        <v>0</v>
      </c>
      <c r="K1364" s="3" t="s">
        <v>881</v>
      </c>
      <c r="L1364" s="16">
        <f t="shared" si="63"/>
        <v>0.47638888888888886</v>
      </c>
      <c r="M1364" s="3">
        <v>2024</v>
      </c>
      <c r="N1364" s="3">
        <v>3</v>
      </c>
      <c r="O1364" s="3" t="s">
        <v>26</v>
      </c>
      <c r="P1364" s="3">
        <v>11</v>
      </c>
      <c r="Q1364" s="9">
        <f xml:space="preserve"> Table1[[#This Row],[Total_Sales]] / Table1[[#This Row],[Quantity_Sold]]</f>
        <v>228.82600000000002</v>
      </c>
      <c r="R1364" s="14" t="str">
        <f t="shared" si="64"/>
        <v>Morning</v>
      </c>
      <c r="S1364" s="30">
        <f t="shared" si="65"/>
        <v>0.15</v>
      </c>
    </row>
    <row r="1365" spans="1:19" ht="15.75" customHeight="1" x14ac:dyDescent="0.3">
      <c r="A1365" s="3">
        <v>1724</v>
      </c>
      <c r="B1365" s="4">
        <v>45353</v>
      </c>
      <c r="C1365" s="3">
        <v>201</v>
      </c>
      <c r="D1365" s="3">
        <v>305</v>
      </c>
      <c r="E1365" s="3">
        <v>104</v>
      </c>
      <c r="F1365" s="3">
        <v>6</v>
      </c>
      <c r="G1365" s="5">
        <v>258.83</v>
      </c>
      <c r="H1365" s="5">
        <v>1552.98</v>
      </c>
      <c r="I1365" s="5">
        <v>465.89400000000001</v>
      </c>
      <c r="J1365" s="3" t="b">
        <v>1</v>
      </c>
      <c r="K1365" s="3" t="s">
        <v>115</v>
      </c>
      <c r="L1365" s="16">
        <f t="shared" si="63"/>
        <v>0.84236111111111112</v>
      </c>
      <c r="M1365" s="3">
        <v>2024</v>
      </c>
      <c r="N1365" s="3">
        <v>3</v>
      </c>
      <c r="O1365" s="3" t="s">
        <v>22</v>
      </c>
      <c r="P1365" s="3">
        <v>20</v>
      </c>
      <c r="Q1365" s="9">
        <f xml:space="preserve"> Table1[[#This Row],[Total_Sales]] / Table1[[#This Row],[Quantity_Sold]]</f>
        <v>258.83</v>
      </c>
      <c r="R1365" s="14" t="str">
        <f t="shared" si="64"/>
        <v>Evening</v>
      </c>
      <c r="S1365" s="30">
        <f t="shared" si="65"/>
        <v>0.3</v>
      </c>
    </row>
    <row r="1366" spans="1:19" ht="15.75" customHeight="1" x14ac:dyDescent="0.3">
      <c r="A1366" s="3">
        <v>1852</v>
      </c>
      <c r="B1366" s="4">
        <v>45353</v>
      </c>
      <c r="C1366" s="3">
        <v>202</v>
      </c>
      <c r="D1366" s="3">
        <v>305</v>
      </c>
      <c r="E1366" s="3">
        <v>102</v>
      </c>
      <c r="F1366" s="3">
        <v>6</v>
      </c>
      <c r="G1366" s="5">
        <v>259.012</v>
      </c>
      <c r="H1366" s="5">
        <v>1554.0720000000001</v>
      </c>
      <c r="I1366" s="5">
        <v>264.19224000000003</v>
      </c>
      <c r="J1366" s="3" t="b">
        <v>0</v>
      </c>
      <c r="K1366" s="3" t="s">
        <v>665</v>
      </c>
      <c r="L1366" s="16">
        <f t="shared" si="63"/>
        <v>0.76111111111111107</v>
      </c>
      <c r="M1366" s="3">
        <v>2024</v>
      </c>
      <c r="N1366" s="3">
        <v>3</v>
      </c>
      <c r="O1366" s="3" t="s">
        <v>22</v>
      </c>
      <c r="P1366" s="3">
        <v>18</v>
      </c>
      <c r="Q1366" s="9">
        <f xml:space="preserve"> Table1[[#This Row],[Total_Sales]] / Table1[[#This Row],[Quantity_Sold]]</f>
        <v>259.012</v>
      </c>
      <c r="R1366" s="14" t="str">
        <f t="shared" si="64"/>
        <v>Evening</v>
      </c>
      <c r="S1366" s="30">
        <f t="shared" si="65"/>
        <v>0.17</v>
      </c>
    </row>
    <row r="1367" spans="1:19" ht="15.75" customHeight="1" x14ac:dyDescent="0.3">
      <c r="A1367" s="3">
        <v>2618</v>
      </c>
      <c r="B1367" s="4">
        <v>45353</v>
      </c>
      <c r="C1367" s="3">
        <v>204</v>
      </c>
      <c r="D1367" s="3">
        <v>303</v>
      </c>
      <c r="E1367" s="3">
        <v>101</v>
      </c>
      <c r="F1367" s="3">
        <v>7</v>
      </c>
      <c r="G1367" s="5">
        <v>186.17300000000003</v>
      </c>
      <c r="H1367" s="5">
        <v>1303.2110000000002</v>
      </c>
      <c r="I1367" s="5">
        <v>390.96330000000006</v>
      </c>
      <c r="J1367" s="3" t="b">
        <v>0</v>
      </c>
      <c r="K1367" s="3" t="s">
        <v>117</v>
      </c>
      <c r="L1367" s="16">
        <f t="shared" si="63"/>
        <v>0.27916666666666667</v>
      </c>
      <c r="M1367" s="3">
        <v>2024</v>
      </c>
      <c r="N1367" s="3">
        <v>3</v>
      </c>
      <c r="O1367" s="3" t="s">
        <v>22</v>
      </c>
      <c r="P1367" s="3">
        <v>6</v>
      </c>
      <c r="Q1367" s="14">
        <f xml:space="preserve"> Table1[[#This Row],[Total_Sales]] / Table1[[#This Row],[Quantity_Sold]]</f>
        <v>186.17300000000003</v>
      </c>
      <c r="R1367" s="14" t="str">
        <f t="shared" si="64"/>
        <v>Morning</v>
      </c>
      <c r="S1367" s="30">
        <f t="shared" si="65"/>
        <v>0.3</v>
      </c>
    </row>
    <row r="1368" spans="1:19" ht="15.75" customHeight="1" x14ac:dyDescent="0.3">
      <c r="A1368" s="3">
        <v>1411</v>
      </c>
      <c r="B1368" s="4">
        <v>45354</v>
      </c>
      <c r="C1368" s="3">
        <v>203</v>
      </c>
      <c r="D1368" s="3">
        <v>305</v>
      </c>
      <c r="E1368" s="3">
        <v>104</v>
      </c>
      <c r="F1368" s="3">
        <v>10</v>
      </c>
      <c r="G1368" s="5">
        <v>40.950000000000003</v>
      </c>
      <c r="H1368" s="5">
        <v>409.5</v>
      </c>
      <c r="I1368" s="5">
        <v>102.375</v>
      </c>
      <c r="J1368" s="3" t="b">
        <v>0</v>
      </c>
      <c r="K1368" s="3" t="s">
        <v>384</v>
      </c>
      <c r="L1368" s="16">
        <f t="shared" si="63"/>
        <v>0.31597222222222221</v>
      </c>
      <c r="M1368" s="3">
        <v>2024</v>
      </c>
      <c r="N1368" s="3">
        <v>3</v>
      </c>
      <c r="O1368" s="3" t="s">
        <v>20</v>
      </c>
      <c r="P1368" s="3">
        <v>7</v>
      </c>
      <c r="Q1368" s="9">
        <f xml:space="preserve"> Table1[[#This Row],[Total_Sales]] / Table1[[#This Row],[Quantity_Sold]]</f>
        <v>40.950000000000003</v>
      </c>
      <c r="R1368" s="14" t="str">
        <f t="shared" si="64"/>
        <v>Morning</v>
      </c>
      <c r="S1368" s="30">
        <f t="shared" si="65"/>
        <v>0.25</v>
      </c>
    </row>
    <row r="1369" spans="1:19" ht="15.75" customHeight="1" x14ac:dyDescent="0.3">
      <c r="A1369" s="3">
        <v>1522</v>
      </c>
      <c r="B1369" s="4">
        <v>45355</v>
      </c>
      <c r="C1369" s="3">
        <v>205</v>
      </c>
      <c r="D1369" s="3">
        <v>303</v>
      </c>
      <c r="E1369" s="3">
        <v>103</v>
      </c>
      <c r="F1369" s="3">
        <v>6</v>
      </c>
      <c r="G1369" s="5">
        <v>354.79600000000005</v>
      </c>
      <c r="H1369" s="5">
        <v>2128.7760000000003</v>
      </c>
      <c r="I1369" s="5">
        <v>361.89192000000008</v>
      </c>
      <c r="J1369" s="3" t="b">
        <v>1</v>
      </c>
      <c r="K1369" s="3" t="s">
        <v>460</v>
      </c>
      <c r="L1369" s="16">
        <f t="shared" si="63"/>
        <v>0.31180555555555556</v>
      </c>
      <c r="M1369" s="3">
        <v>2024</v>
      </c>
      <c r="N1369" s="3">
        <v>3</v>
      </c>
      <c r="O1369" s="3" t="s">
        <v>28</v>
      </c>
      <c r="P1369" s="3">
        <v>7</v>
      </c>
      <c r="Q1369" s="9">
        <f xml:space="preserve"> Table1[[#This Row],[Total_Sales]] / Table1[[#This Row],[Quantity_Sold]]</f>
        <v>354.79600000000005</v>
      </c>
      <c r="R1369" s="14" t="str">
        <f t="shared" si="64"/>
        <v>Morning</v>
      </c>
      <c r="S1369" s="30">
        <f t="shared" si="65"/>
        <v>0.17</v>
      </c>
    </row>
    <row r="1370" spans="1:19" ht="15.75" customHeight="1" x14ac:dyDescent="0.3">
      <c r="A1370" s="3">
        <v>2140</v>
      </c>
      <c r="B1370" s="4">
        <v>45355</v>
      </c>
      <c r="C1370" s="3">
        <v>204</v>
      </c>
      <c r="D1370" s="3">
        <v>301</v>
      </c>
      <c r="E1370" s="3">
        <v>101</v>
      </c>
      <c r="F1370" s="3">
        <v>10</v>
      </c>
      <c r="G1370" s="5">
        <v>74.451000000000008</v>
      </c>
      <c r="H1370" s="5">
        <v>744.5100000000001</v>
      </c>
      <c r="I1370" s="5">
        <v>126.56670000000003</v>
      </c>
      <c r="J1370" s="3" t="b">
        <v>0</v>
      </c>
      <c r="K1370" s="3" t="s">
        <v>298</v>
      </c>
      <c r="L1370" s="16">
        <f t="shared" si="63"/>
        <v>0.72222222222222221</v>
      </c>
      <c r="M1370" s="3">
        <v>2024</v>
      </c>
      <c r="N1370" s="3">
        <v>3</v>
      </c>
      <c r="O1370" s="3" t="s">
        <v>28</v>
      </c>
      <c r="P1370" s="3">
        <v>17</v>
      </c>
      <c r="Q1370" s="14">
        <f xml:space="preserve"> Table1[[#This Row],[Total_Sales]] / Table1[[#This Row],[Quantity_Sold]]</f>
        <v>74.451000000000008</v>
      </c>
      <c r="R1370" s="14" t="str">
        <f t="shared" si="64"/>
        <v>Evening</v>
      </c>
      <c r="S1370" s="30">
        <f t="shared" si="65"/>
        <v>0.17</v>
      </c>
    </row>
    <row r="1371" spans="1:19" ht="15.75" customHeight="1" x14ac:dyDescent="0.3">
      <c r="A1371" s="3">
        <v>1596</v>
      </c>
      <c r="B1371" s="4">
        <v>45356</v>
      </c>
      <c r="C1371" s="3">
        <v>202</v>
      </c>
      <c r="D1371" s="3">
        <v>301</v>
      </c>
      <c r="E1371" s="3">
        <v>102</v>
      </c>
      <c r="F1371" s="3">
        <v>10</v>
      </c>
      <c r="G1371" s="5">
        <v>127.322</v>
      </c>
      <c r="H1371" s="5">
        <v>1273.22</v>
      </c>
      <c r="I1371" s="5">
        <v>267.37619999999998</v>
      </c>
      <c r="J1371" s="3" t="b">
        <v>0</v>
      </c>
      <c r="K1371" s="3" t="s">
        <v>511</v>
      </c>
      <c r="L1371" s="16">
        <f t="shared" si="63"/>
        <v>0.51249999999999996</v>
      </c>
      <c r="M1371" s="3">
        <v>2024</v>
      </c>
      <c r="N1371" s="3">
        <v>3</v>
      </c>
      <c r="O1371" s="3" t="s">
        <v>31</v>
      </c>
      <c r="P1371" s="3">
        <v>12</v>
      </c>
      <c r="Q1371" s="9">
        <f xml:space="preserve"> Table1[[#This Row],[Total_Sales]] / Table1[[#This Row],[Quantity_Sold]]</f>
        <v>127.322</v>
      </c>
      <c r="R1371" s="14" t="str">
        <f t="shared" si="64"/>
        <v>Afternoon</v>
      </c>
      <c r="S1371" s="30">
        <f t="shared" si="65"/>
        <v>0.21</v>
      </c>
    </row>
    <row r="1372" spans="1:19" ht="15.75" customHeight="1" x14ac:dyDescent="0.3">
      <c r="A1372" s="3">
        <v>2481</v>
      </c>
      <c r="B1372" s="4">
        <v>45356</v>
      </c>
      <c r="C1372" s="3">
        <v>202</v>
      </c>
      <c r="D1372" s="3">
        <v>305</v>
      </c>
      <c r="E1372" s="3">
        <v>103</v>
      </c>
      <c r="F1372" s="3">
        <v>4</v>
      </c>
      <c r="G1372" s="5">
        <v>69.784000000000006</v>
      </c>
      <c r="H1372" s="5">
        <v>279.13600000000002</v>
      </c>
      <c r="I1372" s="5">
        <v>41.870400000000004</v>
      </c>
      <c r="J1372" s="3" t="b">
        <v>1</v>
      </c>
      <c r="K1372" s="3" t="s">
        <v>225</v>
      </c>
      <c r="L1372" s="16">
        <f t="shared" si="63"/>
        <v>0.26805555555555555</v>
      </c>
      <c r="M1372" s="3">
        <v>2024</v>
      </c>
      <c r="N1372" s="3">
        <v>3</v>
      </c>
      <c r="O1372" s="3" t="s">
        <v>31</v>
      </c>
      <c r="P1372" s="3">
        <v>6</v>
      </c>
      <c r="Q1372" s="9">
        <f xml:space="preserve"> Table1[[#This Row],[Total_Sales]] / Table1[[#This Row],[Quantity_Sold]]</f>
        <v>69.784000000000006</v>
      </c>
      <c r="R1372" s="14" t="str">
        <f t="shared" si="64"/>
        <v>Morning</v>
      </c>
      <c r="S1372" s="30">
        <f t="shared" si="65"/>
        <v>0.15</v>
      </c>
    </row>
    <row r="1373" spans="1:19" ht="15.75" customHeight="1" x14ac:dyDescent="0.3">
      <c r="A1373" s="3">
        <v>1478</v>
      </c>
      <c r="B1373" s="4">
        <v>45357</v>
      </c>
      <c r="C1373" s="3">
        <v>202</v>
      </c>
      <c r="D1373" s="3">
        <v>302</v>
      </c>
      <c r="E1373" s="3">
        <v>105</v>
      </c>
      <c r="F1373" s="3">
        <v>4</v>
      </c>
      <c r="G1373" s="5">
        <v>44.785000000000004</v>
      </c>
      <c r="H1373" s="5">
        <v>179.14000000000001</v>
      </c>
      <c r="I1373" s="5">
        <v>53.742000000000004</v>
      </c>
      <c r="J1373" s="3" t="b">
        <v>0</v>
      </c>
      <c r="K1373" s="3" t="s">
        <v>427</v>
      </c>
      <c r="L1373" s="16">
        <f t="shared" si="63"/>
        <v>0.21388888888888888</v>
      </c>
      <c r="M1373" s="3">
        <v>2024</v>
      </c>
      <c r="N1373" s="3">
        <v>3</v>
      </c>
      <c r="O1373" s="3" t="s">
        <v>18</v>
      </c>
      <c r="P1373" s="3">
        <v>5</v>
      </c>
      <c r="Q1373" s="9">
        <f xml:space="preserve"> Table1[[#This Row],[Total_Sales]] / Table1[[#This Row],[Quantity_Sold]]</f>
        <v>44.785000000000004</v>
      </c>
      <c r="R1373" s="14" t="str">
        <f t="shared" si="64"/>
        <v>Morning</v>
      </c>
      <c r="S1373" s="30">
        <f t="shared" si="65"/>
        <v>0.3</v>
      </c>
    </row>
    <row r="1374" spans="1:19" ht="15.75" customHeight="1" x14ac:dyDescent="0.3">
      <c r="A1374" s="3">
        <v>1060</v>
      </c>
      <c r="B1374" s="4">
        <v>45358</v>
      </c>
      <c r="C1374" s="3">
        <v>202</v>
      </c>
      <c r="D1374" s="3">
        <v>302</v>
      </c>
      <c r="E1374" s="3">
        <v>103</v>
      </c>
      <c r="F1374" s="3">
        <v>3</v>
      </c>
      <c r="G1374" s="5">
        <v>295.78899999999999</v>
      </c>
      <c r="H1374" s="5">
        <v>887.36699999999996</v>
      </c>
      <c r="I1374" s="5">
        <v>150.85239000000001</v>
      </c>
      <c r="J1374" s="3" t="b">
        <v>0</v>
      </c>
      <c r="K1374" s="3" t="s">
        <v>80</v>
      </c>
      <c r="L1374" s="16">
        <f t="shared" si="63"/>
        <v>0.78541666666666665</v>
      </c>
      <c r="M1374" s="3">
        <v>2024</v>
      </c>
      <c r="N1374" s="3">
        <v>3</v>
      </c>
      <c r="O1374" s="3" t="s">
        <v>16</v>
      </c>
      <c r="P1374" s="3">
        <v>18</v>
      </c>
      <c r="Q1374" s="9">
        <f xml:space="preserve"> Table1[[#This Row],[Total_Sales]] / Table1[[#This Row],[Quantity_Sold]]</f>
        <v>295.78899999999999</v>
      </c>
      <c r="R1374" s="14" t="str">
        <f t="shared" si="64"/>
        <v>Evening</v>
      </c>
      <c r="S1374" s="30">
        <f t="shared" si="65"/>
        <v>0.17</v>
      </c>
    </row>
    <row r="1375" spans="1:19" ht="15.75" customHeight="1" x14ac:dyDescent="0.3">
      <c r="A1375" s="3">
        <v>1542</v>
      </c>
      <c r="B1375" s="4">
        <v>45358</v>
      </c>
      <c r="C1375" s="3">
        <v>205</v>
      </c>
      <c r="D1375" s="3">
        <v>302</v>
      </c>
      <c r="E1375" s="3">
        <v>104</v>
      </c>
      <c r="F1375" s="3">
        <v>1</v>
      </c>
      <c r="G1375" s="5">
        <v>26.065000000000001</v>
      </c>
      <c r="H1375" s="5">
        <v>26.065000000000001</v>
      </c>
      <c r="I1375" s="5">
        <v>5.4736500000000001</v>
      </c>
      <c r="J1375" s="3" t="b">
        <v>0</v>
      </c>
      <c r="K1375" s="3" t="s">
        <v>298</v>
      </c>
      <c r="L1375" s="16">
        <f t="shared" si="63"/>
        <v>0.72222222222222221</v>
      </c>
      <c r="M1375" s="3">
        <v>2024</v>
      </c>
      <c r="N1375" s="3">
        <v>3</v>
      </c>
      <c r="O1375" s="3" t="s">
        <v>16</v>
      </c>
      <c r="P1375" s="3">
        <v>17</v>
      </c>
      <c r="Q1375" s="9">
        <f xml:space="preserve"> Table1[[#This Row],[Total_Sales]] / Table1[[#This Row],[Quantity_Sold]]</f>
        <v>26.065000000000001</v>
      </c>
      <c r="R1375" s="14" t="str">
        <f t="shared" si="64"/>
        <v>Evening</v>
      </c>
      <c r="S1375" s="30">
        <f t="shared" si="65"/>
        <v>0.21</v>
      </c>
    </row>
    <row r="1376" spans="1:19" ht="15.75" customHeight="1" x14ac:dyDescent="0.3">
      <c r="A1376" s="3">
        <v>2098</v>
      </c>
      <c r="B1376" s="4">
        <v>45358</v>
      </c>
      <c r="C1376" s="3">
        <v>202</v>
      </c>
      <c r="D1376" s="3">
        <v>305</v>
      </c>
      <c r="E1376" s="3">
        <v>105</v>
      </c>
      <c r="F1376" s="3">
        <v>2</v>
      </c>
      <c r="G1376" s="5">
        <v>213.12200000000001</v>
      </c>
      <c r="H1376" s="5">
        <v>426.24400000000003</v>
      </c>
      <c r="I1376" s="5">
        <v>72.461480000000009</v>
      </c>
      <c r="J1376" s="3" t="b">
        <v>1</v>
      </c>
      <c r="K1376" s="3" t="s">
        <v>782</v>
      </c>
      <c r="L1376" s="16">
        <f t="shared" si="63"/>
        <v>0.4597222222222222</v>
      </c>
      <c r="M1376" s="3">
        <v>2024</v>
      </c>
      <c r="N1376" s="3">
        <v>3</v>
      </c>
      <c r="O1376" s="3" t="s">
        <v>16</v>
      </c>
      <c r="P1376" s="3">
        <v>11</v>
      </c>
      <c r="Q1376" s="9">
        <f xml:space="preserve"> Table1[[#This Row],[Total_Sales]] / Table1[[#This Row],[Quantity_Sold]]</f>
        <v>213.12200000000001</v>
      </c>
      <c r="R1376" s="14" t="str">
        <f t="shared" si="64"/>
        <v>Morning</v>
      </c>
      <c r="S1376" s="30">
        <f t="shared" si="65"/>
        <v>0.17</v>
      </c>
    </row>
    <row r="1377" spans="1:19" ht="15.75" customHeight="1" x14ac:dyDescent="0.3">
      <c r="A1377" s="3">
        <v>2779</v>
      </c>
      <c r="B1377" s="4">
        <v>45358</v>
      </c>
      <c r="C1377" s="3">
        <v>204</v>
      </c>
      <c r="D1377" s="3">
        <v>303</v>
      </c>
      <c r="E1377" s="3">
        <v>101</v>
      </c>
      <c r="F1377" s="3">
        <v>8</v>
      </c>
      <c r="G1377" s="5">
        <v>153.69900000000001</v>
      </c>
      <c r="H1377" s="5">
        <v>1229.5920000000001</v>
      </c>
      <c r="I1377" s="5">
        <v>307.39800000000002</v>
      </c>
      <c r="J1377" s="3" t="b">
        <v>0</v>
      </c>
      <c r="K1377" s="3" t="s">
        <v>1034</v>
      </c>
      <c r="L1377" s="16">
        <f t="shared" si="63"/>
        <v>0.46180555555555558</v>
      </c>
      <c r="M1377" s="3">
        <v>2024</v>
      </c>
      <c r="N1377" s="3">
        <v>3</v>
      </c>
      <c r="O1377" s="3" t="s">
        <v>16</v>
      </c>
      <c r="P1377" s="3">
        <v>11</v>
      </c>
      <c r="Q1377" s="14">
        <f xml:space="preserve"> Table1[[#This Row],[Total_Sales]] / Table1[[#This Row],[Quantity_Sold]]</f>
        <v>153.69900000000001</v>
      </c>
      <c r="R1377" s="14" t="str">
        <f t="shared" si="64"/>
        <v>Morning</v>
      </c>
      <c r="S1377" s="30">
        <f t="shared" si="65"/>
        <v>0.25</v>
      </c>
    </row>
    <row r="1378" spans="1:19" ht="15.75" customHeight="1" x14ac:dyDescent="0.3">
      <c r="A1378" s="3">
        <v>1201</v>
      </c>
      <c r="B1378" s="4">
        <v>45359</v>
      </c>
      <c r="C1378" s="3">
        <v>203</v>
      </c>
      <c r="D1378" s="3">
        <v>303</v>
      </c>
      <c r="E1378" s="3">
        <v>101</v>
      </c>
      <c r="F1378" s="3">
        <v>9</v>
      </c>
      <c r="G1378" s="5">
        <v>263.58800000000002</v>
      </c>
      <c r="H1378" s="5">
        <v>2372.2920000000004</v>
      </c>
      <c r="I1378" s="5">
        <v>593.07300000000009</v>
      </c>
      <c r="J1378" s="3" t="b">
        <v>0</v>
      </c>
      <c r="K1378" s="3" t="s">
        <v>210</v>
      </c>
      <c r="L1378" s="16">
        <f t="shared" si="63"/>
        <v>0.78402777777777777</v>
      </c>
      <c r="M1378" s="3">
        <v>2024</v>
      </c>
      <c r="N1378" s="3">
        <v>3</v>
      </c>
      <c r="O1378" s="3" t="s">
        <v>26</v>
      </c>
      <c r="P1378" s="3">
        <v>18</v>
      </c>
      <c r="Q1378" s="14">
        <f xml:space="preserve"> Table1[[#This Row],[Total_Sales]] / Table1[[#This Row],[Quantity_Sold]]</f>
        <v>263.58800000000002</v>
      </c>
      <c r="R1378" s="14" t="str">
        <f t="shared" si="64"/>
        <v>Evening</v>
      </c>
      <c r="S1378" s="30">
        <f t="shared" si="65"/>
        <v>0.25</v>
      </c>
    </row>
    <row r="1379" spans="1:19" ht="15.75" customHeight="1" x14ac:dyDescent="0.3">
      <c r="A1379" s="3">
        <v>2092</v>
      </c>
      <c r="B1379" s="4">
        <v>45359</v>
      </c>
      <c r="C1379" s="3">
        <v>205</v>
      </c>
      <c r="D1379" s="3">
        <v>303</v>
      </c>
      <c r="E1379" s="3">
        <v>103</v>
      </c>
      <c r="F1379" s="3">
        <v>5</v>
      </c>
      <c r="G1379" s="5">
        <v>109.77200000000001</v>
      </c>
      <c r="H1379" s="5">
        <v>548.86</v>
      </c>
      <c r="I1379" s="5">
        <v>93.306200000000004</v>
      </c>
      <c r="J1379" s="3" t="b">
        <v>1</v>
      </c>
      <c r="K1379" s="3" t="s">
        <v>778</v>
      </c>
      <c r="L1379" s="16">
        <f t="shared" si="63"/>
        <v>0.25069444444444444</v>
      </c>
      <c r="M1379" s="3">
        <v>2024</v>
      </c>
      <c r="N1379" s="3">
        <v>3</v>
      </c>
      <c r="O1379" s="3" t="s">
        <v>26</v>
      </c>
      <c r="P1379" s="3">
        <v>6</v>
      </c>
      <c r="Q1379" s="9">
        <f xml:space="preserve"> Table1[[#This Row],[Total_Sales]] / Table1[[#This Row],[Quantity_Sold]]</f>
        <v>109.77200000000001</v>
      </c>
      <c r="R1379" s="14" t="str">
        <f t="shared" si="64"/>
        <v>Morning</v>
      </c>
      <c r="S1379" s="30">
        <f t="shared" si="65"/>
        <v>0.17</v>
      </c>
    </row>
    <row r="1380" spans="1:19" ht="15.75" customHeight="1" x14ac:dyDescent="0.3">
      <c r="A1380" s="3">
        <v>2627</v>
      </c>
      <c r="B1380" s="4">
        <v>45359</v>
      </c>
      <c r="C1380" s="3">
        <v>205</v>
      </c>
      <c r="D1380" s="3">
        <v>304</v>
      </c>
      <c r="E1380" s="3">
        <v>101</v>
      </c>
      <c r="F1380" s="3">
        <v>9</v>
      </c>
      <c r="G1380" s="5">
        <v>313.911</v>
      </c>
      <c r="H1380" s="5">
        <v>2825.1990000000001</v>
      </c>
      <c r="I1380" s="5">
        <v>536.78781000000004</v>
      </c>
      <c r="J1380" s="3" t="b">
        <v>0</v>
      </c>
      <c r="K1380" s="3" t="s">
        <v>347</v>
      </c>
      <c r="L1380" s="16">
        <f t="shared" si="63"/>
        <v>0.84652777777777777</v>
      </c>
      <c r="M1380" s="3">
        <v>2024</v>
      </c>
      <c r="N1380" s="3">
        <v>3</v>
      </c>
      <c r="O1380" s="3" t="s">
        <v>26</v>
      </c>
      <c r="P1380" s="3">
        <v>20</v>
      </c>
      <c r="Q1380" s="14">
        <f xml:space="preserve"> Table1[[#This Row],[Total_Sales]] / Table1[[#This Row],[Quantity_Sold]]</f>
        <v>313.911</v>
      </c>
      <c r="R1380" s="14" t="str">
        <f t="shared" si="64"/>
        <v>Evening</v>
      </c>
      <c r="S1380" s="30">
        <f t="shared" si="65"/>
        <v>0.19</v>
      </c>
    </row>
    <row r="1381" spans="1:19" ht="15.75" customHeight="1" x14ac:dyDescent="0.3">
      <c r="A1381" s="3">
        <v>2419</v>
      </c>
      <c r="B1381" s="4">
        <v>45361</v>
      </c>
      <c r="C1381" s="3">
        <v>202</v>
      </c>
      <c r="D1381" s="3">
        <v>303</v>
      </c>
      <c r="E1381" s="3">
        <v>103</v>
      </c>
      <c r="F1381" s="3">
        <v>7</v>
      </c>
      <c r="G1381" s="5">
        <v>338.74099999999999</v>
      </c>
      <c r="H1381" s="5">
        <v>2371.1869999999999</v>
      </c>
      <c r="I1381" s="5">
        <v>592.79674999999997</v>
      </c>
      <c r="J1381" s="3" t="b">
        <v>0</v>
      </c>
      <c r="K1381" s="3" t="s">
        <v>859</v>
      </c>
      <c r="L1381" s="16">
        <f t="shared" si="63"/>
        <v>0.17222222222222222</v>
      </c>
      <c r="M1381" s="3">
        <v>2024</v>
      </c>
      <c r="N1381" s="3">
        <v>3</v>
      </c>
      <c r="O1381" s="3" t="s">
        <v>20</v>
      </c>
      <c r="P1381" s="3">
        <v>4</v>
      </c>
      <c r="Q1381" s="9">
        <f xml:space="preserve"> Table1[[#This Row],[Total_Sales]] / Table1[[#This Row],[Quantity_Sold]]</f>
        <v>338.74099999999999</v>
      </c>
      <c r="R1381" s="14" t="str">
        <f t="shared" si="64"/>
        <v>Morning</v>
      </c>
      <c r="S1381" s="30">
        <f t="shared" si="65"/>
        <v>0.25</v>
      </c>
    </row>
    <row r="1382" spans="1:19" ht="15.75" customHeight="1" x14ac:dyDescent="0.3">
      <c r="A1382" s="3">
        <v>2373</v>
      </c>
      <c r="B1382" s="4">
        <v>45362</v>
      </c>
      <c r="C1382" s="3">
        <v>202</v>
      </c>
      <c r="D1382" s="3">
        <v>302</v>
      </c>
      <c r="E1382" s="3">
        <v>103</v>
      </c>
      <c r="F1382" s="3">
        <v>3</v>
      </c>
      <c r="G1382" s="5">
        <v>338.42899999999997</v>
      </c>
      <c r="H1382" s="5">
        <v>1015.2869999999999</v>
      </c>
      <c r="I1382" s="5">
        <v>152.29304999999999</v>
      </c>
      <c r="J1382" s="3" t="b">
        <v>1</v>
      </c>
      <c r="K1382" s="3" t="s">
        <v>587</v>
      </c>
      <c r="L1382" s="16">
        <f t="shared" si="63"/>
        <v>0.94097222222222221</v>
      </c>
      <c r="M1382" s="3">
        <v>2024</v>
      </c>
      <c r="N1382" s="3">
        <v>3</v>
      </c>
      <c r="O1382" s="3" t="s">
        <v>28</v>
      </c>
      <c r="P1382" s="3">
        <v>22</v>
      </c>
      <c r="Q1382" s="9">
        <f xml:space="preserve"> Table1[[#This Row],[Total_Sales]] / Table1[[#This Row],[Quantity_Sold]]</f>
        <v>338.42899999999997</v>
      </c>
      <c r="R1382" s="14" t="str">
        <f t="shared" si="64"/>
        <v>Night</v>
      </c>
      <c r="S1382" s="30">
        <f t="shared" si="65"/>
        <v>0.15</v>
      </c>
    </row>
    <row r="1383" spans="1:19" ht="15.75" customHeight="1" x14ac:dyDescent="0.3">
      <c r="A1383" s="3">
        <v>2767</v>
      </c>
      <c r="B1383" s="4">
        <v>45362</v>
      </c>
      <c r="C1383" s="3">
        <v>205</v>
      </c>
      <c r="D1383" s="3">
        <v>304</v>
      </c>
      <c r="E1383" s="3">
        <v>104</v>
      </c>
      <c r="F1383" s="3">
        <v>2</v>
      </c>
      <c r="G1383" s="5">
        <v>252.77200000000002</v>
      </c>
      <c r="H1383" s="5">
        <v>505.54400000000004</v>
      </c>
      <c r="I1383" s="5">
        <v>126.38600000000001</v>
      </c>
      <c r="J1383" s="3" t="b">
        <v>0</v>
      </c>
      <c r="K1383" s="3" t="s">
        <v>1030</v>
      </c>
      <c r="L1383" s="16">
        <f t="shared" si="63"/>
        <v>0.3347222222222222</v>
      </c>
      <c r="M1383" s="3">
        <v>2024</v>
      </c>
      <c r="N1383" s="3">
        <v>3</v>
      </c>
      <c r="O1383" s="3" t="s">
        <v>28</v>
      </c>
      <c r="P1383" s="3">
        <v>8</v>
      </c>
      <c r="Q1383" s="9">
        <f xml:space="preserve"> Table1[[#This Row],[Total_Sales]] / Table1[[#This Row],[Quantity_Sold]]</f>
        <v>252.77200000000002</v>
      </c>
      <c r="R1383" s="14" t="str">
        <f t="shared" si="64"/>
        <v>Morning</v>
      </c>
      <c r="S1383" s="30">
        <f t="shared" si="65"/>
        <v>0.25</v>
      </c>
    </row>
    <row r="1384" spans="1:19" ht="15.75" customHeight="1" x14ac:dyDescent="0.3">
      <c r="A1384" s="3">
        <v>1968</v>
      </c>
      <c r="B1384" s="4">
        <v>45363</v>
      </c>
      <c r="C1384" s="3">
        <v>203</v>
      </c>
      <c r="D1384" s="3">
        <v>304</v>
      </c>
      <c r="E1384" s="3">
        <v>105</v>
      </c>
      <c r="F1384" s="3">
        <v>2</v>
      </c>
      <c r="G1384" s="5">
        <v>308.99700000000001</v>
      </c>
      <c r="H1384" s="5">
        <v>617.99400000000003</v>
      </c>
      <c r="I1384" s="5">
        <v>129.77874</v>
      </c>
      <c r="J1384" s="3" t="b">
        <v>0</v>
      </c>
      <c r="K1384" s="3" t="s">
        <v>155</v>
      </c>
      <c r="L1384" s="16">
        <f t="shared" si="63"/>
        <v>0.5493055555555556</v>
      </c>
      <c r="M1384" s="3">
        <v>2024</v>
      </c>
      <c r="N1384" s="3">
        <v>3</v>
      </c>
      <c r="O1384" s="3" t="s">
        <v>31</v>
      </c>
      <c r="P1384" s="3">
        <v>13</v>
      </c>
      <c r="Q1384" s="9">
        <f xml:space="preserve"> Table1[[#This Row],[Total_Sales]] / Table1[[#This Row],[Quantity_Sold]]</f>
        <v>308.99700000000001</v>
      </c>
      <c r="R1384" s="14" t="str">
        <f t="shared" si="64"/>
        <v>Afternoon</v>
      </c>
      <c r="S1384" s="30">
        <f t="shared" si="65"/>
        <v>0.21</v>
      </c>
    </row>
    <row r="1385" spans="1:19" ht="15.75" customHeight="1" x14ac:dyDescent="0.3">
      <c r="A1385" s="3">
        <v>2483</v>
      </c>
      <c r="B1385" s="4">
        <v>45364</v>
      </c>
      <c r="C1385" s="3">
        <v>202</v>
      </c>
      <c r="D1385" s="3">
        <v>302</v>
      </c>
      <c r="E1385" s="3">
        <v>104</v>
      </c>
      <c r="F1385" s="3">
        <v>4</v>
      </c>
      <c r="G1385" s="5">
        <v>47.307000000000002</v>
      </c>
      <c r="H1385" s="5">
        <v>189.22800000000001</v>
      </c>
      <c r="I1385" s="5">
        <v>35.953320000000005</v>
      </c>
      <c r="J1385" s="3" t="b">
        <v>1</v>
      </c>
      <c r="K1385" s="3" t="s">
        <v>352</v>
      </c>
      <c r="L1385" s="16">
        <f t="shared" si="63"/>
        <v>0.14027777777777778</v>
      </c>
      <c r="M1385" s="3">
        <v>2024</v>
      </c>
      <c r="N1385" s="3">
        <v>3</v>
      </c>
      <c r="O1385" s="3" t="s">
        <v>18</v>
      </c>
      <c r="P1385" s="3">
        <v>3</v>
      </c>
      <c r="Q1385" s="9">
        <f xml:space="preserve"> Table1[[#This Row],[Total_Sales]] / Table1[[#This Row],[Quantity_Sold]]</f>
        <v>47.307000000000002</v>
      </c>
      <c r="R1385" s="14" t="str">
        <f t="shared" si="64"/>
        <v>Morning</v>
      </c>
      <c r="S1385" s="30">
        <f t="shared" si="65"/>
        <v>0.19000000000000003</v>
      </c>
    </row>
    <row r="1386" spans="1:19" ht="15.75" customHeight="1" x14ac:dyDescent="0.3">
      <c r="A1386" s="3">
        <v>1099</v>
      </c>
      <c r="B1386" s="4">
        <v>45365</v>
      </c>
      <c r="C1386" s="3">
        <v>204</v>
      </c>
      <c r="D1386" s="3">
        <v>302</v>
      </c>
      <c r="E1386" s="3">
        <v>101</v>
      </c>
      <c r="F1386" s="3">
        <v>3</v>
      </c>
      <c r="G1386" s="5">
        <v>204.477</v>
      </c>
      <c r="H1386" s="5">
        <v>613.43100000000004</v>
      </c>
      <c r="I1386" s="5">
        <v>153.35775000000001</v>
      </c>
      <c r="J1386" s="3" t="b">
        <v>1</v>
      </c>
      <c r="K1386" s="3" t="s">
        <v>116</v>
      </c>
      <c r="L1386" s="16">
        <f t="shared" si="63"/>
        <v>7.4999999999999997E-2</v>
      </c>
      <c r="M1386" s="3">
        <v>2024</v>
      </c>
      <c r="N1386" s="3">
        <v>3</v>
      </c>
      <c r="O1386" s="3" t="s">
        <v>16</v>
      </c>
      <c r="P1386" s="3">
        <v>1</v>
      </c>
      <c r="Q1386" s="14">
        <f xml:space="preserve"> Table1[[#This Row],[Total_Sales]] / Table1[[#This Row],[Quantity_Sold]]</f>
        <v>204.477</v>
      </c>
      <c r="R1386" s="14" t="str">
        <f t="shared" si="64"/>
        <v>Morning</v>
      </c>
      <c r="S1386" s="30">
        <f t="shared" si="65"/>
        <v>0.25</v>
      </c>
    </row>
    <row r="1387" spans="1:19" ht="15.75" customHeight="1" x14ac:dyDescent="0.3">
      <c r="A1387" s="3">
        <v>1811</v>
      </c>
      <c r="B1387" s="4">
        <v>45365</v>
      </c>
      <c r="C1387" s="3">
        <v>205</v>
      </c>
      <c r="D1387" s="3">
        <v>304</v>
      </c>
      <c r="E1387" s="3">
        <v>103</v>
      </c>
      <c r="F1387" s="3">
        <v>9</v>
      </c>
      <c r="G1387" s="5">
        <v>212.91400000000002</v>
      </c>
      <c r="H1387" s="5">
        <v>1916.2260000000001</v>
      </c>
      <c r="I1387" s="5">
        <v>364.08294000000001</v>
      </c>
      <c r="J1387" s="3" t="b">
        <v>0</v>
      </c>
      <c r="K1387" s="3" t="s">
        <v>642</v>
      </c>
      <c r="L1387" s="16">
        <f t="shared" si="63"/>
        <v>0.34236111111111112</v>
      </c>
      <c r="M1387" s="3">
        <v>2024</v>
      </c>
      <c r="N1387" s="3">
        <v>3</v>
      </c>
      <c r="O1387" s="3" t="s">
        <v>16</v>
      </c>
      <c r="P1387" s="3">
        <v>8</v>
      </c>
      <c r="Q1387" s="9">
        <f xml:space="preserve"> Table1[[#This Row],[Total_Sales]] / Table1[[#This Row],[Quantity_Sold]]</f>
        <v>212.91400000000002</v>
      </c>
      <c r="R1387" s="14" t="str">
        <f t="shared" si="64"/>
        <v>Morning</v>
      </c>
      <c r="S1387" s="30">
        <f t="shared" si="65"/>
        <v>0.19</v>
      </c>
    </row>
    <row r="1388" spans="1:19" ht="15.75" customHeight="1" x14ac:dyDescent="0.3">
      <c r="A1388" s="3">
        <v>2093</v>
      </c>
      <c r="B1388" s="4">
        <v>45365</v>
      </c>
      <c r="C1388" s="3">
        <v>202</v>
      </c>
      <c r="D1388" s="3">
        <v>305</v>
      </c>
      <c r="E1388" s="3">
        <v>103</v>
      </c>
      <c r="F1388" s="3">
        <v>2</v>
      </c>
      <c r="G1388" s="5">
        <v>248.10499999999999</v>
      </c>
      <c r="H1388" s="5">
        <v>496.21</v>
      </c>
      <c r="I1388" s="5">
        <v>94.279899999999998</v>
      </c>
      <c r="J1388" s="3" t="b">
        <v>1</v>
      </c>
      <c r="K1388" s="3" t="s">
        <v>779</v>
      </c>
      <c r="L1388" s="16">
        <f t="shared" si="63"/>
        <v>0.48819444444444443</v>
      </c>
      <c r="M1388" s="3">
        <v>2024</v>
      </c>
      <c r="N1388" s="3">
        <v>3</v>
      </c>
      <c r="O1388" s="3" t="s">
        <v>16</v>
      </c>
      <c r="P1388" s="3">
        <v>11</v>
      </c>
      <c r="Q1388" s="9">
        <f xml:space="preserve"> Table1[[#This Row],[Total_Sales]] / Table1[[#This Row],[Quantity_Sold]]</f>
        <v>248.10499999999999</v>
      </c>
      <c r="R1388" s="14" t="str">
        <f t="shared" si="64"/>
        <v>Morning</v>
      </c>
      <c r="S1388" s="30">
        <f t="shared" si="65"/>
        <v>0.19</v>
      </c>
    </row>
    <row r="1389" spans="1:19" ht="15.75" customHeight="1" x14ac:dyDescent="0.3">
      <c r="A1389" s="3">
        <v>2273</v>
      </c>
      <c r="B1389" s="4">
        <v>45365</v>
      </c>
      <c r="C1389" s="3">
        <v>204</v>
      </c>
      <c r="D1389" s="3">
        <v>304</v>
      </c>
      <c r="E1389" s="3">
        <v>102</v>
      </c>
      <c r="F1389" s="3">
        <v>6</v>
      </c>
      <c r="G1389" s="5">
        <v>91.221000000000004</v>
      </c>
      <c r="H1389" s="5">
        <v>547.32600000000002</v>
      </c>
      <c r="I1389" s="5">
        <v>103.99194</v>
      </c>
      <c r="J1389" s="3" t="b">
        <v>0</v>
      </c>
      <c r="K1389" s="3" t="s">
        <v>736</v>
      </c>
      <c r="L1389" s="16">
        <f t="shared" si="63"/>
        <v>0.83888888888888891</v>
      </c>
      <c r="M1389" s="3">
        <v>2024</v>
      </c>
      <c r="N1389" s="3">
        <v>3</v>
      </c>
      <c r="O1389" s="3" t="s">
        <v>16</v>
      </c>
      <c r="P1389" s="3">
        <v>20</v>
      </c>
      <c r="Q1389" s="9">
        <f xml:space="preserve"> Table1[[#This Row],[Total_Sales]] / Table1[[#This Row],[Quantity_Sold]]</f>
        <v>91.221000000000004</v>
      </c>
      <c r="R1389" s="14" t="str">
        <f t="shared" si="64"/>
        <v>Evening</v>
      </c>
      <c r="S1389" s="30">
        <f t="shared" si="65"/>
        <v>0.19</v>
      </c>
    </row>
    <row r="1390" spans="1:19" ht="15.75" customHeight="1" x14ac:dyDescent="0.3">
      <c r="A1390" s="3">
        <v>1803</v>
      </c>
      <c r="B1390" s="4">
        <v>45366</v>
      </c>
      <c r="C1390" s="3">
        <v>205</v>
      </c>
      <c r="D1390" s="3">
        <v>301</v>
      </c>
      <c r="E1390" s="3">
        <v>104</v>
      </c>
      <c r="F1390" s="3">
        <v>4</v>
      </c>
      <c r="G1390" s="5">
        <v>37.648000000000003</v>
      </c>
      <c r="H1390" s="5">
        <v>150.59200000000001</v>
      </c>
      <c r="I1390" s="5">
        <v>22.588800000000003</v>
      </c>
      <c r="J1390" s="3" t="b">
        <v>0</v>
      </c>
      <c r="K1390" s="3" t="s">
        <v>639</v>
      </c>
      <c r="L1390" s="16">
        <f t="shared" si="63"/>
        <v>0.62986111111111109</v>
      </c>
      <c r="M1390" s="3">
        <v>2024</v>
      </c>
      <c r="N1390" s="3">
        <v>3</v>
      </c>
      <c r="O1390" s="3" t="s">
        <v>26</v>
      </c>
      <c r="P1390" s="3">
        <v>15</v>
      </c>
      <c r="Q1390" s="9">
        <f xml:space="preserve"> Table1[[#This Row],[Total_Sales]] / Table1[[#This Row],[Quantity_Sold]]</f>
        <v>37.648000000000003</v>
      </c>
      <c r="R1390" s="14" t="str">
        <f t="shared" si="64"/>
        <v>Evening</v>
      </c>
      <c r="S1390" s="30">
        <f t="shared" si="65"/>
        <v>0.15</v>
      </c>
    </row>
    <row r="1391" spans="1:19" ht="15.75" customHeight="1" x14ac:dyDescent="0.3">
      <c r="A1391" s="3">
        <v>1843</v>
      </c>
      <c r="B1391" s="4">
        <v>45366</v>
      </c>
      <c r="C1391" s="3">
        <v>202</v>
      </c>
      <c r="D1391" s="3">
        <v>301</v>
      </c>
      <c r="E1391" s="3">
        <v>104</v>
      </c>
      <c r="F1391" s="3">
        <v>8</v>
      </c>
      <c r="G1391" s="5">
        <v>60.657999999999994</v>
      </c>
      <c r="H1391" s="5">
        <v>485.26399999999995</v>
      </c>
      <c r="I1391" s="5">
        <v>121.31599999999999</v>
      </c>
      <c r="J1391" s="3" t="b">
        <v>0</v>
      </c>
      <c r="K1391" s="3" t="s">
        <v>273</v>
      </c>
      <c r="L1391" s="16">
        <f t="shared" si="63"/>
        <v>0.15347222222222223</v>
      </c>
      <c r="M1391" s="3">
        <v>2024</v>
      </c>
      <c r="N1391" s="3">
        <v>3</v>
      </c>
      <c r="O1391" s="3" t="s">
        <v>26</v>
      </c>
      <c r="P1391" s="3">
        <v>3</v>
      </c>
      <c r="Q1391" s="9">
        <f xml:space="preserve"> Table1[[#This Row],[Total_Sales]] / Table1[[#This Row],[Quantity_Sold]]</f>
        <v>60.657999999999994</v>
      </c>
      <c r="R1391" s="14" t="str">
        <f t="shared" si="64"/>
        <v>Morning</v>
      </c>
      <c r="S1391" s="30">
        <f t="shared" si="65"/>
        <v>0.25</v>
      </c>
    </row>
    <row r="1392" spans="1:19" ht="15.75" customHeight="1" x14ac:dyDescent="0.3">
      <c r="A1392" s="3">
        <v>1025</v>
      </c>
      <c r="B1392" s="4">
        <v>45367</v>
      </c>
      <c r="C1392" s="3">
        <v>205</v>
      </c>
      <c r="D1392" s="3">
        <v>305</v>
      </c>
      <c r="E1392" s="3">
        <v>105</v>
      </c>
      <c r="F1392" s="3">
        <v>10</v>
      </c>
      <c r="G1392" s="5">
        <v>93.093000000000004</v>
      </c>
      <c r="H1392" s="5">
        <v>930.93000000000006</v>
      </c>
      <c r="I1392" s="5">
        <v>176.87670000000003</v>
      </c>
      <c r="J1392" s="3" t="b">
        <v>1</v>
      </c>
      <c r="K1392" s="3" t="s">
        <v>46</v>
      </c>
      <c r="L1392" s="16">
        <f t="shared" si="63"/>
        <v>0.36458333333333331</v>
      </c>
      <c r="M1392" s="3">
        <v>2024</v>
      </c>
      <c r="N1392" s="3">
        <v>3</v>
      </c>
      <c r="O1392" s="3" t="s">
        <v>22</v>
      </c>
      <c r="P1392" s="3">
        <v>8</v>
      </c>
      <c r="Q1392" s="9">
        <f xml:space="preserve"> Table1[[#This Row],[Total_Sales]] / Table1[[#This Row],[Quantity_Sold]]</f>
        <v>93.093000000000004</v>
      </c>
      <c r="R1392" s="14" t="str">
        <f t="shared" si="64"/>
        <v>Morning</v>
      </c>
      <c r="S1392" s="30">
        <f t="shared" si="65"/>
        <v>0.19000000000000003</v>
      </c>
    </row>
    <row r="1393" spans="1:19" ht="15.75" customHeight="1" x14ac:dyDescent="0.3">
      <c r="A1393" s="3">
        <v>1047</v>
      </c>
      <c r="B1393" s="4">
        <v>45367</v>
      </c>
      <c r="C1393" s="3">
        <v>201</v>
      </c>
      <c r="D1393" s="3">
        <v>305</v>
      </c>
      <c r="E1393" s="3">
        <v>103</v>
      </c>
      <c r="F1393" s="3">
        <v>3</v>
      </c>
      <c r="G1393" s="5">
        <v>27.702999999999999</v>
      </c>
      <c r="H1393" s="5">
        <v>83.108999999999995</v>
      </c>
      <c r="I1393" s="5">
        <v>12.466349999999998</v>
      </c>
      <c r="J1393" s="3" t="b">
        <v>0</v>
      </c>
      <c r="K1393" s="3" t="s">
        <v>67</v>
      </c>
      <c r="L1393" s="16">
        <f t="shared" si="63"/>
        <v>0.65069444444444446</v>
      </c>
      <c r="M1393" s="3">
        <v>2024</v>
      </c>
      <c r="N1393" s="3">
        <v>3</v>
      </c>
      <c r="O1393" s="3" t="s">
        <v>22</v>
      </c>
      <c r="P1393" s="3">
        <v>15</v>
      </c>
      <c r="Q1393" s="9">
        <f xml:space="preserve"> Table1[[#This Row],[Total_Sales]] / Table1[[#This Row],[Quantity_Sold]]</f>
        <v>27.702999999999999</v>
      </c>
      <c r="R1393" s="14" t="str">
        <f t="shared" si="64"/>
        <v>Evening</v>
      </c>
      <c r="S1393" s="30">
        <f t="shared" si="65"/>
        <v>0.15</v>
      </c>
    </row>
    <row r="1394" spans="1:19" ht="15.75" customHeight="1" x14ac:dyDescent="0.3">
      <c r="A1394" s="3">
        <v>2191</v>
      </c>
      <c r="B1394" s="4">
        <v>45367</v>
      </c>
      <c r="C1394" s="3">
        <v>201</v>
      </c>
      <c r="D1394" s="3">
        <v>301</v>
      </c>
      <c r="E1394" s="3">
        <v>105</v>
      </c>
      <c r="F1394" s="3">
        <v>7</v>
      </c>
      <c r="G1394" s="5">
        <v>44.304000000000002</v>
      </c>
      <c r="H1394" s="5">
        <v>310.12800000000004</v>
      </c>
      <c r="I1394" s="5">
        <v>77.532000000000011</v>
      </c>
      <c r="J1394" s="3" t="b">
        <v>1</v>
      </c>
      <c r="K1394" s="3" t="s">
        <v>743</v>
      </c>
      <c r="L1394" s="16">
        <f t="shared" si="63"/>
        <v>0.79583333333333328</v>
      </c>
      <c r="M1394" s="3">
        <v>2024</v>
      </c>
      <c r="N1394" s="3">
        <v>3</v>
      </c>
      <c r="O1394" s="3" t="s">
        <v>22</v>
      </c>
      <c r="P1394" s="3">
        <v>19</v>
      </c>
      <c r="Q1394" s="9">
        <f xml:space="preserve"> Table1[[#This Row],[Total_Sales]] / Table1[[#This Row],[Quantity_Sold]]</f>
        <v>44.304000000000009</v>
      </c>
      <c r="R1394" s="14" t="str">
        <f t="shared" si="64"/>
        <v>Evening</v>
      </c>
      <c r="S1394" s="30">
        <f t="shared" si="65"/>
        <v>0.25</v>
      </c>
    </row>
    <row r="1395" spans="1:19" ht="15.75" customHeight="1" x14ac:dyDescent="0.3">
      <c r="A1395" s="3">
        <v>1557</v>
      </c>
      <c r="B1395" s="4">
        <v>45368</v>
      </c>
      <c r="C1395" s="3">
        <v>202</v>
      </c>
      <c r="D1395" s="3">
        <v>302</v>
      </c>
      <c r="E1395" s="3">
        <v>101</v>
      </c>
      <c r="F1395" s="3">
        <v>1</v>
      </c>
      <c r="G1395" s="5">
        <v>149.31800000000001</v>
      </c>
      <c r="H1395" s="5">
        <v>149.31800000000001</v>
      </c>
      <c r="I1395" s="5">
        <v>22.3977</v>
      </c>
      <c r="J1395" s="3" t="b">
        <v>0</v>
      </c>
      <c r="K1395" s="3" t="s">
        <v>484</v>
      </c>
      <c r="L1395" s="16">
        <f t="shared" si="63"/>
        <v>0.88611111111111107</v>
      </c>
      <c r="M1395" s="3">
        <v>2024</v>
      </c>
      <c r="N1395" s="3">
        <v>3</v>
      </c>
      <c r="O1395" s="3" t="s">
        <v>20</v>
      </c>
      <c r="P1395" s="3">
        <v>21</v>
      </c>
      <c r="Q1395" s="14">
        <f xml:space="preserve"> Table1[[#This Row],[Total_Sales]] / Table1[[#This Row],[Quantity_Sold]]</f>
        <v>149.31800000000001</v>
      </c>
      <c r="R1395" s="14" t="str">
        <f t="shared" si="64"/>
        <v>Night</v>
      </c>
      <c r="S1395" s="30">
        <f t="shared" si="65"/>
        <v>0.15</v>
      </c>
    </row>
    <row r="1396" spans="1:19" ht="15.75" customHeight="1" x14ac:dyDescent="0.3">
      <c r="A1396" s="3">
        <v>2350</v>
      </c>
      <c r="B1396" s="4">
        <v>45368</v>
      </c>
      <c r="C1396" s="3">
        <v>203</v>
      </c>
      <c r="D1396" s="3">
        <v>304</v>
      </c>
      <c r="E1396" s="3">
        <v>101</v>
      </c>
      <c r="F1396" s="3">
        <v>1</v>
      </c>
      <c r="G1396" s="5">
        <v>192.01</v>
      </c>
      <c r="H1396" s="5">
        <v>192.01</v>
      </c>
      <c r="I1396" s="5">
        <v>32.6417</v>
      </c>
      <c r="J1396" s="3" t="b">
        <v>0</v>
      </c>
      <c r="K1396" s="3" t="s">
        <v>885</v>
      </c>
      <c r="L1396" s="16">
        <f t="shared" si="63"/>
        <v>0.27361111111111114</v>
      </c>
      <c r="M1396" s="3">
        <v>2024</v>
      </c>
      <c r="N1396" s="3">
        <v>3</v>
      </c>
      <c r="O1396" s="3" t="s">
        <v>20</v>
      </c>
      <c r="P1396" s="3">
        <v>6</v>
      </c>
      <c r="Q1396" s="14">
        <f xml:space="preserve"> Table1[[#This Row],[Total_Sales]] / Table1[[#This Row],[Quantity_Sold]]</f>
        <v>192.01</v>
      </c>
      <c r="R1396" s="14" t="str">
        <f t="shared" si="64"/>
        <v>Morning</v>
      </c>
      <c r="S1396" s="30">
        <f t="shared" si="65"/>
        <v>0.17</v>
      </c>
    </row>
    <row r="1397" spans="1:19" ht="15.75" customHeight="1" x14ac:dyDescent="0.3">
      <c r="A1397" s="3">
        <v>2536</v>
      </c>
      <c r="B1397" s="4">
        <v>45368</v>
      </c>
      <c r="C1397" s="3">
        <v>202</v>
      </c>
      <c r="D1397" s="3">
        <v>304</v>
      </c>
      <c r="E1397" s="3">
        <v>104</v>
      </c>
      <c r="F1397" s="3">
        <v>5</v>
      </c>
      <c r="G1397" s="5">
        <v>190.72300000000001</v>
      </c>
      <c r="H1397" s="5">
        <v>953.61500000000001</v>
      </c>
      <c r="I1397" s="5">
        <v>162.11455000000001</v>
      </c>
      <c r="J1397" s="3" t="b">
        <v>0</v>
      </c>
      <c r="K1397" s="3" t="s">
        <v>323</v>
      </c>
      <c r="L1397" s="16">
        <f t="shared" si="63"/>
        <v>7.2916666666666671E-2</v>
      </c>
      <c r="M1397" s="3">
        <v>2024</v>
      </c>
      <c r="N1397" s="3">
        <v>3</v>
      </c>
      <c r="O1397" s="3" t="s">
        <v>20</v>
      </c>
      <c r="P1397" s="3">
        <v>1</v>
      </c>
      <c r="Q1397" s="9">
        <f xml:space="preserve"> Table1[[#This Row],[Total_Sales]] / Table1[[#This Row],[Quantity_Sold]]</f>
        <v>190.72300000000001</v>
      </c>
      <c r="R1397" s="14" t="str">
        <f t="shared" si="64"/>
        <v>Morning</v>
      </c>
      <c r="S1397" s="30">
        <f t="shared" si="65"/>
        <v>0.17</v>
      </c>
    </row>
    <row r="1398" spans="1:19" ht="15.75" customHeight="1" x14ac:dyDescent="0.3">
      <c r="A1398" s="3">
        <v>2570</v>
      </c>
      <c r="B1398" s="4">
        <v>45368</v>
      </c>
      <c r="C1398" s="3">
        <v>201</v>
      </c>
      <c r="D1398" s="3">
        <v>301</v>
      </c>
      <c r="E1398" s="3">
        <v>103</v>
      </c>
      <c r="F1398" s="3">
        <v>5</v>
      </c>
      <c r="G1398" s="5">
        <v>169.23400000000001</v>
      </c>
      <c r="H1398" s="5">
        <v>846.17000000000007</v>
      </c>
      <c r="I1398" s="5">
        <v>253.851</v>
      </c>
      <c r="J1398" s="3" t="b">
        <v>0</v>
      </c>
      <c r="K1398" s="3" t="s">
        <v>939</v>
      </c>
      <c r="L1398" s="16">
        <f t="shared" si="63"/>
        <v>0.90277777777777779</v>
      </c>
      <c r="M1398" s="3">
        <v>2024</v>
      </c>
      <c r="N1398" s="3">
        <v>3</v>
      </c>
      <c r="O1398" s="3" t="s">
        <v>20</v>
      </c>
      <c r="P1398" s="3">
        <v>21</v>
      </c>
      <c r="Q1398" s="9">
        <f xml:space="preserve"> Table1[[#This Row],[Total_Sales]] / Table1[[#This Row],[Quantity_Sold]]</f>
        <v>169.23400000000001</v>
      </c>
      <c r="R1398" s="14" t="str">
        <f t="shared" si="64"/>
        <v>Night</v>
      </c>
      <c r="S1398" s="30">
        <f t="shared" si="65"/>
        <v>0.3</v>
      </c>
    </row>
    <row r="1399" spans="1:19" ht="15.75" customHeight="1" x14ac:dyDescent="0.3">
      <c r="A1399" s="3">
        <v>2870</v>
      </c>
      <c r="B1399" s="4">
        <v>45368</v>
      </c>
      <c r="C1399" s="3">
        <v>203</v>
      </c>
      <c r="D1399" s="3">
        <v>304</v>
      </c>
      <c r="E1399" s="3">
        <v>104</v>
      </c>
      <c r="F1399" s="3">
        <v>6</v>
      </c>
      <c r="G1399" s="5">
        <v>53.378000000000007</v>
      </c>
      <c r="H1399" s="5">
        <v>320.26800000000003</v>
      </c>
      <c r="I1399" s="5">
        <v>96.080400000000012</v>
      </c>
      <c r="J1399" s="3" t="b">
        <v>0</v>
      </c>
      <c r="K1399" s="3" t="s">
        <v>625</v>
      </c>
      <c r="L1399" s="16">
        <f t="shared" si="63"/>
        <v>0.29097222222222224</v>
      </c>
      <c r="M1399" s="3">
        <v>2024</v>
      </c>
      <c r="N1399" s="3">
        <v>3</v>
      </c>
      <c r="O1399" s="3" t="s">
        <v>20</v>
      </c>
      <c r="P1399" s="3">
        <v>6</v>
      </c>
      <c r="Q1399" s="9">
        <f xml:space="preserve"> Table1[[#This Row],[Total_Sales]] / Table1[[#This Row],[Quantity_Sold]]</f>
        <v>53.378000000000007</v>
      </c>
      <c r="R1399" s="14" t="str">
        <f t="shared" si="64"/>
        <v>Morning</v>
      </c>
      <c r="S1399" s="30">
        <f t="shared" si="65"/>
        <v>0.3</v>
      </c>
    </row>
    <row r="1400" spans="1:19" ht="15.75" customHeight="1" x14ac:dyDescent="0.3">
      <c r="A1400" s="3">
        <v>1821</v>
      </c>
      <c r="B1400" s="4">
        <v>45369</v>
      </c>
      <c r="C1400" s="3">
        <v>205</v>
      </c>
      <c r="D1400" s="3">
        <v>304</v>
      </c>
      <c r="E1400" s="3">
        <v>105</v>
      </c>
      <c r="F1400" s="3">
        <v>9</v>
      </c>
      <c r="G1400" s="5">
        <v>117.66300000000001</v>
      </c>
      <c r="H1400" s="5">
        <v>1058.9670000000001</v>
      </c>
      <c r="I1400" s="5">
        <v>158.84505000000001</v>
      </c>
      <c r="J1400" s="3" t="b">
        <v>0</v>
      </c>
      <c r="K1400" s="3" t="s">
        <v>422</v>
      </c>
      <c r="L1400" s="16">
        <f t="shared" si="63"/>
        <v>0.76180555555555551</v>
      </c>
      <c r="M1400" s="3">
        <v>2024</v>
      </c>
      <c r="N1400" s="3">
        <v>3</v>
      </c>
      <c r="O1400" s="3" t="s">
        <v>28</v>
      </c>
      <c r="P1400" s="3">
        <v>18</v>
      </c>
      <c r="Q1400" s="9">
        <f xml:space="preserve"> Table1[[#This Row],[Total_Sales]] / Table1[[#This Row],[Quantity_Sold]]</f>
        <v>117.66300000000001</v>
      </c>
      <c r="R1400" s="14" t="str">
        <f t="shared" si="64"/>
        <v>Evening</v>
      </c>
      <c r="S1400" s="30">
        <f t="shared" si="65"/>
        <v>0.15</v>
      </c>
    </row>
    <row r="1401" spans="1:19" ht="15.75" customHeight="1" x14ac:dyDescent="0.3">
      <c r="A1401" s="3">
        <v>2118</v>
      </c>
      <c r="B1401" s="4">
        <v>45369</v>
      </c>
      <c r="C1401" s="3">
        <v>202</v>
      </c>
      <c r="D1401" s="3">
        <v>302</v>
      </c>
      <c r="E1401" s="3">
        <v>102</v>
      </c>
      <c r="F1401" s="3">
        <v>4</v>
      </c>
      <c r="G1401" s="5">
        <v>370.04499999999996</v>
      </c>
      <c r="H1401" s="5">
        <v>1480.1799999999998</v>
      </c>
      <c r="I1401" s="5">
        <v>310.83779999999996</v>
      </c>
      <c r="J1401" s="3" t="b">
        <v>1</v>
      </c>
      <c r="K1401" s="3" t="s">
        <v>455</v>
      </c>
      <c r="L1401" s="16">
        <f t="shared" si="63"/>
        <v>0.4375</v>
      </c>
      <c r="M1401" s="3">
        <v>2024</v>
      </c>
      <c r="N1401" s="3">
        <v>3</v>
      </c>
      <c r="O1401" s="3" t="s">
        <v>28</v>
      </c>
      <c r="P1401" s="3">
        <v>10</v>
      </c>
      <c r="Q1401" s="9">
        <f xml:space="preserve"> Table1[[#This Row],[Total_Sales]] / Table1[[#This Row],[Quantity_Sold]]</f>
        <v>370.04499999999996</v>
      </c>
      <c r="R1401" s="14" t="str">
        <f t="shared" si="64"/>
        <v>Morning</v>
      </c>
      <c r="S1401" s="30">
        <f t="shared" si="65"/>
        <v>0.21</v>
      </c>
    </row>
    <row r="1402" spans="1:19" ht="15.75" customHeight="1" x14ac:dyDescent="0.3">
      <c r="A1402" s="3">
        <v>2323</v>
      </c>
      <c r="B1402" s="4">
        <v>45369</v>
      </c>
      <c r="C1402" s="3">
        <v>204</v>
      </c>
      <c r="D1402" s="3">
        <v>304</v>
      </c>
      <c r="E1402" s="3">
        <v>102</v>
      </c>
      <c r="F1402" s="3">
        <v>8</v>
      </c>
      <c r="G1402" s="5">
        <v>95.771000000000001</v>
      </c>
      <c r="H1402" s="5">
        <v>766.16800000000001</v>
      </c>
      <c r="I1402" s="5">
        <v>191.542</v>
      </c>
      <c r="J1402" s="3" t="b">
        <v>0</v>
      </c>
      <c r="K1402" s="3" t="s">
        <v>877</v>
      </c>
      <c r="L1402" s="16">
        <f t="shared" si="63"/>
        <v>4.791666666666667E-2</v>
      </c>
      <c r="M1402" s="3">
        <v>2024</v>
      </c>
      <c r="N1402" s="3">
        <v>3</v>
      </c>
      <c r="O1402" s="3" t="s">
        <v>28</v>
      </c>
      <c r="P1402" s="3">
        <v>1</v>
      </c>
      <c r="Q1402" s="9">
        <f xml:space="preserve"> Table1[[#This Row],[Total_Sales]] / Table1[[#This Row],[Quantity_Sold]]</f>
        <v>95.771000000000001</v>
      </c>
      <c r="R1402" s="14" t="str">
        <f t="shared" si="64"/>
        <v>Morning</v>
      </c>
      <c r="S1402" s="30">
        <f t="shared" si="65"/>
        <v>0.25</v>
      </c>
    </row>
    <row r="1403" spans="1:19" ht="15.75" customHeight="1" x14ac:dyDescent="0.3">
      <c r="A1403" s="3">
        <v>2472</v>
      </c>
      <c r="B1403" s="4">
        <v>45370</v>
      </c>
      <c r="C1403" s="3">
        <v>203</v>
      </c>
      <c r="D1403" s="3">
        <v>302</v>
      </c>
      <c r="E1403" s="3">
        <v>104</v>
      </c>
      <c r="F1403" s="3">
        <v>10</v>
      </c>
      <c r="G1403" s="5">
        <v>225.459</v>
      </c>
      <c r="H1403" s="5">
        <v>2254.59</v>
      </c>
      <c r="I1403" s="5">
        <v>473.46390000000002</v>
      </c>
      <c r="J1403" s="3" t="b">
        <v>1</v>
      </c>
      <c r="K1403" s="3" t="s">
        <v>178</v>
      </c>
      <c r="L1403" s="16">
        <f t="shared" si="63"/>
        <v>0.97013888888888888</v>
      </c>
      <c r="M1403" s="3">
        <v>2024</v>
      </c>
      <c r="N1403" s="3">
        <v>3</v>
      </c>
      <c r="O1403" s="3" t="s">
        <v>31</v>
      </c>
      <c r="P1403" s="3">
        <v>23</v>
      </c>
      <c r="Q1403" s="9">
        <f xml:space="preserve"> Table1[[#This Row],[Total_Sales]] / Table1[[#This Row],[Quantity_Sold]]</f>
        <v>225.459</v>
      </c>
      <c r="R1403" s="14" t="str">
        <f t="shared" si="64"/>
        <v>Night</v>
      </c>
      <c r="S1403" s="30">
        <f t="shared" si="65"/>
        <v>0.21</v>
      </c>
    </row>
    <row r="1404" spans="1:19" ht="15.75" customHeight="1" x14ac:dyDescent="0.3">
      <c r="A1404" s="3">
        <v>2541</v>
      </c>
      <c r="B1404" s="4">
        <v>45370</v>
      </c>
      <c r="C1404" s="3">
        <v>203</v>
      </c>
      <c r="D1404" s="3">
        <v>302</v>
      </c>
      <c r="E1404" s="3">
        <v>104</v>
      </c>
      <c r="F1404" s="3">
        <v>6</v>
      </c>
      <c r="G1404" s="5">
        <v>287.56</v>
      </c>
      <c r="H1404" s="5">
        <v>1725.3600000000001</v>
      </c>
      <c r="I1404" s="5">
        <v>258.80400000000003</v>
      </c>
      <c r="J1404" s="3" t="b">
        <v>1</v>
      </c>
      <c r="K1404" s="3" t="s">
        <v>456</v>
      </c>
      <c r="L1404" s="16">
        <f t="shared" si="63"/>
        <v>0.55486111111111114</v>
      </c>
      <c r="M1404" s="3">
        <v>2024</v>
      </c>
      <c r="N1404" s="3">
        <v>3</v>
      </c>
      <c r="O1404" s="3" t="s">
        <v>31</v>
      </c>
      <c r="P1404" s="3">
        <v>13</v>
      </c>
      <c r="Q1404" s="9">
        <f xml:space="preserve"> Table1[[#This Row],[Total_Sales]] / Table1[[#This Row],[Quantity_Sold]]</f>
        <v>287.56</v>
      </c>
      <c r="R1404" s="14" t="str">
        <f t="shared" si="64"/>
        <v>Afternoon</v>
      </c>
      <c r="S1404" s="30">
        <f t="shared" si="65"/>
        <v>0.15</v>
      </c>
    </row>
    <row r="1405" spans="1:19" ht="15.75" customHeight="1" x14ac:dyDescent="0.3">
      <c r="A1405" s="3">
        <v>2458</v>
      </c>
      <c r="B1405" s="4">
        <v>45371</v>
      </c>
      <c r="C1405" s="3">
        <v>201</v>
      </c>
      <c r="D1405" s="3">
        <v>302</v>
      </c>
      <c r="E1405" s="3">
        <v>104</v>
      </c>
      <c r="F1405" s="3">
        <v>10</v>
      </c>
      <c r="G1405" s="5">
        <v>80.691000000000003</v>
      </c>
      <c r="H1405" s="5">
        <v>806.91000000000008</v>
      </c>
      <c r="I1405" s="5">
        <v>137.17470000000003</v>
      </c>
      <c r="J1405" s="3" t="b">
        <v>0</v>
      </c>
      <c r="K1405" s="3" t="s">
        <v>554</v>
      </c>
      <c r="L1405" s="16">
        <f t="shared" si="63"/>
        <v>0.66041666666666665</v>
      </c>
      <c r="M1405" s="3">
        <v>2024</v>
      </c>
      <c r="N1405" s="3">
        <v>3</v>
      </c>
      <c r="O1405" s="3" t="s">
        <v>18</v>
      </c>
      <c r="P1405" s="3">
        <v>15</v>
      </c>
      <c r="Q1405" s="9">
        <f xml:space="preserve"> Table1[[#This Row],[Total_Sales]] / Table1[[#This Row],[Quantity_Sold]]</f>
        <v>80.691000000000003</v>
      </c>
      <c r="R1405" s="14" t="str">
        <f t="shared" si="64"/>
        <v>Evening</v>
      </c>
      <c r="S1405" s="30">
        <f t="shared" si="65"/>
        <v>0.17</v>
      </c>
    </row>
    <row r="1406" spans="1:19" ht="15.75" customHeight="1" x14ac:dyDescent="0.3">
      <c r="A1406" s="3">
        <v>2539</v>
      </c>
      <c r="B1406" s="4">
        <v>45371</v>
      </c>
      <c r="C1406" s="3">
        <v>204</v>
      </c>
      <c r="D1406" s="3">
        <v>305</v>
      </c>
      <c r="E1406" s="3">
        <v>105</v>
      </c>
      <c r="F1406" s="3">
        <v>2</v>
      </c>
      <c r="G1406" s="5">
        <v>369.90200000000004</v>
      </c>
      <c r="H1406" s="5">
        <v>739.80400000000009</v>
      </c>
      <c r="I1406" s="5">
        <v>184.95100000000002</v>
      </c>
      <c r="J1406" s="3" t="b">
        <v>0</v>
      </c>
      <c r="K1406" s="3" t="s">
        <v>959</v>
      </c>
      <c r="L1406" s="16">
        <f t="shared" si="63"/>
        <v>6.7361111111111108E-2</v>
      </c>
      <c r="M1406" s="3">
        <v>2024</v>
      </c>
      <c r="N1406" s="3">
        <v>3</v>
      </c>
      <c r="O1406" s="3" t="s">
        <v>18</v>
      </c>
      <c r="P1406" s="3">
        <v>1</v>
      </c>
      <c r="Q1406" s="9">
        <f xml:space="preserve"> Table1[[#This Row],[Total_Sales]] / Table1[[#This Row],[Quantity_Sold]]</f>
        <v>369.90200000000004</v>
      </c>
      <c r="R1406" s="14" t="str">
        <f t="shared" si="64"/>
        <v>Morning</v>
      </c>
      <c r="S1406" s="30">
        <f t="shared" si="65"/>
        <v>0.25</v>
      </c>
    </row>
    <row r="1407" spans="1:19" ht="15.75" customHeight="1" x14ac:dyDescent="0.3">
      <c r="A1407" s="3">
        <v>1173</v>
      </c>
      <c r="B1407" s="4">
        <v>45372</v>
      </c>
      <c r="C1407" s="3">
        <v>203</v>
      </c>
      <c r="D1407" s="3">
        <v>305</v>
      </c>
      <c r="E1407" s="3">
        <v>101</v>
      </c>
      <c r="F1407" s="3">
        <v>6</v>
      </c>
      <c r="G1407" s="5">
        <v>84.89</v>
      </c>
      <c r="H1407" s="5">
        <v>509.34000000000003</v>
      </c>
      <c r="I1407" s="5">
        <v>76.400999999999996</v>
      </c>
      <c r="J1407" s="3" t="b">
        <v>0</v>
      </c>
      <c r="K1407" s="3" t="s">
        <v>185</v>
      </c>
      <c r="L1407" s="16">
        <f t="shared" si="63"/>
        <v>0.24374999999999999</v>
      </c>
      <c r="M1407" s="3">
        <v>2024</v>
      </c>
      <c r="N1407" s="3">
        <v>3</v>
      </c>
      <c r="O1407" s="3" t="s">
        <v>16</v>
      </c>
      <c r="P1407" s="3">
        <v>5</v>
      </c>
      <c r="Q1407" s="14">
        <f xml:space="preserve"> Table1[[#This Row],[Total_Sales]] / Table1[[#This Row],[Quantity_Sold]]</f>
        <v>84.89</v>
      </c>
      <c r="R1407" s="14" t="str">
        <f t="shared" si="64"/>
        <v>Morning</v>
      </c>
      <c r="S1407" s="30">
        <f t="shared" si="65"/>
        <v>0.15</v>
      </c>
    </row>
    <row r="1408" spans="1:19" ht="15.75" customHeight="1" x14ac:dyDescent="0.3">
      <c r="A1408" s="3">
        <v>1600</v>
      </c>
      <c r="B1408" s="4">
        <v>45372</v>
      </c>
      <c r="C1408" s="3">
        <v>201</v>
      </c>
      <c r="D1408" s="3">
        <v>304</v>
      </c>
      <c r="E1408" s="3">
        <v>105</v>
      </c>
      <c r="F1408" s="3">
        <v>6</v>
      </c>
      <c r="G1408" s="5">
        <v>366.27500000000003</v>
      </c>
      <c r="H1408" s="5">
        <v>2197.65</v>
      </c>
      <c r="I1408" s="5">
        <v>373.60050000000007</v>
      </c>
      <c r="J1408" s="3" t="b">
        <v>1</v>
      </c>
      <c r="K1408" s="3" t="s">
        <v>514</v>
      </c>
      <c r="L1408" s="16">
        <f t="shared" si="63"/>
        <v>0.46875</v>
      </c>
      <c r="M1408" s="3">
        <v>2024</v>
      </c>
      <c r="N1408" s="3">
        <v>3</v>
      </c>
      <c r="O1408" s="3" t="s">
        <v>16</v>
      </c>
      <c r="P1408" s="3">
        <v>11</v>
      </c>
      <c r="Q1408" s="9">
        <f xml:space="preserve"> Table1[[#This Row],[Total_Sales]] / Table1[[#This Row],[Quantity_Sold]]</f>
        <v>366.27500000000003</v>
      </c>
      <c r="R1408" s="14" t="str">
        <f t="shared" si="64"/>
        <v>Morning</v>
      </c>
      <c r="S1408" s="30">
        <f t="shared" si="65"/>
        <v>0.17</v>
      </c>
    </row>
    <row r="1409" spans="1:19" ht="15.75" customHeight="1" x14ac:dyDescent="0.3">
      <c r="A1409" s="3">
        <v>2195</v>
      </c>
      <c r="B1409" s="4">
        <v>45372</v>
      </c>
      <c r="C1409" s="3">
        <v>203</v>
      </c>
      <c r="D1409" s="3">
        <v>303</v>
      </c>
      <c r="E1409" s="3">
        <v>101</v>
      </c>
      <c r="F1409" s="3">
        <v>6</v>
      </c>
      <c r="G1409" s="5">
        <v>306.08499999999998</v>
      </c>
      <c r="H1409" s="5">
        <v>1836.5099999999998</v>
      </c>
      <c r="I1409" s="5">
        <v>348.93689999999998</v>
      </c>
      <c r="J1409" s="3" t="b">
        <v>0</v>
      </c>
      <c r="K1409" s="3" t="s">
        <v>817</v>
      </c>
      <c r="L1409" s="16">
        <f t="shared" si="63"/>
        <v>0.7944444444444444</v>
      </c>
      <c r="M1409" s="3">
        <v>2024</v>
      </c>
      <c r="N1409" s="3">
        <v>3</v>
      </c>
      <c r="O1409" s="3" t="s">
        <v>16</v>
      </c>
      <c r="P1409" s="3">
        <v>19</v>
      </c>
      <c r="Q1409" s="14">
        <f xml:space="preserve"> Table1[[#This Row],[Total_Sales]] / Table1[[#This Row],[Quantity_Sold]]</f>
        <v>306.08499999999998</v>
      </c>
      <c r="R1409" s="14" t="str">
        <f t="shared" si="64"/>
        <v>Evening</v>
      </c>
      <c r="S1409" s="30">
        <f t="shared" si="65"/>
        <v>0.19</v>
      </c>
    </row>
    <row r="1410" spans="1:19" ht="15.75" customHeight="1" x14ac:dyDescent="0.3">
      <c r="A1410" s="3">
        <v>2508</v>
      </c>
      <c r="B1410" s="4">
        <v>45372</v>
      </c>
      <c r="C1410" s="3">
        <v>203</v>
      </c>
      <c r="D1410" s="3">
        <v>303</v>
      </c>
      <c r="E1410" s="3">
        <v>102</v>
      </c>
      <c r="F1410" s="3">
        <v>2</v>
      </c>
      <c r="G1410" s="5">
        <v>361.85500000000002</v>
      </c>
      <c r="H1410" s="5">
        <v>723.71</v>
      </c>
      <c r="I1410" s="5">
        <v>151.97909999999999</v>
      </c>
      <c r="J1410" s="3" t="b">
        <v>0</v>
      </c>
      <c r="K1410" s="3" t="s">
        <v>945</v>
      </c>
      <c r="L1410" s="16">
        <f t="shared" ref="L1410:L1473" si="66">TIMEVALUE(K1410)</f>
        <v>0.95972222222222225</v>
      </c>
      <c r="M1410" s="3">
        <v>2024</v>
      </c>
      <c r="N1410" s="3">
        <v>3</v>
      </c>
      <c r="O1410" s="3" t="s">
        <v>16</v>
      </c>
      <c r="P1410" s="3">
        <v>23</v>
      </c>
      <c r="Q1410" s="9">
        <f xml:space="preserve"> Table1[[#This Row],[Total_Sales]] / Table1[[#This Row],[Quantity_Sold]]</f>
        <v>361.85500000000002</v>
      </c>
      <c r="R1410" s="14" t="str">
        <f t="shared" ref="R1410:R1473" si="67">IF(L1410&lt;TIME(12,0,0),"Morning", IF(L1410&lt;TIME(15,0,0),"Afternoon", IF(L1410&lt;TIME(21,0,0),"Evening","Night")))</f>
        <v>Night</v>
      </c>
      <c r="S1410" s="30">
        <f t="shared" ref="S1410:S1473" si="68">(I1410/H1410)</f>
        <v>0.20999999999999996</v>
      </c>
    </row>
    <row r="1411" spans="1:19" ht="15.75" customHeight="1" x14ac:dyDescent="0.3">
      <c r="A1411" s="3">
        <v>1007</v>
      </c>
      <c r="B1411" s="4">
        <v>45373</v>
      </c>
      <c r="C1411" s="3">
        <v>202</v>
      </c>
      <c r="D1411" s="3">
        <v>305</v>
      </c>
      <c r="E1411" s="3">
        <v>101</v>
      </c>
      <c r="F1411" s="3">
        <v>9</v>
      </c>
      <c r="G1411" s="5">
        <v>327.08</v>
      </c>
      <c r="H1411" s="5">
        <v>2943.72</v>
      </c>
      <c r="I1411" s="5">
        <v>559.30679999999995</v>
      </c>
      <c r="J1411" s="3" t="b">
        <v>0</v>
      </c>
      <c r="K1411" s="3" t="s">
        <v>25</v>
      </c>
      <c r="L1411" s="16">
        <f t="shared" si="66"/>
        <v>6.3888888888888884E-2</v>
      </c>
      <c r="M1411" s="3">
        <v>2024</v>
      </c>
      <c r="N1411" s="3">
        <v>3</v>
      </c>
      <c r="O1411" s="3" t="s">
        <v>26</v>
      </c>
      <c r="P1411" s="3">
        <v>1</v>
      </c>
      <c r="Q1411" s="14">
        <f xml:space="preserve"> Table1[[#This Row],[Total_Sales]] / Table1[[#This Row],[Quantity_Sold]]</f>
        <v>327.08</v>
      </c>
      <c r="R1411" s="14" t="str">
        <f t="shared" si="67"/>
        <v>Morning</v>
      </c>
      <c r="S1411" s="30">
        <f t="shared" si="68"/>
        <v>0.19</v>
      </c>
    </row>
    <row r="1412" spans="1:19" ht="15.75" customHeight="1" x14ac:dyDescent="0.3">
      <c r="A1412" s="3">
        <v>1481</v>
      </c>
      <c r="B1412" s="4">
        <v>45373</v>
      </c>
      <c r="C1412" s="3">
        <v>202</v>
      </c>
      <c r="D1412" s="3">
        <v>304</v>
      </c>
      <c r="E1412" s="3">
        <v>102</v>
      </c>
      <c r="F1412" s="3">
        <v>6</v>
      </c>
      <c r="G1412" s="5">
        <v>389.87</v>
      </c>
      <c r="H1412" s="5">
        <v>2339.2200000000003</v>
      </c>
      <c r="I1412" s="5">
        <v>444.45180000000005</v>
      </c>
      <c r="J1412" s="3" t="b">
        <v>0</v>
      </c>
      <c r="K1412" s="3" t="s">
        <v>236</v>
      </c>
      <c r="L1412" s="16">
        <f t="shared" si="66"/>
        <v>0.30555555555555558</v>
      </c>
      <c r="M1412" s="3">
        <v>2024</v>
      </c>
      <c r="N1412" s="3">
        <v>3</v>
      </c>
      <c r="O1412" s="3" t="s">
        <v>26</v>
      </c>
      <c r="P1412" s="3">
        <v>7</v>
      </c>
      <c r="Q1412" s="9">
        <f xml:space="preserve"> Table1[[#This Row],[Total_Sales]] / Table1[[#This Row],[Quantity_Sold]]</f>
        <v>389.87000000000006</v>
      </c>
      <c r="R1412" s="14" t="str">
        <f t="shared" si="67"/>
        <v>Morning</v>
      </c>
      <c r="S1412" s="30">
        <f t="shared" si="68"/>
        <v>0.19</v>
      </c>
    </row>
    <row r="1413" spans="1:19" ht="15.75" customHeight="1" x14ac:dyDescent="0.3">
      <c r="A1413" s="3">
        <v>1410</v>
      </c>
      <c r="B1413" s="4">
        <v>45374</v>
      </c>
      <c r="C1413" s="3">
        <v>205</v>
      </c>
      <c r="D1413" s="3">
        <v>303</v>
      </c>
      <c r="E1413" s="3">
        <v>105</v>
      </c>
      <c r="F1413" s="3">
        <v>2</v>
      </c>
      <c r="G1413" s="5">
        <v>386.464</v>
      </c>
      <c r="H1413" s="5">
        <v>772.928</v>
      </c>
      <c r="I1413" s="5">
        <v>162.31487999999999</v>
      </c>
      <c r="J1413" s="3" t="b">
        <v>0</v>
      </c>
      <c r="K1413" s="3" t="s">
        <v>383</v>
      </c>
      <c r="L1413" s="16">
        <f t="shared" si="66"/>
        <v>0.38263888888888886</v>
      </c>
      <c r="M1413" s="3">
        <v>2024</v>
      </c>
      <c r="N1413" s="3">
        <v>3</v>
      </c>
      <c r="O1413" s="3" t="s">
        <v>22</v>
      </c>
      <c r="P1413" s="3">
        <v>9</v>
      </c>
      <c r="Q1413" s="9">
        <f xml:space="preserve"> Table1[[#This Row],[Total_Sales]] / Table1[[#This Row],[Quantity_Sold]]</f>
        <v>386.464</v>
      </c>
      <c r="R1413" s="14" t="str">
        <f t="shared" si="67"/>
        <v>Morning</v>
      </c>
      <c r="S1413" s="30">
        <f t="shared" si="68"/>
        <v>0.21</v>
      </c>
    </row>
    <row r="1414" spans="1:19" ht="15.75" customHeight="1" x14ac:dyDescent="0.3">
      <c r="A1414" s="3">
        <v>2397</v>
      </c>
      <c r="B1414" s="4">
        <v>45374</v>
      </c>
      <c r="C1414" s="3">
        <v>203</v>
      </c>
      <c r="D1414" s="3">
        <v>305</v>
      </c>
      <c r="E1414" s="3">
        <v>101</v>
      </c>
      <c r="F1414" s="3">
        <v>6</v>
      </c>
      <c r="G1414" s="5">
        <v>338.87100000000004</v>
      </c>
      <c r="H1414" s="5">
        <v>2033.2260000000001</v>
      </c>
      <c r="I1414" s="5">
        <v>304.98390000000001</v>
      </c>
      <c r="J1414" s="3" t="b">
        <v>0</v>
      </c>
      <c r="K1414" s="3" t="s">
        <v>782</v>
      </c>
      <c r="L1414" s="16">
        <f t="shared" si="66"/>
        <v>0.4597222222222222</v>
      </c>
      <c r="M1414" s="3">
        <v>2024</v>
      </c>
      <c r="N1414" s="3">
        <v>3</v>
      </c>
      <c r="O1414" s="3" t="s">
        <v>22</v>
      </c>
      <c r="P1414" s="3">
        <v>11</v>
      </c>
      <c r="Q1414" s="14">
        <f xml:space="preserve"> Table1[[#This Row],[Total_Sales]] / Table1[[#This Row],[Quantity_Sold]]</f>
        <v>338.87100000000004</v>
      </c>
      <c r="R1414" s="14" t="str">
        <f t="shared" si="67"/>
        <v>Morning</v>
      </c>
      <c r="S1414" s="30">
        <f t="shared" si="68"/>
        <v>0.15</v>
      </c>
    </row>
    <row r="1415" spans="1:19" ht="15.75" customHeight="1" x14ac:dyDescent="0.3">
      <c r="A1415" s="3">
        <v>2443</v>
      </c>
      <c r="B1415" s="4">
        <v>45375</v>
      </c>
      <c r="C1415" s="3">
        <v>202</v>
      </c>
      <c r="D1415" s="3">
        <v>302</v>
      </c>
      <c r="E1415" s="3">
        <v>104</v>
      </c>
      <c r="F1415" s="3">
        <v>3</v>
      </c>
      <c r="G1415" s="5">
        <v>160.13400000000001</v>
      </c>
      <c r="H1415" s="5">
        <v>480.40200000000004</v>
      </c>
      <c r="I1415" s="5">
        <v>120.10050000000001</v>
      </c>
      <c r="J1415" s="3" t="b">
        <v>1</v>
      </c>
      <c r="K1415" s="3" t="s">
        <v>819</v>
      </c>
      <c r="L1415" s="16">
        <f t="shared" si="66"/>
        <v>0.58750000000000002</v>
      </c>
      <c r="M1415" s="3">
        <v>2024</v>
      </c>
      <c r="N1415" s="3">
        <v>3</v>
      </c>
      <c r="O1415" s="3" t="s">
        <v>20</v>
      </c>
      <c r="P1415" s="3">
        <v>14</v>
      </c>
      <c r="Q1415" s="9">
        <f xml:space="preserve"> Table1[[#This Row],[Total_Sales]] / Table1[[#This Row],[Quantity_Sold]]</f>
        <v>160.13400000000001</v>
      </c>
      <c r="R1415" s="14" t="str">
        <f t="shared" si="67"/>
        <v>Afternoon</v>
      </c>
      <c r="S1415" s="30">
        <f t="shared" si="68"/>
        <v>0.25</v>
      </c>
    </row>
    <row r="1416" spans="1:19" ht="15.75" customHeight="1" x14ac:dyDescent="0.3">
      <c r="A1416" s="3">
        <v>2740</v>
      </c>
      <c r="B1416" s="4">
        <v>45375</v>
      </c>
      <c r="C1416" s="3">
        <v>203</v>
      </c>
      <c r="D1416" s="3">
        <v>303</v>
      </c>
      <c r="E1416" s="3">
        <v>105</v>
      </c>
      <c r="F1416" s="3">
        <v>10</v>
      </c>
      <c r="G1416" s="5">
        <v>262.14500000000004</v>
      </c>
      <c r="H1416" s="5">
        <v>2621.4500000000003</v>
      </c>
      <c r="I1416" s="5">
        <v>445.64650000000006</v>
      </c>
      <c r="J1416" s="3" t="b">
        <v>0</v>
      </c>
      <c r="K1416" s="3" t="s">
        <v>106</v>
      </c>
      <c r="L1416" s="16">
        <f t="shared" si="66"/>
        <v>0.15486111111111112</v>
      </c>
      <c r="M1416" s="3">
        <v>2024</v>
      </c>
      <c r="N1416" s="3">
        <v>3</v>
      </c>
      <c r="O1416" s="3" t="s">
        <v>20</v>
      </c>
      <c r="P1416" s="3">
        <v>3</v>
      </c>
      <c r="Q1416" s="9">
        <f xml:space="preserve"> Table1[[#This Row],[Total_Sales]] / Table1[[#This Row],[Quantity_Sold]]</f>
        <v>262.14500000000004</v>
      </c>
      <c r="R1416" s="14" t="str">
        <f t="shared" si="67"/>
        <v>Morning</v>
      </c>
      <c r="S1416" s="30">
        <f t="shared" si="68"/>
        <v>0.17</v>
      </c>
    </row>
    <row r="1417" spans="1:19" ht="15.75" customHeight="1" x14ac:dyDescent="0.3">
      <c r="A1417" s="3">
        <v>2950</v>
      </c>
      <c r="B1417" s="4">
        <v>45375</v>
      </c>
      <c r="C1417" s="3">
        <v>201</v>
      </c>
      <c r="D1417" s="3">
        <v>305</v>
      </c>
      <c r="E1417" s="3">
        <v>104</v>
      </c>
      <c r="F1417" s="3">
        <v>5</v>
      </c>
      <c r="G1417" s="5">
        <v>160.47200000000001</v>
      </c>
      <c r="H1417" s="5">
        <v>802.36</v>
      </c>
      <c r="I1417" s="5">
        <v>136.40120000000002</v>
      </c>
      <c r="J1417" s="3" t="b">
        <v>0</v>
      </c>
      <c r="K1417" s="3" t="s">
        <v>490</v>
      </c>
      <c r="L1417" s="16">
        <f t="shared" si="66"/>
        <v>0.30833333333333335</v>
      </c>
      <c r="M1417" s="3">
        <v>2024</v>
      </c>
      <c r="N1417" s="3">
        <v>3</v>
      </c>
      <c r="O1417" s="3" t="s">
        <v>20</v>
      </c>
      <c r="P1417" s="3">
        <v>7</v>
      </c>
      <c r="Q1417" s="9">
        <f xml:space="preserve"> Table1[[#This Row],[Total_Sales]] / Table1[[#This Row],[Quantity_Sold]]</f>
        <v>160.47200000000001</v>
      </c>
      <c r="R1417" s="14" t="str">
        <f t="shared" si="67"/>
        <v>Morning</v>
      </c>
      <c r="S1417" s="30">
        <f t="shared" si="68"/>
        <v>0.17</v>
      </c>
    </row>
    <row r="1418" spans="1:19" ht="15.75" customHeight="1" x14ac:dyDescent="0.3">
      <c r="A1418" s="3">
        <v>1382</v>
      </c>
      <c r="B1418" s="4">
        <v>45376</v>
      </c>
      <c r="C1418" s="3">
        <v>202</v>
      </c>
      <c r="D1418" s="3">
        <v>303</v>
      </c>
      <c r="E1418" s="3">
        <v>104</v>
      </c>
      <c r="F1418" s="3">
        <v>4</v>
      </c>
      <c r="G1418" s="5">
        <v>270.07499999999999</v>
      </c>
      <c r="H1418" s="5">
        <v>1080.3</v>
      </c>
      <c r="I1418" s="5">
        <v>324.08999999999997</v>
      </c>
      <c r="J1418" s="3" t="b">
        <v>0</v>
      </c>
      <c r="K1418" s="3" t="s">
        <v>360</v>
      </c>
      <c r="L1418" s="16">
        <f t="shared" si="66"/>
        <v>0.79305555555555551</v>
      </c>
      <c r="M1418" s="3">
        <v>2024</v>
      </c>
      <c r="N1418" s="3">
        <v>3</v>
      </c>
      <c r="O1418" s="3" t="s">
        <v>28</v>
      </c>
      <c r="P1418" s="3">
        <v>19</v>
      </c>
      <c r="Q1418" s="9">
        <f xml:space="preserve"> Table1[[#This Row],[Total_Sales]] / Table1[[#This Row],[Quantity_Sold]]</f>
        <v>270.07499999999999</v>
      </c>
      <c r="R1418" s="14" t="str">
        <f t="shared" si="67"/>
        <v>Evening</v>
      </c>
      <c r="S1418" s="30">
        <f t="shared" si="68"/>
        <v>0.3</v>
      </c>
    </row>
    <row r="1419" spans="1:19" ht="15.75" customHeight="1" x14ac:dyDescent="0.3">
      <c r="A1419" s="3">
        <v>1578</v>
      </c>
      <c r="B1419" s="4">
        <v>45376</v>
      </c>
      <c r="C1419" s="3">
        <v>205</v>
      </c>
      <c r="D1419" s="3">
        <v>301</v>
      </c>
      <c r="E1419" s="3">
        <v>101</v>
      </c>
      <c r="F1419" s="3">
        <v>5</v>
      </c>
      <c r="G1419" s="5">
        <v>277.19900000000001</v>
      </c>
      <c r="H1419" s="5">
        <v>1385.9950000000001</v>
      </c>
      <c r="I1419" s="5">
        <v>291.05895000000004</v>
      </c>
      <c r="J1419" s="3" t="b">
        <v>0</v>
      </c>
      <c r="K1419" s="3" t="s">
        <v>498</v>
      </c>
      <c r="L1419" s="16">
        <f t="shared" si="66"/>
        <v>0.47430555555555554</v>
      </c>
      <c r="M1419" s="3">
        <v>2024</v>
      </c>
      <c r="N1419" s="3">
        <v>3</v>
      </c>
      <c r="O1419" s="3" t="s">
        <v>28</v>
      </c>
      <c r="P1419" s="3">
        <v>11</v>
      </c>
      <c r="Q1419" s="14">
        <f xml:space="preserve"> Table1[[#This Row],[Total_Sales]] / Table1[[#This Row],[Quantity_Sold]]</f>
        <v>277.19900000000001</v>
      </c>
      <c r="R1419" s="14" t="str">
        <f t="shared" si="67"/>
        <v>Morning</v>
      </c>
      <c r="S1419" s="30">
        <f t="shared" si="68"/>
        <v>0.21000000000000002</v>
      </c>
    </row>
    <row r="1420" spans="1:19" ht="15.75" customHeight="1" x14ac:dyDescent="0.3">
      <c r="A1420" s="3">
        <v>1772</v>
      </c>
      <c r="B1420" s="4">
        <v>45376</v>
      </c>
      <c r="C1420" s="3">
        <v>202</v>
      </c>
      <c r="D1420" s="3">
        <v>305</v>
      </c>
      <c r="E1420" s="3">
        <v>103</v>
      </c>
      <c r="F1420" s="3">
        <v>2</v>
      </c>
      <c r="G1420" s="5">
        <v>126.33400000000002</v>
      </c>
      <c r="H1420" s="5">
        <v>252.66800000000003</v>
      </c>
      <c r="I1420" s="5">
        <v>75.80040000000001</v>
      </c>
      <c r="J1420" s="3" t="b">
        <v>1</v>
      </c>
      <c r="K1420" s="3" t="s">
        <v>263</v>
      </c>
      <c r="L1420" s="16">
        <f t="shared" si="66"/>
        <v>0.73541666666666672</v>
      </c>
      <c r="M1420" s="3">
        <v>2024</v>
      </c>
      <c r="N1420" s="3">
        <v>3</v>
      </c>
      <c r="O1420" s="3" t="s">
        <v>28</v>
      </c>
      <c r="P1420" s="3">
        <v>17</v>
      </c>
      <c r="Q1420" s="9">
        <f xml:space="preserve"> Table1[[#This Row],[Total_Sales]] / Table1[[#This Row],[Quantity_Sold]]</f>
        <v>126.33400000000002</v>
      </c>
      <c r="R1420" s="14" t="str">
        <f t="shared" si="67"/>
        <v>Evening</v>
      </c>
      <c r="S1420" s="30">
        <f t="shared" si="68"/>
        <v>0.3</v>
      </c>
    </row>
    <row r="1421" spans="1:19" ht="15.75" customHeight="1" x14ac:dyDescent="0.3">
      <c r="A1421" s="3">
        <v>2271</v>
      </c>
      <c r="B1421" s="4">
        <v>45376</v>
      </c>
      <c r="C1421" s="3">
        <v>202</v>
      </c>
      <c r="D1421" s="3">
        <v>301</v>
      </c>
      <c r="E1421" s="3">
        <v>104</v>
      </c>
      <c r="F1421" s="3">
        <v>5</v>
      </c>
      <c r="G1421" s="5">
        <v>44.524999999999999</v>
      </c>
      <c r="H1421" s="5">
        <v>222.625</v>
      </c>
      <c r="I1421" s="5">
        <v>33.393749999999997</v>
      </c>
      <c r="J1421" s="3" t="b">
        <v>0</v>
      </c>
      <c r="K1421" s="3" t="s">
        <v>853</v>
      </c>
      <c r="L1421" s="16">
        <f t="shared" si="66"/>
        <v>0.58611111111111114</v>
      </c>
      <c r="M1421" s="3">
        <v>2024</v>
      </c>
      <c r="N1421" s="3">
        <v>3</v>
      </c>
      <c r="O1421" s="3" t="s">
        <v>28</v>
      </c>
      <c r="P1421" s="3">
        <v>14</v>
      </c>
      <c r="Q1421" s="9">
        <f xml:space="preserve"> Table1[[#This Row],[Total_Sales]] / Table1[[#This Row],[Quantity_Sold]]</f>
        <v>44.524999999999999</v>
      </c>
      <c r="R1421" s="14" t="str">
        <f t="shared" si="67"/>
        <v>Afternoon</v>
      </c>
      <c r="S1421" s="30">
        <f t="shared" si="68"/>
        <v>0.15</v>
      </c>
    </row>
    <row r="1422" spans="1:19" ht="15.75" customHeight="1" x14ac:dyDescent="0.3">
      <c r="A1422" s="3">
        <v>2688</v>
      </c>
      <c r="B1422" s="4">
        <v>45376</v>
      </c>
      <c r="C1422" s="3">
        <v>204</v>
      </c>
      <c r="D1422" s="3">
        <v>304</v>
      </c>
      <c r="E1422" s="3">
        <v>101</v>
      </c>
      <c r="F1422" s="3">
        <v>9</v>
      </c>
      <c r="G1422" s="5">
        <v>257.20499999999998</v>
      </c>
      <c r="H1422" s="5">
        <v>2314.8449999999998</v>
      </c>
      <c r="I1422" s="5">
        <v>486.11744999999996</v>
      </c>
      <c r="J1422" s="3" t="b">
        <v>0</v>
      </c>
      <c r="K1422" s="3" t="s">
        <v>1000</v>
      </c>
      <c r="L1422" s="16">
        <f t="shared" si="66"/>
        <v>0.29791666666666666</v>
      </c>
      <c r="M1422" s="3">
        <v>2024</v>
      </c>
      <c r="N1422" s="3">
        <v>3</v>
      </c>
      <c r="O1422" s="3" t="s">
        <v>28</v>
      </c>
      <c r="P1422" s="3">
        <v>7</v>
      </c>
      <c r="Q1422" s="14">
        <f xml:space="preserve"> Table1[[#This Row],[Total_Sales]] / Table1[[#This Row],[Quantity_Sold]]</f>
        <v>257.20499999999998</v>
      </c>
      <c r="R1422" s="14" t="str">
        <f t="shared" si="67"/>
        <v>Morning</v>
      </c>
      <c r="S1422" s="30">
        <f t="shared" si="68"/>
        <v>0.21</v>
      </c>
    </row>
    <row r="1423" spans="1:19" ht="15.75" customHeight="1" x14ac:dyDescent="0.3">
      <c r="A1423" s="3">
        <v>1255</v>
      </c>
      <c r="B1423" s="4">
        <v>45377</v>
      </c>
      <c r="C1423" s="3">
        <v>205</v>
      </c>
      <c r="D1423" s="3">
        <v>304</v>
      </c>
      <c r="E1423" s="3">
        <v>101</v>
      </c>
      <c r="F1423" s="3">
        <v>2</v>
      </c>
      <c r="G1423" s="5">
        <v>141.77800000000002</v>
      </c>
      <c r="H1423" s="5">
        <v>283.55600000000004</v>
      </c>
      <c r="I1423" s="5">
        <v>70.88900000000001</v>
      </c>
      <c r="J1423" s="3" t="b">
        <v>0</v>
      </c>
      <c r="K1423" s="3" t="s">
        <v>188</v>
      </c>
      <c r="L1423" s="16">
        <f t="shared" si="66"/>
        <v>0.30416666666666664</v>
      </c>
      <c r="M1423" s="3">
        <v>2024</v>
      </c>
      <c r="N1423" s="3">
        <v>3</v>
      </c>
      <c r="O1423" s="3" t="s">
        <v>31</v>
      </c>
      <c r="P1423" s="3">
        <v>7</v>
      </c>
      <c r="Q1423" s="14">
        <f xml:space="preserve"> Table1[[#This Row],[Total_Sales]] / Table1[[#This Row],[Quantity_Sold]]</f>
        <v>141.77800000000002</v>
      </c>
      <c r="R1423" s="14" t="str">
        <f t="shared" si="67"/>
        <v>Morning</v>
      </c>
      <c r="S1423" s="30">
        <f t="shared" si="68"/>
        <v>0.25</v>
      </c>
    </row>
    <row r="1424" spans="1:19" ht="15.75" customHeight="1" x14ac:dyDescent="0.3">
      <c r="A1424" s="3">
        <v>1784</v>
      </c>
      <c r="B1424" s="4">
        <v>45377</v>
      </c>
      <c r="C1424" s="3">
        <v>204</v>
      </c>
      <c r="D1424" s="3">
        <v>305</v>
      </c>
      <c r="E1424" s="3">
        <v>101</v>
      </c>
      <c r="F1424" s="3">
        <v>6</v>
      </c>
      <c r="G1424" s="5">
        <v>63.478999999999999</v>
      </c>
      <c r="H1424" s="5">
        <v>380.87400000000002</v>
      </c>
      <c r="I1424" s="5">
        <v>114.26220000000001</v>
      </c>
      <c r="J1424" s="3" t="b">
        <v>0</v>
      </c>
      <c r="K1424" s="3" t="s">
        <v>629</v>
      </c>
      <c r="L1424" s="16">
        <f t="shared" si="66"/>
        <v>0.36875000000000002</v>
      </c>
      <c r="M1424" s="3">
        <v>2024</v>
      </c>
      <c r="N1424" s="3">
        <v>3</v>
      </c>
      <c r="O1424" s="3" t="s">
        <v>31</v>
      </c>
      <c r="P1424" s="3">
        <v>8</v>
      </c>
      <c r="Q1424" s="14">
        <f xml:space="preserve"> Table1[[#This Row],[Total_Sales]] / Table1[[#This Row],[Quantity_Sold]]</f>
        <v>63.479000000000006</v>
      </c>
      <c r="R1424" s="14" t="str">
        <f t="shared" si="67"/>
        <v>Morning</v>
      </c>
      <c r="S1424" s="30">
        <f t="shared" si="68"/>
        <v>0.3</v>
      </c>
    </row>
    <row r="1425" spans="1:19" ht="15.75" customHeight="1" x14ac:dyDescent="0.3">
      <c r="A1425" s="3">
        <v>1864</v>
      </c>
      <c r="B1425" s="4">
        <v>45377</v>
      </c>
      <c r="C1425" s="3">
        <v>204</v>
      </c>
      <c r="D1425" s="3">
        <v>302</v>
      </c>
      <c r="E1425" s="3">
        <v>101</v>
      </c>
      <c r="F1425" s="3">
        <v>2</v>
      </c>
      <c r="G1425" s="5">
        <v>52.753999999999998</v>
      </c>
      <c r="H1425" s="5">
        <v>105.508</v>
      </c>
      <c r="I1425" s="5">
        <v>17.936360000000001</v>
      </c>
      <c r="J1425" s="3" t="b">
        <v>0</v>
      </c>
      <c r="K1425" s="3" t="s">
        <v>671</v>
      </c>
      <c r="L1425" s="16">
        <f t="shared" si="66"/>
        <v>0.60277777777777775</v>
      </c>
      <c r="M1425" s="3">
        <v>2024</v>
      </c>
      <c r="N1425" s="3">
        <v>3</v>
      </c>
      <c r="O1425" s="3" t="s">
        <v>31</v>
      </c>
      <c r="P1425" s="3">
        <v>14</v>
      </c>
      <c r="Q1425" s="14">
        <f xml:space="preserve"> Table1[[#This Row],[Total_Sales]] / Table1[[#This Row],[Quantity_Sold]]</f>
        <v>52.753999999999998</v>
      </c>
      <c r="R1425" s="14" t="str">
        <f t="shared" si="67"/>
        <v>Afternoon</v>
      </c>
      <c r="S1425" s="30">
        <f t="shared" si="68"/>
        <v>0.17</v>
      </c>
    </row>
    <row r="1426" spans="1:19" ht="15.75" customHeight="1" x14ac:dyDescent="0.3">
      <c r="A1426" s="3">
        <v>2253</v>
      </c>
      <c r="B1426" s="4">
        <v>45377</v>
      </c>
      <c r="C1426" s="3">
        <v>201</v>
      </c>
      <c r="D1426" s="3">
        <v>304</v>
      </c>
      <c r="E1426" s="3">
        <v>102</v>
      </c>
      <c r="F1426" s="3">
        <v>10</v>
      </c>
      <c r="G1426" s="5">
        <v>185.73100000000002</v>
      </c>
      <c r="H1426" s="5">
        <v>1857.3100000000002</v>
      </c>
      <c r="I1426" s="5">
        <v>278.59649999999999</v>
      </c>
      <c r="J1426" s="3" t="b">
        <v>0</v>
      </c>
      <c r="K1426" s="3" t="s">
        <v>842</v>
      </c>
      <c r="L1426" s="16">
        <f t="shared" si="66"/>
        <v>0.55277777777777781</v>
      </c>
      <c r="M1426" s="3">
        <v>2024</v>
      </c>
      <c r="N1426" s="3">
        <v>3</v>
      </c>
      <c r="O1426" s="3" t="s">
        <v>31</v>
      </c>
      <c r="P1426" s="3">
        <v>13</v>
      </c>
      <c r="Q1426" s="9">
        <f xml:space="preserve"> Table1[[#This Row],[Total_Sales]] / Table1[[#This Row],[Quantity_Sold]]</f>
        <v>185.73100000000002</v>
      </c>
      <c r="R1426" s="14" t="str">
        <f t="shared" si="67"/>
        <v>Afternoon</v>
      </c>
      <c r="S1426" s="30">
        <f t="shared" si="68"/>
        <v>0.15</v>
      </c>
    </row>
    <row r="1427" spans="1:19" ht="15.75" customHeight="1" x14ac:dyDescent="0.3">
      <c r="A1427" s="3">
        <v>1938</v>
      </c>
      <c r="B1427" s="4">
        <v>45378</v>
      </c>
      <c r="C1427" s="3">
        <v>204</v>
      </c>
      <c r="D1427" s="3">
        <v>304</v>
      </c>
      <c r="E1427" s="3">
        <v>104</v>
      </c>
      <c r="F1427" s="3">
        <v>8</v>
      </c>
      <c r="G1427" s="5">
        <v>279.94200000000001</v>
      </c>
      <c r="H1427" s="5">
        <v>2239.5360000000001</v>
      </c>
      <c r="I1427" s="5">
        <v>470.30255999999997</v>
      </c>
      <c r="J1427" s="3" t="b">
        <v>0</v>
      </c>
      <c r="K1427" s="3" t="s">
        <v>717</v>
      </c>
      <c r="L1427" s="16">
        <f t="shared" si="66"/>
        <v>0.40833333333333333</v>
      </c>
      <c r="M1427" s="3">
        <v>2024</v>
      </c>
      <c r="N1427" s="3">
        <v>3</v>
      </c>
      <c r="O1427" s="3" t="s">
        <v>18</v>
      </c>
      <c r="P1427" s="3">
        <v>9</v>
      </c>
      <c r="Q1427" s="9">
        <f xml:space="preserve"> Table1[[#This Row],[Total_Sales]] / Table1[[#This Row],[Quantity_Sold]]</f>
        <v>279.94200000000001</v>
      </c>
      <c r="R1427" s="14" t="str">
        <f t="shared" si="67"/>
        <v>Morning</v>
      </c>
      <c r="S1427" s="30">
        <f t="shared" si="68"/>
        <v>0.21</v>
      </c>
    </row>
    <row r="1428" spans="1:19" ht="15.75" customHeight="1" x14ac:dyDescent="0.3">
      <c r="A1428" s="3">
        <v>1543</v>
      </c>
      <c r="B1428" s="4">
        <v>45379</v>
      </c>
      <c r="C1428" s="3">
        <v>203</v>
      </c>
      <c r="D1428" s="3">
        <v>303</v>
      </c>
      <c r="E1428" s="3">
        <v>104</v>
      </c>
      <c r="F1428" s="3">
        <v>3</v>
      </c>
      <c r="G1428" s="5">
        <v>137.072</v>
      </c>
      <c r="H1428" s="5">
        <v>411.21600000000001</v>
      </c>
      <c r="I1428" s="5">
        <v>102.804</v>
      </c>
      <c r="J1428" s="3" t="b">
        <v>0</v>
      </c>
      <c r="K1428" s="3" t="s">
        <v>473</v>
      </c>
      <c r="L1428" s="16">
        <f t="shared" si="66"/>
        <v>0.90486111111111112</v>
      </c>
      <c r="M1428" s="3">
        <v>2024</v>
      </c>
      <c r="N1428" s="3">
        <v>3</v>
      </c>
      <c r="O1428" s="3" t="s">
        <v>16</v>
      </c>
      <c r="P1428" s="3">
        <v>21</v>
      </c>
      <c r="Q1428" s="9">
        <f xml:space="preserve"> Table1[[#This Row],[Total_Sales]] / Table1[[#This Row],[Quantity_Sold]]</f>
        <v>137.072</v>
      </c>
      <c r="R1428" s="14" t="str">
        <f t="shared" si="67"/>
        <v>Night</v>
      </c>
      <c r="S1428" s="30">
        <f t="shared" si="68"/>
        <v>0.25</v>
      </c>
    </row>
    <row r="1429" spans="1:19" ht="15.75" customHeight="1" x14ac:dyDescent="0.3">
      <c r="A1429" s="3">
        <v>2583</v>
      </c>
      <c r="B1429" s="4">
        <v>45379</v>
      </c>
      <c r="C1429" s="3">
        <v>204</v>
      </c>
      <c r="D1429" s="3">
        <v>302</v>
      </c>
      <c r="E1429" s="3">
        <v>103</v>
      </c>
      <c r="F1429" s="3">
        <v>2</v>
      </c>
      <c r="G1429" s="5">
        <v>59.28</v>
      </c>
      <c r="H1429" s="5">
        <v>118.56</v>
      </c>
      <c r="I1429" s="5">
        <v>17.783999999999999</v>
      </c>
      <c r="J1429" s="3" t="b">
        <v>0</v>
      </c>
      <c r="K1429" s="3" t="s">
        <v>453</v>
      </c>
      <c r="L1429" s="16">
        <f t="shared" si="66"/>
        <v>0.8256944444444444</v>
      </c>
      <c r="M1429" s="3">
        <v>2024</v>
      </c>
      <c r="N1429" s="3">
        <v>3</v>
      </c>
      <c r="O1429" s="3" t="s">
        <v>16</v>
      </c>
      <c r="P1429" s="3">
        <v>19</v>
      </c>
      <c r="Q1429" s="9">
        <f xml:space="preserve"> Table1[[#This Row],[Total_Sales]] / Table1[[#This Row],[Quantity_Sold]]</f>
        <v>59.28</v>
      </c>
      <c r="R1429" s="14" t="str">
        <f t="shared" si="67"/>
        <v>Evening</v>
      </c>
      <c r="S1429" s="30">
        <f t="shared" si="68"/>
        <v>0.15</v>
      </c>
    </row>
    <row r="1430" spans="1:19" ht="15.75" customHeight="1" x14ac:dyDescent="0.3">
      <c r="A1430" s="3">
        <v>1233</v>
      </c>
      <c r="B1430" s="4">
        <v>45381</v>
      </c>
      <c r="C1430" s="3">
        <v>202</v>
      </c>
      <c r="D1430" s="3">
        <v>303</v>
      </c>
      <c r="E1430" s="3">
        <v>102</v>
      </c>
      <c r="F1430" s="3">
        <v>5</v>
      </c>
      <c r="G1430" s="5">
        <v>48.021999999999998</v>
      </c>
      <c r="H1430" s="5">
        <v>240.10999999999999</v>
      </c>
      <c r="I1430" s="5">
        <v>36.016499999999994</v>
      </c>
      <c r="J1430" s="3" t="b">
        <v>0</v>
      </c>
      <c r="K1430" s="3" t="s">
        <v>237</v>
      </c>
      <c r="L1430" s="16">
        <f t="shared" si="66"/>
        <v>0.875</v>
      </c>
      <c r="M1430" s="3">
        <v>2024</v>
      </c>
      <c r="N1430" s="3">
        <v>3</v>
      </c>
      <c r="O1430" s="3" t="s">
        <v>22</v>
      </c>
      <c r="P1430" s="3">
        <v>21</v>
      </c>
      <c r="Q1430" s="9">
        <f xml:space="preserve"> Table1[[#This Row],[Total_Sales]] / Table1[[#This Row],[Quantity_Sold]]</f>
        <v>48.021999999999998</v>
      </c>
      <c r="R1430" s="14" t="str">
        <f t="shared" si="67"/>
        <v>Night</v>
      </c>
      <c r="S1430" s="30">
        <f t="shared" si="68"/>
        <v>0.15</v>
      </c>
    </row>
    <row r="1431" spans="1:19" ht="15.75" customHeight="1" x14ac:dyDescent="0.3">
      <c r="A1431" s="3">
        <v>1135</v>
      </c>
      <c r="B1431" s="4">
        <v>45382</v>
      </c>
      <c r="C1431" s="3">
        <v>202</v>
      </c>
      <c r="D1431" s="3">
        <v>305</v>
      </c>
      <c r="E1431" s="3">
        <v>105</v>
      </c>
      <c r="F1431" s="3">
        <v>2</v>
      </c>
      <c r="G1431" s="5">
        <v>39.767000000000003</v>
      </c>
      <c r="H1431" s="5">
        <v>79.534000000000006</v>
      </c>
      <c r="I1431" s="5">
        <v>19.883500000000002</v>
      </c>
      <c r="J1431" s="3" t="b">
        <v>0</v>
      </c>
      <c r="K1431" s="3" t="s">
        <v>148</v>
      </c>
      <c r="L1431" s="16">
        <f t="shared" si="66"/>
        <v>0.90555555555555556</v>
      </c>
      <c r="M1431" s="3">
        <v>2024</v>
      </c>
      <c r="N1431" s="3">
        <v>3</v>
      </c>
      <c r="O1431" s="3" t="s">
        <v>20</v>
      </c>
      <c r="P1431" s="3">
        <v>21</v>
      </c>
      <c r="Q1431" s="9">
        <f xml:space="preserve"> Table1[[#This Row],[Total_Sales]] / Table1[[#This Row],[Quantity_Sold]]</f>
        <v>39.767000000000003</v>
      </c>
      <c r="R1431" s="14" t="str">
        <f t="shared" si="67"/>
        <v>Night</v>
      </c>
      <c r="S1431" s="30">
        <f t="shared" si="68"/>
        <v>0.25</v>
      </c>
    </row>
    <row r="1432" spans="1:19" ht="15.75" customHeight="1" x14ac:dyDescent="0.3">
      <c r="A1432" s="3">
        <v>1273</v>
      </c>
      <c r="B1432" s="4">
        <v>45382</v>
      </c>
      <c r="C1432" s="3">
        <v>201</v>
      </c>
      <c r="D1432" s="3">
        <v>302</v>
      </c>
      <c r="E1432" s="3">
        <v>103</v>
      </c>
      <c r="F1432" s="3">
        <v>1</v>
      </c>
      <c r="G1432" s="5">
        <v>59.305999999999997</v>
      </c>
      <c r="H1432" s="5">
        <v>59.305999999999997</v>
      </c>
      <c r="I1432" s="5">
        <v>14.826499999999999</v>
      </c>
      <c r="J1432" s="3" t="b">
        <v>0</v>
      </c>
      <c r="K1432" s="3" t="s">
        <v>273</v>
      </c>
      <c r="L1432" s="16">
        <f t="shared" si="66"/>
        <v>0.15347222222222223</v>
      </c>
      <c r="M1432" s="3">
        <v>2024</v>
      </c>
      <c r="N1432" s="3">
        <v>3</v>
      </c>
      <c r="O1432" s="3" t="s">
        <v>20</v>
      </c>
      <c r="P1432" s="3">
        <v>3</v>
      </c>
      <c r="Q1432" s="9">
        <f xml:space="preserve"> Table1[[#This Row],[Total_Sales]] / Table1[[#This Row],[Quantity_Sold]]</f>
        <v>59.305999999999997</v>
      </c>
      <c r="R1432" s="14" t="str">
        <f t="shared" si="67"/>
        <v>Morning</v>
      </c>
      <c r="S1432" s="30">
        <f t="shared" si="68"/>
        <v>0.25</v>
      </c>
    </row>
    <row r="1433" spans="1:19" ht="15.75" customHeight="1" x14ac:dyDescent="0.3">
      <c r="A1433" s="3">
        <v>1730</v>
      </c>
      <c r="B1433" s="4">
        <v>45382</v>
      </c>
      <c r="C1433" s="3">
        <v>203</v>
      </c>
      <c r="D1433" s="3">
        <v>304</v>
      </c>
      <c r="E1433" s="3">
        <v>104</v>
      </c>
      <c r="F1433" s="3">
        <v>3</v>
      </c>
      <c r="G1433" s="5">
        <v>333.45</v>
      </c>
      <c r="H1433" s="5">
        <v>1000.3499999999999</v>
      </c>
      <c r="I1433" s="5">
        <v>300.10499999999996</v>
      </c>
      <c r="J1433" s="3" t="b">
        <v>0</v>
      </c>
      <c r="K1433" s="3" t="s">
        <v>268</v>
      </c>
      <c r="L1433" s="16">
        <f t="shared" si="66"/>
        <v>0.32430555555555557</v>
      </c>
      <c r="M1433" s="3">
        <v>2024</v>
      </c>
      <c r="N1433" s="3">
        <v>3</v>
      </c>
      <c r="O1433" s="3" t="s">
        <v>20</v>
      </c>
      <c r="P1433" s="3">
        <v>7</v>
      </c>
      <c r="Q1433" s="9">
        <f xml:space="preserve"> Table1[[#This Row],[Total_Sales]] / Table1[[#This Row],[Quantity_Sold]]</f>
        <v>333.45</v>
      </c>
      <c r="R1433" s="14" t="str">
        <f t="shared" si="67"/>
        <v>Morning</v>
      </c>
      <c r="S1433" s="30">
        <f t="shared" si="68"/>
        <v>0.3</v>
      </c>
    </row>
    <row r="1434" spans="1:19" ht="15.75" customHeight="1" x14ac:dyDescent="0.3">
      <c r="A1434" s="3">
        <v>2894</v>
      </c>
      <c r="B1434" s="4">
        <v>45382</v>
      </c>
      <c r="C1434" s="3">
        <v>203</v>
      </c>
      <c r="D1434" s="3">
        <v>305</v>
      </c>
      <c r="E1434" s="3">
        <v>105</v>
      </c>
      <c r="F1434" s="3">
        <v>1</v>
      </c>
      <c r="G1434" s="5">
        <v>77.025000000000006</v>
      </c>
      <c r="H1434" s="5">
        <v>77.025000000000006</v>
      </c>
      <c r="I1434" s="5">
        <v>23.107500000000002</v>
      </c>
      <c r="J1434" s="3" t="b">
        <v>0</v>
      </c>
      <c r="K1434" s="3" t="s">
        <v>1075</v>
      </c>
      <c r="L1434" s="16">
        <f t="shared" si="66"/>
        <v>0.8881944444444444</v>
      </c>
      <c r="M1434" s="3">
        <v>2024</v>
      </c>
      <c r="N1434" s="3">
        <v>3</v>
      </c>
      <c r="O1434" s="3" t="s">
        <v>20</v>
      </c>
      <c r="P1434" s="3">
        <v>21</v>
      </c>
      <c r="Q1434" s="9">
        <f xml:space="preserve"> Table1[[#This Row],[Total_Sales]] / Table1[[#This Row],[Quantity_Sold]]</f>
        <v>77.025000000000006</v>
      </c>
      <c r="R1434" s="14" t="str">
        <f t="shared" si="67"/>
        <v>Night</v>
      </c>
      <c r="S1434" s="30">
        <f t="shared" si="68"/>
        <v>0.3</v>
      </c>
    </row>
    <row r="1435" spans="1:19" ht="15.75" customHeight="1" x14ac:dyDescent="0.3">
      <c r="A1435" s="3">
        <v>1334</v>
      </c>
      <c r="B1435" s="4">
        <v>45383</v>
      </c>
      <c r="C1435" s="3">
        <v>205</v>
      </c>
      <c r="D1435" s="3">
        <v>303</v>
      </c>
      <c r="E1435" s="3">
        <v>103</v>
      </c>
      <c r="F1435" s="3">
        <v>6</v>
      </c>
      <c r="G1435" s="5">
        <v>115.02400000000002</v>
      </c>
      <c r="H1435" s="5">
        <v>690.14400000000012</v>
      </c>
      <c r="I1435" s="5">
        <v>207.04320000000004</v>
      </c>
      <c r="J1435" s="3" t="b">
        <v>0</v>
      </c>
      <c r="K1435" s="3" t="s">
        <v>321</v>
      </c>
      <c r="L1435" s="16">
        <f t="shared" si="66"/>
        <v>0.76458333333333328</v>
      </c>
      <c r="M1435" s="3">
        <v>2024</v>
      </c>
      <c r="N1435" s="3">
        <v>4</v>
      </c>
      <c r="O1435" s="3" t="s">
        <v>28</v>
      </c>
      <c r="P1435" s="3">
        <v>18</v>
      </c>
      <c r="Q1435" s="9">
        <f xml:space="preserve"> Table1[[#This Row],[Total_Sales]] / Table1[[#This Row],[Quantity_Sold]]</f>
        <v>115.02400000000002</v>
      </c>
      <c r="R1435" s="14" t="str">
        <f t="shared" si="67"/>
        <v>Evening</v>
      </c>
      <c r="S1435" s="30">
        <f t="shared" si="68"/>
        <v>0.3</v>
      </c>
    </row>
    <row r="1436" spans="1:19" ht="15.75" customHeight="1" x14ac:dyDescent="0.3">
      <c r="A1436" s="3">
        <v>1081</v>
      </c>
      <c r="B1436" s="4">
        <v>45384</v>
      </c>
      <c r="C1436" s="3">
        <v>205</v>
      </c>
      <c r="D1436" s="3">
        <v>304</v>
      </c>
      <c r="E1436" s="3">
        <v>104</v>
      </c>
      <c r="F1436" s="3">
        <v>8</v>
      </c>
      <c r="G1436" s="5">
        <v>316.29000000000002</v>
      </c>
      <c r="H1436" s="5">
        <v>2530.3200000000002</v>
      </c>
      <c r="I1436" s="5">
        <v>632.58000000000004</v>
      </c>
      <c r="J1436" s="3" t="b">
        <v>0</v>
      </c>
      <c r="K1436" s="3" t="s">
        <v>100</v>
      </c>
      <c r="L1436" s="16">
        <f t="shared" si="66"/>
        <v>0.3034722222222222</v>
      </c>
      <c r="M1436" s="3">
        <v>2024</v>
      </c>
      <c r="N1436" s="3">
        <v>4</v>
      </c>
      <c r="O1436" s="3" t="s">
        <v>31</v>
      </c>
      <c r="P1436" s="3">
        <v>7</v>
      </c>
      <c r="Q1436" s="9">
        <f xml:space="preserve"> Table1[[#This Row],[Total_Sales]] / Table1[[#This Row],[Quantity_Sold]]</f>
        <v>316.29000000000002</v>
      </c>
      <c r="R1436" s="14" t="str">
        <f t="shared" si="67"/>
        <v>Morning</v>
      </c>
      <c r="S1436" s="30">
        <f t="shared" si="68"/>
        <v>0.25</v>
      </c>
    </row>
    <row r="1437" spans="1:19" ht="15.75" customHeight="1" x14ac:dyDescent="0.3">
      <c r="A1437" s="3">
        <v>1992</v>
      </c>
      <c r="B1437" s="4">
        <v>45384</v>
      </c>
      <c r="C1437" s="3">
        <v>204</v>
      </c>
      <c r="D1437" s="3">
        <v>305</v>
      </c>
      <c r="E1437" s="3">
        <v>105</v>
      </c>
      <c r="F1437" s="3">
        <v>2</v>
      </c>
      <c r="G1437" s="5">
        <v>37.739000000000004</v>
      </c>
      <c r="H1437" s="5">
        <v>75.478000000000009</v>
      </c>
      <c r="I1437" s="5">
        <v>15.850380000000001</v>
      </c>
      <c r="J1437" s="3" t="b">
        <v>1</v>
      </c>
      <c r="K1437" s="3" t="s">
        <v>671</v>
      </c>
      <c r="L1437" s="16">
        <f t="shared" si="66"/>
        <v>0.60277777777777775</v>
      </c>
      <c r="M1437" s="3">
        <v>2024</v>
      </c>
      <c r="N1437" s="3">
        <v>4</v>
      </c>
      <c r="O1437" s="3" t="s">
        <v>31</v>
      </c>
      <c r="P1437" s="3">
        <v>14</v>
      </c>
      <c r="Q1437" s="9">
        <f xml:space="preserve"> Table1[[#This Row],[Total_Sales]] / Table1[[#This Row],[Quantity_Sold]]</f>
        <v>37.739000000000004</v>
      </c>
      <c r="R1437" s="14" t="str">
        <f t="shared" si="67"/>
        <v>Afternoon</v>
      </c>
      <c r="S1437" s="30">
        <f t="shared" si="68"/>
        <v>0.21</v>
      </c>
    </row>
    <row r="1438" spans="1:19" ht="15.75" customHeight="1" x14ac:dyDescent="0.3">
      <c r="A1438" s="3">
        <v>2001</v>
      </c>
      <c r="B1438" s="4">
        <v>45384</v>
      </c>
      <c r="C1438" s="3">
        <v>205</v>
      </c>
      <c r="D1438" s="3">
        <v>303</v>
      </c>
      <c r="E1438" s="3">
        <v>102</v>
      </c>
      <c r="F1438" s="3">
        <v>6</v>
      </c>
      <c r="G1438" s="5">
        <v>196.56</v>
      </c>
      <c r="H1438" s="5">
        <v>1179.3600000000001</v>
      </c>
      <c r="I1438" s="5">
        <v>176.90400000000002</v>
      </c>
      <c r="J1438" s="3" t="b">
        <v>0</v>
      </c>
      <c r="K1438" s="3" t="s">
        <v>743</v>
      </c>
      <c r="L1438" s="16">
        <f t="shared" si="66"/>
        <v>0.79583333333333328</v>
      </c>
      <c r="M1438" s="3">
        <v>2024</v>
      </c>
      <c r="N1438" s="3">
        <v>4</v>
      </c>
      <c r="O1438" s="3" t="s">
        <v>31</v>
      </c>
      <c r="P1438" s="3">
        <v>19</v>
      </c>
      <c r="Q1438" s="9">
        <f xml:space="preserve"> Table1[[#This Row],[Total_Sales]] / Table1[[#This Row],[Quantity_Sold]]</f>
        <v>196.56000000000003</v>
      </c>
      <c r="R1438" s="14" t="str">
        <f t="shared" si="67"/>
        <v>Evening</v>
      </c>
      <c r="S1438" s="30">
        <f t="shared" si="68"/>
        <v>0.15</v>
      </c>
    </row>
    <row r="1439" spans="1:19" ht="15.75" customHeight="1" x14ac:dyDescent="0.3">
      <c r="A1439" s="3">
        <v>2332</v>
      </c>
      <c r="B1439" s="4">
        <v>45384</v>
      </c>
      <c r="C1439" s="3">
        <v>205</v>
      </c>
      <c r="D1439" s="3">
        <v>303</v>
      </c>
      <c r="E1439" s="3">
        <v>103</v>
      </c>
      <c r="F1439" s="3">
        <v>6</v>
      </c>
      <c r="G1439" s="5">
        <v>375.57</v>
      </c>
      <c r="H1439" s="5">
        <v>2253.42</v>
      </c>
      <c r="I1439" s="5">
        <v>383.08140000000003</v>
      </c>
      <c r="J1439" s="3" t="b">
        <v>0</v>
      </c>
      <c r="K1439" s="3" t="s">
        <v>878</v>
      </c>
      <c r="L1439" s="16">
        <f t="shared" si="66"/>
        <v>0.24166666666666667</v>
      </c>
      <c r="M1439" s="3">
        <v>2024</v>
      </c>
      <c r="N1439" s="3">
        <v>4</v>
      </c>
      <c r="O1439" s="3" t="s">
        <v>31</v>
      </c>
      <c r="P1439" s="3">
        <v>5</v>
      </c>
      <c r="Q1439" s="9">
        <f xml:space="preserve"> Table1[[#This Row],[Total_Sales]] / Table1[[#This Row],[Quantity_Sold]]</f>
        <v>375.57</v>
      </c>
      <c r="R1439" s="14" t="str">
        <f t="shared" si="67"/>
        <v>Morning</v>
      </c>
      <c r="S1439" s="30">
        <f t="shared" si="68"/>
        <v>0.17</v>
      </c>
    </row>
    <row r="1440" spans="1:19" ht="15.75" customHeight="1" x14ac:dyDescent="0.3">
      <c r="A1440" s="3">
        <v>1261</v>
      </c>
      <c r="B1440" s="4">
        <v>45385</v>
      </c>
      <c r="C1440" s="3">
        <v>205</v>
      </c>
      <c r="D1440" s="3">
        <v>301</v>
      </c>
      <c r="E1440" s="3">
        <v>105</v>
      </c>
      <c r="F1440" s="3">
        <v>6</v>
      </c>
      <c r="G1440" s="5">
        <v>284.57</v>
      </c>
      <c r="H1440" s="5">
        <v>1707.42</v>
      </c>
      <c r="I1440" s="5">
        <v>426.85500000000002</v>
      </c>
      <c r="J1440" s="3" t="b">
        <v>0</v>
      </c>
      <c r="K1440" s="3" t="s">
        <v>262</v>
      </c>
      <c r="L1440" s="16">
        <f t="shared" si="66"/>
        <v>0.10833333333333334</v>
      </c>
      <c r="M1440" s="3">
        <v>2024</v>
      </c>
      <c r="N1440" s="3">
        <v>4</v>
      </c>
      <c r="O1440" s="3" t="s">
        <v>18</v>
      </c>
      <c r="P1440" s="3">
        <v>2</v>
      </c>
      <c r="Q1440" s="9">
        <f xml:space="preserve"> Table1[[#This Row],[Total_Sales]] / Table1[[#This Row],[Quantity_Sold]]</f>
        <v>284.57</v>
      </c>
      <c r="R1440" s="14" t="str">
        <f t="shared" si="67"/>
        <v>Morning</v>
      </c>
      <c r="S1440" s="30">
        <f t="shared" si="68"/>
        <v>0.25</v>
      </c>
    </row>
    <row r="1441" spans="1:19" ht="15.75" customHeight="1" x14ac:dyDescent="0.3">
      <c r="A1441" s="3">
        <v>1290</v>
      </c>
      <c r="B1441" s="4">
        <v>45386</v>
      </c>
      <c r="C1441" s="3">
        <v>203</v>
      </c>
      <c r="D1441" s="3">
        <v>303</v>
      </c>
      <c r="E1441" s="3">
        <v>103</v>
      </c>
      <c r="F1441" s="3">
        <v>4</v>
      </c>
      <c r="G1441" s="5">
        <v>252.07000000000002</v>
      </c>
      <c r="H1441" s="5">
        <v>1008.2800000000001</v>
      </c>
      <c r="I1441" s="5">
        <v>211.7388</v>
      </c>
      <c r="J1441" s="3" t="b">
        <v>0</v>
      </c>
      <c r="K1441" s="3" t="s">
        <v>286</v>
      </c>
      <c r="L1441" s="16">
        <f t="shared" si="66"/>
        <v>0.61527777777777781</v>
      </c>
      <c r="M1441" s="3">
        <v>2024</v>
      </c>
      <c r="N1441" s="3">
        <v>4</v>
      </c>
      <c r="O1441" s="3" t="s">
        <v>16</v>
      </c>
      <c r="P1441" s="3">
        <v>14</v>
      </c>
      <c r="Q1441" s="9">
        <f xml:space="preserve"> Table1[[#This Row],[Total_Sales]] / Table1[[#This Row],[Quantity_Sold]]</f>
        <v>252.07000000000002</v>
      </c>
      <c r="R1441" s="14" t="str">
        <f t="shared" si="67"/>
        <v>Afternoon</v>
      </c>
      <c r="S1441" s="30">
        <f t="shared" si="68"/>
        <v>0.21</v>
      </c>
    </row>
    <row r="1442" spans="1:19" ht="15.75" customHeight="1" x14ac:dyDescent="0.3">
      <c r="A1442" s="3">
        <v>1472</v>
      </c>
      <c r="B1442" s="4">
        <v>45386</v>
      </c>
      <c r="C1442" s="3">
        <v>202</v>
      </c>
      <c r="D1442" s="3">
        <v>301</v>
      </c>
      <c r="E1442" s="3">
        <v>103</v>
      </c>
      <c r="F1442" s="3">
        <v>4</v>
      </c>
      <c r="G1442" s="5">
        <v>177.58</v>
      </c>
      <c r="H1442" s="5">
        <v>710.32</v>
      </c>
      <c r="I1442" s="5">
        <v>213.096</v>
      </c>
      <c r="J1442" s="3" t="b">
        <v>0</v>
      </c>
      <c r="K1442" s="3" t="s">
        <v>423</v>
      </c>
      <c r="L1442" s="16">
        <f t="shared" si="66"/>
        <v>0.71597222222222223</v>
      </c>
      <c r="M1442" s="3">
        <v>2024</v>
      </c>
      <c r="N1442" s="3">
        <v>4</v>
      </c>
      <c r="O1442" s="3" t="s">
        <v>16</v>
      </c>
      <c r="P1442" s="3">
        <v>17</v>
      </c>
      <c r="Q1442" s="9">
        <f xml:space="preserve"> Table1[[#This Row],[Total_Sales]] / Table1[[#This Row],[Quantity_Sold]]</f>
        <v>177.58</v>
      </c>
      <c r="R1442" s="14" t="str">
        <f t="shared" si="67"/>
        <v>Evening</v>
      </c>
      <c r="S1442" s="30">
        <f t="shared" si="68"/>
        <v>0.3</v>
      </c>
    </row>
    <row r="1443" spans="1:19" ht="15.75" customHeight="1" x14ac:dyDescent="0.3">
      <c r="A1443" s="3">
        <v>2235</v>
      </c>
      <c r="B1443" s="4">
        <v>45386</v>
      </c>
      <c r="C1443" s="3">
        <v>203</v>
      </c>
      <c r="D1443" s="3">
        <v>302</v>
      </c>
      <c r="E1443" s="3">
        <v>105</v>
      </c>
      <c r="F1443" s="3">
        <v>9</v>
      </c>
      <c r="G1443" s="5">
        <v>384.03300000000007</v>
      </c>
      <c r="H1443" s="5">
        <v>3456.2970000000005</v>
      </c>
      <c r="I1443" s="5">
        <v>518.44455000000005</v>
      </c>
      <c r="J1443" s="3" t="b">
        <v>1</v>
      </c>
      <c r="K1443" s="3" t="s">
        <v>835</v>
      </c>
      <c r="L1443" s="16">
        <f t="shared" si="66"/>
        <v>0.16527777777777777</v>
      </c>
      <c r="M1443" s="3">
        <v>2024</v>
      </c>
      <c r="N1443" s="3">
        <v>4</v>
      </c>
      <c r="O1443" s="3" t="s">
        <v>16</v>
      </c>
      <c r="P1443" s="3">
        <v>3</v>
      </c>
      <c r="Q1443" s="9">
        <f xml:space="preserve"> Table1[[#This Row],[Total_Sales]] / Table1[[#This Row],[Quantity_Sold]]</f>
        <v>384.03300000000007</v>
      </c>
      <c r="R1443" s="14" t="str">
        <f t="shared" si="67"/>
        <v>Morning</v>
      </c>
      <c r="S1443" s="30">
        <f t="shared" si="68"/>
        <v>0.15</v>
      </c>
    </row>
    <row r="1444" spans="1:19" ht="15.75" customHeight="1" x14ac:dyDescent="0.3">
      <c r="A1444" s="3">
        <v>2384</v>
      </c>
      <c r="B1444" s="4">
        <v>45386</v>
      </c>
      <c r="C1444" s="3">
        <v>205</v>
      </c>
      <c r="D1444" s="3">
        <v>302</v>
      </c>
      <c r="E1444" s="3">
        <v>105</v>
      </c>
      <c r="F1444" s="3">
        <v>3</v>
      </c>
      <c r="G1444" s="5">
        <v>172.27600000000001</v>
      </c>
      <c r="H1444" s="5">
        <v>516.82799999999997</v>
      </c>
      <c r="I1444" s="5">
        <v>155.04839999999999</v>
      </c>
      <c r="J1444" s="3" t="b">
        <v>0</v>
      </c>
      <c r="K1444" s="3" t="s">
        <v>899</v>
      </c>
      <c r="L1444" s="16">
        <f t="shared" si="66"/>
        <v>0.75486111111111109</v>
      </c>
      <c r="M1444" s="3">
        <v>2024</v>
      </c>
      <c r="N1444" s="3">
        <v>4</v>
      </c>
      <c r="O1444" s="3" t="s">
        <v>16</v>
      </c>
      <c r="P1444" s="3">
        <v>18</v>
      </c>
      <c r="Q1444" s="9">
        <f xml:space="preserve"> Table1[[#This Row],[Total_Sales]] / Table1[[#This Row],[Quantity_Sold]]</f>
        <v>172.27599999999998</v>
      </c>
      <c r="R1444" s="14" t="str">
        <f t="shared" si="67"/>
        <v>Evening</v>
      </c>
      <c r="S1444" s="30">
        <f t="shared" si="68"/>
        <v>0.3</v>
      </c>
    </row>
    <row r="1445" spans="1:19" ht="15.75" customHeight="1" x14ac:dyDescent="0.3">
      <c r="A1445" s="3">
        <v>1243</v>
      </c>
      <c r="B1445" s="4">
        <v>45387</v>
      </c>
      <c r="C1445" s="3">
        <v>203</v>
      </c>
      <c r="D1445" s="3">
        <v>304</v>
      </c>
      <c r="E1445" s="3">
        <v>105</v>
      </c>
      <c r="F1445" s="3">
        <v>8</v>
      </c>
      <c r="G1445" s="5">
        <v>372.541</v>
      </c>
      <c r="H1445" s="5">
        <v>2980.328</v>
      </c>
      <c r="I1445" s="5">
        <v>745.08199999999999</v>
      </c>
      <c r="J1445" s="3" t="b">
        <v>1</v>
      </c>
      <c r="K1445" s="3" t="s">
        <v>247</v>
      </c>
      <c r="L1445" s="16">
        <f t="shared" si="66"/>
        <v>0.86597222222222225</v>
      </c>
      <c r="M1445" s="3">
        <v>2024</v>
      </c>
      <c r="N1445" s="3">
        <v>4</v>
      </c>
      <c r="O1445" s="3" t="s">
        <v>26</v>
      </c>
      <c r="P1445" s="3">
        <v>20</v>
      </c>
      <c r="Q1445" s="9">
        <f xml:space="preserve"> Table1[[#This Row],[Total_Sales]] / Table1[[#This Row],[Quantity_Sold]]</f>
        <v>372.541</v>
      </c>
      <c r="R1445" s="14" t="str">
        <f t="shared" si="67"/>
        <v>Evening</v>
      </c>
      <c r="S1445" s="30">
        <f t="shared" si="68"/>
        <v>0.25</v>
      </c>
    </row>
    <row r="1446" spans="1:19" ht="15.75" customHeight="1" x14ac:dyDescent="0.3">
      <c r="A1446" s="3">
        <v>1531</v>
      </c>
      <c r="B1446" s="4">
        <v>45387</v>
      </c>
      <c r="C1446" s="3">
        <v>205</v>
      </c>
      <c r="D1446" s="3">
        <v>304</v>
      </c>
      <c r="E1446" s="3">
        <v>101</v>
      </c>
      <c r="F1446" s="3">
        <v>2</v>
      </c>
      <c r="G1446" s="5">
        <v>317.03100000000001</v>
      </c>
      <c r="H1446" s="5">
        <v>634.06200000000001</v>
      </c>
      <c r="I1446" s="5">
        <v>158.5155</v>
      </c>
      <c r="J1446" s="3" t="b">
        <v>0</v>
      </c>
      <c r="K1446" s="3" t="s">
        <v>465</v>
      </c>
      <c r="L1446" s="16">
        <f t="shared" si="66"/>
        <v>0.29236111111111113</v>
      </c>
      <c r="M1446" s="3">
        <v>2024</v>
      </c>
      <c r="N1446" s="3">
        <v>4</v>
      </c>
      <c r="O1446" s="3" t="s">
        <v>26</v>
      </c>
      <c r="P1446" s="3">
        <v>7</v>
      </c>
      <c r="Q1446" s="14">
        <f xml:space="preserve"> Table1[[#This Row],[Total_Sales]] / Table1[[#This Row],[Quantity_Sold]]</f>
        <v>317.03100000000001</v>
      </c>
      <c r="R1446" s="14" t="str">
        <f t="shared" si="67"/>
        <v>Morning</v>
      </c>
      <c r="S1446" s="30">
        <f t="shared" si="68"/>
        <v>0.25</v>
      </c>
    </row>
    <row r="1447" spans="1:19" ht="15.75" customHeight="1" x14ac:dyDescent="0.3">
      <c r="A1447" s="3">
        <v>1704</v>
      </c>
      <c r="B1447" s="4">
        <v>45387</v>
      </c>
      <c r="C1447" s="3">
        <v>203</v>
      </c>
      <c r="D1447" s="3">
        <v>302</v>
      </c>
      <c r="E1447" s="3">
        <v>103</v>
      </c>
      <c r="F1447" s="3">
        <v>2</v>
      </c>
      <c r="G1447" s="5">
        <v>85.033000000000001</v>
      </c>
      <c r="H1447" s="5">
        <v>170.066</v>
      </c>
      <c r="I1447" s="5">
        <v>35.713859999999997</v>
      </c>
      <c r="J1447" s="3" t="b">
        <v>0</v>
      </c>
      <c r="K1447" s="3" t="s">
        <v>575</v>
      </c>
      <c r="L1447" s="16">
        <f t="shared" si="66"/>
        <v>0.66805555555555551</v>
      </c>
      <c r="M1447" s="3">
        <v>2024</v>
      </c>
      <c r="N1447" s="3">
        <v>4</v>
      </c>
      <c r="O1447" s="3" t="s">
        <v>26</v>
      </c>
      <c r="P1447" s="3">
        <v>16</v>
      </c>
      <c r="Q1447" s="9">
        <f xml:space="preserve"> Table1[[#This Row],[Total_Sales]] / Table1[[#This Row],[Quantity_Sold]]</f>
        <v>85.033000000000001</v>
      </c>
      <c r="R1447" s="14" t="str">
        <f t="shared" si="67"/>
        <v>Evening</v>
      </c>
      <c r="S1447" s="30">
        <f t="shared" si="68"/>
        <v>0.20999999999999996</v>
      </c>
    </row>
    <row r="1448" spans="1:19" ht="15.75" customHeight="1" x14ac:dyDescent="0.3">
      <c r="A1448" s="3">
        <v>2152</v>
      </c>
      <c r="B1448" s="4">
        <v>45387</v>
      </c>
      <c r="C1448" s="3">
        <v>202</v>
      </c>
      <c r="D1448" s="3">
        <v>303</v>
      </c>
      <c r="E1448" s="3">
        <v>105</v>
      </c>
      <c r="F1448" s="3">
        <v>4</v>
      </c>
      <c r="G1448" s="5">
        <v>194.935</v>
      </c>
      <c r="H1448" s="5">
        <v>779.74</v>
      </c>
      <c r="I1448" s="5">
        <v>132.5558</v>
      </c>
      <c r="J1448" s="3" t="b">
        <v>0</v>
      </c>
      <c r="K1448" s="3" t="s">
        <v>801</v>
      </c>
      <c r="L1448" s="16">
        <f t="shared" si="66"/>
        <v>0.22777777777777777</v>
      </c>
      <c r="M1448" s="3">
        <v>2024</v>
      </c>
      <c r="N1448" s="3">
        <v>4</v>
      </c>
      <c r="O1448" s="3" t="s">
        <v>26</v>
      </c>
      <c r="P1448" s="3">
        <v>5</v>
      </c>
      <c r="Q1448" s="9">
        <f xml:space="preserve"> Table1[[#This Row],[Total_Sales]] / Table1[[#This Row],[Quantity_Sold]]</f>
        <v>194.935</v>
      </c>
      <c r="R1448" s="14" t="str">
        <f t="shared" si="67"/>
        <v>Morning</v>
      </c>
      <c r="S1448" s="30">
        <f t="shared" si="68"/>
        <v>0.17</v>
      </c>
    </row>
    <row r="1449" spans="1:19" ht="15.75" customHeight="1" x14ac:dyDescent="0.3">
      <c r="A1449" s="3">
        <v>1570</v>
      </c>
      <c r="B1449" s="4">
        <v>45388</v>
      </c>
      <c r="C1449" s="3">
        <v>204</v>
      </c>
      <c r="D1449" s="3">
        <v>303</v>
      </c>
      <c r="E1449" s="3">
        <v>101</v>
      </c>
      <c r="F1449" s="3">
        <v>2</v>
      </c>
      <c r="G1449" s="5">
        <v>254.995</v>
      </c>
      <c r="H1449" s="5">
        <v>509.99</v>
      </c>
      <c r="I1449" s="5">
        <v>86.698300000000003</v>
      </c>
      <c r="J1449" s="3" t="b">
        <v>0</v>
      </c>
      <c r="K1449" s="3" t="s">
        <v>493</v>
      </c>
      <c r="L1449" s="16">
        <f t="shared" si="66"/>
        <v>0.8</v>
      </c>
      <c r="M1449" s="3">
        <v>2024</v>
      </c>
      <c r="N1449" s="3">
        <v>4</v>
      </c>
      <c r="O1449" s="3" t="s">
        <v>22</v>
      </c>
      <c r="P1449" s="3">
        <v>19</v>
      </c>
      <c r="Q1449" s="14">
        <f xml:space="preserve"> Table1[[#This Row],[Total_Sales]] / Table1[[#This Row],[Quantity_Sold]]</f>
        <v>254.995</v>
      </c>
      <c r="R1449" s="14" t="str">
        <f t="shared" si="67"/>
        <v>Evening</v>
      </c>
      <c r="S1449" s="30">
        <f t="shared" si="68"/>
        <v>0.17</v>
      </c>
    </row>
    <row r="1450" spans="1:19" ht="15.75" customHeight="1" x14ac:dyDescent="0.3">
      <c r="A1450" s="3">
        <v>2170</v>
      </c>
      <c r="B1450" s="4">
        <v>45388</v>
      </c>
      <c r="C1450" s="3">
        <v>205</v>
      </c>
      <c r="D1450" s="3">
        <v>303</v>
      </c>
      <c r="E1450" s="3">
        <v>102</v>
      </c>
      <c r="F1450" s="3">
        <v>6</v>
      </c>
      <c r="G1450" s="5">
        <v>354.666</v>
      </c>
      <c r="H1450" s="5">
        <v>2127.9960000000001</v>
      </c>
      <c r="I1450" s="5">
        <v>361.75932000000006</v>
      </c>
      <c r="J1450" s="3" t="b">
        <v>0</v>
      </c>
      <c r="K1450" s="3" t="s">
        <v>809</v>
      </c>
      <c r="L1450" s="16">
        <f t="shared" si="66"/>
        <v>0.15208333333333332</v>
      </c>
      <c r="M1450" s="3">
        <v>2024</v>
      </c>
      <c r="N1450" s="3">
        <v>4</v>
      </c>
      <c r="O1450" s="3" t="s">
        <v>22</v>
      </c>
      <c r="P1450" s="3">
        <v>3</v>
      </c>
      <c r="Q1450" s="9">
        <f xml:space="preserve"> Table1[[#This Row],[Total_Sales]] / Table1[[#This Row],[Quantity_Sold]]</f>
        <v>354.666</v>
      </c>
      <c r="R1450" s="14" t="str">
        <f t="shared" si="67"/>
        <v>Morning</v>
      </c>
      <c r="S1450" s="30">
        <f t="shared" si="68"/>
        <v>0.17</v>
      </c>
    </row>
    <row r="1451" spans="1:19" ht="15.75" customHeight="1" x14ac:dyDescent="0.3">
      <c r="A1451" s="3">
        <v>1713</v>
      </c>
      <c r="B1451" s="4">
        <v>45389</v>
      </c>
      <c r="C1451" s="3">
        <v>205</v>
      </c>
      <c r="D1451" s="3">
        <v>302</v>
      </c>
      <c r="E1451" s="3">
        <v>104</v>
      </c>
      <c r="F1451" s="3">
        <v>7</v>
      </c>
      <c r="G1451" s="5">
        <v>296.97199999999998</v>
      </c>
      <c r="H1451" s="5">
        <v>2078.8040000000001</v>
      </c>
      <c r="I1451" s="5">
        <v>311.82060000000001</v>
      </c>
      <c r="J1451" s="3" t="b">
        <v>0</v>
      </c>
      <c r="K1451" s="3" t="s">
        <v>589</v>
      </c>
      <c r="L1451" s="16">
        <f t="shared" si="66"/>
        <v>1.1805555555555555E-2</v>
      </c>
      <c r="M1451" s="3">
        <v>2024</v>
      </c>
      <c r="N1451" s="3">
        <v>4</v>
      </c>
      <c r="O1451" s="3" t="s">
        <v>20</v>
      </c>
      <c r="P1451" s="3">
        <v>0</v>
      </c>
      <c r="Q1451" s="9">
        <f xml:space="preserve"> Table1[[#This Row],[Total_Sales]] / Table1[[#This Row],[Quantity_Sold]]</f>
        <v>296.97200000000004</v>
      </c>
      <c r="R1451" s="14" t="str">
        <f t="shared" si="67"/>
        <v>Morning</v>
      </c>
      <c r="S1451" s="30">
        <f t="shared" si="68"/>
        <v>0.15</v>
      </c>
    </row>
    <row r="1452" spans="1:19" ht="15.75" customHeight="1" x14ac:dyDescent="0.3">
      <c r="A1452" s="3">
        <v>2697</v>
      </c>
      <c r="B1452" s="4">
        <v>45389</v>
      </c>
      <c r="C1452" s="3">
        <v>205</v>
      </c>
      <c r="D1452" s="3">
        <v>305</v>
      </c>
      <c r="E1452" s="3">
        <v>105</v>
      </c>
      <c r="F1452" s="3">
        <v>5</v>
      </c>
      <c r="G1452" s="5">
        <v>229.56700000000001</v>
      </c>
      <c r="H1452" s="5">
        <v>1147.835</v>
      </c>
      <c r="I1452" s="5">
        <v>172.17525000000001</v>
      </c>
      <c r="J1452" s="3" t="b">
        <v>0</v>
      </c>
      <c r="K1452" s="3" t="s">
        <v>73</v>
      </c>
      <c r="L1452" s="16">
        <f t="shared" si="66"/>
        <v>0.21805555555555556</v>
      </c>
      <c r="M1452" s="3">
        <v>2024</v>
      </c>
      <c r="N1452" s="3">
        <v>4</v>
      </c>
      <c r="O1452" s="3" t="s">
        <v>20</v>
      </c>
      <c r="P1452" s="3">
        <v>5</v>
      </c>
      <c r="Q1452" s="9">
        <f xml:space="preserve"> Table1[[#This Row],[Total_Sales]] / Table1[[#This Row],[Quantity_Sold]]</f>
        <v>229.56700000000001</v>
      </c>
      <c r="R1452" s="14" t="str">
        <f t="shared" si="67"/>
        <v>Morning</v>
      </c>
      <c r="S1452" s="30">
        <f t="shared" si="68"/>
        <v>0.15</v>
      </c>
    </row>
    <row r="1453" spans="1:19" ht="15.75" customHeight="1" x14ac:dyDescent="0.3">
      <c r="A1453" s="3">
        <v>2107</v>
      </c>
      <c r="B1453" s="4">
        <v>45390</v>
      </c>
      <c r="C1453" s="3">
        <v>203</v>
      </c>
      <c r="D1453" s="3">
        <v>305</v>
      </c>
      <c r="E1453" s="3">
        <v>103</v>
      </c>
      <c r="F1453" s="3">
        <v>1</v>
      </c>
      <c r="G1453" s="5">
        <v>299.33800000000002</v>
      </c>
      <c r="H1453" s="5">
        <v>299.33800000000002</v>
      </c>
      <c r="I1453" s="5">
        <v>74.834500000000006</v>
      </c>
      <c r="J1453" s="3" t="b">
        <v>1</v>
      </c>
      <c r="K1453" s="3" t="s">
        <v>696</v>
      </c>
      <c r="L1453" s="16">
        <f t="shared" si="66"/>
        <v>1.2500000000000001E-2</v>
      </c>
      <c r="M1453" s="3">
        <v>2024</v>
      </c>
      <c r="N1453" s="3">
        <v>4</v>
      </c>
      <c r="O1453" s="3" t="s">
        <v>28</v>
      </c>
      <c r="P1453" s="3">
        <v>0</v>
      </c>
      <c r="Q1453" s="9">
        <f xml:space="preserve"> Table1[[#This Row],[Total_Sales]] / Table1[[#This Row],[Quantity_Sold]]</f>
        <v>299.33800000000002</v>
      </c>
      <c r="R1453" s="14" t="str">
        <f t="shared" si="67"/>
        <v>Morning</v>
      </c>
      <c r="S1453" s="30">
        <f t="shared" si="68"/>
        <v>0.25</v>
      </c>
    </row>
    <row r="1454" spans="1:19" ht="15.75" customHeight="1" x14ac:dyDescent="0.3">
      <c r="A1454" s="3">
        <v>2756</v>
      </c>
      <c r="B1454" s="4">
        <v>45390</v>
      </c>
      <c r="C1454" s="3">
        <v>205</v>
      </c>
      <c r="D1454" s="3">
        <v>304</v>
      </c>
      <c r="E1454" s="3">
        <v>103</v>
      </c>
      <c r="F1454" s="3">
        <v>2</v>
      </c>
      <c r="G1454" s="5">
        <v>172.58799999999999</v>
      </c>
      <c r="H1454" s="5">
        <v>345.17599999999999</v>
      </c>
      <c r="I1454" s="5">
        <v>103.55279999999999</v>
      </c>
      <c r="J1454" s="3" t="b">
        <v>1</v>
      </c>
      <c r="K1454" s="3" t="s">
        <v>1023</v>
      </c>
      <c r="L1454" s="16">
        <f t="shared" si="66"/>
        <v>0.52500000000000002</v>
      </c>
      <c r="M1454" s="3">
        <v>2024</v>
      </c>
      <c r="N1454" s="3">
        <v>4</v>
      </c>
      <c r="O1454" s="3" t="s">
        <v>28</v>
      </c>
      <c r="P1454" s="3">
        <v>12</v>
      </c>
      <c r="Q1454" s="9">
        <f xml:space="preserve"> Table1[[#This Row],[Total_Sales]] / Table1[[#This Row],[Quantity_Sold]]</f>
        <v>172.58799999999999</v>
      </c>
      <c r="R1454" s="14" t="str">
        <f t="shared" si="67"/>
        <v>Afternoon</v>
      </c>
      <c r="S1454" s="30">
        <f t="shared" si="68"/>
        <v>0.3</v>
      </c>
    </row>
    <row r="1455" spans="1:19" ht="15.75" customHeight="1" x14ac:dyDescent="0.3">
      <c r="A1455" s="3">
        <v>1328</v>
      </c>
      <c r="B1455" s="4">
        <v>45391</v>
      </c>
      <c r="C1455" s="3">
        <v>201</v>
      </c>
      <c r="D1455" s="3">
        <v>303</v>
      </c>
      <c r="E1455" s="3">
        <v>103</v>
      </c>
      <c r="F1455" s="3">
        <v>3</v>
      </c>
      <c r="G1455" s="5">
        <v>282.28199999999998</v>
      </c>
      <c r="H1455" s="5">
        <v>846.846</v>
      </c>
      <c r="I1455" s="5">
        <v>254.0538</v>
      </c>
      <c r="J1455" s="3" t="b">
        <v>0</v>
      </c>
      <c r="K1455" s="3" t="s">
        <v>315</v>
      </c>
      <c r="L1455" s="16">
        <f t="shared" si="66"/>
        <v>0.15277777777777779</v>
      </c>
      <c r="M1455" s="3">
        <v>2024</v>
      </c>
      <c r="N1455" s="3">
        <v>4</v>
      </c>
      <c r="O1455" s="3" t="s">
        <v>31</v>
      </c>
      <c r="P1455" s="3">
        <v>3</v>
      </c>
      <c r="Q1455" s="9">
        <f xml:space="preserve"> Table1[[#This Row],[Total_Sales]] / Table1[[#This Row],[Quantity_Sold]]</f>
        <v>282.28199999999998</v>
      </c>
      <c r="R1455" s="14" t="str">
        <f t="shared" si="67"/>
        <v>Morning</v>
      </c>
      <c r="S1455" s="30">
        <f t="shared" si="68"/>
        <v>0.3</v>
      </c>
    </row>
    <row r="1456" spans="1:19" ht="15.75" customHeight="1" x14ac:dyDescent="0.3">
      <c r="A1456" s="3">
        <v>1928</v>
      </c>
      <c r="B1456" s="4">
        <v>45391</v>
      </c>
      <c r="C1456" s="3">
        <v>204</v>
      </c>
      <c r="D1456" s="3">
        <v>302</v>
      </c>
      <c r="E1456" s="3">
        <v>103</v>
      </c>
      <c r="F1456" s="3">
        <v>1</v>
      </c>
      <c r="G1456" s="5">
        <v>57.967000000000006</v>
      </c>
      <c r="H1456" s="5">
        <v>57.967000000000006</v>
      </c>
      <c r="I1456" s="5">
        <v>17.3901</v>
      </c>
      <c r="J1456" s="3" t="b">
        <v>0</v>
      </c>
      <c r="K1456" s="3" t="s">
        <v>368</v>
      </c>
      <c r="L1456" s="16">
        <f t="shared" si="66"/>
        <v>0.2076388888888889</v>
      </c>
      <c r="M1456" s="3">
        <v>2024</v>
      </c>
      <c r="N1456" s="3">
        <v>4</v>
      </c>
      <c r="O1456" s="3" t="s">
        <v>31</v>
      </c>
      <c r="P1456" s="3">
        <v>4</v>
      </c>
      <c r="Q1456" s="9">
        <f xml:space="preserve"> Table1[[#This Row],[Total_Sales]] / Table1[[#This Row],[Quantity_Sold]]</f>
        <v>57.967000000000006</v>
      </c>
      <c r="R1456" s="14" t="str">
        <f t="shared" si="67"/>
        <v>Morning</v>
      </c>
      <c r="S1456" s="30">
        <f t="shared" si="68"/>
        <v>0.3</v>
      </c>
    </row>
    <row r="1457" spans="1:19" ht="15.75" customHeight="1" x14ac:dyDescent="0.3">
      <c r="A1457" s="3">
        <v>2341</v>
      </c>
      <c r="B1457" s="4">
        <v>45391</v>
      </c>
      <c r="C1457" s="3">
        <v>203</v>
      </c>
      <c r="D1457" s="3">
        <v>303</v>
      </c>
      <c r="E1457" s="3">
        <v>105</v>
      </c>
      <c r="F1457" s="3">
        <v>4</v>
      </c>
      <c r="G1457" s="5">
        <v>197.08</v>
      </c>
      <c r="H1457" s="5">
        <v>788.32</v>
      </c>
      <c r="I1457" s="5">
        <v>197.08</v>
      </c>
      <c r="J1457" s="3" t="b">
        <v>0</v>
      </c>
      <c r="K1457" s="3" t="s">
        <v>762</v>
      </c>
      <c r="L1457" s="16">
        <f t="shared" si="66"/>
        <v>0.15833333333333333</v>
      </c>
      <c r="M1457" s="3">
        <v>2024</v>
      </c>
      <c r="N1457" s="3">
        <v>4</v>
      </c>
      <c r="O1457" s="3" t="s">
        <v>31</v>
      </c>
      <c r="P1457" s="3">
        <v>3</v>
      </c>
      <c r="Q1457" s="9">
        <f xml:space="preserve"> Table1[[#This Row],[Total_Sales]] / Table1[[#This Row],[Quantity_Sold]]</f>
        <v>197.08</v>
      </c>
      <c r="R1457" s="14" t="str">
        <f t="shared" si="67"/>
        <v>Morning</v>
      </c>
      <c r="S1457" s="30">
        <f t="shared" si="68"/>
        <v>0.25</v>
      </c>
    </row>
    <row r="1458" spans="1:19" ht="15.75" customHeight="1" x14ac:dyDescent="0.3">
      <c r="A1458" s="3">
        <v>2451</v>
      </c>
      <c r="B1458" s="4">
        <v>45391</v>
      </c>
      <c r="C1458" s="3">
        <v>204</v>
      </c>
      <c r="D1458" s="3">
        <v>305</v>
      </c>
      <c r="E1458" s="3">
        <v>104</v>
      </c>
      <c r="F1458" s="3">
        <v>2</v>
      </c>
      <c r="G1458" s="5">
        <v>153.49099999999999</v>
      </c>
      <c r="H1458" s="5">
        <v>306.98199999999997</v>
      </c>
      <c r="I1458" s="5">
        <v>46.047299999999993</v>
      </c>
      <c r="J1458" s="3" t="b">
        <v>1</v>
      </c>
      <c r="K1458" s="3" t="s">
        <v>815</v>
      </c>
      <c r="L1458" s="16">
        <f t="shared" si="66"/>
        <v>0.49305555555555558</v>
      </c>
      <c r="M1458" s="3">
        <v>2024</v>
      </c>
      <c r="N1458" s="3">
        <v>4</v>
      </c>
      <c r="O1458" s="3" t="s">
        <v>31</v>
      </c>
      <c r="P1458" s="3">
        <v>11</v>
      </c>
      <c r="Q1458" s="9">
        <f xml:space="preserve"> Table1[[#This Row],[Total_Sales]] / Table1[[#This Row],[Quantity_Sold]]</f>
        <v>153.49099999999999</v>
      </c>
      <c r="R1458" s="14" t="str">
        <f t="shared" si="67"/>
        <v>Morning</v>
      </c>
      <c r="S1458" s="30">
        <f t="shared" si="68"/>
        <v>0.15</v>
      </c>
    </row>
    <row r="1459" spans="1:19" ht="15.75" customHeight="1" x14ac:dyDescent="0.3">
      <c r="A1459" s="3">
        <v>1389</v>
      </c>
      <c r="B1459" s="4">
        <v>45392</v>
      </c>
      <c r="C1459" s="3">
        <v>205</v>
      </c>
      <c r="D1459" s="3">
        <v>302</v>
      </c>
      <c r="E1459" s="3">
        <v>105</v>
      </c>
      <c r="F1459" s="3">
        <v>9</v>
      </c>
      <c r="G1459" s="5">
        <v>145.78200000000001</v>
      </c>
      <c r="H1459" s="5">
        <v>1312.038</v>
      </c>
      <c r="I1459" s="5">
        <v>196.8057</v>
      </c>
      <c r="J1459" s="3" t="b">
        <v>0</v>
      </c>
      <c r="K1459" s="3" t="s">
        <v>365</v>
      </c>
      <c r="L1459" s="16">
        <f t="shared" si="66"/>
        <v>1.5277777777777777E-2</v>
      </c>
      <c r="M1459" s="3">
        <v>2024</v>
      </c>
      <c r="N1459" s="3">
        <v>4</v>
      </c>
      <c r="O1459" s="3" t="s">
        <v>18</v>
      </c>
      <c r="P1459" s="3">
        <v>0</v>
      </c>
      <c r="Q1459" s="9">
        <f xml:space="preserve"> Table1[[#This Row],[Total_Sales]] / Table1[[#This Row],[Quantity_Sold]]</f>
        <v>145.78200000000001</v>
      </c>
      <c r="R1459" s="14" t="str">
        <f t="shared" si="67"/>
        <v>Morning</v>
      </c>
      <c r="S1459" s="30">
        <f t="shared" si="68"/>
        <v>0.15</v>
      </c>
    </row>
    <row r="1460" spans="1:19" ht="15.75" customHeight="1" x14ac:dyDescent="0.3">
      <c r="A1460" s="3">
        <v>2671</v>
      </c>
      <c r="B1460" s="4">
        <v>45392</v>
      </c>
      <c r="C1460" s="3">
        <v>203</v>
      </c>
      <c r="D1460" s="3">
        <v>304</v>
      </c>
      <c r="E1460" s="3">
        <v>105</v>
      </c>
      <c r="F1460" s="3">
        <v>9</v>
      </c>
      <c r="G1460" s="5">
        <v>228.05900000000003</v>
      </c>
      <c r="H1460" s="5">
        <v>2052.5310000000004</v>
      </c>
      <c r="I1460" s="5">
        <v>513.1327500000001</v>
      </c>
      <c r="J1460" s="3" t="b">
        <v>0</v>
      </c>
      <c r="K1460" s="3" t="s">
        <v>227</v>
      </c>
      <c r="L1460" s="16">
        <f t="shared" si="66"/>
        <v>0.72777777777777775</v>
      </c>
      <c r="M1460" s="3">
        <v>2024</v>
      </c>
      <c r="N1460" s="3">
        <v>4</v>
      </c>
      <c r="O1460" s="3" t="s">
        <v>18</v>
      </c>
      <c r="P1460" s="3">
        <v>17</v>
      </c>
      <c r="Q1460" s="9">
        <f xml:space="preserve"> Table1[[#This Row],[Total_Sales]] / Table1[[#This Row],[Quantity_Sold]]</f>
        <v>228.05900000000005</v>
      </c>
      <c r="R1460" s="14" t="str">
        <f t="shared" si="67"/>
        <v>Evening</v>
      </c>
      <c r="S1460" s="30">
        <f t="shared" si="68"/>
        <v>0.25</v>
      </c>
    </row>
    <row r="1461" spans="1:19" ht="15.75" customHeight="1" x14ac:dyDescent="0.3">
      <c r="A1461" s="3">
        <v>2040</v>
      </c>
      <c r="B1461" s="4">
        <v>45393</v>
      </c>
      <c r="C1461" s="3">
        <v>204</v>
      </c>
      <c r="D1461" s="3">
        <v>304</v>
      </c>
      <c r="E1461" s="3">
        <v>102</v>
      </c>
      <c r="F1461" s="3">
        <v>7</v>
      </c>
      <c r="G1461" s="5">
        <v>68.198000000000008</v>
      </c>
      <c r="H1461" s="5">
        <v>477.38600000000008</v>
      </c>
      <c r="I1461" s="5">
        <v>100.25106000000001</v>
      </c>
      <c r="J1461" s="3" t="b">
        <v>0</v>
      </c>
      <c r="K1461" s="3" t="s">
        <v>184</v>
      </c>
      <c r="L1461" s="16">
        <f t="shared" si="66"/>
        <v>0.38333333333333336</v>
      </c>
      <c r="M1461" s="3">
        <v>2024</v>
      </c>
      <c r="N1461" s="3">
        <v>4</v>
      </c>
      <c r="O1461" s="3" t="s">
        <v>16</v>
      </c>
      <c r="P1461" s="3">
        <v>9</v>
      </c>
      <c r="Q1461" s="9">
        <f xml:space="preserve"> Table1[[#This Row],[Total_Sales]] / Table1[[#This Row],[Quantity_Sold]]</f>
        <v>68.198000000000008</v>
      </c>
      <c r="R1461" s="14" t="str">
        <f t="shared" si="67"/>
        <v>Morning</v>
      </c>
      <c r="S1461" s="30">
        <f t="shared" si="68"/>
        <v>0.21</v>
      </c>
    </row>
    <row r="1462" spans="1:19" ht="15.75" customHeight="1" x14ac:dyDescent="0.3">
      <c r="A1462" s="3">
        <v>2427</v>
      </c>
      <c r="B1462" s="4">
        <v>45393</v>
      </c>
      <c r="C1462" s="3">
        <v>205</v>
      </c>
      <c r="D1462" s="3">
        <v>301</v>
      </c>
      <c r="E1462" s="3">
        <v>101</v>
      </c>
      <c r="F1462" s="3">
        <v>6</v>
      </c>
      <c r="G1462" s="5">
        <v>113.711</v>
      </c>
      <c r="H1462" s="5">
        <v>682.26599999999996</v>
      </c>
      <c r="I1462" s="5">
        <v>102.33989999999999</v>
      </c>
      <c r="J1462" s="3" t="b">
        <v>1</v>
      </c>
      <c r="K1462" s="3" t="s">
        <v>378</v>
      </c>
      <c r="L1462" s="16">
        <f t="shared" si="66"/>
        <v>0.81458333333333333</v>
      </c>
      <c r="M1462" s="3">
        <v>2024</v>
      </c>
      <c r="N1462" s="3">
        <v>4</v>
      </c>
      <c r="O1462" s="3" t="s">
        <v>16</v>
      </c>
      <c r="P1462" s="3">
        <v>19</v>
      </c>
      <c r="Q1462" s="14">
        <f xml:space="preserve"> Table1[[#This Row],[Total_Sales]] / Table1[[#This Row],[Quantity_Sold]]</f>
        <v>113.711</v>
      </c>
      <c r="R1462" s="14" t="str">
        <f t="shared" si="67"/>
        <v>Evening</v>
      </c>
      <c r="S1462" s="30">
        <f t="shared" si="68"/>
        <v>0.15</v>
      </c>
    </row>
    <row r="1463" spans="1:19" ht="15.75" customHeight="1" x14ac:dyDescent="0.3">
      <c r="A1463" s="3">
        <v>1093</v>
      </c>
      <c r="B1463" s="4">
        <v>45394</v>
      </c>
      <c r="C1463" s="3">
        <v>205</v>
      </c>
      <c r="D1463" s="3">
        <v>304</v>
      </c>
      <c r="E1463" s="3">
        <v>105</v>
      </c>
      <c r="F1463" s="3">
        <v>9</v>
      </c>
      <c r="G1463" s="5">
        <v>356.81100000000004</v>
      </c>
      <c r="H1463" s="5">
        <v>3211.2990000000004</v>
      </c>
      <c r="I1463" s="5">
        <v>802.82475000000011</v>
      </c>
      <c r="J1463" s="3" t="b">
        <v>0</v>
      </c>
      <c r="K1463" s="3" t="s">
        <v>66</v>
      </c>
      <c r="L1463" s="16">
        <f t="shared" si="66"/>
        <v>0.18541666666666667</v>
      </c>
      <c r="M1463" s="3">
        <v>2024</v>
      </c>
      <c r="N1463" s="3">
        <v>4</v>
      </c>
      <c r="O1463" s="3" t="s">
        <v>26</v>
      </c>
      <c r="P1463" s="3">
        <v>4</v>
      </c>
      <c r="Q1463" s="9">
        <f xml:space="preserve"> Table1[[#This Row],[Total_Sales]] / Table1[[#This Row],[Quantity_Sold]]</f>
        <v>356.81100000000004</v>
      </c>
      <c r="R1463" s="14" t="str">
        <f t="shared" si="67"/>
        <v>Morning</v>
      </c>
      <c r="S1463" s="30">
        <f t="shared" si="68"/>
        <v>0.25</v>
      </c>
    </row>
    <row r="1464" spans="1:19" ht="15.75" customHeight="1" x14ac:dyDescent="0.3">
      <c r="A1464" s="3">
        <v>2739</v>
      </c>
      <c r="B1464" s="4">
        <v>45394</v>
      </c>
      <c r="C1464" s="3">
        <v>201</v>
      </c>
      <c r="D1464" s="3">
        <v>302</v>
      </c>
      <c r="E1464" s="3">
        <v>103</v>
      </c>
      <c r="F1464" s="3">
        <v>7</v>
      </c>
      <c r="G1464" s="5">
        <v>134.667</v>
      </c>
      <c r="H1464" s="5">
        <v>942.66899999999998</v>
      </c>
      <c r="I1464" s="5">
        <v>141.40035</v>
      </c>
      <c r="J1464" s="3" t="b">
        <v>0</v>
      </c>
      <c r="K1464" s="3" t="s">
        <v>1019</v>
      </c>
      <c r="L1464" s="16">
        <f t="shared" si="66"/>
        <v>9.0277777777777769E-3</v>
      </c>
      <c r="M1464" s="3">
        <v>2024</v>
      </c>
      <c r="N1464" s="3">
        <v>4</v>
      </c>
      <c r="O1464" s="3" t="s">
        <v>26</v>
      </c>
      <c r="P1464" s="3">
        <v>0</v>
      </c>
      <c r="Q1464" s="9">
        <f xml:space="preserve"> Table1[[#This Row],[Total_Sales]] / Table1[[#This Row],[Quantity_Sold]]</f>
        <v>134.667</v>
      </c>
      <c r="R1464" s="14" t="str">
        <f t="shared" si="67"/>
        <v>Morning</v>
      </c>
      <c r="S1464" s="30">
        <f t="shared" si="68"/>
        <v>0.15</v>
      </c>
    </row>
    <row r="1465" spans="1:19" ht="15.75" customHeight="1" x14ac:dyDescent="0.3">
      <c r="A1465" s="3">
        <v>2803</v>
      </c>
      <c r="B1465" s="4">
        <v>45394</v>
      </c>
      <c r="C1465" s="3">
        <v>202</v>
      </c>
      <c r="D1465" s="3">
        <v>304</v>
      </c>
      <c r="E1465" s="3">
        <v>103</v>
      </c>
      <c r="F1465" s="3">
        <v>6</v>
      </c>
      <c r="G1465" s="5">
        <v>264.25100000000003</v>
      </c>
      <c r="H1465" s="5">
        <v>1585.5060000000003</v>
      </c>
      <c r="I1465" s="5">
        <v>396.37650000000008</v>
      </c>
      <c r="J1465" s="3" t="b">
        <v>0</v>
      </c>
      <c r="K1465" s="3" t="s">
        <v>1044</v>
      </c>
      <c r="L1465" s="16">
        <f t="shared" si="66"/>
        <v>0.67847222222222225</v>
      </c>
      <c r="M1465" s="3">
        <v>2024</v>
      </c>
      <c r="N1465" s="3">
        <v>4</v>
      </c>
      <c r="O1465" s="3" t="s">
        <v>26</v>
      </c>
      <c r="P1465" s="3">
        <v>16</v>
      </c>
      <c r="Q1465" s="9">
        <f xml:space="preserve"> Table1[[#This Row],[Total_Sales]] / Table1[[#This Row],[Quantity_Sold]]</f>
        <v>264.25100000000003</v>
      </c>
      <c r="R1465" s="14" t="str">
        <f t="shared" si="67"/>
        <v>Evening</v>
      </c>
      <c r="S1465" s="30">
        <f t="shared" si="68"/>
        <v>0.25</v>
      </c>
    </row>
    <row r="1466" spans="1:19" ht="15.75" customHeight="1" x14ac:dyDescent="0.3">
      <c r="A1466" s="3">
        <v>1823</v>
      </c>
      <c r="B1466" s="4">
        <v>45395</v>
      </c>
      <c r="C1466" s="3">
        <v>203</v>
      </c>
      <c r="D1466" s="3">
        <v>304</v>
      </c>
      <c r="E1466" s="3">
        <v>101</v>
      </c>
      <c r="F1466" s="3">
        <v>10</v>
      </c>
      <c r="G1466" s="5">
        <v>183.09200000000001</v>
      </c>
      <c r="H1466" s="5">
        <v>1830.92</v>
      </c>
      <c r="I1466" s="5">
        <v>347.87479999999999</v>
      </c>
      <c r="J1466" s="3" t="b">
        <v>0</v>
      </c>
      <c r="K1466" s="3" t="s">
        <v>649</v>
      </c>
      <c r="L1466" s="16">
        <f t="shared" si="66"/>
        <v>0.74791666666666667</v>
      </c>
      <c r="M1466" s="3">
        <v>2024</v>
      </c>
      <c r="N1466" s="3">
        <v>4</v>
      </c>
      <c r="O1466" s="3" t="s">
        <v>22</v>
      </c>
      <c r="P1466" s="3">
        <v>17</v>
      </c>
      <c r="Q1466" s="14">
        <f xml:space="preserve"> Table1[[#This Row],[Total_Sales]] / Table1[[#This Row],[Quantity_Sold]]</f>
        <v>183.09200000000001</v>
      </c>
      <c r="R1466" s="14" t="str">
        <f t="shared" si="67"/>
        <v>Evening</v>
      </c>
      <c r="S1466" s="30">
        <f t="shared" si="68"/>
        <v>0.19</v>
      </c>
    </row>
    <row r="1467" spans="1:19" ht="15.75" customHeight="1" x14ac:dyDescent="0.3">
      <c r="A1467" s="3">
        <v>1446</v>
      </c>
      <c r="B1467" s="4">
        <v>45396</v>
      </c>
      <c r="C1467" s="3">
        <v>204</v>
      </c>
      <c r="D1467" s="3">
        <v>301</v>
      </c>
      <c r="E1467" s="3">
        <v>102</v>
      </c>
      <c r="F1467" s="3">
        <v>6</v>
      </c>
      <c r="G1467" s="5">
        <v>292.74700000000001</v>
      </c>
      <c r="H1467" s="5">
        <v>1756.482</v>
      </c>
      <c r="I1467" s="5">
        <v>368.86122</v>
      </c>
      <c r="J1467" s="3" t="b">
        <v>0</v>
      </c>
      <c r="K1467" s="3" t="s">
        <v>407</v>
      </c>
      <c r="L1467" s="16">
        <f t="shared" si="66"/>
        <v>0.9770833333333333</v>
      </c>
      <c r="M1467" s="3">
        <v>2024</v>
      </c>
      <c r="N1467" s="3">
        <v>4</v>
      </c>
      <c r="O1467" s="3" t="s">
        <v>20</v>
      </c>
      <c r="P1467" s="3">
        <v>23</v>
      </c>
      <c r="Q1467" s="9">
        <f xml:space="preserve"> Table1[[#This Row],[Total_Sales]] / Table1[[#This Row],[Quantity_Sold]]</f>
        <v>292.74700000000001</v>
      </c>
      <c r="R1467" s="14" t="str">
        <f t="shared" si="67"/>
        <v>Night</v>
      </c>
      <c r="S1467" s="30">
        <f t="shared" si="68"/>
        <v>0.21</v>
      </c>
    </row>
    <row r="1468" spans="1:19" ht="15.75" customHeight="1" x14ac:dyDescent="0.3">
      <c r="A1468" s="3">
        <v>2778</v>
      </c>
      <c r="B1468" s="4">
        <v>45397</v>
      </c>
      <c r="C1468" s="3">
        <v>201</v>
      </c>
      <c r="D1468" s="3">
        <v>301</v>
      </c>
      <c r="E1468" s="3">
        <v>101</v>
      </c>
      <c r="F1468" s="3">
        <v>1</v>
      </c>
      <c r="G1468" s="5">
        <v>116.53200000000001</v>
      </c>
      <c r="H1468" s="5">
        <v>116.53200000000001</v>
      </c>
      <c r="I1468" s="5">
        <v>24.471720000000001</v>
      </c>
      <c r="J1468" s="3" t="b">
        <v>0</v>
      </c>
      <c r="K1468" s="3" t="s">
        <v>583</v>
      </c>
      <c r="L1468" s="16">
        <f t="shared" si="66"/>
        <v>0.92013888888888884</v>
      </c>
      <c r="M1468" s="3">
        <v>2024</v>
      </c>
      <c r="N1468" s="3">
        <v>4</v>
      </c>
      <c r="O1468" s="3" t="s">
        <v>28</v>
      </c>
      <c r="P1468" s="3">
        <v>22</v>
      </c>
      <c r="Q1468" s="14">
        <f xml:space="preserve"> Table1[[#This Row],[Total_Sales]] / Table1[[#This Row],[Quantity_Sold]]</f>
        <v>116.53200000000001</v>
      </c>
      <c r="R1468" s="14" t="str">
        <f t="shared" si="67"/>
        <v>Night</v>
      </c>
      <c r="S1468" s="30">
        <f t="shared" si="68"/>
        <v>0.21</v>
      </c>
    </row>
    <row r="1469" spans="1:19" ht="15.75" customHeight="1" x14ac:dyDescent="0.3">
      <c r="A1469" s="3">
        <v>2902</v>
      </c>
      <c r="B1469" s="4">
        <v>45397</v>
      </c>
      <c r="C1469" s="3">
        <v>201</v>
      </c>
      <c r="D1469" s="3">
        <v>304</v>
      </c>
      <c r="E1469" s="3">
        <v>104</v>
      </c>
      <c r="F1469" s="3">
        <v>7</v>
      </c>
      <c r="G1469" s="5">
        <v>75.179000000000002</v>
      </c>
      <c r="H1469" s="5">
        <v>526.25300000000004</v>
      </c>
      <c r="I1469" s="5">
        <v>89.463010000000011</v>
      </c>
      <c r="J1469" s="3" t="b">
        <v>0</v>
      </c>
      <c r="K1469" s="3" t="s">
        <v>1079</v>
      </c>
      <c r="L1469" s="16">
        <f t="shared" si="66"/>
        <v>0.50138888888888888</v>
      </c>
      <c r="M1469" s="3">
        <v>2024</v>
      </c>
      <c r="N1469" s="3">
        <v>4</v>
      </c>
      <c r="O1469" s="3" t="s">
        <v>28</v>
      </c>
      <c r="P1469" s="3">
        <v>12</v>
      </c>
      <c r="Q1469" s="9">
        <f xml:space="preserve"> Table1[[#This Row],[Total_Sales]] / Table1[[#This Row],[Quantity_Sold]]</f>
        <v>75.179000000000002</v>
      </c>
      <c r="R1469" s="14" t="str">
        <f t="shared" si="67"/>
        <v>Afternoon</v>
      </c>
      <c r="S1469" s="30">
        <f t="shared" si="68"/>
        <v>0.17</v>
      </c>
    </row>
    <row r="1470" spans="1:19" ht="15.75" customHeight="1" x14ac:dyDescent="0.3">
      <c r="A1470" s="3">
        <v>1324</v>
      </c>
      <c r="B1470" s="4">
        <v>45398</v>
      </c>
      <c r="C1470" s="3">
        <v>205</v>
      </c>
      <c r="D1470" s="3">
        <v>301</v>
      </c>
      <c r="E1470" s="3">
        <v>103</v>
      </c>
      <c r="F1470" s="3">
        <v>1</v>
      </c>
      <c r="G1470" s="5">
        <v>29.588000000000005</v>
      </c>
      <c r="H1470" s="5">
        <v>29.588000000000005</v>
      </c>
      <c r="I1470" s="5">
        <v>5.0299600000000009</v>
      </c>
      <c r="J1470" s="3" t="b">
        <v>0</v>
      </c>
      <c r="K1470" s="3" t="s">
        <v>311</v>
      </c>
      <c r="L1470" s="16">
        <f t="shared" si="66"/>
        <v>0.69166666666666665</v>
      </c>
      <c r="M1470" s="3">
        <v>2024</v>
      </c>
      <c r="N1470" s="3">
        <v>4</v>
      </c>
      <c r="O1470" s="3" t="s">
        <v>31</v>
      </c>
      <c r="P1470" s="3">
        <v>16</v>
      </c>
      <c r="Q1470" s="9">
        <f xml:space="preserve"> Table1[[#This Row],[Total_Sales]] / Table1[[#This Row],[Quantity_Sold]]</f>
        <v>29.588000000000005</v>
      </c>
      <c r="R1470" s="14" t="str">
        <f t="shared" si="67"/>
        <v>Evening</v>
      </c>
      <c r="S1470" s="30">
        <f t="shared" si="68"/>
        <v>0.17</v>
      </c>
    </row>
    <row r="1471" spans="1:19" ht="15.75" customHeight="1" x14ac:dyDescent="0.3">
      <c r="A1471" s="3">
        <v>2079</v>
      </c>
      <c r="B1471" s="4">
        <v>45398</v>
      </c>
      <c r="C1471" s="3">
        <v>204</v>
      </c>
      <c r="D1471" s="3">
        <v>303</v>
      </c>
      <c r="E1471" s="3">
        <v>103</v>
      </c>
      <c r="F1471" s="3">
        <v>3</v>
      </c>
      <c r="G1471" s="5">
        <v>144.11799999999999</v>
      </c>
      <c r="H1471" s="5">
        <v>432.35399999999998</v>
      </c>
      <c r="I1471" s="5">
        <v>64.853099999999998</v>
      </c>
      <c r="J1471" s="3" t="b">
        <v>0</v>
      </c>
      <c r="K1471" s="3" t="s">
        <v>140</v>
      </c>
      <c r="L1471" s="16">
        <f t="shared" si="66"/>
        <v>0.94930555555555551</v>
      </c>
      <c r="M1471" s="3">
        <v>2024</v>
      </c>
      <c r="N1471" s="3">
        <v>4</v>
      </c>
      <c r="O1471" s="3" t="s">
        <v>31</v>
      </c>
      <c r="P1471" s="3">
        <v>22</v>
      </c>
      <c r="Q1471" s="9">
        <f xml:space="preserve"> Table1[[#This Row],[Total_Sales]] / Table1[[#This Row],[Quantity_Sold]]</f>
        <v>144.11799999999999</v>
      </c>
      <c r="R1471" s="14" t="str">
        <f t="shared" si="67"/>
        <v>Night</v>
      </c>
      <c r="S1471" s="30">
        <f t="shared" si="68"/>
        <v>0.15</v>
      </c>
    </row>
    <row r="1472" spans="1:19" ht="15.75" customHeight="1" x14ac:dyDescent="0.3">
      <c r="A1472" s="3">
        <v>2519</v>
      </c>
      <c r="B1472" s="4">
        <v>45398</v>
      </c>
      <c r="C1472" s="3">
        <v>202</v>
      </c>
      <c r="D1472" s="3">
        <v>305</v>
      </c>
      <c r="E1472" s="3">
        <v>105</v>
      </c>
      <c r="F1472" s="3">
        <v>7</v>
      </c>
      <c r="G1472" s="5">
        <v>186.511</v>
      </c>
      <c r="H1472" s="5">
        <v>1305.577</v>
      </c>
      <c r="I1472" s="5">
        <v>248.05963</v>
      </c>
      <c r="J1472" s="3" t="b">
        <v>0</v>
      </c>
      <c r="K1472" s="3" t="s">
        <v>950</v>
      </c>
      <c r="L1472" s="16">
        <f t="shared" si="66"/>
        <v>0.26874999999999999</v>
      </c>
      <c r="M1472" s="3">
        <v>2024</v>
      </c>
      <c r="N1472" s="3">
        <v>4</v>
      </c>
      <c r="O1472" s="3" t="s">
        <v>31</v>
      </c>
      <c r="P1472" s="3">
        <v>6</v>
      </c>
      <c r="Q1472" s="9">
        <f xml:space="preserve"> Table1[[#This Row],[Total_Sales]] / Table1[[#This Row],[Quantity_Sold]]</f>
        <v>186.511</v>
      </c>
      <c r="R1472" s="14" t="str">
        <f t="shared" si="67"/>
        <v>Morning</v>
      </c>
      <c r="S1472" s="30">
        <f t="shared" si="68"/>
        <v>0.19</v>
      </c>
    </row>
    <row r="1473" spans="1:19" ht="15.75" customHeight="1" x14ac:dyDescent="0.3">
      <c r="A1473" s="3">
        <v>1455</v>
      </c>
      <c r="B1473" s="4">
        <v>45399</v>
      </c>
      <c r="C1473" s="3">
        <v>203</v>
      </c>
      <c r="D1473" s="3">
        <v>303</v>
      </c>
      <c r="E1473" s="3">
        <v>102</v>
      </c>
      <c r="F1473" s="3">
        <v>3</v>
      </c>
      <c r="G1473" s="5">
        <v>165.50300000000001</v>
      </c>
      <c r="H1473" s="5">
        <v>496.50900000000001</v>
      </c>
      <c r="I1473" s="5">
        <v>74.476349999999996</v>
      </c>
      <c r="J1473" s="3" t="b">
        <v>1</v>
      </c>
      <c r="K1473" s="3" t="s">
        <v>261</v>
      </c>
      <c r="L1473" s="16">
        <f t="shared" si="66"/>
        <v>0.2902777777777778</v>
      </c>
      <c r="M1473" s="3">
        <v>2024</v>
      </c>
      <c r="N1473" s="3">
        <v>4</v>
      </c>
      <c r="O1473" s="3" t="s">
        <v>18</v>
      </c>
      <c r="P1473" s="3">
        <v>6</v>
      </c>
      <c r="Q1473" s="9">
        <f xml:space="preserve"> Table1[[#This Row],[Total_Sales]] / Table1[[#This Row],[Quantity_Sold]]</f>
        <v>165.50300000000001</v>
      </c>
      <c r="R1473" s="14" t="str">
        <f t="shared" si="67"/>
        <v>Morning</v>
      </c>
      <c r="S1473" s="30">
        <f t="shared" si="68"/>
        <v>0.15</v>
      </c>
    </row>
    <row r="1474" spans="1:19" ht="15.75" customHeight="1" x14ac:dyDescent="0.3">
      <c r="A1474" s="3">
        <v>1954</v>
      </c>
      <c r="B1474" s="4">
        <v>45399</v>
      </c>
      <c r="C1474" s="3">
        <v>203</v>
      </c>
      <c r="D1474" s="3">
        <v>302</v>
      </c>
      <c r="E1474" s="3">
        <v>102</v>
      </c>
      <c r="F1474" s="3">
        <v>5</v>
      </c>
      <c r="G1474" s="5">
        <v>200.17400000000001</v>
      </c>
      <c r="H1474" s="5">
        <v>1000.87</v>
      </c>
      <c r="I1474" s="5">
        <v>170.14790000000002</v>
      </c>
      <c r="J1474" s="3" t="b">
        <v>0</v>
      </c>
      <c r="K1474" s="3" t="s">
        <v>716</v>
      </c>
      <c r="L1474" s="16">
        <f t="shared" ref="L1474:L1537" si="69">TIMEVALUE(K1474)</f>
        <v>0.95</v>
      </c>
      <c r="M1474" s="3">
        <v>2024</v>
      </c>
      <c r="N1474" s="3">
        <v>4</v>
      </c>
      <c r="O1474" s="3" t="s">
        <v>18</v>
      </c>
      <c r="P1474" s="3">
        <v>22</v>
      </c>
      <c r="Q1474" s="9">
        <f xml:space="preserve"> Table1[[#This Row],[Total_Sales]] / Table1[[#This Row],[Quantity_Sold]]</f>
        <v>200.17400000000001</v>
      </c>
      <c r="R1474" s="14" t="str">
        <f t="shared" ref="R1474:R1537" si="70">IF(L1474&lt;TIME(12,0,0),"Morning", IF(L1474&lt;TIME(15,0,0),"Afternoon", IF(L1474&lt;TIME(21,0,0),"Evening","Night")))</f>
        <v>Night</v>
      </c>
      <c r="S1474" s="30">
        <f t="shared" ref="S1474:S1537" si="71">(I1474/H1474)</f>
        <v>0.17</v>
      </c>
    </row>
    <row r="1475" spans="1:19" ht="15.75" customHeight="1" x14ac:dyDescent="0.3">
      <c r="A1475" s="3">
        <v>2551</v>
      </c>
      <c r="B1475" s="4">
        <v>45399</v>
      </c>
      <c r="C1475" s="3">
        <v>202</v>
      </c>
      <c r="D1475" s="3">
        <v>301</v>
      </c>
      <c r="E1475" s="3">
        <v>101</v>
      </c>
      <c r="F1475" s="3">
        <v>3</v>
      </c>
      <c r="G1475" s="5">
        <v>85.488000000000014</v>
      </c>
      <c r="H1475" s="5">
        <v>256.46400000000006</v>
      </c>
      <c r="I1475" s="5">
        <v>64.116000000000014</v>
      </c>
      <c r="J1475" s="3" t="b">
        <v>1</v>
      </c>
      <c r="K1475" s="3" t="s">
        <v>548</v>
      </c>
      <c r="L1475" s="16">
        <f t="shared" si="69"/>
        <v>0.7895833333333333</v>
      </c>
      <c r="M1475" s="3">
        <v>2024</v>
      </c>
      <c r="N1475" s="3">
        <v>4</v>
      </c>
      <c r="O1475" s="3" t="s">
        <v>18</v>
      </c>
      <c r="P1475" s="3">
        <v>18</v>
      </c>
      <c r="Q1475" s="14">
        <f xml:space="preserve"> Table1[[#This Row],[Total_Sales]] / Table1[[#This Row],[Quantity_Sold]]</f>
        <v>85.488000000000014</v>
      </c>
      <c r="R1475" s="14" t="str">
        <f t="shared" si="70"/>
        <v>Evening</v>
      </c>
      <c r="S1475" s="30">
        <f t="shared" si="71"/>
        <v>0.25</v>
      </c>
    </row>
    <row r="1476" spans="1:19" ht="15.75" customHeight="1" x14ac:dyDescent="0.3">
      <c r="A1476" s="3">
        <v>2995</v>
      </c>
      <c r="B1476" s="4">
        <v>45399</v>
      </c>
      <c r="C1476" s="3">
        <v>201</v>
      </c>
      <c r="D1476" s="3">
        <v>302</v>
      </c>
      <c r="E1476" s="3">
        <v>105</v>
      </c>
      <c r="F1476" s="3">
        <v>5</v>
      </c>
      <c r="G1476" s="5">
        <v>139.1</v>
      </c>
      <c r="H1476" s="5">
        <v>695.5</v>
      </c>
      <c r="I1476" s="5">
        <v>173.875</v>
      </c>
      <c r="J1476" s="3" t="b">
        <v>0</v>
      </c>
      <c r="K1476" s="3" t="s">
        <v>1104</v>
      </c>
      <c r="L1476" s="16">
        <f t="shared" si="69"/>
        <v>0.52222222222222225</v>
      </c>
      <c r="M1476" s="3">
        <v>2024</v>
      </c>
      <c r="N1476" s="3">
        <v>4</v>
      </c>
      <c r="O1476" s="3" t="s">
        <v>18</v>
      </c>
      <c r="P1476" s="3">
        <v>12</v>
      </c>
      <c r="Q1476" s="9">
        <f xml:space="preserve"> Table1[[#This Row],[Total_Sales]] / Table1[[#This Row],[Quantity_Sold]]</f>
        <v>139.1</v>
      </c>
      <c r="R1476" s="14" t="str">
        <f t="shared" si="70"/>
        <v>Afternoon</v>
      </c>
      <c r="S1476" s="30">
        <f t="shared" si="71"/>
        <v>0.25</v>
      </c>
    </row>
    <row r="1477" spans="1:19" ht="15.75" customHeight="1" x14ac:dyDescent="0.3">
      <c r="A1477" s="3">
        <v>2719</v>
      </c>
      <c r="B1477" s="4">
        <v>45400</v>
      </c>
      <c r="C1477" s="3">
        <v>204</v>
      </c>
      <c r="D1477" s="3">
        <v>305</v>
      </c>
      <c r="E1477" s="3">
        <v>104</v>
      </c>
      <c r="F1477" s="3">
        <v>2</v>
      </c>
      <c r="G1477" s="5">
        <v>367.09399999999999</v>
      </c>
      <c r="H1477" s="5">
        <v>734.18799999999999</v>
      </c>
      <c r="I1477" s="5">
        <v>183.547</v>
      </c>
      <c r="J1477" s="3" t="b">
        <v>0</v>
      </c>
      <c r="K1477" s="3" t="s">
        <v>1011</v>
      </c>
      <c r="L1477" s="16">
        <f t="shared" si="69"/>
        <v>0.41319444444444442</v>
      </c>
      <c r="M1477" s="3">
        <v>2024</v>
      </c>
      <c r="N1477" s="3">
        <v>4</v>
      </c>
      <c r="O1477" s="3" t="s">
        <v>16</v>
      </c>
      <c r="P1477" s="3">
        <v>9</v>
      </c>
      <c r="Q1477" s="9">
        <f xml:space="preserve"> Table1[[#This Row],[Total_Sales]] / Table1[[#This Row],[Quantity_Sold]]</f>
        <v>367.09399999999999</v>
      </c>
      <c r="R1477" s="14" t="str">
        <f t="shared" si="70"/>
        <v>Morning</v>
      </c>
      <c r="S1477" s="30">
        <f t="shared" si="71"/>
        <v>0.25</v>
      </c>
    </row>
    <row r="1478" spans="1:19" ht="15.75" customHeight="1" x14ac:dyDescent="0.3">
      <c r="A1478" s="3">
        <v>1402</v>
      </c>
      <c r="B1478" s="4">
        <v>45401</v>
      </c>
      <c r="C1478" s="3">
        <v>204</v>
      </c>
      <c r="D1478" s="3">
        <v>303</v>
      </c>
      <c r="E1478" s="3">
        <v>105</v>
      </c>
      <c r="F1478" s="3">
        <v>2</v>
      </c>
      <c r="G1478" s="5">
        <v>209.417</v>
      </c>
      <c r="H1478" s="5">
        <v>418.834</v>
      </c>
      <c r="I1478" s="5">
        <v>71.201779999999999</v>
      </c>
      <c r="J1478" s="3" t="b">
        <v>0</v>
      </c>
      <c r="K1478" s="3" t="s">
        <v>377</v>
      </c>
      <c r="L1478" s="16">
        <f t="shared" si="69"/>
        <v>0.33402777777777776</v>
      </c>
      <c r="M1478" s="3">
        <v>2024</v>
      </c>
      <c r="N1478" s="3">
        <v>4</v>
      </c>
      <c r="O1478" s="3" t="s">
        <v>26</v>
      </c>
      <c r="P1478" s="3">
        <v>8</v>
      </c>
      <c r="Q1478" s="9">
        <f xml:space="preserve"> Table1[[#This Row],[Total_Sales]] / Table1[[#This Row],[Quantity_Sold]]</f>
        <v>209.417</v>
      </c>
      <c r="R1478" s="14" t="str">
        <f t="shared" si="70"/>
        <v>Morning</v>
      </c>
      <c r="S1478" s="30">
        <f t="shared" si="71"/>
        <v>0.16999999999999998</v>
      </c>
    </row>
    <row r="1479" spans="1:19" ht="15.75" customHeight="1" x14ac:dyDescent="0.3">
      <c r="A1479" s="3">
        <v>1694</v>
      </c>
      <c r="B1479" s="4">
        <v>45401</v>
      </c>
      <c r="C1479" s="3">
        <v>201</v>
      </c>
      <c r="D1479" s="3">
        <v>301</v>
      </c>
      <c r="E1479" s="3">
        <v>105</v>
      </c>
      <c r="F1479" s="3">
        <v>4</v>
      </c>
      <c r="G1479" s="5">
        <v>38.194000000000003</v>
      </c>
      <c r="H1479" s="5">
        <v>152.77600000000001</v>
      </c>
      <c r="I1479" s="5">
        <v>45.832799999999999</v>
      </c>
      <c r="J1479" s="3" t="b">
        <v>1</v>
      </c>
      <c r="K1479" s="3" t="s">
        <v>575</v>
      </c>
      <c r="L1479" s="16">
        <f t="shared" si="69"/>
        <v>0.66805555555555551</v>
      </c>
      <c r="M1479" s="3">
        <v>2024</v>
      </c>
      <c r="N1479" s="3">
        <v>4</v>
      </c>
      <c r="O1479" s="3" t="s">
        <v>26</v>
      </c>
      <c r="P1479" s="3">
        <v>16</v>
      </c>
      <c r="Q1479" s="9">
        <f xml:space="preserve"> Table1[[#This Row],[Total_Sales]] / Table1[[#This Row],[Quantity_Sold]]</f>
        <v>38.194000000000003</v>
      </c>
      <c r="R1479" s="14" t="str">
        <f t="shared" si="70"/>
        <v>Evening</v>
      </c>
      <c r="S1479" s="30">
        <f t="shared" si="71"/>
        <v>0.3</v>
      </c>
    </row>
    <row r="1480" spans="1:19" ht="15.75" customHeight="1" x14ac:dyDescent="0.3">
      <c r="A1480" s="3">
        <v>2048</v>
      </c>
      <c r="B1480" s="4">
        <v>45402</v>
      </c>
      <c r="C1480" s="3">
        <v>202</v>
      </c>
      <c r="D1480" s="3">
        <v>301</v>
      </c>
      <c r="E1480" s="3">
        <v>103</v>
      </c>
      <c r="F1480" s="3">
        <v>1</v>
      </c>
      <c r="G1480" s="5">
        <v>262.65199999999999</v>
      </c>
      <c r="H1480" s="5">
        <v>262.65199999999999</v>
      </c>
      <c r="I1480" s="5">
        <v>78.795599999999993</v>
      </c>
      <c r="J1480" s="3" t="b">
        <v>0</v>
      </c>
      <c r="K1480" s="3" t="s">
        <v>307</v>
      </c>
      <c r="L1480" s="16">
        <f t="shared" si="69"/>
        <v>0.29444444444444445</v>
      </c>
      <c r="M1480" s="3">
        <v>2024</v>
      </c>
      <c r="N1480" s="3">
        <v>4</v>
      </c>
      <c r="O1480" s="3" t="s">
        <v>22</v>
      </c>
      <c r="P1480" s="3">
        <v>7</v>
      </c>
      <c r="Q1480" s="9">
        <f xml:space="preserve"> Table1[[#This Row],[Total_Sales]] / Table1[[#This Row],[Quantity_Sold]]</f>
        <v>262.65199999999999</v>
      </c>
      <c r="R1480" s="14" t="str">
        <f t="shared" si="70"/>
        <v>Morning</v>
      </c>
      <c r="S1480" s="30">
        <f t="shared" si="71"/>
        <v>0.3</v>
      </c>
    </row>
    <row r="1481" spans="1:19" ht="15.75" customHeight="1" x14ac:dyDescent="0.3">
      <c r="A1481" s="3">
        <v>2413</v>
      </c>
      <c r="B1481" s="4">
        <v>45402</v>
      </c>
      <c r="C1481" s="3">
        <v>201</v>
      </c>
      <c r="D1481" s="3">
        <v>305</v>
      </c>
      <c r="E1481" s="3">
        <v>105</v>
      </c>
      <c r="F1481" s="3">
        <v>8</v>
      </c>
      <c r="G1481" s="5">
        <v>231.29599999999999</v>
      </c>
      <c r="H1481" s="5">
        <v>1850.3679999999999</v>
      </c>
      <c r="I1481" s="5">
        <v>462.59199999999998</v>
      </c>
      <c r="J1481" s="3" t="b">
        <v>0</v>
      </c>
      <c r="K1481" s="3" t="s">
        <v>858</v>
      </c>
      <c r="L1481" s="16">
        <f t="shared" si="69"/>
        <v>0.67013888888888884</v>
      </c>
      <c r="M1481" s="3">
        <v>2024</v>
      </c>
      <c r="N1481" s="3">
        <v>4</v>
      </c>
      <c r="O1481" s="3" t="s">
        <v>22</v>
      </c>
      <c r="P1481" s="3">
        <v>16</v>
      </c>
      <c r="Q1481" s="9">
        <f xml:space="preserve"> Table1[[#This Row],[Total_Sales]] / Table1[[#This Row],[Quantity_Sold]]</f>
        <v>231.29599999999999</v>
      </c>
      <c r="R1481" s="14" t="str">
        <f t="shared" si="70"/>
        <v>Evening</v>
      </c>
      <c r="S1481" s="30">
        <f t="shared" si="71"/>
        <v>0.25</v>
      </c>
    </row>
    <row r="1482" spans="1:19" ht="15.75" customHeight="1" x14ac:dyDescent="0.3">
      <c r="A1482" s="3">
        <v>2466</v>
      </c>
      <c r="B1482" s="4">
        <v>45402</v>
      </c>
      <c r="C1482" s="3">
        <v>203</v>
      </c>
      <c r="D1482" s="3">
        <v>301</v>
      </c>
      <c r="E1482" s="3">
        <v>103</v>
      </c>
      <c r="F1482" s="3">
        <v>7</v>
      </c>
      <c r="G1482" s="5">
        <v>104.676</v>
      </c>
      <c r="H1482" s="5">
        <v>732.73199999999997</v>
      </c>
      <c r="I1482" s="5">
        <v>153.87371999999999</v>
      </c>
      <c r="J1482" s="3" t="b">
        <v>0</v>
      </c>
      <c r="K1482" s="3" t="s">
        <v>35</v>
      </c>
      <c r="L1482" s="16">
        <f t="shared" si="69"/>
        <v>0.1</v>
      </c>
      <c r="M1482" s="3">
        <v>2024</v>
      </c>
      <c r="N1482" s="3">
        <v>4</v>
      </c>
      <c r="O1482" s="3" t="s">
        <v>22</v>
      </c>
      <c r="P1482" s="3">
        <v>2</v>
      </c>
      <c r="Q1482" s="9">
        <f xml:space="preserve"> Table1[[#This Row],[Total_Sales]] / Table1[[#This Row],[Quantity_Sold]]</f>
        <v>104.676</v>
      </c>
      <c r="R1482" s="14" t="str">
        <f t="shared" si="70"/>
        <v>Morning</v>
      </c>
      <c r="S1482" s="30">
        <f t="shared" si="71"/>
        <v>0.21</v>
      </c>
    </row>
    <row r="1483" spans="1:19" ht="15.75" customHeight="1" x14ac:dyDescent="0.3">
      <c r="A1483" s="3">
        <v>1436</v>
      </c>
      <c r="B1483" s="4">
        <v>45403</v>
      </c>
      <c r="C1483" s="3">
        <v>201</v>
      </c>
      <c r="D1483" s="3">
        <v>303</v>
      </c>
      <c r="E1483" s="3">
        <v>104</v>
      </c>
      <c r="F1483" s="3">
        <v>10</v>
      </c>
      <c r="G1483" s="5">
        <v>126.34700000000001</v>
      </c>
      <c r="H1483" s="5">
        <v>1263.47</v>
      </c>
      <c r="I1483" s="5">
        <v>379.041</v>
      </c>
      <c r="J1483" s="3" t="b">
        <v>0</v>
      </c>
      <c r="K1483" s="3" t="s">
        <v>400</v>
      </c>
      <c r="L1483" s="16">
        <f t="shared" si="69"/>
        <v>0.67986111111111114</v>
      </c>
      <c r="M1483" s="3">
        <v>2024</v>
      </c>
      <c r="N1483" s="3">
        <v>4</v>
      </c>
      <c r="O1483" s="3" t="s">
        <v>20</v>
      </c>
      <c r="P1483" s="3">
        <v>16</v>
      </c>
      <c r="Q1483" s="9">
        <f xml:space="preserve"> Table1[[#This Row],[Total_Sales]] / Table1[[#This Row],[Quantity_Sold]]</f>
        <v>126.34700000000001</v>
      </c>
      <c r="R1483" s="14" t="str">
        <f t="shared" si="70"/>
        <v>Evening</v>
      </c>
      <c r="S1483" s="30">
        <f t="shared" si="71"/>
        <v>0.3</v>
      </c>
    </row>
    <row r="1484" spans="1:19" ht="15.75" customHeight="1" x14ac:dyDescent="0.3">
      <c r="A1484" s="3">
        <v>2787</v>
      </c>
      <c r="B1484" s="4">
        <v>45403</v>
      </c>
      <c r="C1484" s="3">
        <v>201</v>
      </c>
      <c r="D1484" s="3">
        <v>302</v>
      </c>
      <c r="E1484" s="3">
        <v>105</v>
      </c>
      <c r="F1484" s="3">
        <v>6</v>
      </c>
      <c r="G1484" s="5">
        <v>73.462999999999994</v>
      </c>
      <c r="H1484" s="5">
        <v>440.77799999999996</v>
      </c>
      <c r="I1484" s="5">
        <v>66.116699999999994</v>
      </c>
      <c r="J1484" s="3" t="b">
        <v>0</v>
      </c>
      <c r="K1484" s="3" t="s">
        <v>1038</v>
      </c>
      <c r="L1484" s="16">
        <f t="shared" si="69"/>
        <v>0.46319444444444446</v>
      </c>
      <c r="M1484" s="3">
        <v>2024</v>
      </c>
      <c r="N1484" s="3">
        <v>4</v>
      </c>
      <c r="O1484" s="3" t="s">
        <v>20</v>
      </c>
      <c r="P1484" s="3">
        <v>11</v>
      </c>
      <c r="Q1484" s="9">
        <f xml:space="preserve"> Table1[[#This Row],[Total_Sales]] / Table1[[#This Row],[Quantity_Sold]]</f>
        <v>73.462999999999994</v>
      </c>
      <c r="R1484" s="14" t="str">
        <f t="shared" si="70"/>
        <v>Morning</v>
      </c>
      <c r="S1484" s="30">
        <f t="shared" si="71"/>
        <v>0.15</v>
      </c>
    </row>
    <row r="1485" spans="1:19" ht="15.75" customHeight="1" x14ac:dyDescent="0.3">
      <c r="A1485" s="3">
        <v>2998</v>
      </c>
      <c r="B1485" s="4">
        <v>45403</v>
      </c>
      <c r="C1485" s="3">
        <v>204</v>
      </c>
      <c r="D1485" s="3">
        <v>304</v>
      </c>
      <c r="E1485" s="3">
        <v>105</v>
      </c>
      <c r="F1485" s="3">
        <v>9</v>
      </c>
      <c r="G1485" s="5">
        <v>231.452</v>
      </c>
      <c r="H1485" s="5">
        <v>2083.0680000000002</v>
      </c>
      <c r="I1485" s="5">
        <v>354.12156000000004</v>
      </c>
      <c r="J1485" s="3" t="b">
        <v>1</v>
      </c>
      <c r="K1485" s="3" t="s">
        <v>352</v>
      </c>
      <c r="L1485" s="16">
        <f t="shared" si="69"/>
        <v>0.14027777777777778</v>
      </c>
      <c r="M1485" s="3">
        <v>2024</v>
      </c>
      <c r="N1485" s="3">
        <v>4</v>
      </c>
      <c r="O1485" s="3" t="s">
        <v>20</v>
      </c>
      <c r="P1485" s="3">
        <v>3</v>
      </c>
      <c r="Q1485" s="9">
        <f xml:space="preserve"> Table1[[#This Row],[Total_Sales]] / Table1[[#This Row],[Quantity_Sold]]</f>
        <v>231.45200000000003</v>
      </c>
      <c r="R1485" s="14" t="str">
        <f t="shared" si="70"/>
        <v>Morning</v>
      </c>
      <c r="S1485" s="30">
        <f t="shared" si="71"/>
        <v>0.17</v>
      </c>
    </row>
    <row r="1486" spans="1:19" ht="15.75" customHeight="1" x14ac:dyDescent="0.3">
      <c r="A1486" s="3">
        <v>1507</v>
      </c>
      <c r="B1486" s="4">
        <v>45405</v>
      </c>
      <c r="C1486" s="3">
        <v>204</v>
      </c>
      <c r="D1486" s="3">
        <v>303</v>
      </c>
      <c r="E1486" s="3">
        <v>104</v>
      </c>
      <c r="F1486" s="3">
        <v>10</v>
      </c>
      <c r="G1486" s="5">
        <v>328.952</v>
      </c>
      <c r="H1486" s="5">
        <v>3289.52</v>
      </c>
      <c r="I1486" s="5">
        <v>822.38</v>
      </c>
      <c r="J1486" s="3" t="b">
        <v>0</v>
      </c>
      <c r="K1486" s="3" t="s">
        <v>449</v>
      </c>
      <c r="L1486" s="16">
        <f t="shared" si="69"/>
        <v>0.74722222222222223</v>
      </c>
      <c r="M1486" s="3">
        <v>2024</v>
      </c>
      <c r="N1486" s="3">
        <v>4</v>
      </c>
      <c r="O1486" s="3" t="s">
        <v>31</v>
      </c>
      <c r="P1486" s="3">
        <v>17</v>
      </c>
      <c r="Q1486" s="9">
        <f xml:space="preserve"> Table1[[#This Row],[Total_Sales]] / Table1[[#This Row],[Quantity_Sold]]</f>
        <v>328.952</v>
      </c>
      <c r="R1486" s="14" t="str">
        <f t="shared" si="70"/>
        <v>Evening</v>
      </c>
      <c r="S1486" s="30">
        <f t="shared" si="71"/>
        <v>0.25</v>
      </c>
    </row>
    <row r="1487" spans="1:19" ht="15.75" customHeight="1" x14ac:dyDescent="0.3">
      <c r="A1487" s="3">
        <v>2744</v>
      </c>
      <c r="B1487" s="4">
        <v>45405</v>
      </c>
      <c r="C1487" s="3">
        <v>205</v>
      </c>
      <c r="D1487" s="3">
        <v>302</v>
      </c>
      <c r="E1487" s="3">
        <v>103</v>
      </c>
      <c r="F1487" s="3">
        <v>2</v>
      </c>
      <c r="G1487" s="5">
        <v>148.34300000000002</v>
      </c>
      <c r="H1487" s="5">
        <v>296.68600000000004</v>
      </c>
      <c r="I1487" s="5">
        <v>89.005800000000008</v>
      </c>
      <c r="J1487" s="3" t="b">
        <v>0</v>
      </c>
      <c r="K1487" s="3" t="s">
        <v>182</v>
      </c>
      <c r="L1487" s="16">
        <f t="shared" si="69"/>
        <v>0.73611111111111116</v>
      </c>
      <c r="M1487" s="3">
        <v>2024</v>
      </c>
      <c r="N1487" s="3">
        <v>4</v>
      </c>
      <c r="O1487" s="3" t="s">
        <v>31</v>
      </c>
      <c r="P1487" s="3">
        <v>17</v>
      </c>
      <c r="Q1487" s="9">
        <f xml:space="preserve"> Table1[[#This Row],[Total_Sales]] / Table1[[#This Row],[Quantity_Sold]]</f>
        <v>148.34300000000002</v>
      </c>
      <c r="R1487" s="14" t="str">
        <f t="shared" si="70"/>
        <v>Evening</v>
      </c>
      <c r="S1487" s="30">
        <f t="shared" si="71"/>
        <v>0.3</v>
      </c>
    </row>
    <row r="1488" spans="1:19" ht="15.75" customHeight="1" x14ac:dyDescent="0.3">
      <c r="A1488" s="3">
        <v>2961</v>
      </c>
      <c r="B1488" s="4">
        <v>45405</v>
      </c>
      <c r="C1488" s="3">
        <v>201</v>
      </c>
      <c r="D1488" s="3">
        <v>305</v>
      </c>
      <c r="E1488" s="3">
        <v>102</v>
      </c>
      <c r="F1488" s="3">
        <v>5</v>
      </c>
      <c r="G1488" s="5">
        <v>325.637</v>
      </c>
      <c r="H1488" s="5">
        <v>1628.1849999999999</v>
      </c>
      <c r="I1488" s="5">
        <v>244.22774999999999</v>
      </c>
      <c r="J1488" s="3" t="b">
        <v>1</v>
      </c>
      <c r="K1488" s="3" t="s">
        <v>267</v>
      </c>
      <c r="L1488" s="16">
        <f t="shared" si="69"/>
        <v>0.43125000000000002</v>
      </c>
      <c r="M1488" s="3">
        <v>2024</v>
      </c>
      <c r="N1488" s="3">
        <v>4</v>
      </c>
      <c r="O1488" s="3" t="s">
        <v>31</v>
      </c>
      <c r="P1488" s="3">
        <v>10</v>
      </c>
      <c r="Q1488" s="9">
        <f xml:space="preserve"> Table1[[#This Row],[Total_Sales]] / Table1[[#This Row],[Quantity_Sold]]</f>
        <v>325.637</v>
      </c>
      <c r="R1488" s="14" t="str">
        <f t="shared" si="70"/>
        <v>Morning</v>
      </c>
      <c r="S1488" s="30">
        <f t="shared" si="71"/>
        <v>0.15</v>
      </c>
    </row>
    <row r="1489" spans="1:19" ht="15.75" customHeight="1" x14ac:dyDescent="0.3">
      <c r="A1489" s="3">
        <v>2156</v>
      </c>
      <c r="B1489" s="4">
        <v>45406</v>
      </c>
      <c r="C1489" s="3">
        <v>202</v>
      </c>
      <c r="D1489" s="3">
        <v>302</v>
      </c>
      <c r="E1489" s="3">
        <v>101</v>
      </c>
      <c r="F1489" s="3">
        <v>5</v>
      </c>
      <c r="G1489" s="5">
        <v>121.49799999999999</v>
      </c>
      <c r="H1489" s="5">
        <v>607.49</v>
      </c>
      <c r="I1489" s="5">
        <v>182.24699999999999</v>
      </c>
      <c r="J1489" s="3" t="b">
        <v>1</v>
      </c>
      <c r="K1489" s="3" t="s">
        <v>376</v>
      </c>
      <c r="L1489" s="16">
        <f t="shared" si="69"/>
        <v>0.89027777777777772</v>
      </c>
      <c r="M1489" s="3">
        <v>2024</v>
      </c>
      <c r="N1489" s="3">
        <v>4</v>
      </c>
      <c r="O1489" s="3" t="s">
        <v>18</v>
      </c>
      <c r="P1489" s="3">
        <v>21</v>
      </c>
      <c r="Q1489" s="14">
        <f xml:space="preserve"> Table1[[#This Row],[Total_Sales]] / Table1[[#This Row],[Quantity_Sold]]</f>
        <v>121.498</v>
      </c>
      <c r="R1489" s="14" t="str">
        <f t="shared" si="70"/>
        <v>Night</v>
      </c>
      <c r="S1489" s="30">
        <f t="shared" si="71"/>
        <v>0.3</v>
      </c>
    </row>
    <row r="1490" spans="1:19" ht="15.75" customHeight="1" x14ac:dyDescent="0.3">
      <c r="A1490" s="3">
        <v>2872</v>
      </c>
      <c r="B1490" s="4">
        <v>45406</v>
      </c>
      <c r="C1490" s="3">
        <v>201</v>
      </c>
      <c r="D1490" s="3">
        <v>302</v>
      </c>
      <c r="E1490" s="3">
        <v>101</v>
      </c>
      <c r="F1490" s="3">
        <v>3</v>
      </c>
      <c r="G1490" s="5">
        <v>132.834</v>
      </c>
      <c r="H1490" s="5">
        <v>398.50200000000001</v>
      </c>
      <c r="I1490" s="5">
        <v>67.745340000000013</v>
      </c>
      <c r="J1490" s="3" t="b">
        <v>0</v>
      </c>
      <c r="K1490" s="3" t="s">
        <v>119</v>
      </c>
      <c r="L1490" s="16">
        <f t="shared" si="69"/>
        <v>0.125</v>
      </c>
      <c r="M1490" s="3">
        <v>2024</v>
      </c>
      <c r="N1490" s="3">
        <v>4</v>
      </c>
      <c r="O1490" s="3" t="s">
        <v>18</v>
      </c>
      <c r="P1490" s="3">
        <v>3</v>
      </c>
      <c r="Q1490" s="14">
        <f xml:space="preserve"> Table1[[#This Row],[Total_Sales]] / Table1[[#This Row],[Quantity_Sold]]</f>
        <v>132.834</v>
      </c>
      <c r="R1490" s="14" t="str">
        <f t="shared" si="70"/>
        <v>Morning</v>
      </c>
      <c r="S1490" s="30">
        <f t="shared" si="71"/>
        <v>0.17000000000000004</v>
      </c>
    </row>
    <row r="1491" spans="1:19" ht="15.75" customHeight="1" x14ac:dyDescent="0.3">
      <c r="A1491" s="3">
        <v>1573</v>
      </c>
      <c r="B1491" s="4">
        <v>45407</v>
      </c>
      <c r="C1491" s="3">
        <v>203</v>
      </c>
      <c r="D1491" s="3">
        <v>305</v>
      </c>
      <c r="E1491" s="3">
        <v>104</v>
      </c>
      <c r="F1491" s="3">
        <v>8</v>
      </c>
      <c r="G1491" s="5">
        <v>273.32499999999999</v>
      </c>
      <c r="H1491" s="5">
        <v>2186.6</v>
      </c>
      <c r="I1491" s="5">
        <v>546.65</v>
      </c>
      <c r="J1491" s="3" t="b">
        <v>0</v>
      </c>
      <c r="K1491" s="3" t="s">
        <v>495</v>
      </c>
      <c r="L1491" s="16">
        <f t="shared" si="69"/>
        <v>0.17430555555555555</v>
      </c>
      <c r="M1491" s="3">
        <v>2024</v>
      </c>
      <c r="N1491" s="3">
        <v>4</v>
      </c>
      <c r="O1491" s="3" t="s">
        <v>16</v>
      </c>
      <c r="P1491" s="3">
        <v>4</v>
      </c>
      <c r="Q1491" s="9">
        <f xml:space="preserve"> Table1[[#This Row],[Total_Sales]] / Table1[[#This Row],[Quantity_Sold]]</f>
        <v>273.32499999999999</v>
      </c>
      <c r="R1491" s="14" t="str">
        <f t="shared" si="70"/>
        <v>Morning</v>
      </c>
      <c r="S1491" s="30">
        <f t="shared" si="71"/>
        <v>0.25</v>
      </c>
    </row>
    <row r="1492" spans="1:19" ht="15.75" customHeight="1" x14ac:dyDescent="0.3">
      <c r="A1492" s="3">
        <v>1910</v>
      </c>
      <c r="B1492" s="4">
        <v>45407</v>
      </c>
      <c r="C1492" s="3">
        <v>202</v>
      </c>
      <c r="D1492" s="3">
        <v>305</v>
      </c>
      <c r="E1492" s="3">
        <v>103</v>
      </c>
      <c r="F1492" s="3">
        <v>10</v>
      </c>
      <c r="G1492" s="5">
        <v>381.303</v>
      </c>
      <c r="H1492" s="5">
        <v>3813.0299999999997</v>
      </c>
      <c r="I1492" s="5">
        <v>1143.9089999999999</v>
      </c>
      <c r="J1492" s="3" t="b">
        <v>0</v>
      </c>
      <c r="K1492" s="3" t="s">
        <v>699</v>
      </c>
      <c r="L1492" s="16">
        <f t="shared" si="69"/>
        <v>0.88888888888888884</v>
      </c>
      <c r="M1492" s="3">
        <v>2024</v>
      </c>
      <c r="N1492" s="3">
        <v>4</v>
      </c>
      <c r="O1492" s="3" t="s">
        <v>16</v>
      </c>
      <c r="P1492" s="3">
        <v>21</v>
      </c>
      <c r="Q1492" s="9">
        <f xml:space="preserve"> Table1[[#This Row],[Total_Sales]] / Table1[[#This Row],[Quantity_Sold]]</f>
        <v>381.303</v>
      </c>
      <c r="R1492" s="14" t="str">
        <f t="shared" si="70"/>
        <v>Night</v>
      </c>
      <c r="S1492" s="30">
        <f t="shared" si="71"/>
        <v>0.3</v>
      </c>
    </row>
    <row r="1493" spans="1:19" ht="15.75" customHeight="1" x14ac:dyDescent="0.3">
      <c r="A1493" s="3">
        <v>2728</v>
      </c>
      <c r="B1493" s="4">
        <v>45407</v>
      </c>
      <c r="C1493" s="3">
        <v>201</v>
      </c>
      <c r="D1493" s="3">
        <v>302</v>
      </c>
      <c r="E1493" s="3">
        <v>102</v>
      </c>
      <c r="F1493" s="3">
        <v>6</v>
      </c>
      <c r="G1493" s="5">
        <v>206.25800000000001</v>
      </c>
      <c r="H1493" s="5">
        <v>1237.548</v>
      </c>
      <c r="I1493" s="5">
        <v>210.38316</v>
      </c>
      <c r="J1493" s="3" t="b">
        <v>0</v>
      </c>
      <c r="K1493" s="3" t="s">
        <v>609</v>
      </c>
      <c r="L1493" s="16">
        <f t="shared" si="69"/>
        <v>0.18680555555555556</v>
      </c>
      <c r="M1493" s="3">
        <v>2024</v>
      </c>
      <c r="N1493" s="3">
        <v>4</v>
      </c>
      <c r="O1493" s="3" t="s">
        <v>16</v>
      </c>
      <c r="P1493" s="3">
        <v>4</v>
      </c>
      <c r="Q1493" s="9">
        <f xml:space="preserve"> Table1[[#This Row],[Total_Sales]] / Table1[[#This Row],[Quantity_Sold]]</f>
        <v>206.25800000000001</v>
      </c>
      <c r="R1493" s="14" t="str">
        <f t="shared" si="70"/>
        <v>Morning</v>
      </c>
      <c r="S1493" s="30">
        <f t="shared" si="71"/>
        <v>0.17</v>
      </c>
    </row>
    <row r="1494" spans="1:19" ht="15.75" customHeight="1" x14ac:dyDescent="0.3">
      <c r="A1494" s="3">
        <v>1310</v>
      </c>
      <c r="B1494" s="4">
        <v>45408</v>
      </c>
      <c r="C1494" s="3">
        <v>201</v>
      </c>
      <c r="D1494" s="3">
        <v>305</v>
      </c>
      <c r="E1494" s="3">
        <v>103</v>
      </c>
      <c r="F1494" s="3">
        <v>3</v>
      </c>
      <c r="G1494" s="5">
        <v>38.935000000000002</v>
      </c>
      <c r="H1494" s="5">
        <v>116.80500000000001</v>
      </c>
      <c r="I1494" s="5">
        <v>35.041499999999999</v>
      </c>
      <c r="J1494" s="3" t="b">
        <v>0</v>
      </c>
      <c r="K1494" s="3" t="s">
        <v>162</v>
      </c>
      <c r="L1494" s="16">
        <f t="shared" si="69"/>
        <v>0.61805555555555558</v>
      </c>
      <c r="M1494" s="3">
        <v>2024</v>
      </c>
      <c r="N1494" s="3">
        <v>4</v>
      </c>
      <c r="O1494" s="3" t="s">
        <v>26</v>
      </c>
      <c r="P1494" s="3">
        <v>14</v>
      </c>
      <c r="Q1494" s="9">
        <f xml:space="preserve"> Table1[[#This Row],[Total_Sales]] / Table1[[#This Row],[Quantity_Sold]]</f>
        <v>38.935000000000002</v>
      </c>
      <c r="R1494" s="14" t="str">
        <f t="shared" si="70"/>
        <v>Afternoon</v>
      </c>
      <c r="S1494" s="30">
        <f t="shared" si="71"/>
        <v>0.3</v>
      </c>
    </row>
    <row r="1495" spans="1:19" ht="15.75" customHeight="1" x14ac:dyDescent="0.3">
      <c r="A1495" s="3">
        <v>1526</v>
      </c>
      <c r="B1495" s="4">
        <v>45408</v>
      </c>
      <c r="C1495" s="3">
        <v>202</v>
      </c>
      <c r="D1495" s="3">
        <v>303</v>
      </c>
      <c r="E1495" s="3">
        <v>104</v>
      </c>
      <c r="F1495" s="3">
        <v>3</v>
      </c>
      <c r="G1495" s="5">
        <v>102.193</v>
      </c>
      <c r="H1495" s="5">
        <v>306.57900000000001</v>
      </c>
      <c r="I1495" s="5">
        <v>91.973699999999994</v>
      </c>
      <c r="J1495" s="3" t="b">
        <v>0</v>
      </c>
      <c r="K1495" s="3" t="s">
        <v>131</v>
      </c>
      <c r="L1495" s="16">
        <f t="shared" si="69"/>
        <v>0.74861111111111112</v>
      </c>
      <c r="M1495" s="3">
        <v>2024</v>
      </c>
      <c r="N1495" s="3">
        <v>4</v>
      </c>
      <c r="O1495" s="3" t="s">
        <v>26</v>
      </c>
      <c r="P1495" s="3">
        <v>17</v>
      </c>
      <c r="Q1495" s="9">
        <f xml:space="preserve"> Table1[[#This Row],[Total_Sales]] / Table1[[#This Row],[Quantity_Sold]]</f>
        <v>102.193</v>
      </c>
      <c r="R1495" s="14" t="str">
        <f t="shared" si="70"/>
        <v>Evening</v>
      </c>
      <c r="S1495" s="30">
        <f t="shared" si="71"/>
        <v>0.3</v>
      </c>
    </row>
    <row r="1496" spans="1:19" ht="15.75" customHeight="1" x14ac:dyDescent="0.3">
      <c r="A1496" s="3">
        <v>2816</v>
      </c>
      <c r="B1496" s="4">
        <v>45408</v>
      </c>
      <c r="C1496" s="3">
        <v>203</v>
      </c>
      <c r="D1496" s="3">
        <v>303</v>
      </c>
      <c r="E1496" s="3">
        <v>104</v>
      </c>
      <c r="F1496" s="3">
        <v>7</v>
      </c>
      <c r="G1496" s="5">
        <v>189.73499999999999</v>
      </c>
      <c r="H1496" s="5">
        <v>1328.145</v>
      </c>
      <c r="I1496" s="5">
        <v>398.44349999999997</v>
      </c>
      <c r="J1496" s="3" t="b">
        <v>0</v>
      </c>
      <c r="K1496" s="3" t="s">
        <v>713</v>
      </c>
      <c r="L1496" s="16">
        <f t="shared" si="69"/>
        <v>0.6333333333333333</v>
      </c>
      <c r="M1496" s="3">
        <v>2024</v>
      </c>
      <c r="N1496" s="3">
        <v>4</v>
      </c>
      <c r="O1496" s="3" t="s">
        <v>26</v>
      </c>
      <c r="P1496" s="3">
        <v>15</v>
      </c>
      <c r="Q1496" s="9">
        <f xml:space="preserve"> Table1[[#This Row],[Total_Sales]] / Table1[[#This Row],[Quantity_Sold]]</f>
        <v>189.73499999999999</v>
      </c>
      <c r="R1496" s="14" t="str">
        <f t="shared" si="70"/>
        <v>Evening</v>
      </c>
      <c r="S1496" s="30">
        <f t="shared" si="71"/>
        <v>0.3</v>
      </c>
    </row>
    <row r="1497" spans="1:19" ht="15.75" customHeight="1" x14ac:dyDescent="0.3">
      <c r="A1497" s="3">
        <v>1149</v>
      </c>
      <c r="B1497" s="4">
        <v>45409</v>
      </c>
      <c r="C1497" s="3">
        <v>204</v>
      </c>
      <c r="D1497" s="3">
        <v>303</v>
      </c>
      <c r="E1497" s="3">
        <v>102</v>
      </c>
      <c r="F1497" s="3">
        <v>3</v>
      </c>
      <c r="G1497" s="5">
        <v>97.89</v>
      </c>
      <c r="H1497" s="5">
        <v>293.67</v>
      </c>
      <c r="I1497" s="5">
        <v>44.0505</v>
      </c>
      <c r="J1497" s="3" t="b">
        <v>0</v>
      </c>
      <c r="K1497" s="3" t="s">
        <v>162</v>
      </c>
      <c r="L1497" s="16">
        <f t="shared" si="69"/>
        <v>0.61805555555555558</v>
      </c>
      <c r="M1497" s="3">
        <v>2024</v>
      </c>
      <c r="N1497" s="3">
        <v>4</v>
      </c>
      <c r="O1497" s="3" t="s">
        <v>22</v>
      </c>
      <c r="P1497" s="3">
        <v>14</v>
      </c>
      <c r="Q1497" s="9">
        <f xml:space="preserve"> Table1[[#This Row],[Total_Sales]] / Table1[[#This Row],[Quantity_Sold]]</f>
        <v>97.89</v>
      </c>
      <c r="R1497" s="14" t="str">
        <f t="shared" si="70"/>
        <v>Afternoon</v>
      </c>
      <c r="S1497" s="30">
        <f t="shared" si="71"/>
        <v>0.15</v>
      </c>
    </row>
    <row r="1498" spans="1:19" ht="15.75" customHeight="1" x14ac:dyDescent="0.3">
      <c r="A1498" s="3">
        <v>1206</v>
      </c>
      <c r="B1498" s="4">
        <v>45409</v>
      </c>
      <c r="C1498" s="3">
        <v>201</v>
      </c>
      <c r="D1498" s="3">
        <v>305</v>
      </c>
      <c r="E1498" s="3">
        <v>101</v>
      </c>
      <c r="F1498" s="3">
        <v>5</v>
      </c>
      <c r="G1498" s="5">
        <v>161.38200000000001</v>
      </c>
      <c r="H1498" s="5">
        <v>806.91000000000008</v>
      </c>
      <c r="I1498" s="5">
        <v>169.4511</v>
      </c>
      <c r="J1498" s="3" t="b">
        <v>0</v>
      </c>
      <c r="K1498" s="3" t="s">
        <v>214</v>
      </c>
      <c r="L1498" s="16">
        <f t="shared" si="69"/>
        <v>0.21875</v>
      </c>
      <c r="M1498" s="3">
        <v>2024</v>
      </c>
      <c r="N1498" s="3">
        <v>4</v>
      </c>
      <c r="O1498" s="3" t="s">
        <v>22</v>
      </c>
      <c r="P1498" s="3">
        <v>5</v>
      </c>
      <c r="Q1498" s="14">
        <f xml:space="preserve"> Table1[[#This Row],[Total_Sales]] / Table1[[#This Row],[Quantity_Sold]]</f>
        <v>161.38200000000001</v>
      </c>
      <c r="R1498" s="14" t="str">
        <f t="shared" si="70"/>
        <v>Morning</v>
      </c>
      <c r="S1498" s="30">
        <f t="shared" si="71"/>
        <v>0.20999999999999996</v>
      </c>
    </row>
    <row r="1499" spans="1:19" ht="15.75" customHeight="1" x14ac:dyDescent="0.3">
      <c r="A1499" s="3">
        <v>2351</v>
      </c>
      <c r="B1499" s="4">
        <v>45409</v>
      </c>
      <c r="C1499" s="3">
        <v>202</v>
      </c>
      <c r="D1499" s="3">
        <v>305</v>
      </c>
      <c r="E1499" s="3">
        <v>104</v>
      </c>
      <c r="F1499" s="3">
        <v>9</v>
      </c>
      <c r="G1499" s="5">
        <v>218.33499999999998</v>
      </c>
      <c r="H1499" s="5">
        <v>1965.0149999999999</v>
      </c>
      <c r="I1499" s="5">
        <v>373.35284999999999</v>
      </c>
      <c r="J1499" s="3" t="b">
        <v>1</v>
      </c>
      <c r="K1499" s="3" t="s">
        <v>347</v>
      </c>
      <c r="L1499" s="16">
        <f t="shared" si="69"/>
        <v>0.84652777777777777</v>
      </c>
      <c r="M1499" s="3">
        <v>2024</v>
      </c>
      <c r="N1499" s="3">
        <v>4</v>
      </c>
      <c r="O1499" s="3" t="s">
        <v>22</v>
      </c>
      <c r="P1499" s="3">
        <v>20</v>
      </c>
      <c r="Q1499" s="9">
        <f xml:space="preserve"> Table1[[#This Row],[Total_Sales]] / Table1[[#This Row],[Quantity_Sold]]</f>
        <v>218.33499999999998</v>
      </c>
      <c r="R1499" s="14" t="str">
        <f t="shared" si="70"/>
        <v>Evening</v>
      </c>
      <c r="S1499" s="30">
        <f t="shared" si="71"/>
        <v>0.19</v>
      </c>
    </row>
    <row r="1500" spans="1:19" ht="15.75" customHeight="1" x14ac:dyDescent="0.3">
      <c r="A1500" s="3">
        <v>1110</v>
      </c>
      <c r="B1500" s="4">
        <v>45410</v>
      </c>
      <c r="C1500" s="3">
        <v>201</v>
      </c>
      <c r="D1500" s="3">
        <v>301</v>
      </c>
      <c r="E1500" s="3">
        <v>103</v>
      </c>
      <c r="F1500" s="3">
        <v>2</v>
      </c>
      <c r="G1500" s="5">
        <v>145.119</v>
      </c>
      <c r="H1500" s="5">
        <v>290.238</v>
      </c>
      <c r="I1500" s="5">
        <v>60.949979999999996</v>
      </c>
      <c r="J1500" s="3" t="b">
        <v>0</v>
      </c>
      <c r="K1500" s="3" t="s">
        <v>125</v>
      </c>
      <c r="L1500" s="16">
        <f t="shared" si="69"/>
        <v>0.48888888888888887</v>
      </c>
      <c r="M1500" s="3">
        <v>2024</v>
      </c>
      <c r="N1500" s="3">
        <v>4</v>
      </c>
      <c r="O1500" s="3" t="s">
        <v>20</v>
      </c>
      <c r="P1500" s="3">
        <v>11</v>
      </c>
      <c r="Q1500" s="9">
        <f xml:space="preserve"> Table1[[#This Row],[Total_Sales]] / Table1[[#This Row],[Quantity_Sold]]</f>
        <v>145.119</v>
      </c>
      <c r="R1500" s="14" t="str">
        <f t="shared" si="70"/>
        <v>Morning</v>
      </c>
      <c r="S1500" s="30">
        <f t="shared" si="71"/>
        <v>0.21</v>
      </c>
    </row>
    <row r="1501" spans="1:19" ht="15.75" customHeight="1" x14ac:dyDescent="0.3">
      <c r="A1501" s="3">
        <v>1903</v>
      </c>
      <c r="B1501" s="4">
        <v>45410</v>
      </c>
      <c r="C1501" s="3">
        <v>201</v>
      </c>
      <c r="D1501" s="3">
        <v>301</v>
      </c>
      <c r="E1501" s="3">
        <v>105</v>
      </c>
      <c r="F1501" s="3">
        <v>10</v>
      </c>
      <c r="G1501" s="5">
        <v>382.69400000000002</v>
      </c>
      <c r="H1501" s="5">
        <v>3826.94</v>
      </c>
      <c r="I1501" s="5">
        <v>956.73500000000001</v>
      </c>
      <c r="J1501" s="3" t="b">
        <v>0</v>
      </c>
      <c r="K1501" s="3" t="s">
        <v>696</v>
      </c>
      <c r="L1501" s="16">
        <f t="shared" si="69"/>
        <v>1.2500000000000001E-2</v>
      </c>
      <c r="M1501" s="3">
        <v>2024</v>
      </c>
      <c r="N1501" s="3">
        <v>4</v>
      </c>
      <c r="O1501" s="3" t="s">
        <v>20</v>
      </c>
      <c r="P1501" s="3">
        <v>0</v>
      </c>
      <c r="Q1501" s="9">
        <f xml:space="preserve"> Table1[[#This Row],[Total_Sales]] / Table1[[#This Row],[Quantity_Sold]]</f>
        <v>382.69400000000002</v>
      </c>
      <c r="R1501" s="14" t="str">
        <f t="shared" si="70"/>
        <v>Morning</v>
      </c>
      <c r="S1501" s="30">
        <f t="shared" si="71"/>
        <v>0.25</v>
      </c>
    </row>
    <row r="1502" spans="1:19" ht="15.75" customHeight="1" x14ac:dyDescent="0.3">
      <c r="A1502" s="3">
        <v>1148</v>
      </c>
      <c r="B1502" s="4">
        <v>45411</v>
      </c>
      <c r="C1502" s="3">
        <v>201</v>
      </c>
      <c r="D1502" s="3">
        <v>303</v>
      </c>
      <c r="E1502" s="3">
        <v>105</v>
      </c>
      <c r="F1502" s="3">
        <v>8</v>
      </c>
      <c r="G1502" s="5">
        <v>299.72800000000001</v>
      </c>
      <c r="H1502" s="5">
        <v>2397.8240000000001</v>
      </c>
      <c r="I1502" s="5">
        <v>719.34720000000004</v>
      </c>
      <c r="J1502" s="3" t="b">
        <v>0</v>
      </c>
      <c r="K1502" s="3" t="s">
        <v>161</v>
      </c>
      <c r="L1502" s="16">
        <f t="shared" si="69"/>
        <v>0.43402777777777779</v>
      </c>
      <c r="M1502" s="3">
        <v>2024</v>
      </c>
      <c r="N1502" s="3">
        <v>4</v>
      </c>
      <c r="O1502" s="3" t="s">
        <v>28</v>
      </c>
      <c r="P1502" s="3">
        <v>10</v>
      </c>
      <c r="Q1502" s="9">
        <f xml:space="preserve"> Table1[[#This Row],[Total_Sales]] / Table1[[#This Row],[Quantity_Sold]]</f>
        <v>299.72800000000001</v>
      </c>
      <c r="R1502" s="14" t="str">
        <f t="shared" si="70"/>
        <v>Morning</v>
      </c>
      <c r="S1502" s="30">
        <f t="shared" si="71"/>
        <v>0.3</v>
      </c>
    </row>
    <row r="1503" spans="1:19" ht="15.75" customHeight="1" x14ac:dyDescent="0.3">
      <c r="A1503" s="3">
        <v>1479</v>
      </c>
      <c r="B1503" s="4">
        <v>45411</v>
      </c>
      <c r="C1503" s="3">
        <v>202</v>
      </c>
      <c r="D1503" s="3">
        <v>303</v>
      </c>
      <c r="E1503" s="3">
        <v>101</v>
      </c>
      <c r="F1503" s="3">
        <v>5</v>
      </c>
      <c r="G1503" s="5">
        <v>370.435</v>
      </c>
      <c r="H1503" s="5">
        <v>1852.175</v>
      </c>
      <c r="I1503" s="5">
        <v>277.82624999999996</v>
      </c>
      <c r="J1503" s="3" t="b">
        <v>1</v>
      </c>
      <c r="K1503" s="3" t="s">
        <v>428</v>
      </c>
      <c r="L1503" s="16">
        <f t="shared" si="69"/>
        <v>3.8194444444444448E-2</v>
      </c>
      <c r="M1503" s="3">
        <v>2024</v>
      </c>
      <c r="N1503" s="3">
        <v>4</v>
      </c>
      <c r="O1503" s="3" t="s">
        <v>28</v>
      </c>
      <c r="P1503" s="3">
        <v>0</v>
      </c>
      <c r="Q1503" s="14">
        <f xml:space="preserve"> Table1[[#This Row],[Total_Sales]] / Table1[[#This Row],[Quantity_Sold]]</f>
        <v>370.435</v>
      </c>
      <c r="R1503" s="14" t="str">
        <f t="shared" si="70"/>
        <v>Morning</v>
      </c>
      <c r="S1503" s="30">
        <f t="shared" si="71"/>
        <v>0.15</v>
      </c>
    </row>
    <row r="1504" spans="1:19" ht="15.75" customHeight="1" x14ac:dyDescent="0.3">
      <c r="A1504" s="3">
        <v>1748</v>
      </c>
      <c r="B1504" s="4">
        <v>45411</v>
      </c>
      <c r="C1504" s="3">
        <v>203</v>
      </c>
      <c r="D1504" s="3">
        <v>301</v>
      </c>
      <c r="E1504" s="3">
        <v>103</v>
      </c>
      <c r="F1504" s="3">
        <v>8</v>
      </c>
      <c r="G1504" s="5">
        <v>327.899</v>
      </c>
      <c r="H1504" s="5">
        <v>2623.192</v>
      </c>
      <c r="I1504" s="5">
        <v>786.95759999999996</v>
      </c>
      <c r="J1504" s="3" t="b">
        <v>0</v>
      </c>
      <c r="K1504" s="3" t="s">
        <v>607</v>
      </c>
      <c r="L1504" s="16">
        <f t="shared" si="69"/>
        <v>0.70833333333333337</v>
      </c>
      <c r="M1504" s="3">
        <v>2024</v>
      </c>
      <c r="N1504" s="3">
        <v>4</v>
      </c>
      <c r="O1504" s="3" t="s">
        <v>28</v>
      </c>
      <c r="P1504" s="3">
        <v>17</v>
      </c>
      <c r="Q1504" s="9">
        <f xml:space="preserve"> Table1[[#This Row],[Total_Sales]] / Table1[[#This Row],[Quantity_Sold]]</f>
        <v>327.899</v>
      </c>
      <c r="R1504" s="14" t="str">
        <f t="shared" si="70"/>
        <v>Evening</v>
      </c>
      <c r="S1504" s="30">
        <f t="shared" si="71"/>
        <v>0.3</v>
      </c>
    </row>
    <row r="1505" spans="1:19" ht="15.75" customHeight="1" x14ac:dyDescent="0.3">
      <c r="A1505" s="3">
        <v>2067</v>
      </c>
      <c r="B1505" s="4">
        <v>45411</v>
      </c>
      <c r="C1505" s="3">
        <v>201</v>
      </c>
      <c r="D1505" s="3">
        <v>303</v>
      </c>
      <c r="E1505" s="3">
        <v>104</v>
      </c>
      <c r="F1505" s="3">
        <v>5</v>
      </c>
      <c r="G1505" s="5">
        <v>371.709</v>
      </c>
      <c r="H1505" s="5">
        <v>1858.5450000000001</v>
      </c>
      <c r="I1505" s="5">
        <v>278.78174999999999</v>
      </c>
      <c r="J1505" s="3" t="b">
        <v>0</v>
      </c>
      <c r="K1505" s="3" t="s">
        <v>494</v>
      </c>
      <c r="L1505" s="16">
        <f t="shared" si="69"/>
        <v>0.45833333333333331</v>
      </c>
      <c r="M1505" s="3">
        <v>2024</v>
      </c>
      <c r="N1505" s="3">
        <v>4</v>
      </c>
      <c r="O1505" s="3" t="s">
        <v>28</v>
      </c>
      <c r="P1505" s="3">
        <v>11</v>
      </c>
      <c r="Q1505" s="9">
        <f xml:space="preserve"> Table1[[#This Row],[Total_Sales]] / Table1[[#This Row],[Quantity_Sold]]</f>
        <v>371.709</v>
      </c>
      <c r="R1505" s="14" t="str">
        <f t="shared" si="70"/>
        <v>Morning</v>
      </c>
      <c r="S1505" s="30">
        <f t="shared" si="71"/>
        <v>0.15</v>
      </c>
    </row>
    <row r="1506" spans="1:19" ht="15.75" customHeight="1" x14ac:dyDescent="0.3">
      <c r="A1506" s="3">
        <v>2157</v>
      </c>
      <c r="B1506" s="4">
        <v>45411</v>
      </c>
      <c r="C1506" s="3">
        <v>203</v>
      </c>
      <c r="D1506" s="3">
        <v>305</v>
      </c>
      <c r="E1506" s="3">
        <v>103</v>
      </c>
      <c r="F1506" s="3">
        <v>5</v>
      </c>
      <c r="G1506" s="5">
        <v>379.71699999999998</v>
      </c>
      <c r="H1506" s="5">
        <v>1898.585</v>
      </c>
      <c r="I1506" s="5">
        <v>284.78775000000002</v>
      </c>
      <c r="J1506" s="3" t="b">
        <v>0</v>
      </c>
      <c r="K1506" s="3" t="s">
        <v>803</v>
      </c>
      <c r="L1506" s="16">
        <f t="shared" si="69"/>
        <v>0.99305555555555558</v>
      </c>
      <c r="M1506" s="3">
        <v>2024</v>
      </c>
      <c r="N1506" s="3">
        <v>4</v>
      </c>
      <c r="O1506" s="3" t="s">
        <v>28</v>
      </c>
      <c r="P1506" s="3">
        <v>23</v>
      </c>
      <c r="Q1506" s="9">
        <f xml:space="preserve"> Table1[[#This Row],[Total_Sales]] / Table1[[#This Row],[Quantity_Sold]]</f>
        <v>379.71699999999998</v>
      </c>
      <c r="R1506" s="14" t="str">
        <f t="shared" si="70"/>
        <v>Night</v>
      </c>
      <c r="S1506" s="30">
        <f t="shared" si="71"/>
        <v>0.15</v>
      </c>
    </row>
    <row r="1507" spans="1:19" ht="15.75" customHeight="1" x14ac:dyDescent="0.3">
      <c r="A1507" s="3">
        <v>2434</v>
      </c>
      <c r="B1507" s="4">
        <v>45411</v>
      </c>
      <c r="C1507" s="3">
        <v>203</v>
      </c>
      <c r="D1507" s="3">
        <v>301</v>
      </c>
      <c r="E1507" s="3">
        <v>101</v>
      </c>
      <c r="F1507" s="3">
        <v>2</v>
      </c>
      <c r="G1507" s="5">
        <v>291.08300000000003</v>
      </c>
      <c r="H1507" s="5">
        <v>582.16600000000005</v>
      </c>
      <c r="I1507" s="5">
        <v>98.968220000000017</v>
      </c>
      <c r="J1507" s="3" t="b">
        <v>0</v>
      </c>
      <c r="K1507" s="3" t="s">
        <v>921</v>
      </c>
      <c r="L1507" s="16">
        <f t="shared" si="69"/>
        <v>0.43888888888888888</v>
      </c>
      <c r="M1507" s="3">
        <v>2024</v>
      </c>
      <c r="N1507" s="3">
        <v>4</v>
      </c>
      <c r="O1507" s="3" t="s">
        <v>28</v>
      </c>
      <c r="P1507" s="3">
        <v>10</v>
      </c>
      <c r="Q1507" s="14">
        <f xml:space="preserve"> Table1[[#This Row],[Total_Sales]] / Table1[[#This Row],[Quantity_Sold]]</f>
        <v>291.08300000000003</v>
      </c>
      <c r="R1507" s="14" t="str">
        <f t="shared" si="70"/>
        <v>Morning</v>
      </c>
      <c r="S1507" s="30">
        <f t="shared" si="71"/>
        <v>0.17</v>
      </c>
    </row>
    <row r="1508" spans="1:19" ht="15.75" customHeight="1" x14ac:dyDescent="0.3">
      <c r="A1508" s="3">
        <v>1837</v>
      </c>
      <c r="B1508" s="4">
        <v>45412</v>
      </c>
      <c r="C1508" s="3">
        <v>204</v>
      </c>
      <c r="D1508" s="3">
        <v>301</v>
      </c>
      <c r="E1508" s="3">
        <v>104</v>
      </c>
      <c r="F1508" s="3">
        <v>2</v>
      </c>
      <c r="G1508" s="5">
        <v>45.448</v>
      </c>
      <c r="H1508" s="5">
        <v>90.896000000000001</v>
      </c>
      <c r="I1508" s="5">
        <v>22.724</v>
      </c>
      <c r="J1508" s="3" t="b">
        <v>0</v>
      </c>
      <c r="K1508" s="3" t="s">
        <v>658</v>
      </c>
      <c r="L1508" s="16">
        <f t="shared" si="69"/>
        <v>0.99513888888888891</v>
      </c>
      <c r="M1508" s="3">
        <v>2024</v>
      </c>
      <c r="N1508" s="3">
        <v>4</v>
      </c>
      <c r="O1508" s="3" t="s">
        <v>31</v>
      </c>
      <c r="P1508" s="3">
        <v>23</v>
      </c>
      <c r="Q1508" s="9">
        <f xml:space="preserve"> Table1[[#This Row],[Total_Sales]] / Table1[[#This Row],[Quantity_Sold]]</f>
        <v>45.448</v>
      </c>
      <c r="R1508" s="14" t="str">
        <f t="shared" si="70"/>
        <v>Night</v>
      </c>
      <c r="S1508" s="30">
        <f t="shared" si="71"/>
        <v>0.25</v>
      </c>
    </row>
    <row r="1509" spans="1:19" ht="15.75" customHeight="1" x14ac:dyDescent="0.3">
      <c r="A1509" s="3">
        <v>2218</v>
      </c>
      <c r="B1509" s="4">
        <v>45412</v>
      </c>
      <c r="C1509" s="3">
        <v>201</v>
      </c>
      <c r="D1509" s="3">
        <v>303</v>
      </c>
      <c r="E1509" s="3">
        <v>105</v>
      </c>
      <c r="F1509" s="3">
        <v>5</v>
      </c>
      <c r="G1509" s="5">
        <v>376.94799999999998</v>
      </c>
      <c r="H1509" s="5">
        <v>1884.7399999999998</v>
      </c>
      <c r="I1509" s="5">
        <v>320.4058</v>
      </c>
      <c r="J1509" s="3" t="b">
        <v>0</v>
      </c>
      <c r="K1509" s="3" t="s">
        <v>824</v>
      </c>
      <c r="L1509" s="16">
        <f t="shared" si="69"/>
        <v>0.93263888888888891</v>
      </c>
      <c r="M1509" s="3">
        <v>2024</v>
      </c>
      <c r="N1509" s="3">
        <v>4</v>
      </c>
      <c r="O1509" s="3" t="s">
        <v>31</v>
      </c>
      <c r="P1509" s="3">
        <v>22</v>
      </c>
      <c r="Q1509" s="9">
        <f xml:space="preserve"> Table1[[#This Row],[Total_Sales]] / Table1[[#This Row],[Quantity_Sold]]</f>
        <v>376.94799999999998</v>
      </c>
      <c r="R1509" s="14" t="str">
        <f t="shared" si="70"/>
        <v>Night</v>
      </c>
      <c r="S1509" s="30">
        <f t="shared" si="71"/>
        <v>0.17</v>
      </c>
    </row>
    <row r="1510" spans="1:19" ht="15.75" customHeight="1" x14ac:dyDescent="0.3">
      <c r="A1510" s="3">
        <v>2690</v>
      </c>
      <c r="B1510" s="4">
        <v>45413</v>
      </c>
      <c r="C1510" s="3">
        <v>202</v>
      </c>
      <c r="D1510" s="3">
        <v>301</v>
      </c>
      <c r="E1510" s="3">
        <v>103</v>
      </c>
      <c r="F1510" s="3">
        <v>10</v>
      </c>
      <c r="G1510" s="5">
        <v>229.08600000000001</v>
      </c>
      <c r="H1510" s="5">
        <v>2290.86</v>
      </c>
      <c r="I1510" s="5">
        <v>687.25800000000004</v>
      </c>
      <c r="J1510" s="3" t="b">
        <v>0</v>
      </c>
      <c r="K1510" s="3" t="s">
        <v>208</v>
      </c>
      <c r="L1510" s="16">
        <f t="shared" si="69"/>
        <v>0.23194444444444445</v>
      </c>
      <c r="M1510" s="3">
        <v>2024</v>
      </c>
      <c r="N1510" s="3">
        <v>5</v>
      </c>
      <c r="O1510" s="3" t="s">
        <v>18</v>
      </c>
      <c r="P1510" s="3">
        <v>5</v>
      </c>
      <c r="Q1510" s="9">
        <f xml:space="preserve"> Table1[[#This Row],[Total_Sales]] / Table1[[#This Row],[Quantity_Sold]]</f>
        <v>229.08600000000001</v>
      </c>
      <c r="R1510" s="14" t="str">
        <f t="shared" si="70"/>
        <v>Morning</v>
      </c>
      <c r="S1510" s="30">
        <f t="shared" si="71"/>
        <v>0.3</v>
      </c>
    </row>
    <row r="1511" spans="1:19" ht="15.75" customHeight="1" x14ac:dyDescent="0.3">
      <c r="A1511" s="3">
        <v>2786</v>
      </c>
      <c r="B1511" s="4">
        <v>45414</v>
      </c>
      <c r="C1511" s="3">
        <v>202</v>
      </c>
      <c r="D1511" s="3">
        <v>302</v>
      </c>
      <c r="E1511" s="3">
        <v>102</v>
      </c>
      <c r="F1511" s="3">
        <v>2</v>
      </c>
      <c r="G1511" s="5">
        <v>54.184000000000005</v>
      </c>
      <c r="H1511" s="5">
        <v>108.36800000000001</v>
      </c>
      <c r="I1511" s="5">
        <v>32.510400000000004</v>
      </c>
      <c r="J1511" s="3" t="b">
        <v>0</v>
      </c>
      <c r="K1511" s="3" t="s">
        <v>1037</v>
      </c>
      <c r="L1511" s="16">
        <f t="shared" si="69"/>
        <v>0.14861111111111111</v>
      </c>
      <c r="M1511" s="3">
        <v>2024</v>
      </c>
      <c r="N1511" s="3">
        <v>5</v>
      </c>
      <c r="O1511" s="3" t="s">
        <v>16</v>
      </c>
      <c r="P1511" s="3">
        <v>3</v>
      </c>
      <c r="Q1511" s="9">
        <f xml:space="preserve"> Table1[[#This Row],[Total_Sales]] / Table1[[#This Row],[Quantity_Sold]]</f>
        <v>54.184000000000005</v>
      </c>
      <c r="R1511" s="14" t="str">
        <f t="shared" si="70"/>
        <v>Morning</v>
      </c>
      <c r="S1511" s="30">
        <f t="shared" si="71"/>
        <v>0.3</v>
      </c>
    </row>
    <row r="1512" spans="1:19" ht="15.75" customHeight="1" x14ac:dyDescent="0.3">
      <c r="A1512" s="3">
        <v>1276</v>
      </c>
      <c r="B1512" s="4">
        <v>45415</v>
      </c>
      <c r="C1512" s="3">
        <v>202</v>
      </c>
      <c r="D1512" s="3">
        <v>303</v>
      </c>
      <c r="E1512" s="3">
        <v>103</v>
      </c>
      <c r="F1512" s="3">
        <v>10</v>
      </c>
      <c r="G1512" s="5">
        <v>361.15300000000002</v>
      </c>
      <c r="H1512" s="5">
        <v>3611.53</v>
      </c>
      <c r="I1512" s="5">
        <v>613.96010000000012</v>
      </c>
      <c r="J1512" s="3" t="b">
        <v>1</v>
      </c>
      <c r="K1512" s="3" t="s">
        <v>276</v>
      </c>
      <c r="L1512" s="16">
        <f t="shared" si="69"/>
        <v>6.5972222222222224E-2</v>
      </c>
      <c r="M1512" s="3">
        <v>2024</v>
      </c>
      <c r="N1512" s="3">
        <v>5</v>
      </c>
      <c r="O1512" s="3" t="s">
        <v>26</v>
      </c>
      <c r="P1512" s="3">
        <v>1</v>
      </c>
      <c r="Q1512" s="9">
        <f xml:space="preserve"> Table1[[#This Row],[Total_Sales]] / Table1[[#This Row],[Quantity_Sold]]</f>
        <v>361.15300000000002</v>
      </c>
      <c r="R1512" s="14" t="str">
        <f t="shared" si="70"/>
        <v>Morning</v>
      </c>
      <c r="S1512" s="30">
        <f t="shared" si="71"/>
        <v>0.17</v>
      </c>
    </row>
    <row r="1513" spans="1:19" ht="15.75" customHeight="1" x14ac:dyDescent="0.3">
      <c r="A1513" s="3">
        <v>1589</v>
      </c>
      <c r="B1513" s="4">
        <v>45415</v>
      </c>
      <c r="C1513" s="3">
        <v>203</v>
      </c>
      <c r="D1513" s="3">
        <v>304</v>
      </c>
      <c r="E1513" s="3">
        <v>104</v>
      </c>
      <c r="F1513" s="3">
        <v>1</v>
      </c>
      <c r="G1513" s="5">
        <v>228.696</v>
      </c>
      <c r="H1513" s="5">
        <v>228.696</v>
      </c>
      <c r="I1513" s="5">
        <v>43.452240000000003</v>
      </c>
      <c r="J1513" s="3" t="b">
        <v>0</v>
      </c>
      <c r="K1513" s="3" t="s">
        <v>77</v>
      </c>
      <c r="L1513" s="16">
        <f t="shared" si="69"/>
        <v>0.4826388888888889</v>
      </c>
      <c r="M1513" s="3">
        <v>2024</v>
      </c>
      <c r="N1513" s="3">
        <v>5</v>
      </c>
      <c r="O1513" s="3" t="s">
        <v>26</v>
      </c>
      <c r="P1513" s="3">
        <v>11</v>
      </c>
      <c r="Q1513" s="9">
        <f xml:space="preserve"> Table1[[#This Row],[Total_Sales]] / Table1[[#This Row],[Quantity_Sold]]</f>
        <v>228.696</v>
      </c>
      <c r="R1513" s="14" t="str">
        <f t="shared" si="70"/>
        <v>Morning</v>
      </c>
      <c r="S1513" s="30">
        <f t="shared" si="71"/>
        <v>0.19000000000000003</v>
      </c>
    </row>
    <row r="1514" spans="1:19" ht="15.75" customHeight="1" x14ac:dyDescent="0.3">
      <c r="A1514" s="3">
        <v>1897</v>
      </c>
      <c r="B1514" s="4">
        <v>45415</v>
      </c>
      <c r="C1514" s="3">
        <v>202</v>
      </c>
      <c r="D1514" s="3">
        <v>302</v>
      </c>
      <c r="E1514" s="3">
        <v>102</v>
      </c>
      <c r="F1514" s="3">
        <v>10</v>
      </c>
      <c r="G1514" s="5">
        <v>271.29700000000003</v>
      </c>
      <c r="H1514" s="5">
        <v>2712.9700000000003</v>
      </c>
      <c r="I1514" s="5">
        <v>678.24250000000006</v>
      </c>
      <c r="J1514" s="3" t="b">
        <v>0</v>
      </c>
      <c r="K1514" s="3" t="s">
        <v>692</v>
      </c>
      <c r="L1514" s="16">
        <f t="shared" si="69"/>
        <v>9.7222222222222224E-3</v>
      </c>
      <c r="M1514" s="3">
        <v>2024</v>
      </c>
      <c r="N1514" s="3">
        <v>5</v>
      </c>
      <c r="O1514" s="3" t="s">
        <v>26</v>
      </c>
      <c r="P1514" s="3">
        <v>0</v>
      </c>
      <c r="Q1514" s="9">
        <f xml:space="preserve"> Table1[[#This Row],[Total_Sales]] / Table1[[#This Row],[Quantity_Sold]]</f>
        <v>271.29700000000003</v>
      </c>
      <c r="R1514" s="14" t="str">
        <f t="shared" si="70"/>
        <v>Morning</v>
      </c>
      <c r="S1514" s="30">
        <f t="shared" si="71"/>
        <v>0.25</v>
      </c>
    </row>
    <row r="1515" spans="1:19" ht="15.75" customHeight="1" x14ac:dyDescent="0.3">
      <c r="A1515" s="3">
        <v>1121</v>
      </c>
      <c r="B1515" s="4">
        <v>45416</v>
      </c>
      <c r="C1515" s="3">
        <v>201</v>
      </c>
      <c r="D1515" s="3">
        <v>303</v>
      </c>
      <c r="E1515" s="3">
        <v>105</v>
      </c>
      <c r="F1515" s="3">
        <v>1</v>
      </c>
      <c r="G1515" s="5">
        <v>296.92</v>
      </c>
      <c r="H1515" s="5">
        <v>296.92</v>
      </c>
      <c r="I1515" s="5">
        <v>56.414800000000007</v>
      </c>
      <c r="J1515" s="3" t="b">
        <v>1</v>
      </c>
      <c r="K1515" s="3" t="s">
        <v>135</v>
      </c>
      <c r="L1515" s="16">
        <f t="shared" si="69"/>
        <v>1.4583333333333334E-2</v>
      </c>
      <c r="M1515" s="3">
        <v>2024</v>
      </c>
      <c r="N1515" s="3">
        <v>5</v>
      </c>
      <c r="O1515" s="3" t="s">
        <v>22</v>
      </c>
      <c r="P1515" s="3">
        <v>0</v>
      </c>
      <c r="Q1515" s="9">
        <f xml:space="preserve"> Table1[[#This Row],[Total_Sales]] / Table1[[#This Row],[Quantity_Sold]]</f>
        <v>296.92</v>
      </c>
      <c r="R1515" s="14" t="str">
        <f t="shared" si="70"/>
        <v>Morning</v>
      </c>
      <c r="S1515" s="30">
        <f t="shared" si="71"/>
        <v>0.19</v>
      </c>
    </row>
    <row r="1516" spans="1:19" ht="15.75" customHeight="1" x14ac:dyDescent="0.3">
      <c r="A1516" s="3">
        <v>1797</v>
      </c>
      <c r="B1516" s="4">
        <v>45416</v>
      </c>
      <c r="C1516" s="3">
        <v>204</v>
      </c>
      <c r="D1516" s="3">
        <v>302</v>
      </c>
      <c r="E1516" s="3">
        <v>105</v>
      </c>
      <c r="F1516" s="3">
        <v>6</v>
      </c>
      <c r="G1516" s="5">
        <v>202.8</v>
      </c>
      <c r="H1516" s="5">
        <v>1216.8000000000002</v>
      </c>
      <c r="I1516" s="5">
        <v>182.52</v>
      </c>
      <c r="J1516" s="3" t="b">
        <v>0</v>
      </c>
      <c r="K1516" s="3" t="s">
        <v>636</v>
      </c>
      <c r="L1516" s="16">
        <f t="shared" si="69"/>
        <v>8.611111111111111E-2</v>
      </c>
      <c r="M1516" s="3">
        <v>2024</v>
      </c>
      <c r="N1516" s="3">
        <v>5</v>
      </c>
      <c r="O1516" s="3" t="s">
        <v>22</v>
      </c>
      <c r="P1516" s="3">
        <v>2</v>
      </c>
      <c r="Q1516" s="9">
        <f xml:space="preserve"> Table1[[#This Row],[Total_Sales]] / Table1[[#This Row],[Quantity_Sold]]</f>
        <v>202.80000000000004</v>
      </c>
      <c r="R1516" s="14" t="str">
        <f t="shared" si="70"/>
        <v>Morning</v>
      </c>
      <c r="S1516" s="30">
        <f t="shared" si="71"/>
        <v>0.15</v>
      </c>
    </row>
    <row r="1517" spans="1:19" ht="15.75" customHeight="1" x14ac:dyDescent="0.3">
      <c r="A1517" s="3">
        <v>2066</v>
      </c>
      <c r="B1517" s="4">
        <v>45416</v>
      </c>
      <c r="C1517" s="3">
        <v>202</v>
      </c>
      <c r="D1517" s="3">
        <v>302</v>
      </c>
      <c r="E1517" s="3">
        <v>102</v>
      </c>
      <c r="F1517" s="3">
        <v>1</v>
      </c>
      <c r="G1517" s="5">
        <v>319.202</v>
      </c>
      <c r="H1517" s="5">
        <v>319.202</v>
      </c>
      <c r="I1517" s="5">
        <v>95.760599999999997</v>
      </c>
      <c r="J1517" s="3" t="b">
        <v>0</v>
      </c>
      <c r="K1517" s="3" t="s">
        <v>769</v>
      </c>
      <c r="L1517" s="16">
        <f t="shared" si="69"/>
        <v>0.65625</v>
      </c>
      <c r="M1517" s="3">
        <v>2024</v>
      </c>
      <c r="N1517" s="3">
        <v>5</v>
      </c>
      <c r="O1517" s="3" t="s">
        <v>22</v>
      </c>
      <c r="P1517" s="3">
        <v>15</v>
      </c>
      <c r="Q1517" s="9">
        <f xml:space="preserve"> Table1[[#This Row],[Total_Sales]] / Table1[[#This Row],[Quantity_Sold]]</f>
        <v>319.202</v>
      </c>
      <c r="R1517" s="14" t="str">
        <f t="shared" si="70"/>
        <v>Evening</v>
      </c>
      <c r="S1517" s="30">
        <f t="shared" si="71"/>
        <v>0.3</v>
      </c>
    </row>
    <row r="1518" spans="1:19" ht="15.75" customHeight="1" x14ac:dyDescent="0.3">
      <c r="A1518" s="3">
        <v>2084</v>
      </c>
      <c r="B1518" s="4">
        <v>45416</v>
      </c>
      <c r="C1518" s="3">
        <v>202</v>
      </c>
      <c r="D1518" s="3">
        <v>302</v>
      </c>
      <c r="E1518" s="3">
        <v>101</v>
      </c>
      <c r="F1518" s="3">
        <v>9</v>
      </c>
      <c r="G1518" s="5">
        <v>34.047000000000004</v>
      </c>
      <c r="H1518" s="5">
        <v>306.42300000000006</v>
      </c>
      <c r="I1518" s="5">
        <v>91.926900000000018</v>
      </c>
      <c r="J1518" s="3" t="b">
        <v>1</v>
      </c>
      <c r="K1518" s="3" t="s">
        <v>775</v>
      </c>
      <c r="L1518" s="16">
        <f t="shared" si="69"/>
        <v>0.16944444444444445</v>
      </c>
      <c r="M1518" s="3">
        <v>2024</v>
      </c>
      <c r="N1518" s="3">
        <v>5</v>
      </c>
      <c r="O1518" s="3" t="s">
        <v>22</v>
      </c>
      <c r="P1518" s="3">
        <v>4</v>
      </c>
      <c r="Q1518" s="14">
        <f xml:space="preserve"> Table1[[#This Row],[Total_Sales]] / Table1[[#This Row],[Quantity_Sold]]</f>
        <v>34.047000000000004</v>
      </c>
      <c r="R1518" s="14" t="str">
        <f t="shared" si="70"/>
        <v>Morning</v>
      </c>
      <c r="S1518" s="30">
        <f t="shared" si="71"/>
        <v>0.3</v>
      </c>
    </row>
    <row r="1519" spans="1:19" ht="15.75" customHeight="1" x14ac:dyDescent="0.3">
      <c r="A1519" s="3">
        <v>2103</v>
      </c>
      <c r="B1519" s="4">
        <v>45416</v>
      </c>
      <c r="C1519" s="3">
        <v>201</v>
      </c>
      <c r="D1519" s="3">
        <v>305</v>
      </c>
      <c r="E1519" s="3">
        <v>105</v>
      </c>
      <c r="F1519" s="3">
        <v>3</v>
      </c>
      <c r="G1519" s="5">
        <v>43.94</v>
      </c>
      <c r="H1519" s="5">
        <v>131.82</v>
      </c>
      <c r="I1519" s="5">
        <v>19.773</v>
      </c>
      <c r="J1519" s="3" t="b">
        <v>0</v>
      </c>
      <c r="K1519" s="3" t="s">
        <v>544</v>
      </c>
      <c r="L1519" s="16">
        <f t="shared" si="69"/>
        <v>0.5</v>
      </c>
      <c r="M1519" s="3">
        <v>2024</v>
      </c>
      <c r="N1519" s="3">
        <v>5</v>
      </c>
      <c r="O1519" s="3" t="s">
        <v>22</v>
      </c>
      <c r="P1519" s="3">
        <v>12</v>
      </c>
      <c r="Q1519" s="9">
        <f xml:space="preserve"> Table1[[#This Row],[Total_Sales]] / Table1[[#This Row],[Quantity_Sold]]</f>
        <v>43.94</v>
      </c>
      <c r="R1519" s="14" t="str">
        <f t="shared" si="70"/>
        <v>Afternoon</v>
      </c>
      <c r="S1519" s="30">
        <f t="shared" si="71"/>
        <v>0.15</v>
      </c>
    </row>
    <row r="1520" spans="1:19" ht="15.75" customHeight="1" x14ac:dyDescent="0.3">
      <c r="A1520" s="3">
        <v>2187</v>
      </c>
      <c r="B1520" s="4">
        <v>45417</v>
      </c>
      <c r="C1520" s="3">
        <v>202</v>
      </c>
      <c r="D1520" s="3">
        <v>302</v>
      </c>
      <c r="E1520" s="3">
        <v>105</v>
      </c>
      <c r="F1520" s="3">
        <v>5</v>
      </c>
      <c r="G1520" s="5">
        <v>341.64000000000004</v>
      </c>
      <c r="H1520" s="5">
        <v>1708.2000000000003</v>
      </c>
      <c r="I1520" s="5">
        <v>256.23</v>
      </c>
      <c r="J1520" s="3" t="b">
        <v>0</v>
      </c>
      <c r="K1520" s="3" t="s">
        <v>462</v>
      </c>
      <c r="L1520" s="16">
        <f t="shared" si="69"/>
        <v>0.4</v>
      </c>
      <c r="M1520" s="3">
        <v>2024</v>
      </c>
      <c r="N1520" s="3">
        <v>5</v>
      </c>
      <c r="O1520" s="3" t="s">
        <v>20</v>
      </c>
      <c r="P1520" s="3">
        <v>9</v>
      </c>
      <c r="Q1520" s="9">
        <f xml:space="preserve"> Table1[[#This Row],[Total_Sales]] / Table1[[#This Row],[Quantity_Sold]]</f>
        <v>341.64000000000004</v>
      </c>
      <c r="R1520" s="14" t="str">
        <f t="shared" si="70"/>
        <v>Morning</v>
      </c>
      <c r="S1520" s="30">
        <f t="shared" si="71"/>
        <v>0.15</v>
      </c>
    </row>
    <row r="1521" spans="1:19" ht="15.75" customHeight="1" x14ac:dyDescent="0.3">
      <c r="A1521" s="3">
        <v>2238</v>
      </c>
      <c r="B1521" s="4">
        <v>45417</v>
      </c>
      <c r="C1521" s="3">
        <v>204</v>
      </c>
      <c r="D1521" s="3">
        <v>301</v>
      </c>
      <c r="E1521" s="3">
        <v>102</v>
      </c>
      <c r="F1521" s="3">
        <v>4</v>
      </c>
      <c r="G1521" s="5">
        <v>101.77700000000002</v>
      </c>
      <c r="H1521" s="5">
        <v>407.10800000000006</v>
      </c>
      <c r="I1521" s="5">
        <v>85.492680000000007</v>
      </c>
      <c r="J1521" s="3" t="b">
        <v>1</v>
      </c>
      <c r="K1521" s="3" t="s">
        <v>417</v>
      </c>
      <c r="L1521" s="16">
        <f t="shared" si="69"/>
        <v>0.97152777777777777</v>
      </c>
      <c r="M1521" s="3">
        <v>2024</v>
      </c>
      <c r="N1521" s="3">
        <v>5</v>
      </c>
      <c r="O1521" s="3" t="s">
        <v>20</v>
      </c>
      <c r="P1521" s="3">
        <v>23</v>
      </c>
      <c r="Q1521" s="9">
        <f xml:space="preserve"> Table1[[#This Row],[Total_Sales]] / Table1[[#This Row],[Quantity_Sold]]</f>
        <v>101.77700000000002</v>
      </c>
      <c r="R1521" s="14" t="str">
        <f t="shared" si="70"/>
        <v>Night</v>
      </c>
      <c r="S1521" s="30">
        <f t="shared" si="71"/>
        <v>0.21</v>
      </c>
    </row>
    <row r="1522" spans="1:19" ht="15.75" customHeight="1" x14ac:dyDescent="0.3">
      <c r="A1522" s="3">
        <v>2499</v>
      </c>
      <c r="B1522" s="4">
        <v>45417</v>
      </c>
      <c r="C1522" s="3">
        <v>202</v>
      </c>
      <c r="D1522" s="3">
        <v>302</v>
      </c>
      <c r="E1522" s="3">
        <v>102</v>
      </c>
      <c r="F1522" s="3">
        <v>9</v>
      </c>
      <c r="G1522" s="5">
        <v>117</v>
      </c>
      <c r="H1522" s="5">
        <v>1053</v>
      </c>
      <c r="I1522" s="5">
        <v>157.94999999999999</v>
      </c>
      <c r="J1522" s="3" t="b">
        <v>0</v>
      </c>
      <c r="K1522" s="3" t="s">
        <v>244</v>
      </c>
      <c r="L1522" s="16">
        <f t="shared" si="69"/>
        <v>0.77083333333333337</v>
      </c>
      <c r="M1522" s="3">
        <v>2024</v>
      </c>
      <c r="N1522" s="3">
        <v>5</v>
      </c>
      <c r="O1522" s="3" t="s">
        <v>20</v>
      </c>
      <c r="P1522" s="3">
        <v>18</v>
      </c>
      <c r="Q1522" s="9">
        <f xml:space="preserve"> Table1[[#This Row],[Total_Sales]] / Table1[[#This Row],[Quantity_Sold]]</f>
        <v>117</v>
      </c>
      <c r="R1522" s="14" t="str">
        <f t="shared" si="70"/>
        <v>Evening</v>
      </c>
      <c r="S1522" s="30">
        <f t="shared" si="71"/>
        <v>0.15</v>
      </c>
    </row>
    <row r="1523" spans="1:19" ht="15.75" customHeight="1" x14ac:dyDescent="0.3">
      <c r="A1523" s="3">
        <v>2727</v>
      </c>
      <c r="B1523" s="4">
        <v>45417</v>
      </c>
      <c r="C1523" s="3">
        <v>201</v>
      </c>
      <c r="D1523" s="3">
        <v>301</v>
      </c>
      <c r="E1523" s="3">
        <v>104</v>
      </c>
      <c r="F1523" s="3">
        <v>10</v>
      </c>
      <c r="G1523" s="5">
        <v>64.856999999999999</v>
      </c>
      <c r="H1523" s="5">
        <v>648.56999999999994</v>
      </c>
      <c r="I1523" s="5">
        <v>97.285499999999985</v>
      </c>
      <c r="J1523" s="3" t="b">
        <v>0</v>
      </c>
      <c r="K1523" s="3" t="s">
        <v>723</v>
      </c>
      <c r="L1523" s="16">
        <f t="shared" si="69"/>
        <v>0.66597222222222219</v>
      </c>
      <c r="M1523" s="3">
        <v>2024</v>
      </c>
      <c r="N1523" s="3">
        <v>5</v>
      </c>
      <c r="O1523" s="3" t="s">
        <v>20</v>
      </c>
      <c r="P1523" s="3">
        <v>15</v>
      </c>
      <c r="Q1523" s="9">
        <f xml:space="preserve"> Table1[[#This Row],[Total_Sales]] / Table1[[#This Row],[Quantity_Sold]]</f>
        <v>64.856999999999999</v>
      </c>
      <c r="R1523" s="14" t="str">
        <f t="shared" si="70"/>
        <v>Evening</v>
      </c>
      <c r="S1523" s="30">
        <f t="shared" si="71"/>
        <v>0.15</v>
      </c>
    </row>
    <row r="1524" spans="1:19" ht="15.75" customHeight="1" x14ac:dyDescent="0.3">
      <c r="A1524" s="3">
        <v>2563</v>
      </c>
      <c r="B1524" s="4">
        <v>45418</v>
      </c>
      <c r="C1524" s="3">
        <v>201</v>
      </c>
      <c r="D1524" s="3">
        <v>305</v>
      </c>
      <c r="E1524" s="3">
        <v>105</v>
      </c>
      <c r="F1524" s="3">
        <v>8</v>
      </c>
      <c r="G1524" s="5">
        <v>58.707999999999998</v>
      </c>
      <c r="H1524" s="5">
        <v>469.66399999999999</v>
      </c>
      <c r="I1524" s="5">
        <v>117.416</v>
      </c>
      <c r="J1524" s="3" t="b">
        <v>0</v>
      </c>
      <c r="K1524" s="3" t="s">
        <v>679</v>
      </c>
      <c r="L1524" s="16">
        <f t="shared" si="69"/>
        <v>0.7006944444444444</v>
      </c>
      <c r="M1524" s="3">
        <v>2024</v>
      </c>
      <c r="N1524" s="3">
        <v>5</v>
      </c>
      <c r="O1524" s="3" t="s">
        <v>28</v>
      </c>
      <c r="P1524" s="3">
        <v>16</v>
      </c>
      <c r="Q1524" s="9">
        <f xml:space="preserve"> Table1[[#This Row],[Total_Sales]] / Table1[[#This Row],[Quantity_Sold]]</f>
        <v>58.707999999999998</v>
      </c>
      <c r="R1524" s="14" t="str">
        <f t="shared" si="70"/>
        <v>Evening</v>
      </c>
      <c r="S1524" s="30">
        <f t="shared" si="71"/>
        <v>0.25</v>
      </c>
    </row>
    <row r="1525" spans="1:19" ht="15.75" customHeight="1" x14ac:dyDescent="0.3">
      <c r="A1525" s="3">
        <v>2649</v>
      </c>
      <c r="B1525" s="4">
        <v>45418</v>
      </c>
      <c r="C1525" s="3">
        <v>202</v>
      </c>
      <c r="D1525" s="3">
        <v>304</v>
      </c>
      <c r="E1525" s="3">
        <v>103</v>
      </c>
      <c r="F1525" s="3">
        <v>5</v>
      </c>
      <c r="G1525" s="5">
        <v>301.58700000000005</v>
      </c>
      <c r="H1525" s="5">
        <v>1507.9350000000002</v>
      </c>
      <c r="I1525" s="5">
        <v>226.19025000000002</v>
      </c>
      <c r="J1525" s="3" t="b">
        <v>0</v>
      </c>
      <c r="K1525" s="3" t="s">
        <v>750</v>
      </c>
      <c r="L1525" s="16">
        <f t="shared" si="69"/>
        <v>0.4236111111111111</v>
      </c>
      <c r="M1525" s="3">
        <v>2024</v>
      </c>
      <c r="N1525" s="3">
        <v>5</v>
      </c>
      <c r="O1525" s="3" t="s">
        <v>28</v>
      </c>
      <c r="P1525" s="3">
        <v>10</v>
      </c>
      <c r="Q1525" s="9">
        <f xml:space="preserve"> Table1[[#This Row],[Total_Sales]] / Table1[[#This Row],[Quantity_Sold]]</f>
        <v>301.58700000000005</v>
      </c>
      <c r="R1525" s="14" t="str">
        <f t="shared" si="70"/>
        <v>Morning</v>
      </c>
      <c r="S1525" s="30">
        <f t="shared" si="71"/>
        <v>0.15</v>
      </c>
    </row>
    <row r="1526" spans="1:19" ht="15.75" customHeight="1" x14ac:dyDescent="0.3">
      <c r="A1526" s="3">
        <v>1182</v>
      </c>
      <c r="B1526" s="4">
        <v>45419</v>
      </c>
      <c r="C1526" s="3">
        <v>203</v>
      </c>
      <c r="D1526" s="3">
        <v>302</v>
      </c>
      <c r="E1526" s="3">
        <v>104</v>
      </c>
      <c r="F1526" s="3">
        <v>8</v>
      </c>
      <c r="G1526" s="5">
        <v>38.103000000000002</v>
      </c>
      <c r="H1526" s="5">
        <v>304.82400000000001</v>
      </c>
      <c r="I1526" s="5">
        <v>64.013040000000004</v>
      </c>
      <c r="J1526" s="3" t="b">
        <v>1</v>
      </c>
      <c r="K1526" s="3" t="s">
        <v>193</v>
      </c>
      <c r="L1526" s="16">
        <f t="shared" si="69"/>
        <v>0.29583333333333334</v>
      </c>
      <c r="M1526" s="3">
        <v>2024</v>
      </c>
      <c r="N1526" s="3">
        <v>5</v>
      </c>
      <c r="O1526" s="3" t="s">
        <v>31</v>
      </c>
      <c r="P1526" s="3">
        <v>7</v>
      </c>
      <c r="Q1526" s="9">
        <f xml:space="preserve"> Table1[[#This Row],[Total_Sales]] / Table1[[#This Row],[Quantity_Sold]]</f>
        <v>38.103000000000002</v>
      </c>
      <c r="R1526" s="14" t="str">
        <f t="shared" si="70"/>
        <v>Morning</v>
      </c>
      <c r="S1526" s="30">
        <f t="shared" si="71"/>
        <v>0.21</v>
      </c>
    </row>
    <row r="1527" spans="1:19" ht="15.75" customHeight="1" x14ac:dyDescent="0.3">
      <c r="A1527" s="3">
        <v>2257</v>
      </c>
      <c r="B1527" s="4">
        <v>45419</v>
      </c>
      <c r="C1527" s="3">
        <v>201</v>
      </c>
      <c r="D1527" s="3">
        <v>304</v>
      </c>
      <c r="E1527" s="3">
        <v>103</v>
      </c>
      <c r="F1527" s="3">
        <v>2</v>
      </c>
      <c r="G1527" s="5">
        <v>286.44200000000001</v>
      </c>
      <c r="H1527" s="5">
        <v>572.88400000000001</v>
      </c>
      <c r="I1527" s="5">
        <v>143.221</v>
      </c>
      <c r="J1527" s="3" t="b">
        <v>1</v>
      </c>
      <c r="K1527" s="3" t="s">
        <v>502</v>
      </c>
      <c r="L1527" s="16">
        <f t="shared" si="69"/>
        <v>0.82638888888888884</v>
      </c>
      <c r="M1527" s="3">
        <v>2024</v>
      </c>
      <c r="N1527" s="3">
        <v>5</v>
      </c>
      <c r="O1527" s="3" t="s">
        <v>31</v>
      </c>
      <c r="P1527" s="3">
        <v>19</v>
      </c>
      <c r="Q1527" s="9">
        <f xml:space="preserve"> Table1[[#This Row],[Total_Sales]] / Table1[[#This Row],[Quantity_Sold]]</f>
        <v>286.44200000000001</v>
      </c>
      <c r="R1527" s="14" t="str">
        <f t="shared" si="70"/>
        <v>Evening</v>
      </c>
      <c r="S1527" s="30">
        <f t="shared" si="71"/>
        <v>0.25</v>
      </c>
    </row>
    <row r="1528" spans="1:19" ht="15.75" customHeight="1" x14ac:dyDescent="0.3">
      <c r="A1528" s="3">
        <v>2556</v>
      </c>
      <c r="B1528" s="4">
        <v>45419</v>
      </c>
      <c r="C1528" s="3">
        <v>205</v>
      </c>
      <c r="D1528" s="3">
        <v>304</v>
      </c>
      <c r="E1528" s="3">
        <v>105</v>
      </c>
      <c r="F1528" s="3">
        <v>2</v>
      </c>
      <c r="G1528" s="5">
        <v>214.006</v>
      </c>
      <c r="H1528" s="5">
        <v>428.012</v>
      </c>
      <c r="I1528" s="5">
        <v>89.88252</v>
      </c>
      <c r="J1528" s="3" t="b">
        <v>0</v>
      </c>
      <c r="K1528" s="3" t="s">
        <v>963</v>
      </c>
      <c r="L1528" s="16">
        <f t="shared" si="69"/>
        <v>0.72986111111111107</v>
      </c>
      <c r="M1528" s="3">
        <v>2024</v>
      </c>
      <c r="N1528" s="3">
        <v>5</v>
      </c>
      <c r="O1528" s="3" t="s">
        <v>31</v>
      </c>
      <c r="P1528" s="3">
        <v>17</v>
      </c>
      <c r="Q1528" s="9">
        <f xml:space="preserve"> Table1[[#This Row],[Total_Sales]] / Table1[[#This Row],[Quantity_Sold]]</f>
        <v>214.006</v>
      </c>
      <c r="R1528" s="14" t="str">
        <f t="shared" si="70"/>
        <v>Evening</v>
      </c>
      <c r="S1528" s="30">
        <f t="shared" si="71"/>
        <v>0.21</v>
      </c>
    </row>
    <row r="1529" spans="1:19" ht="15.75" customHeight="1" x14ac:dyDescent="0.3">
      <c r="A1529" s="3">
        <v>2110</v>
      </c>
      <c r="B1529" s="4">
        <v>45420</v>
      </c>
      <c r="C1529" s="3">
        <v>205</v>
      </c>
      <c r="D1529" s="3">
        <v>305</v>
      </c>
      <c r="E1529" s="3">
        <v>101</v>
      </c>
      <c r="F1529" s="3">
        <v>5</v>
      </c>
      <c r="G1529" s="5">
        <v>74.646000000000001</v>
      </c>
      <c r="H1529" s="5">
        <v>373.23</v>
      </c>
      <c r="I1529" s="5">
        <v>63.449100000000008</v>
      </c>
      <c r="J1529" s="3" t="b">
        <v>0</v>
      </c>
      <c r="K1529" s="3" t="s">
        <v>789</v>
      </c>
      <c r="L1529" s="16">
        <f t="shared" si="69"/>
        <v>0.77777777777777779</v>
      </c>
      <c r="M1529" s="3">
        <v>2024</v>
      </c>
      <c r="N1529" s="3">
        <v>5</v>
      </c>
      <c r="O1529" s="3" t="s">
        <v>18</v>
      </c>
      <c r="P1529" s="3">
        <v>18</v>
      </c>
      <c r="Q1529" s="14">
        <f xml:space="preserve"> Table1[[#This Row],[Total_Sales]] / Table1[[#This Row],[Quantity_Sold]]</f>
        <v>74.646000000000001</v>
      </c>
      <c r="R1529" s="14" t="str">
        <f t="shared" si="70"/>
        <v>Evening</v>
      </c>
      <c r="S1529" s="30">
        <f t="shared" si="71"/>
        <v>0.17</v>
      </c>
    </row>
    <row r="1530" spans="1:19" ht="15.75" customHeight="1" x14ac:dyDescent="0.3">
      <c r="A1530" s="3">
        <v>1428</v>
      </c>
      <c r="B1530" s="4">
        <v>45421</v>
      </c>
      <c r="C1530" s="3">
        <v>204</v>
      </c>
      <c r="D1530" s="3">
        <v>303</v>
      </c>
      <c r="E1530" s="3">
        <v>101</v>
      </c>
      <c r="F1530" s="3">
        <v>7</v>
      </c>
      <c r="G1530" s="5">
        <v>388.80399999999997</v>
      </c>
      <c r="H1530" s="5">
        <v>2721.6279999999997</v>
      </c>
      <c r="I1530" s="5">
        <v>571.54187999999988</v>
      </c>
      <c r="J1530" s="3" t="b">
        <v>0</v>
      </c>
      <c r="K1530" s="3" t="s">
        <v>397</v>
      </c>
      <c r="L1530" s="16">
        <f t="shared" si="69"/>
        <v>0.9194444444444444</v>
      </c>
      <c r="M1530" s="3">
        <v>2024</v>
      </c>
      <c r="N1530" s="3">
        <v>5</v>
      </c>
      <c r="O1530" s="3" t="s">
        <v>16</v>
      </c>
      <c r="P1530" s="3">
        <v>22</v>
      </c>
      <c r="Q1530" s="14">
        <f xml:space="preserve"> Table1[[#This Row],[Total_Sales]] / Table1[[#This Row],[Quantity_Sold]]</f>
        <v>388.80399999999997</v>
      </c>
      <c r="R1530" s="14" t="str">
        <f t="shared" si="70"/>
        <v>Night</v>
      </c>
      <c r="S1530" s="30">
        <f t="shared" si="71"/>
        <v>0.20999999999999996</v>
      </c>
    </row>
    <row r="1531" spans="1:19" ht="15.75" customHeight="1" x14ac:dyDescent="0.3">
      <c r="A1531" s="3">
        <v>1664</v>
      </c>
      <c r="B1531" s="4">
        <v>45421</v>
      </c>
      <c r="C1531" s="3">
        <v>202</v>
      </c>
      <c r="D1531" s="3">
        <v>305</v>
      </c>
      <c r="E1531" s="3">
        <v>104</v>
      </c>
      <c r="F1531" s="3">
        <v>1</v>
      </c>
      <c r="G1531" s="5">
        <v>27.014000000000003</v>
      </c>
      <c r="H1531" s="5">
        <v>27.014000000000003</v>
      </c>
      <c r="I1531" s="5">
        <v>8.1042000000000005</v>
      </c>
      <c r="J1531" s="3" t="b">
        <v>0</v>
      </c>
      <c r="K1531" s="3" t="s">
        <v>555</v>
      </c>
      <c r="L1531" s="16">
        <f t="shared" si="69"/>
        <v>0.19236111111111112</v>
      </c>
      <c r="M1531" s="3">
        <v>2024</v>
      </c>
      <c r="N1531" s="3">
        <v>5</v>
      </c>
      <c r="O1531" s="3" t="s">
        <v>16</v>
      </c>
      <c r="P1531" s="3">
        <v>4</v>
      </c>
      <c r="Q1531" s="9">
        <f xml:space="preserve"> Table1[[#This Row],[Total_Sales]] / Table1[[#This Row],[Quantity_Sold]]</f>
        <v>27.014000000000003</v>
      </c>
      <c r="R1531" s="14" t="str">
        <f t="shared" si="70"/>
        <v>Morning</v>
      </c>
      <c r="S1531" s="30">
        <f t="shared" si="71"/>
        <v>0.3</v>
      </c>
    </row>
    <row r="1532" spans="1:19" ht="15.75" customHeight="1" x14ac:dyDescent="0.3">
      <c r="A1532" s="3">
        <v>1915</v>
      </c>
      <c r="B1532" s="4">
        <v>45421</v>
      </c>
      <c r="C1532" s="3">
        <v>202</v>
      </c>
      <c r="D1532" s="3">
        <v>303</v>
      </c>
      <c r="E1532" s="3">
        <v>105</v>
      </c>
      <c r="F1532" s="3">
        <v>5</v>
      </c>
      <c r="G1532" s="5">
        <v>76.635000000000005</v>
      </c>
      <c r="H1532" s="5">
        <v>383.17500000000001</v>
      </c>
      <c r="I1532" s="5">
        <v>95.793750000000003</v>
      </c>
      <c r="J1532" s="3" t="b">
        <v>1</v>
      </c>
      <c r="K1532" s="3" t="s">
        <v>703</v>
      </c>
      <c r="L1532" s="16">
        <f t="shared" si="69"/>
        <v>0.86111111111111116</v>
      </c>
      <c r="M1532" s="3">
        <v>2024</v>
      </c>
      <c r="N1532" s="3">
        <v>5</v>
      </c>
      <c r="O1532" s="3" t="s">
        <v>16</v>
      </c>
      <c r="P1532" s="3">
        <v>20</v>
      </c>
      <c r="Q1532" s="9">
        <f xml:space="preserve"> Table1[[#This Row],[Total_Sales]] / Table1[[#This Row],[Quantity_Sold]]</f>
        <v>76.635000000000005</v>
      </c>
      <c r="R1532" s="14" t="str">
        <f t="shared" si="70"/>
        <v>Evening</v>
      </c>
      <c r="S1532" s="30">
        <f t="shared" si="71"/>
        <v>0.25</v>
      </c>
    </row>
    <row r="1533" spans="1:19" ht="15.75" customHeight="1" x14ac:dyDescent="0.3">
      <c r="A1533" s="3">
        <v>2135</v>
      </c>
      <c r="B1533" s="4">
        <v>45421</v>
      </c>
      <c r="C1533" s="3">
        <v>203</v>
      </c>
      <c r="D1533" s="3">
        <v>304</v>
      </c>
      <c r="E1533" s="3">
        <v>105</v>
      </c>
      <c r="F1533" s="3">
        <v>5</v>
      </c>
      <c r="G1533" s="5">
        <v>47.151000000000003</v>
      </c>
      <c r="H1533" s="5">
        <v>235.75500000000002</v>
      </c>
      <c r="I1533" s="5">
        <v>44.793450000000007</v>
      </c>
      <c r="J1533" s="3" t="b">
        <v>0</v>
      </c>
      <c r="K1533" s="3" t="s">
        <v>100</v>
      </c>
      <c r="L1533" s="16">
        <f t="shared" si="69"/>
        <v>0.3034722222222222</v>
      </c>
      <c r="M1533" s="3">
        <v>2024</v>
      </c>
      <c r="N1533" s="3">
        <v>5</v>
      </c>
      <c r="O1533" s="3" t="s">
        <v>16</v>
      </c>
      <c r="P1533" s="3">
        <v>7</v>
      </c>
      <c r="Q1533" s="9">
        <f xml:space="preserve"> Table1[[#This Row],[Total_Sales]] / Table1[[#This Row],[Quantity_Sold]]</f>
        <v>47.151000000000003</v>
      </c>
      <c r="R1533" s="14" t="str">
        <f t="shared" si="70"/>
        <v>Morning</v>
      </c>
      <c r="S1533" s="30">
        <f t="shared" si="71"/>
        <v>0.19</v>
      </c>
    </row>
    <row r="1534" spans="1:19" ht="15.75" customHeight="1" x14ac:dyDescent="0.3">
      <c r="A1534" s="3">
        <v>1089</v>
      </c>
      <c r="B1534" s="4">
        <v>45422</v>
      </c>
      <c r="C1534" s="3">
        <v>205</v>
      </c>
      <c r="D1534" s="3">
        <v>305</v>
      </c>
      <c r="E1534" s="3">
        <v>102</v>
      </c>
      <c r="F1534" s="3">
        <v>6</v>
      </c>
      <c r="G1534" s="5">
        <v>121.08200000000001</v>
      </c>
      <c r="H1534" s="5">
        <v>726.49200000000008</v>
      </c>
      <c r="I1534" s="5">
        <v>108.97380000000001</v>
      </c>
      <c r="J1534" s="3" t="b">
        <v>0</v>
      </c>
      <c r="K1534" s="3" t="s">
        <v>108</v>
      </c>
      <c r="L1534" s="16">
        <f t="shared" si="69"/>
        <v>0.21458333333333332</v>
      </c>
      <c r="M1534" s="3">
        <v>2024</v>
      </c>
      <c r="N1534" s="3">
        <v>5</v>
      </c>
      <c r="O1534" s="3" t="s">
        <v>26</v>
      </c>
      <c r="P1534" s="3">
        <v>5</v>
      </c>
      <c r="Q1534" s="9">
        <f xml:space="preserve"> Table1[[#This Row],[Total_Sales]] / Table1[[#This Row],[Quantity_Sold]]</f>
        <v>121.08200000000001</v>
      </c>
      <c r="R1534" s="14" t="str">
        <f t="shared" si="70"/>
        <v>Morning</v>
      </c>
      <c r="S1534" s="30">
        <f t="shared" si="71"/>
        <v>0.15</v>
      </c>
    </row>
    <row r="1535" spans="1:19" ht="15.75" customHeight="1" x14ac:dyDescent="0.3">
      <c r="A1535" s="3">
        <v>1238</v>
      </c>
      <c r="B1535" s="4">
        <v>45422</v>
      </c>
      <c r="C1535" s="3">
        <v>202</v>
      </c>
      <c r="D1535" s="3">
        <v>304</v>
      </c>
      <c r="E1535" s="3">
        <v>103</v>
      </c>
      <c r="F1535" s="3">
        <v>3</v>
      </c>
      <c r="G1535" s="5">
        <v>69.069000000000003</v>
      </c>
      <c r="H1535" s="5">
        <v>207.20699999999999</v>
      </c>
      <c r="I1535" s="5">
        <v>62.162099999999995</v>
      </c>
      <c r="J1535" s="3" t="b">
        <v>0</v>
      </c>
      <c r="K1535" s="3" t="s">
        <v>242</v>
      </c>
      <c r="L1535" s="16">
        <f t="shared" si="69"/>
        <v>0.52986111111111112</v>
      </c>
      <c r="M1535" s="3">
        <v>2024</v>
      </c>
      <c r="N1535" s="3">
        <v>5</v>
      </c>
      <c r="O1535" s="3" t="s">
        <v>26</v>
      </c>
      <c r="P1535" s="3">
        <v>12</v>
      </c>
      <c r="Q1535" s="9">
        <f xml:space="preserve"> Table1[[#This Row],[Total_Sales]] / Table1[[#This Row],[Quantity_Sold]]</f>
        <v>69.069000000000003</v>
      </c>
      <c r="R1535" s="14" t="str">
        <f t="shared" si="70"/>
        <v>Afternoon</v>
      </c>
      <c r="S1535" s="30">
        <f t="shared" si="71"/>
        <v>0.3</v>
      </c>
    </row>
    <row r="1536" spans="1:19" ht="15.75" customHeight="1" x14ac:dyDescent="0.3">
      <c r="A1536" s="3">
        <v>1265</v>
      </c>
      <c r="B1536" s="4">
        <v>45422</v>
      </c>
      <c r="C1536" s="3">
        <v>201</v>
      </c>
      <c r="D1536" s="3">
        <v>303</v>
      </c>
      <c r="E1536" s="3">
        <v>103</v>
      </c>
      <c r="F1536" s="3">
        <v>6</v>
      </c>
      <c r="G1536" s="5">
        <v>341.99099999999999</v>
      </c>
      <c r="H1536" s="5">
        <v>2051.9459999999999</v>
      </c>
      <c r="I1536" s="5">
        <v>389.86973999999998</v>
      </c>
      <c r="J1536" s="3" t="b">
        <v>0</v>
      </c>
      <c r="K1536" s="3" t="s">
        <v>266</v>
      </c>
      <c r="L1536" s="16">
        <f t="shared" si="69"/>
        <v>0.13125000000000001</v>
      </c>
      <c r="M1536" s="3">
        <v>2024</v>
      </c>
      <c r="N1536" s="3">
        <v>5</v>
      </c>
      <c r="O1536" s="3" t="s">
        <v>26</v>
      </c>
      <c r="P1536" s="3">
        <v>3</v>
      </c>
      <c r="Q1536" s="9">
        <f xml:space="preserve"> Table1[[#This Row],[Total_Sales]] / Table1[[#This Row],[Quantity_Sold]]</f>
        <v>341.99099999999999</v>
      </c>
      <c r="R1536" s="14" t="str">
        <f t="shared" si="70"/>
        <v>Morning</v>
      </c>
      <c r="S1536" s="30">
        <f t="shared" si="71"/>
        <v>0.19</v>
      </c>
    </row>
    <row r="1537" spans="1:19" ht="15.75" customHeight="1" x14ac:dyDescent="0.3">
      <c r="A1537" s="3">
        <v>2844</v>
      </c>
      <c r="B1537" s="4">
        <v>45422</v>
      </c>
      <c r="C1537" s="3">
        <v>204</v>
      </c>
      <c r="D1537" s="3">
        <v>302</v>
      </c>
      <c r="E1537" s="3">
        <v>102</v>
      </c>
      <c r="F1537" s="3">
        <v>4</v>
      </c>
      <c r="G1537" s="5">
        <v>367.69200000000001</v>
      </c>
      <c r="H1537" s="5">
        <v>1470.768</v>
      </c>
      <c r="I1537" s="5">
        <v>308.86128000000002</v>
      </c>
      <c r="J1537" s="3" t="b">
        <v>0</v>
      </c>
      <c r="K1537" s="3" t="s">
        <v>677</v>
      </c>
      <c r="L1537" s="16">
        <f t="shared" si="69"/>
        <v>0.21736111111111112</v>
      </c>
      <c r="M1537" s="3">
        <v>2024</v>
      </c>
      <c r="N1537" s="3">
        <v>5</v>
      </c>
      <c r="O1537" s="3" t="s">
        <v>26</v>
      </c>
      <c r="P1537" s="3">
        <v>5</v>
      </c>
      <c r="Q1537" s="9">
        <f xml:space="preserve"> Table1[[#This Row],[Total_Sales]] / Table1[[#This Row],[Quantity_Sold]]</f>
        <v>367.69200000000001</v>
      </c>
      <c r="R1537" s="14" t="str">
        <f t="shared" si="70"/>
        <v>Morning</v>
      </c>
      <c r="S1537" s="30">
        <f t="shared" si="71"/>
        <v>0.21000000000000002</v>
      </c>
    </row>
    <row r="1538" spans="1:19" ht="15.75" customHeight="1" x14ac:dyDescent="0.3">
      <c r="A1538" s="3">
        <v>1346</v>
      </c>
      <c r="B1538" s="4">
        <v>45423</v>
      </c>
      <c r="C1538" s="3">
        <v>201</v>
      </c>
      <c r="D1538" s="3">
        <v>301</v>
      </c>
      <c r="E1538" s="3">
        <v>103</v>
      </c>
      <c r="F1538" s="3">
        <v>9</v>
      </c>
      <c r="G1538" s="5">
        <v>154.12800000000001</v>
      </c>
      <c r="H1538" s="5">
        <v>1387.152</v>
      </c>
      <c r="I1538" s="5">
        <v>416.1456</v>
      </c>
      <c r="J1538" s="3" t="b">
        <v>0</v>
      </c>
      <c r="K1538" s="3" t="s">
        <v>330</v>
      </c>
      <c r="L1538" s="16">
        <f t="shared" ref="L1538:L1601" si="72">TIMEVALUE(K1538)</f>
        <v>0.25624999999999998</v>
      </c>
      <c r="M1538" s="3">
        <v>2024</v>
      </c>
      <c r="N1538" s="3">
        <v>5</v>
      </c>
      <c r="O1538" s="3" t="s">
        <v>22</v>
      </c>
      <c r="P1538" s="3">
        <v>6</v>
      </c>
      <c r="Q1538" s="9">
        <f xml:space="preserve"> Table1[[#This Row],[Total_Sales]] / Table1[[#This Row],[Quantity_Sold]]</f>
        <v>154.12800000000001</v>
      </c>
      <c r="R1538" s="14" t="str">
        <f t="shared" ref="R1538:R1601" si="73">IF(L1538&lt;TIME(12,0,0),"Morning", IF(L1538&lt;TIME(15,0,0),"Afternoon", IF(L1538&lt;TIME(21,0,0),"Evening","Night")))</f>
        <v>Morning</v>
      </c>
      <c r="S1538" s="30">
        <f t="shared" ref="S1538:S1601" si="74">(I1538/H1538)</f>
        <v>0.3</v>
      </c>
    </row>
    <row r="1539" spans="1:19" ht="15.75" customHeight="1" x14ac:dyDescent="0.3">
      <c r="A1539" s="3">
        <v>1469</v>
      </c>
      <c r="B1539" s="4">
        <v>45423</v>
      </c>
      <c r="C1539" s="3">
        <v>202</v>
      </c>
      <c r="D1539" s="3">
        <v>303</v>
      </c>
      <c r="E1539" s="3">
        <v>105</v>
      </c>
      <c r="F1539" s="3">
        <v>3</v>
      </c>
      <c r="G1539" s="5">
        <v>223.17099999999999</v>
      </c>
      <c r="H1539" s="5">
        <v>669.51299999999992</v>
      </c>
      <c r="I1539" s="5">
        <v>127.20746999999999</v>
      </c>
      <c r="J1539" s="3" t="b">
        <v>0</v>
      </c>
      <c r="K1539" s="3" t="s">
        <v>217</v>
      </c>
      <c r="L1539" s="16">
        <f t="shared" si="72"/>
        <v>0.18055555555555555</v>
      </c>
      <c r="M1539" s="3">
        <v>2024</v>
      </c>
      <c r="N1539" s="3">
        <v>5</v>
      </c>
      <c r="O1539" s="3" t="s">
        <v>22</v>
      </c>
      <c r="P1539" s="3">
        <v>4</v>
      </c>
      <c r="Q1539" s="9">
        <f xml:space="preserve"> Table1[[#This Row],[Total_Sales]] / Table1[[#This Row],[Quantity_Sold]]</f>
        <v>223.17099999999996</v>
      </c>
      <c r="R1539" s="14" t="str">
        <f t="shared" si="73"/>
        <v>Morning</v>
      </c>
      <c r="S1539" s="30">
        <f t="shared" si="74"/>
        <v>0.19</v>
      </c>
    </row>
    <row r="1540" spans="1:19" ht="15.75" customHeight="1" x14ac:dyDescent="0.3">
      <c r="A1540" s="3">
        <v>1673</v>
      </c>
      <c r="B1540" s="4">
        <v>45423</v>
      </c>
      <c r="C1540" s="3">
        <v>205</v>
      </c>
      <c r="D1540" s="3">
        <v>303</v>
      </c>
      <c r="E1540" s="3">
        <v>101</v>
      </c>
      <c r="F1540" s="3">
        <v>6</v>
      </c>
      <c r="G1540" s="5">
        <v>373.91899999999998</v>
      </c>
      <c r="H1540" s="5">
        <v>2243.5140000000001</v>
      </c>
      <c r="I1540" s="5">
        <v>426.26766000000003</v>
      </c>
      <c r="J1540" s="3" t="b">
        <v>0</v>
      </c>
      <c r="K1540" s="3" t="s">
        <v>392</v>
      </c>
      <c r="L1540" s="16">
        <f t="shared" si="72"/>
        <v>0.68125000000000002</v>
      </c>
      <c r="M1540" s="3">
        <v>2024</v>
      </c>
      <c r="N1540" s="3">
        <v>5</v>
      </c>
      <c r="O1540" s="3" t="s">
        <v>22</v>
      </c>
      <c r="P1540" s="3">
        <v>16</v>
      </c>
      <c r="Q1540" s="14">
        <f xml:space="preserve"> Table1[[#This Row],[Total_Sales]] / Table1[[#This Row],[Quantity_Sold]]</f>
        <v>373.91900000000004</v>
      </c>
      <c r="R1540" s="14" t="str">
        <f t="shared" si="73"/>
        <v>Evening</v>
      </c>
      <c r="S1540" s="30">
        <f t="shared" si="74"/>
        <v>0.19</v>
      </c>
    </row>
    <row r="1541" spans="1:19" ht="15.75" customHeight="1" x14ac:dyDescent="0.3">
      <c r="A1541" s="3">
        <v>1844</v>
      </c>
      <c r="B1541" s="4">
        <v>45423</v>
      </c>
      <c r="C1541" s="3">
        <v>202</v>
      </c>
      <c r="D1541" s="3">
        <v>304</v>
      </c>
      <c r="E1541" s="3">
        <v>104</v>
      </c>
      <c r="F1541" s="3">
        <v>3</v>
      </c>
      <c r="G1541" s="5">
        <v>362.96</v>
      </c>
      <c r="H1541" s="5">
        <v>1088.8799999999999</v>
      </c>
      <c r="I1541" s="5">
        <v>326.66399999999993</v>
      </c>
      <c r="J1541" s="3" t="b">
        <v>0</v>
      </c>
      <c r="K1541" s="3" t="s">
        <v>552</v>
      </c>
      <c r="L1541" s="16">
        <f t="shared" si="72"/>
        <v>0.25208333333333333</v>
      </c>
      <c r="M1541" s="3">
        <v>2024</v>
      </c>
      <c r="N1541" s="3">
        <v>5</v>
      </c>
      <c r="O1541" s="3" t="s">
        <v>22</v>
      </c>
      <c r="P1541" s="3">
        <v>6</v>
      </c>
      <c r="Q1541" s="9">
        <f xml:space="preserve"> Table1[[#This Row],[Total_Sales]] / Table1[[#This Row],[Quantity_Sold]]</f>
        <v>362.96</v>
      </c>
      <c r="R1541" s="14" t="str">
        <f t="shared" si="73"/>
        <v>Morning</v>
      </c>
      <c r="S1541" s="30">
        <f t="shared" si="74"/>
        <v>0.3</v>
      </c>
    </row>
    <row r="1542" spans="1:19" ht="15.75" customHeight="1" x14ac:dyDescent="0.3">
      <c r="A1542" s="3">
        <v>1972</v>
      </c>
      <c r="B1542" s="4">
        <v>45423</v>
      </c>
      <c r="C1542" s="3">
        <v>202</v>
      </c>
      <c r="D1542" s="3">
        <v>301</v>
      </c>
      <c r="E1542" s="3">
        <v>102</v>
      </c>
      <c r="F1542" s="3">
        <v>10</v>
      </c>
      <c r="G1542" s="5">
        <v>339.10500000000002</v>
      </c>
      <c r="H1542" s="5">
        <v>3391.05</v>
      </c>
      <c r="I1542" s="5">
        <v>576.47850000000005</v>
      </c>
      <c r="J1542" s="3" t="b">
        <v>0</v>
      </c>
      <c r="K1542" s="3" t="s">
        <v>644</v>
      </c>
      <c r="L1542" s="16">
        <f t="shared" si="72"/>
        <v>0.70416666666666672</v>
      </c>
      <c r="M1542" s="3">
        <v>2024</v>
      </c>
      <c r="N1542" s="3">
        <v>5</v>
      </c>
      <c r="O1542" s="3" t="s">
        <v>22</v>
      </c>
      <c r="P1542" s="3">
        <v>16</v>
      </c>
      <c r="Q1542" s="9">
        <f xml:space="preserve"> Table1[[#This Row],[Total_Sales]] / Table1[[#This Row],[Quantity_Sold]]</f>
        <v>339.10500000000002</v>
      </c>
      <c r="R1542" s="14" t="str">
        <f t="shared" si="73"/>
        <v>Evening</v>
      </c>
      <c r="S1542" s="30">
        <f t="shared" si="74"/>
        <v>0.17</v>
      </c>
    </row>
    <row r="1543" spans="1:19" ht="15.75" customHeight="1" x14ac:dyDescent="0.3">
      <c r="A1543" s="3">
        <v>2281</v>
      </c>
      <c r="B1543" s="4">
        <v>45423</v>
      </c>
      <c r="C1543" s="3">
        <v>204</v>
      </c>
      <c r="D1543" s="3">
        <v>305</v>
      </c>
      <c r="E1543" s="3">
        <v>103</v>
      </c>
      <c r="F1543" s="3">
        <v>7</v>
      </c>
      <c r="G1543" s="5">
        <v>249.44399999999999</v>
      </c>
      <c r="H1543" s="5">
        <v>1746.1079999999999</v>
      </c>
      <c r="I1543" s="5">
        <v>436.52699999999999</v>
      </c>
      <c r="J1543" s="3" t="b">
        <v>0</v>
      </c>
      <c r="K1543" s="3" t="s">
        <v>858</v>
      </c>
      <c r="L1543" s="16">
        <f t="shared" si="72"/>
        <v>0.67013888888888884</v>
      </c>
      <c r="M1543" s="3">
        <v>2024</v>
      </c>
      <c r="N1543" s="3">
        <v>5</v>
      </c>
      <c r="O1543" s="3" t="s">
        <v>22</v>
      </c>
      <c r="P1543" s="3">
        <v>16</v>
      </c>
      <c r="Q1543" s="9">
        <f xml:space="preserve"> Table1[[#This Row],[Total_Sales]] / Table1[[#This Row],[Quantity_Sold]]</f>
        <v>249.44399999999999</v>
      </c>
      <c r="R1543" s="14" t="str">
        <f t="shared" si="73"/>
        <v>Evening</v>
      </c>
      <c r="S1543" s="30">
        <f t="shared" si="74"/>
        <v>0.25</v>
      </c>
    </row>
    <row r="1544" spans="1:19" ht="15.75" customHeight="1" x14ac:dyDescent="0.3">
      <c r="A1544" s="3">
        <v>2313</v>
      </c>
      <c r="B1544" s="4">
        <v>45423</v>
      </c>
      <c r="C1544" s="3">
        <v>205</v>
      </c>
      <c r="D1544" s="3">
        <v>304</v>
      </c>
      <c r="E1544" s="3">
        <v>101</v>
      </c>
      <c r="F1544" s="3">
        <v>6</v>
      </c>
      <c r="G1544" s="5">
        <v>359.26800000000003</v>
      </c>
      <c r="H1544" s="5">
        <v>2155.6080000000002</v>
      </c>
      <c r="I1544" s="5">
        <v>323.34120000000001</v>
      </c>
      <c r="J1544" s="3" t="b">
        <v>1</v>
      </c>
      <c r="K1544" s="3" t="s">
        <v>873</v>
      </c>
      <c r="L1544" s="16">
        <f t="shared" si="72"/>
        <v>0.85069444444444442</v>
      </c>
      <c r="M1544" s="3">
        <v>2024</v>
      </c>
      <c r="N1544" s="3">
        <v>5</v>
      </c>
      <c r="O1544" s="3" t="s">
        <v>22</v>
      </c>
      <c r="P1544" s="3">
        <v>20</v>
      </c>
      <c r="Q1544" s="14">
        <f xml:space="preserve"> Table1[[#This Row],[Total_Sales]] / Table1[[#This Row],[Quantity_Sold]]</f>
        <v>359.26800000000003</v>
      </c>
      <c r="R1544" s="14" t="str">
        <f t="shared" si="73"/>
        <v>Evening</v>
      </c>
      <c r="S1544" s="30">
        <f t="shared" si="74"/>
        <v>0.15</v>
      </c>
    </row>
    <row r="1545" spans="1:19" ht="15.75" customHeight="1" x14ac:dyDescent="0.3">
      <c r="A1545" s="3">
        <v>2369</v>
      </c>
      <c r="B1545" s="4">
        <v>45423</v>
      </c>
      <c r="C1545" s="3">
        <v>205</v>
      </c>
      <c r="D1545" s="3">
        <v>304</v>
      </c>
      <c r="E1545" s="3">
        <v>103</v>
      </c>
      <c r="F1545" s="3">
        <v>7</v>
      </c>
      <c r="G1545" s="5">
        <v>195.87099999999998</v>
      </c>
      <c r="H1545" s="5">
        <v>1371.0969999999998</v>
      </c>
      <c r="I1545" s="5">
        <v>260.50842999999998</v>
      </c>
      <c r="J1545" s="3" t="b">
        <v>0</v>
      </c>
      <c r="K1545" s="3" t="s">
        <v>892</v>
      </c>
      <c r="L1545" s="16">
        <f t="shared" si="72"/>
        <v>3.888888888888889E-2</v>
      </c>
      <c r="M1545" s="3">
        <v>2024</v>
      </c>
      <c r="N1545" s="3">
        <v>5</v>
      </c>
      <c r="O1545" s="3" t="s">
        <v>22</v>
      </c>
      <c r="P1545" s="3">
        <v>0</v>
      </c>
      <c r="Q1545" s="9">
        <f xml:space="preserve"> Table1[[#This Row],[Total_Sales]] / Table1[[#This Row],[Quantity_Sold]]</f>
        <v>195.87099999999995</v>
      </c>
      <c r="R1545" s="14" t="str">
        <f t="shared" si="73"/>
        <v>Morning</v>
      </c>
      <c r="S1545" s="30">
        <f t="shared" si="74"/>
        <v>0.19000000000000003</v>
      </c>
    </row>
    <row r="1546" spans="1:19" ht="15.75" customHeight="1" x14ac:dyDescent="0.3">
      <c r="A1546" s="3">
        <v>2418</v>
      </c>
      <c r="B1546" s="4">
        <v>45423</v>
      </c>
      <c r="C1546" s="3">
        <v>203</v>
      </c>
      <c r="D1546" s="3">
        <v>302</v>
      </c>
      <c r="E1546" s="3">
        <v>105</v>
      </c>
      <c r="F1546" s="3">
        <v>8</v>
      </c>
      <c r="G1546" s="5">
        <v>200.655</v>
      </c>
      <c r="H1546" s="5">
        <v>1605.24</v>
      </c>
      <c r="I1546" s="5">
        <v>337.10039999999998</v>
      </c>
      <c r="J1546" s="3" t="b">
        <v>1</v>
      </c>
      <c r="K1546" s="3" t="s">
        <v>915</v>
      </c>
      <c r="L1546" s="16">
        <f t="shared" si="72"/>
        <v>0.83333333333333337</v>
      </c>
      <c r="M1546" s="3">
        <v>2024</v>
      </c>
      <c r="N1546" s="3">
        <v>5</v>
      </c>
      <c r="O1546" s="3" t="s">
        <v>22</v>
      </c>
      <c r="P1546" s="3">
        <v>20</v>
      </c>
      <c r="Q1546" s="9">
        <f xml:space="preserve"> Table1[[#This Row],[Total_Sales]] / Table1[[#This Row],[Quantity_Sold]]</f>
        <v>200.655</v>
      </c>
      <c r="R1546" s="14" t="str">
        <f t="shared" si="73"/>
        <v>Evening</v>
      </c>
      <c r="S1546" s="30">
        <f t="shared" si="74"/>
        <v>0.21</v>
      </c>
    </row>
    <row r="1547" spans="1:19" ht="15.75" customHeight="1" x14ac:dyDescent="0.3">
      <c r="A1547" s="3">
        <v>1072</v>
      </c>
      <c r="B1547" s="4">
        <v>45425</v>
      </c>
      <c r="C1547" s="3">
        <v>205</v>
      </c>
      <c r="D1547" s="3">
        <v>303</v>
      </c>
      <c r="E1547" s="3">
        <v>104</v>
      </c>
      <c r="F1547" s="3">
        <v>6</v>
      </c>
      <c r="G1547" s="5">
        <v>53.430000000000007</v>
      </c>
      <c r="H1547" s="5">
        <v>320.58000000000004</v>
      </c>
      <c r="I1547" s="5">
        <v>54.49860000000001</v>
      </c>
      <c r="J1547" s="3" t="b">
        <v>1</v>
      </c>
      <c r="K1547" s="3" t="s">
        <v>91</v>
      </c>
      <c r="L1547" s="16">
        <f t="shared" si="72"/>
        <v>0.33263888888888887</v>
      </c>
      <c r="M1547" s="3">
        <v>2024</v>
      </c>
      <c r="N1547" s="3">
        <v>5</v>
      </c>
      <c r="O1547" s="3" t="s">
        <v>28</v>
      </c>
      <c r="P1547" s="3">
        <v>7</v>
      </c>
      <c r="Q1547" s="9">
        <f xml:space="preserve"> Table1[[#This Row],[Total_Sales]] / Table1[[#This Row],[Quantity_Sold]]</f>
        <v>53.430000000000007</v>
      </c>
      <c r="R1547" s="14" t="str">
        <f t="shared" si="73"/>
        <v>Morning</v>
      </c>
      <c r="S1547" s="30">
        <f t="shared" si="74"/>
        <v>0.17</v>
      </c>
    </row>
    <row r="1548" spans="1:19" ht="15.75" customHeight="1" x14ac:dyDescent="0.3">
      <c r="A1548" s="3">
        <v>1975</v>
      </c>
      <c r="B1548" s="4">
        <v>45425</v>
      </c>
      <c r="C1548" s="3">
        <v>205</v>
      </c>
      <c r="D1548" s="3">
        <v>304</v>
      </c>
      <c r="E1548" s="3">
        <v>103</v>
      </c>
      <c r="F1548" s="3">
        <v>1</v>
      </c>
      <c r="G1548" s="5">
        <v>264.84899999999999</v>
      </c>
      <c r="H1548" s="5">
        <v>264.84899999999999</v>
      </c>
      <c r="I1548" s="5">
        <v>66.212249999999997</v>
      </c>
      <c r="J1548" s="3" t="b">
        <v>0</v>
      </c>
      <c r="K1548" s="3" t="s">
        <v>326</v>
      </c>
      <c r="L1548" s="16">
        <f t="shared" si="72"/>
        <v>0.39444444444444443</v>
      </c>
      <c r="M1548" s="3">
        <v>2024</v>
      </c>
      <c r="N1548" s="3">
        <v>5</v>
      </c>
      <c r="O1548" s="3" t="s">
        <v>28</v>
      </c>
      <c r="P1548" s="3">
        <v>9</v>
      </c>
      <c r="Q1548" s="9">
        <f xml:space="preserve"> Table1[[#This Row],[Total_Sales]] / Table1[[#This Row],[Quantity_Sold]]</f>
        <v>264.84899999999999</v>
      </c>
      <c r="R1548" s="14" t="str">
        <f t="shared" si="73"/>
        <v>Morning</v>
      </c>
      <c r="S1548" s="30">
        <f t="shared" si="74"/>
        <v>0.25</v>
      </c>
    </row>
    <row r="1549" spans="1:19" ht="15.75" customHeight="1" x14ac:dyDescent="0.3">
      <c r="A1549" s="3">
        <v>2630</v>
      </c>
      <c r="B1549" s="4">
        <v>45425</v>
      </c>
      <c r="C1549" s="3">
        <v>202</v>
      </c>
      <c r="D1549" s="3">
        <v>302</v>
      </c>
      <c r="E1549" s="3">
        <v>101</v>
      </c>
      <c r="F1549" s="3">
        <v>9</v>
      </c>
      <c r="G1549" s="5">
        <v>66.274000000000001</v>
      </c>
      <c r="H1549" s="5">
        <v>596.46600000000001</v>
      </c>
      <c r="I1549" s="5">
        <v>178.93979999999999</v>
      </c>
      <c r="J1549" s="3" t="b">
        <v>0</v>
      </c>
      <c r="K1549" s="3" t="s">
        <v>983</v>
      </c>
      <c r="L1549" s="16">
        <f t="shared" si="72"/>
        <v>0.57916666666666672</v>
      </c>
      <c r="M1549" s="3">
        <v>2024</v>
      </c>
      <c r="N1549" s="3">
        <v>5</v>
      </c>
      <c r="O1549" s="3" t="s">
        <v>28</v>
      </c>
      <c r="P1549" s="3">
        <v>13</v>
      </c>
      <c r="Q1549" s="14">
        <f xml:space="preserve"> Table1[[#This Row],[Total_Sales]] / Table1[[#This Row],[Quantity_Sold]]</f>
        <v>66.274000000000001</v>
      </c>
      <c r="R1549" s="14" t="str">
        <f t="shared" si="73"/>
        <v>Afternoon</v>
      </c>
      <c r="S1549" s="30">
        <f t="shared" si="74"/>
        <v>0.3</v>
      </c>
    </row>
    <row r="1550" spans="1:19" ht="15.75" customHeight="1" x14ac:dyDescent="0.3">
      <c r="A1550" s="3">
        <v>1158</v>
      </c>
      <c r="B1550" s="4">
        <v>45426</v>
      </c>
      <c r="C1550" s="3">
        <v>203</v>
      </c>
      <c r="D1550" s="3">
        <v>305</v>
      </c>
      <c r="E1550" s="3">
        <v>102</v>
      </c>
      <c r="F1550" s="3">
        <v>1</v>
      </c>
      <c r="G1550" s="5">
        <v>184.13199999999998</v>
      </c>
      <c r="H1550" s="5">
        <v>184.13199999999998</v>
      </c>
      <c r="I1550" s="5">
        <v>38.667719999999996</v>
      </c>
      <c r="J1550" s="3" t="b">
        <v>0</v>
      </c>
      <c r="K1550" s="3" t="s">
        <v>171</v>
      </c>
      <c r="L1550" s="16">
        <f t="shared" si="72"/>
        <v>2.6388888888888889E-2</v>
      </c>
      <c r="M1550" s="3">
        <v>2024</v>
      </c>
      <c r="N1550" s="3">
        <v>5</v>
      </c>
      <c r="O1550" s="3" t="s">
        <v>31</v>
      </c>
      <c r="P1550" s="3">
        <v>0</v>
      </c>
      <c r="Q1550" s="9">
        <f xml:space="preserve"> Table1[[#This Row],[Total_Sales]] / Table1[[#This Row],[Quantity_Sold]]</f>
        <v>184.13199999999998</v>
      </c>
      <c r="R1550" s="14" t="str">
        <f t="shared" si="73"/>
        <v>Morning</v>
      </c>
      <c r="S1550" s="30">
        <f t="shared" si="74"/>
        <v>0.21</v>
      </c>
    </row>
    <row r="1551" spans="1:19" ht="15.75" customHeight="1" x14ac:dyDescent="0.3">
      <c r="A1551" s="3">
        <v>1323</v>
      </c>
      <c r="B1551" s="4">
        <v>45426</v>
      </c>
      <c r="C1551" s="3">
        <v>203</v>
      </c>
      <c r="D1551" s="3">
        <v>301</v>
      </c>
      <c r="E1551" s="3">
        <v>104</v>
      </c>
      <c r="F1551" s="3">
        <v>4</v>
      </c>
      <c r="G1551" s="5">
        <v>92.3</v>
      </c>
      <c r="H1551" s="5">
        <v>369.2</v>
      </c>
      <c r="I1551" s="5">
        <v>55.379999999999995</v>
      </c>
      <c r="J1551" s="3" t="b">
        <v>0</v>
      </c>
      <c r="K1551" s="3" t="s">
        <v>263</v>
      </c>
      <c r="L1551" s="16">
        <f t="shared" si="72"/>
        <v>0.73541666666666672</v>
      </c>
      <c r="M1551" s="3">
        <v>2024</v>
      </c>
      <c r="N1551" s="3">
        <v>5</v>
      </c>
      <c r="O1551" s="3" t="s">
        <v>31</v>
      </c>
      <c r="P1551" s="3">
        <v>17</v>
      </c>
      <c r="Q1551" s="9">
        <f xml:space="preserve"> Table1[[#This Row],[Total_Sales]] / Table1[[#This Row],[Quantity_Sold]]</f>
        <v>92.3</v>
      </c>
      <c r="R1551" s="14" t="str">
        <f t="shared" si="73"/>
        <v>Evening</v>
      </c>
      <c r="S1551" s="30">
        <f t="shared" si="74"/>
        <v>0.15</v>
      </c>
    </row>
    <row r="1552" spans="1:19" ht="15.75" customHeight="1" x14ac:dyDescent="0.3">
      <c r="A1552" s="3">
        <v>1505</v>
      </c>
      <c r="B1552" s="4">
        <v>45426</v>
      </c>
      <c r="C1552" s="3">
        <v>202</v>
      </c>
      <c r="D1552" s="3">
        <v>305</v>
      </c>
      <c r="E1552" s="3">
        <v>102</v>
      </c>
      <c r="F1552" s="3">
        <v>6</v>
      </c>
      <c r="G1552" s="5">
        <v>149.76000000000002</v>
      </c>
      <c r="H1552" s="5">
        <v>898.56000000000017</v>
      </c>
      <c r="I1552" s="5">
        <v>170.72640000000004</v>
      </c>
      <c r="J1552" s="3" t="b">
        <v>1</v>
      </c>
      <c r="K1552" s="3" t="s">
        <v>437</v>
      </c>
      <c r="L1552" s="16">
        <f t="shared" si="72"/>
        <v>0.96875</v>
      </c>
      <c r="M1552" s="3">
        <v>2024</v>
      </c>
      <c r="N1552" s="3">
        <v>5</v>
      </c>
      <c r="O1552" s="3" t="s">
        <v>31</v>
      </c>
      <c r="P1552" s="3">
        <v>23</v>
      </c>
      <c r="Q1552" s="9">
        <f xml:space="preserve"> Table1[[#This Row],[Total_Sales]] / Table1[[#This Row],[Quantity_Sold]]</f>
        <v>149.76000000000002</v>
      </c>
      <c r="R1552" s="14" t="str">
        <f t="shared" si="73"/>
        <v>Night</v>
      </c>
      <c r="S1552" s="30">
        <f t="shared" si="74"/>
        <v>0.19</v>
      </c>
    </row>
    <row r="1553" spans="1:19" ht="15.75" customHeight="1" x14ac:dyDescent="0.3">
      <c r="A1553" s="3">
        <v>2552</v>
      </c>
      <c r="B1553" s="4">
        <v>45426</v>
      </c>
      <c r="C1553" s="3">
        <v>202</v>
      </c>
      <c r="D1553" s="3">
        <v>304</v>
      </c>
      <c r="E1553" s="3">
        <v>101</v>
      </c>
      <c r="F1553" s="3">
        <v>9</v>
      </c>
      <c r="G1553" s="5">
        <v>70.785000000000011</v>
      </c>
      <c r="H1553" s="5">
        <v>637.06500000000005</v>
      </c>
      <c r="I1553" s="5">
        <v>191.11950000000002</v>
      </c>
      <c r="J1553" s="3" t="b">
        <v>0</v>
      </c>
      <c r="K1553" s="3" t="s">
        <v>628</v>
      </c>
      <c r="L1553" s="16">
        <f t="shared" si="72"/>
        <v>0.66111111111111109</v>
      </c>
      <c r="M1553" s="3">
        <v>2024</v>
      </c>
      <c r="N1553" s="3">
        <v>5</v>
      </c>
      <c r="O1553" s="3" t="s">
        <v>31</v>
      </c>
      <c r="P1553" s="3">
        <v>15</v>
      </c>
      <c r="Q1553" s="14">
        <f xml:space="preserve"> Table1[[#This Row],[Total_Sales]] / Table1[[#This Row],[Quantity_Sold]]</f>
        <v>70.785000000000011</v>
      </c>
      <c r="R1553" s="14" t="str">
        <f t="shared" si="73"/>
        <v>Evening</v>
      </c>
      <c r="S1553" s="30">
        <f t="shared" si="74"/>
        <v>0.3</v>
      </c>
    </row>
    <row r="1554" spans="1:19" ht="15.75" customHeight="1" x14ac:dyDescent="0.3">
      <c r="A1554" s="3">
        <v>1040</v>
      </c>
      <c r="B1554" s="4">
        <v>45427</v>
      </c>
      <c r="C1554" s="3">
        <v>201</v>
      </c>
      <c r="D1554" s="3">
        <v>305</v>
      </c>
      <c r="E1554" s="3">
        <v>103</v>
      </c>
      <c r="F1554" s="3">
        <v>5</v>
      </c>
      <c r="G1554" s="5">
        <v>314.13200000000001</v>
      </c>
      <c r="H1554" s="5">
        <v>1570.66</v>
      </c>
      <c r="I1554" s="5">
        <v>471.19799999999998</v>
      </c>
      <c r="J1554" s="3" t="b">
        <v>1</v>
      </c>
      <c r="K1554" s="3" t="s">
        <v>60</v>
      </c>
      <c r="L1554" s="16">
        <f t="shared" si="72"/>
        <v>0.91388888888888886</v>
      </c>
      <c r="M1554" s="3">
        <v>2024</v>
      </c>
      <c r="N1554" s="3">
        <v>5</v>
      </c>
      <c r="O1554" s="3" t="s">
        <v>18</v>
      </c>
      <c r="P1554" s="3">
        <v>21</v>
      </c>
      <c r="Q1554" s="9">
        <f xml:space="preserve"> Table1[[#This Row],[Total_Sales]] / Table1[[#This Row],[Quantity_Sold]]</f>
        <v>314.13200000000001</v>
      </c>
      <c r="R1554" s="14" t="str">
        <f t="shared" si="73"/>
        <v>Night</v>
      </c>
      <c r="S1554" s="30">
        <f t="shared" si="74"/>
        <v>0.3</v>
      </c>
    </row>
    <row r="1555" spans="1:19" ht="15.75" customHeight="1" x14ac:dyDescent="0.3">
      <c r="A1555" s="3">
        <v>1648</v>
      </c>
      <c r="B1555" s="4">
        <v>45427</v>
      </c>
      <c r="C1555" s="3">
        <v>205</v>
      </c>
      <c r="D1555" s="3">
        <v>303</v>
      </c>
      <c r="E1555" s="3">
        <v>105</v>
      </c>
      <c r="F1555" s="3">
        <v>9</v>
      </c>
      <c r="G1555" s="5">
        <v>240.53900000000002</v>
      </c>
      <c r="H1555" s="5">
        <v>2164.8510000000001</v>
      </c>
      <c r="I1555" s="5">
        <v>368.02467000000007</v>
      </c>
      <c r="J1555" s="3" t="b">
        <v>0</v>
      </c>
      <c r="K1555" s="3" t="s">
        <v>542</v>
      </c>
      <c r="L1555" s="16">
        <f t="shared" si="72"/>
        <v>0.93402777777777779</v>
      </c>
      <c r="M1555" s="3">
        <v>2024</v>
      </c>
      <c r="N1555" s="3">
        <v>5</v>
      </c>
      <c r="O1555" s="3" t="s">
        <v>18</v>
      </c>
      <c r="P1555" s="3">
        <v>22</v>
      </c>
      <c r="Q1555" s="9">
        <f xml:space="preserve"> Table1[[#This Row],[Total_Sales]] / Table1[[#This Row],[Quantity_Sold]]</f>
        <v>240.53900000000002</v>
      </c>
      <c r="R1555" s="14" t="str">
        <f t="shared" si="73"/>
        <v>Night</v>
      </c>
      <c r="S1555" s="30">
        <f t="shared" si="74"/>
        <v>0.17</v>
      </c>
    </row>
    <row r="1556" spans="1:19" ht="15.75" customHeight="1" x14ac:dyDescent="0.3">
      <c r="A1556" s="3">
        <v>1750</v>
      </c>
      <c r="B1556" s="4">
        <v>45427</v>
      </c>
      <c r="C1556" s="3">
        <v>205</v>
      </c>
      <c r="D1556" s="3">
        <v>301</v>
      </c>
      <c r="E1556" s="3">
        <v>103</v>
      </c>
      <c r="F1556" s="3">
        <v>10</v>
      </c>
      <c r="G1556" s="5">
        <v>54.248999999999995</v>
      </c>
      <c r="H1556" s="5">
        <v>542.49</v>
      </c>
      <c r="I1556" s="5">
        <v>92.223300000000009</v>
      </c>
      <c r="J1556" s="3" t="b">
        <v>0</v>
      </c>
      <c r="K1556" s="3" t="s">
        <v>609</v>
      </c>
      <c r="L1556" s="16">
        <f t="shared" si="72"/>
        <v>0.18680555555555556</v>
      </c>
      <c r="M1556" s="3">
        <v>2024</v>
      </c>
      <c r="N1556" s="3">
        <v>5</v>
      </c>
      <c r="O1556" s="3" t="s">
        <v>18</v>
      </c>
      <c r="P1556" s="3">
        <v>4</v>
      </c>
      <c r="Q1556" s="9">
        <f xml:space="preserve"> Table1[[#This Row],[Total_Sales]] / Table1[[#This Row],[Quantity_Sold]]</f>
        <v>54.249000000000002</v>
      </c>
      <c r="R1556" s="14" t="str">
        <f t="shared" si="73"/>
        <v>Morning</v>
      </c>
      <c r="S1556" s="30">
        <f t="shared" si="74"/>
        <v>0.17</v>
      </c>
    </row>
    <row r="1557" spans="1:19" ht="15.75" customHeight="1" x14ac:dyDescent="0.3">
      <c r="A1557" s="3">
        <v>2936</v>
      </c>
      <c r="B1557" s="4">
        <v>45427</v>
      </c>
      <c r="C1557" s="3">
        <v>203</v>
      </c>
      <c r="D1557" s="3">
        <v>303</v>
      </c>
      <c r="E1557" s="3">
        <v>104</v>
      </c>
      <c r="F1557" s="3">
        <v>4</v>
      </c>
      <c r="G1557" s="5">
        <v>83.135000000000005</v>
      </c>
      <c r="H1557" s="5">
        <v>332.54</v>
      </c>
      <c r="I1557" s="5">
        <v>99.762</v>
      </c>
      <c r="J1557" s="3" t="b">
        <v>0</v>
      </c>
      <c r="K1557" s="3" t="s">
        <v>1092</v>
      </c>
      <c r="L1557" s="16">
        <f t="shared" si="72"/>
        <v>0.15138888888888888</v>
      </c>
      <c r="M1557" s="3">
        <v>2024</v>
      </c>
      <c r="N1557" s="3">
        <v>5</v>
      </c>
      <c r="O1557" s="3" t="s">
        <v>18</v>
      </c>
      <c r="P1557" s="3">
        <v>3</v>
      </c>
      <c r="Q1557" s="9">
        <f xml:space="preserve"> Table1[[#This Row],[Total_Sales]] / Table1[[#This Row],[Quantity_Sold]]</f>
        <v>83.135000000000005</v>
      </c>
      <c r="R1557" s="14" t="str">
        <f t="shared" si="73"/>
        <v>Morning</v>
      </c>
      <c r="S1557" s="30">
        <f t="shared" si="74"/>
        <v>0.3</v>
      </c>
    </row>
    <row r="1558" spans="1:19" ht="15.75" customHeight="1" x14ac:dyDescent="0.3">
      <c r="A1558" s="3">
        <v>1675</v>
      </c>
      <c r="B1558" s="4">
        <v>45428</v>
      </c>
      <c r="C1558" s="3">
        <v>204</v>
      </c>
      <c r="D1558" s="3">
        <v>304</v>
      </c>
      <c r="E1558" s="3">
        <v>102</v>
      </c>
      <c r="F1558" s="3">
        <v>5</v>
      </c>
      <c r="G1558" s="5">
        <v>236.05400000000003</v>
      </c>
      <c r="H1558" s="5">
        <v>1180.2700000000002</v>
      </c>
      <c r="I1558" s="5">
        <v>295.06750000000005</v>
      </c>
      <c r="J1558" s="3" t="b">
        <v>0</v>
      </c>
      <c r="K1558" s="3" t="s">
        <v>228</v>
      </c>
      <c r="L1558" s="16">
        <f t="shared" si="72"/>
        <v>0.97986111111111107</v>
      </c>
      <c r="M1558" s="3">
        <v>2024</v>
      </c>
      <c r="N1558" s="3">
        <v>5</v>
      </c>
      <c r="O1558" s="3" t="s">
        <v>16</v>
      </c>
      <c r="P1558" s="3">
        <v>23</v>
      </c>
      <c r="Q1558" s="9">
        <f xml:space="preserve"> Table1[[#This Row],[Total_Sales]] / Table1[[#This Row],[Quantity_Sold]]</f>
        <v>236.05400000000003</v>
      </c>
      <c r="R1558" s="14" t="str">
        <f t="shared" si="73"/>
        <v>Night</v>
      </c>
      <c r="S1558" s="30">
        <f t="shared" si="74"/>
        <v>0.25</v>
      </c>
    </row>
    <row r="1559" spans="1:19" ht="15.75" customHeight="1" x14ac:dyDescent="0.3">
      <c r="A1559" s="3">
        <v>2322</v>
      </c>
      <c r="B1559" s="4">
        <v>45428</v>
      </c>
      <c r="C1559" s="3">
        <v>202</v>
      </c>
      <c r="D1559" s="3">
        <v>304</v>
      </c>
      <c r="E1559" s="3">
        <v>102</v>
      </c>
      <c r="F1559" s="3">
        <v>6</v>
      </c>
      <c r="G1559" s="5">
        <v>43.953000000000003</v>
      </c>
      <c r="H1559" s="5">
        <v>263.71800000000002</v>
      </c>
      <c r="I1559" s="5">
        <v>55.380780000000001</v>
      </c>
      <c r="J1559" s="3" t="b">
        <v>0</v>
      </c>
      <c r="K1559" s="3" t="s">
        <v>819</v>
      </c>
      <c r="L1559" s="16">
        <f t="shared" si="72"/>
        <v>0.58750000000000002</v>
      </c>
      <c r="M1559" s="3">
        <v>2024</v>
      </c>
      <c r="N1559" s="3">
        <v>5</v>
      </c>
      <c r="O1559" s="3" t="s">
        <v>16</v>
      </c>
      <c r="P1559" s="3">
        <v>14</v>
      </c>
      <c r="Q1559" s="9">
        <f xml:space="preserve"> Table1[[#This Row],[Total_Sales]] / Table1[[#This Row],[Quantity_Sold]]</f>
        <v>43.953000000000003</v>
      </c>
      <c r="R1559" s="14" t="str">
        <f t="shared" si="73"/>
        <v>Afternoon</v>
      </c>
      <c r="S1559" s="30">
        <f t="shared" si="74"/>
        <v>0.21</v>
      </c>
    </row>
    <row r="1560" spans="1:19" ht="15.75" customHeight="1" x14ac:dyDescent="0.3">
      <c r="A1560" s="3">
        <v>1499</v>
      </c>
      <c r="B1560" s="4">
        <v>45429</v>
      </c>
      <c r="C1560" s="3">
        <v>203</v>
      </c>
      <c r="D1560" s="3">
        <v>302</v>
      </c>
      <c r="E1560" s="3">
        <v>101</v>
      </c>
      <c r="F1560" s="3">
        <v>8</v>
      </c>
      <c r="G1560" s="5">
        <v>345.839</v>
      </c>
      <c r="H1560" s="5">
        <v>2766.712</v>
      </c>
      <c r="I1560" s="5">
        <v>525.67528000000004</v>
      </c>
      <c r="J1560" s="3" t="b">
        <v>1</v>
      </c>
      <c r="K1560" s="3" t="s">
        <v>319</v>
      </c>
      <c r="L1560" s="16">
        <f t="shared" si="72"/>
        <v>0.36319444444444443</v>
      </c>
      <c r="M1560" s="3">
        <v>2024</v>
      </c>
      <c r="N1560" s="3">
        <v>5</v>
      </c>
      <c r="O1560" s="3" t="s">
        <v>26</v>
      </c>
      <c r="P1560" s="3">
        <v>8</v>
      </c>
      <c r="Q1560" s="14">
        <f xml:space="preserve"> Table1[[#This Row],[Total_Sales]] / Table1[[#This Row],[Quantity_Sold]]</f>
        <v>345.839</v>
      </c>
      <c r="R1560" s="14" t="str">
        <f t="shared" si="73"/>
        <v>Morning</v>
      </c>
      <c r="S1560" s="30">
        <f t="shared" si="74"/>
        <v>0.19000000000000003</v>
      </c>
    </row>
    <row r="1561" spans="1:19" ht="15.75" customHeight="1" x14ac:dyDescent="0.3">
      <c r="A1561" s="3">
        <v>1523</v>
      </c>
      <c r="B1561" s="4">
        <v>45429</v>
      </c>
      <c r="C1561" s="3">
        <v>202</v>
      </c>
      <c r="D1561" s="3">
        <v>301</v>
      </c>
      <c r="E1561" s="3">
        <v>105</v>
      </c>
      <c r="F1561" s="3">
        <v>9</v>
      </c>
      <c r="G1561" s="5">
        <v>171.834</v>
      </c>
      <c r="H1561" s="5">
        <v>1546.5060000000001</v>
      </c>
      <c r="I1561" s="5">
        <v>293.83614</v>
      </c>
      <c r="J1561" s="3" t="b">
        <v>0</v>
      </c>
      <c r="K1561" s="3" t="s">
        <v>215</v>
      </c>
      <c r="L1561" s="16">
        <f t="shared" si="72"/>
        <v>0.1076388888888889</v>
      </c>
      <c r="M1561" s="3">
        <v>2024</v>
      </c>
      <c r="N1561" s="3">
        <v>5</v>
      </c>
      <c r="O1561" s="3" t="s">
        <v>26</v>
      </c>
      <c r="P1561" s="3">
        <v>2</v>
      </c>
      <c r="Q1561" s="9">
        <f xml:space="preserve"> Table1[[#This Row],[Total_Sales]] / Table1[[#This Row],[Quantity_Sold]]</f>
        <v>171.834</v>
      </c>
      <c r="R1561" s="14" t="str">
        <f t="shared" si="73"/>
        <v>Morning</v>
      </c>
      <c r="S1561" s="30">
        <f t="shared" si="74"/>
        <v>0.19</v>
      </c>
    </row>
    <row r="1562" spans="1:19" ht="15.75" customHeight="1" x14ac:dyDescent="0.3">
      <c r="A1562" s="3">
        <v>1841</v>
      </c>
      <c r="B1562" s="4">
        <v>45429</v>
      </c>
      <c r="C1562" s="3">
        <v>201</v>
      </c>
      <c r="D1562" s="3">
        <v>305</v>
      </c>
      <c r="E1562" s="3">
        <v>105</v>
      </c>
      <c r="F1562" s="3">
        <v>5</v>
      </c>
      <c r="G1562" s="5">
        <v>284.7</v>
      </c>
      <c r="H1562" s="5">
        <v>1423.5</v>
      </c>
      <c r="I1562" s="5">
        <v>270.46499999999997</v>
      </c>
      <c r="J1562" s="3" t="b">
        <v>0</v>
      </c>
      <c r="K1562" s="3" t="s">
        <v>661</v>
      </c>
      <c r="L1562" s="16">
        <f t="shared" si="72"/>
        <v>0.43958333333333333</v>
      </c>
      <c r="M1562" s="3">
        <v>2024</v>
      </c>
      <c r="N1562" s="3">
        <v>5</v>
      </c>
      <c r="O1562" s="3" t="s">
        <v>26</v>
      </c>
      <c r="P1562" s="3">
        <v>10</v>
      </c>
      <c r="Q1562" s="9">
        <f xml:space="preserve"> Table1[[#This Row],[Total_Sales]] / Table1[[#This Row],[Quantity_Sold]]</f>
        <v>284.7</v>
      </c>
      <c r="R1562" s="14" t="str">
        <f t="shared" si="73"/>
        <v>Morning</v>
      </c>
      <c r="S1562" s="30">
        <f t="shared" si="74"/>
        <v>0.18999999999999997</v>
      </c>
    </row>
    <row r="1563" spans="1:19" ht="15.75" customHeight="1" x14ac:dyDescent="0.3">
      <c r="A1563" s="3">
        <v>2457</v>
      </c>
      <c r="B1563" s="4">
        <v>45429</v>
      </c>
      <c r="C1563" s="3">
        <v>205</v>
      </c>
      <c r="D1563" s="3">
        <v>303</v>
      </c>
      <c r="E1563" s="3">
        <v>103</v>
      </c>
      <c r="F1563" s="3">
        <v>5</v>
      </c>
      <c r="G1563" s="5">
        <v>288.31400000000002</v>
      </c>
      <c r="H1563" s="5">
        <v>1441.5700000000002</v>
      </c>
      <c r="I1563" s="5">
        <v>216.23550000000003</v>
      </c>
      <c r="J1563" s="3" t="b">
        <v>0</v>
      </c>
      <c r="K1563" s="3" t="s">
        <v>791</v>
      </c>
      <c r="L1563" s="16">
        <f t="shared" si="72"/>
        <v>0.17499999999999999</v>
      </c>
      <c r="M1563" s="3">
        <v>2024</v>
      </c>
      <c r="N1563" s="3">
        <v>5</v>
      </c>
      <c r="O1563" s="3" t="s">
        <v>26</v>
      </c>
      <c r="P1563" s="3">
        <v>4</v>
      </c>
      <c r="Q1563" s="9">
        <f xml:space="preserve"> Table1[[#This Row],[Total_Sales]] / Table1[[#This Row],[Quantity_Sold]]</f>
        <v>288.31400000000002</v>
      </c>
      <c r="R1563" s="14" t="str">
        <f t="shared" si="73"/>
        <v>Morning</v>
      </c>
      <c r="S1563" s="30">
        <f t="shared" si="74"/>
        <v>0.15</v>
      </c>
    </row>
    <row r="1564" spans="1:19" ht="15.75" customHeight="1" x14ac:dyDescent="0.3">
      <c r="A1564" s="3">
        <v>1940</v>
      </c>
      <c r="B1564" s="4">
        <v>45430</v>
      </c>
      <c r="C1564" s="3">
        <v>202</v>
      </c>
      <c r="D1564" s="3">
        <v>305</v>
      </c>
      <c r="E1564" s="3">
        <v>101</v>
      </c>
      <c r="F1564" s="3">
        <v>4</v>
      </c>
      <c r="G1564" s="5">
        <v>337.45400000000001</v>
      </c>
      <c r="H1564" s="5">
        <v>1349.816</v>
      </c>
      <c r="I1564" s="5">
        <v>404.94479999999999</v>
      </c>
      <c r="J1564" s="3" t="b">
        <v>0</v>
      </c>
      <c r="K1564" s="3" t="s">
        <v>387</v>
      </c>
      <c r="L1564" s="16">
        <f t="shared" si="72"/>
        <v>0.61736111111111114</v>
      </c>
      <c r="M1564" s="3">
        <v>2024</v>
      </c>
      <c r="N1564" s="3">
        <v>5</v>
      </c>
      <c r="O1564" s="3" t="s">
        <v>22</v>
      </c>
      <c r="P1564" s="3">
        <v>14</v>
      </c>
      <c r="Q1564" s="14">
        <f xml:space="preserve"> Table1[[#This Row],[Total_Sales]] / Table1[[#This Row],[Quantity_Sold]]</f>
        <v>337.45400000000001</v>
      </c>
      <c r="R1564" s="14" t="str">
        <f t="shared" si="73"/>
        <v>Afternoon</v>
      </c>
      <c r="S1564" s="30">
        <f t="shared" si="74"/>
        <v>0.3</v>
      </c>
    </row>
    <row r="1565" spans="1:19" ht="15.75" customHeight="1" x14ac:dyDescent="0.3">
      <c r="A1565" s="3">
        <v>1957</v>
      </c>
      <c r="B1565" s="4">
        <v>45430</v>
      </c>
      <c r="C1565" s="3">
        <v>204</v>
      </c>
      <c r="D1565" s="3">
        <v>301</v>
      </c>
      <c r="E1565" s="3">
        <v>102</v>
      </c>
      <c r="F1565" s="3">
        <v>1</v>
      </c>
      <c r="G1565" s="5">
        <v>45.149000000000001</v>
      </c>
      <c r="H1565" s="5">
        <v>45.149000000000001</v>
      </c>
      <c r="I1565" s="5">
        <v>11.28725</v>
      </c>
      <c r="J1565" s="3" t="b">
        <v>0</v>
      </c>
      <c r="K1565" s="3" t="s">
        <v>726</v>
      </c>
      <c r="L1565" s="16">
        <f t="shared" si="72"/>
        <v>0.29305555555555557</v>
      </c>
      <c r="M1565" s="3">
        <v>2024</v>
      </c>
      <c r="N1565" s="3">
        <v>5</v>
      </c>
      <c r="O1565" s="3" t="s">
        <v>22</v>
      </c>
      <c r="P1565" s="3">
        <v>7</v>
      </c>
      <c r="Q1565" s="9">
        <f xml:space="preserve"> Table1[[#This Row],[Total_Sales]] / Table1[[#This Row],[Quantity_Sold]]</f>
        <v>45.149000000000001</v>
      </c>
      <c r="R1565" s="14" t="str">
        <f t="shared" si="73"/>
        <v>Morning</v>
      </c>
      <c r="S1565" s="30">
        <f t="shared" si="74"/>
        <v>0.25</v>
      </c>
    </row>
    <row r="1566" spans="1:19" ht="15.75" customHeight="1" x14ac:dyDescent="0.3">
      <c r="A1566" s="3">
        <v>2312</v>
      </c>
      <c r="B1566" s="4">
        <v>45430</v>
      </c>
      <c r="C1566" s="3">
        <v>201</v>
      </c>
      <c r="D1566" s="3">
        <v>303</v>
      </c>
      <c r="E1566" s="3">
        <v>105</v>
      </c>
      <c r="F1566" s="3">
        <v>7</v>
      </c>
      <c r="G1566" s="5">
        <v>177.411</v>
      </c>
      <c r="H1566" s="5">
        <v>1241.877</v>
      </c>
      <c r="I1566" s="5">
        <v>372.56309999999996</v>
      </c>
      <c r="J1566" s="3" t="b">
        <v>0</v>
      </c>
      <c r="K1566" s="3" t="s">
        <v>19</v>
      </c>
      <c r="L1566" s="16">
        <f t="shared" si="72"/>
        <v>0.375</v>
      </c>
      <c r="M1566" s="3">
        <v>2024</v>
      </c>
      <c r="N1566" s="3">
        <v>5</v>
      </c>
      <c r="O1566" s="3" t="s">
        <v>22</v>
      </c>
      <c r="P1566" s="3">
        <v>9</v>
      </c>
      <c r="Q1566" s="9">
        <f xml:space="preserve"> Table1[[#This Row],[Total_Sales]] / Table1[[#This Row],[Quantity_Sold]]</f>
        <v>177.411</v>
      </c>
      <c r="R1566" s="14" t="str">
        <f t="shared" si="73"/>
        <v>Morning</v>
      </c>
      <c r="S1566" s="30">
        <f t="shared" si="74"/>
        <v>0.3</v>
      </c>
    </row>
    <row r="1567" spans="1:19" ht="15.75" customHeight="1" x14ac:dyDescent="0.3">
      <c r="A1567" s="3">
        <v>2582</v>
      </c>
      <c r="B1567" s="4">
        <v>45430</v>
      </c>
      <c r="C1567" s="3">
        <v>201</v>
      </c>
      <c r="D1567" s="3">
        <v>305</v>
      </c>
      <c r="E1567" s="3">
        <v>105</v>
      </c>
      <c r="F1567" s="3">
        <v>3</v>
      </c>
      <c r="G1567" s="5">
        <v>33.956000000000003</v>
      </c>
      <c r="H1567" s="5">
        <v>101.86800000000001</v>
      </c>
      <c r="I1567" s="5">
        <v>30.560400000000001</v>
      </c>
      <c r="J1567" s="3" t="b">
        <v>0</v>
      </c>
      <c r="K1567" s="3" t="s">
        <v>967</v>
      </c>
      <c r="L1567" s="16">
        <f t="shared" si="72"/>
        <v>0.75347222222222221</v>
      </c>
      <c r="M1567" s="3">
        <v>2024</v>
      </c>
      <c r="N1567" s="3">
        <v>5</v>
      </c>
      <c r="O1567" s="3" t="s">
        <v>22</v>
      </c>
      <c r="P1567" s="3">
        <v>18</v>
      </c>
      <c r="Q1567" s="9">
        <f xml:space="preserve"> Table1[[#This Row],[Total_Sales]] / Table1[[#This Row],[Quantity_Sold]]</f>
        <v>33.956000000000003</v>
      </c>
      <c r="R1567" s="14" t="str">
        <f t="shared" si="73"/>
        <v>Evening</v>
      </c>
      <c r="S1567" s="30">
        <f t="shared" si="74"/>
        <v>0.3</v>
      </c>
    </row>
    <row r="1568" spans="1:19" ht="15.75" customHeight="1" x14ac:dyDescent="0.3">
      <c r="A1568" s="3">
        <v>1365</v>
      </c>
      <c r="B1568" s="4">
        <v>45431</v>
      </c>
      <c r="C1568" s="3">
        <v>203</v>
      </c>
      <c r="D1568" s="3">
        <v>303</v>
      </c>
      <c r="E1568" s="3">
        <v>101</v>
      </c>
      <c r="F1568" s="3">
        <v>5</v>
      </c>
      <c r="G1568" s="5">
        <v>157.53400000000002</v>
      </c>
      <c r="H1568" s="5">
        <v>787.67000000000007</v>
      </c>
      <c r="I1568" s="5">
        <v>118.15050000000001</v>
      </c>
      <c r="J1568" s="3" t="b">
        <v>1</v>
      </c>
      <c r="K1568" s="3" t="s">
        <v>346</v>
      </c>
      <c r="L1568" s="16">
        <f t="shared" si="72"/>
        <v>0.19722222222222222</v>
      </c>
      <c r="M1568" s="3">
        <v>2024</v>
      </c>
      <c r="N1568" s="3">
        <v>5</v>
      </c>
      <c r="O1568" s="3" t="s">
        <v>20</v>
      </c>
      <c r="P1568" s="3">
        <v>4</v>
      </c>
      <c r="Q1568" s="14">
        <f xml:space="preserve"> Table1[[#This Row],[Total_Sales]] / Table1[[#This Row],[Quantity_Sold]]</f>
        <v>157.53400000000002</v>
      </c>
      <c r="R1568" s="14" t="str">
        <f t="shared" si="73"/>
        <v>Morning</v>
      </c>
      <c r="S1568" s="30">
        <f t="shared" si="74"/>
        <v>0.15</v>
      </c>
    </row>
    <row r="1569" spans="1:19" ht="15.75" customHeight="1" x14ac:dyDescent="0.3">
      <c r="A1569" s="3">
        <v>1513</v>
      </c>
      <c r="B1569" s="4">
        <v>45432</v>
      </c>
      <c r="C1569" s="3">
        <v>205</v>
      </c>
      <c r="D1569" s="3">
        <v>302</v>
      </c>
      <c r="E1569" s="3">
        <v>101</v>
      </c>
      <c r="F1569" s="3">
        <v>3</v>
      </c>
      <c r="G1569" s="5">
        <v>117.33800000000001</v>
      </c>
      <c r="H1569" s="5">
        <v>352.01400000000001</v>
      </c>
      <c r="I1569" s="5">
        <v>88.003500000000003</v>
      </c>
      <c r="J1569" s="3" t="b">
        <v>0</v>
      </c>
      <c r="K1569" s="3" t="s">
        <v>334</v>
      </c>
      <c r="L1569" s="16">
        <f t="shared" si="72"/>
        <v>0.85347222222222219</v>
      </c>
      <c r="M1569" s="3">
        <v>2024</v>
      </c>
      <c r="N1569" s="3">
        <v>5</v>
      </c>
      <c r="O1569" s="3" t="s">
        <v>28</v>
      </c>
      <c r="P1569" s="3">
        <v>20</v>
      </c>
      <c r="Q1569" s="14">
        <f xml:space="preserve"> Table1[[#This Row],[Total_Sales]] / Table1[[#This Row],[Quantity_Sold]]</f>
        <v>117.33800000000001</v>
      </c>
      <c r="R1569" s="14" t="str">
        <f t="shared" si="73"/>
        <v>Evening</v>
      </c>
      <c r="S1569" s="30">
        <f t="shared" si="74"/>
        <v>0.25</v>
      </c>
    </row>
    <row r="1570" spans="1:19" ht="15.75" customHeight="1" x14ac:dyDescent="0.3">
      <c r="A1570" s="3">
        <v>1737</v>
      </c>
      <c r="B1570" s="4">
        <v>45432</v>
      </c>
      <c r="C1570" s="3">
        <v>202</v>
      </c>
      <c r="D1570" s="3">
        <v>304</v>
      </c>
      <c r="E1570" s="3">
        <v>101</v>
      </c>
      <c r="F1570" s="3">
        <v>5</v>
      </c>
      <c r="G1570" s="5">
        <v>114.114</v>
      </c>
      <c r="H1570" s="5">
        <v>570.57000000000005</v>
      </c>
      <c r="I1570" s="5">
        <v>85.58550000000001</v>
      </c>
      <c r="J1570" s="3" t="b">
        <v>1</v>
      </c>
      <c r="K1570" s="3" t="s">
        <v>600</v>
      </c>
      <c r="L1570" s="16">
        <f t="shared" si="72"/>
        <v>0.61388888888888893</v>
      </c>
      <c r="M1570" s="3">
        <v>2024</v>
      </c>
      <c r="N1570" s="3">
        <v>5</v>
      </c>
      <c r="O1570" s="3" t="s">
        <v>28</v>
      </c>
      <c r="P1570" s="3">
        <v>14</v>
      </c>
      <c r="Q1570" s="14">
        <f xml:space="preserve"> Table1[[#This Row],[Total_Sales]] / Table1[[#This Row],[Quantity_Sold]]</f>
        <v>114.114</v>
      </c>
      <c r="R1570" s="14" t="str">
        <f t="shared" si="73"/>
        <v>Afternoon</v>
      </c>
      <c r="S1570" s="30">
        <f t="shared" si="74"/>
        <v>0.15</v>
      </c>
    </row>
    <row r="1571" spans="1:19" ht="15.75" customHeight="1" x14ac:dyDescent="0.3">
      <c r="A1571" s="3">
        <v>2588</v>
      </c>
      <c r="B1571" s="4">
        <v>45432</v>
      </c>
      <c r="C1571" s="3">
        <v>204</v>
      </c>
      <c r="D1571" s="3">
        <v>302</v>
      </c>
      <c r="E1571" s="3">
        <v>104</v>
      </c>
      <c r="F1571" s="3">
        <v>7</v>
      </c>
      <c r="G1571" s="5">
        <v>369.33000000000004</v>
      </c>
      <c r="H1571" s="5">
        <v>2585.3100000000004</v>
      </c>
      <c r="I1571" s="5">
        <v>775.59300000000007</v>
      </c>
      <c r="J1571" s="3" t="b">
        <v>0</v>
      </c>
      <c r="K1571" s="3" t="s">
        <v>949</v>
      </c>
      <c r="L1571" s="16">
        <f t="shared" si="72"/>
        <v>0.62361111111111112</v>
      </c>
      <c r="M1571" s="3">
        <v>2024</v>
      </c>
      <c r="N1571" s="3">
        <v>5</v>
      </c>
      <c r="O1571" s="3" t="s">
        <v>28</v>
      </c>
      <c r="P1571" s="3">
        <v>14</v>
      </c>
      <c r="Q1571" s="9">
        <f xml:space="preserve"> Table1[[#This Row],[Total_Sales]] / Table1[[#This Row],[Quantity_Sold]]</f>
        <v>369.33000000000004</v>
      </c>
      <c r="R1571" s="14" t="str">
        <f t="shared" si="73"/>
        <v>Afternoon</v>
      </c>
      <c r="S1571" s="30">
        <f t="shared" si="74"/>
        <v>0.3</v>
      </c>
    </row>
    <row r="1572" spans="1:19" ht="15.75" customHeight="1" x14ac:dyDescent="0.3">
      <c r="A1572" s="3">
        <v>2530</v>
      </c>
      <c r="B1572" s="4">
        <v>45433</v>
      </c>
      <c r="C1572" s="3">
        <v>201</v>
      </c>
      <c r="D1572" s="3">
        <v>305</v>
      </c>
      <c r="E1572" s="3">
        <v>104</v>
      </c>
      <c r="F1572" s="3">
        <v>7</v>
      </c>
      <c r="G1572" s="5">
        <v>211.58799999999999</v>
      </c>
      <c r="H1572" s="5">
        <v>1481.116</v>
      </c>
      <c r="I1572" s="5">
        <v>251.78972000000002</v>
      </c>
      <c r="J1572" s="3" t="b">
        <v>0</v>
      </c>
      <c r="K1572" s="3" t="s">
        <v>956</v>
      </c>
      <c r="L1572" s="16">
        <f t="shared" si="72"/>
        <v>0.80972222222222223</v>
      </c>
      <c r="M1572" s="3">
        <v>2024</v>
      </c>
      <c r="N1572" s="3">
        <v>5</v>
      </c>
      <c r="O1572" s="3" t="s">
        <v>31</v>
      </c>
      <c r="P1572" s="3">
        <v>19</v>
      </c>
      <c r="Q1572" s="9">
        <f xml:space="preserve"> Table1[[#This Row],[Total_Sales]] / Table1[[#This Row],[Quantity_Sold]]</f>
        <v>211.58799999999999</v>
      </c>
      <c r="R1572" s="14" t="str">
        <f t="shared" si="73"/>
        <v>Evening</v>
      </c>
      <c r="S1572" s="30">
        <f t="shared" si="74"/>
        <v>0.17</v>
      </c>
    </row>
    <row r="1573" spans="1:19" ht="15.75" customHeight="1" x14ac:dyDescent="0.3">
      <c r="A1573" s="3">
        <v>1494</v>
      </c>
      <c r="B1573" s="4">
        <v>45434</v>
      </c>
      <c r="C1573" s="3">
        <v>204</v>
      </c>
      <c r="D1573" s="3">
        <v>303</v>
      </c>
      <c r="E1573" s="3">
        <v>105</v>
      </c>
      <c r="F1573" s="3">
        <v>5</v>
      </c>
      <c r="G1573" s="5">
        <v>190.16400000000002</v>
      </c>
      <c r="H1573" s="5">
        <v>950.82</v>
      </c>
      <c r="I1573" s="5">
        <v>199.6722</v>
      </c>
      <c r="J1573" s="3" t="b">
        <v>1</v>
      </c>
      <c r="K1573" s="3" t="s">
        <v>439</v>
      </c>
      <c r="L1573" s="16">
        <f t="shared" si="72"/>
        <v>0.84305555555555556</v>
      </c>
      <c r="M1573" s="3">
        <v>2024</v>
      </c>
      <c r="N1573" s="3">
        <v>5</v>
      </c>
      <c r="O1573" s="3" t="s">
        <v>18</v>
      </c>
      <c r="P1573" s="3">
        <v>20</v>
      </c>
      <c r="Q1573" s="9">
        <f xml:space="preserve"> Table1[[#This Row],[Total_Sales]] / Table1[[#This Row],[Quantity_Sold]]</f>
        <v>190.16400000000002</v>
      </c>
      <c r="R1573" s="14" t="str">
        <f t="shared" si="73"/>
        <v>Evening</v>
      </c>
      <c r="S1573" s="30">
        <f t="shared" si="74"/>
        <v>0.21</v>
      </c>
    </row>
    <row r="1574" spans="1:19" ht="15.75" customHeight="1" x14ac:dyDescent="0.3">
      <c r="A1574" s="3">
        <v>2405</v>
      </c>
      <c r="B1574" s="4">
        <v>45434</v>
      </c>
      <c r="C1574" s="3">
        <v>202</v>
      </c>
      <c r="D1574" s="3">
        <v>304</v>
      </c>
      <c r="E1574" s="3">
        <v>102</v>
      </c>
      <c r="F1574" s="3">
        <v>8</v>
      </c>
      <c r="G1574" s="5">
        <v>282.49</v>
      </c>
      <c r="H1574" s="5">
        <v>2259.92</v>
      </c>
      <c r="I1574" s="5">
        <v>429.38480000000004</v>
      </c>
      <c r="J1574" s="3" t="b">
        <v>0</v>
      </c>
      <c r="K1574" s="3" t="s">
        <v>906</v>
      </c>
      <c r="L1574" s="16">
        <f t="shared" si="72"/>
        <v>0.22083333333333333</v>
      </c>
      <c r="M1574" s="3">
        <v>2024</v>
      </c>
      <c r="N1574" s="3">
        <v>5</v>
      </c>
      <c r="O1574" s="3" t="s">
        <v>18</v>
      </c>
      <c r="P1574" s="3">
        <v>5</v>
      </c>
      <c r="Q1574" s="9">
        <f xml:space="preserve"> Table1[[#This Row],[Total_Sales]] / Table1[[#This Row],[Quantity_Sold]]</f>
        <v>282.49</v>
      </c>
      <c r="R1574" s="14" t="str">
        <f t="shared" si="73"/>
        <v>Morning</v>
      </c>
      <c r="S1574" s="30">
        <f t="shared" si="74"/>
        <v>0.19</v>
      </c>
    </row>
    <row r="1575" spans="1:19" ht="15.75" customHeight="1" x14ac:dyDescent="0.3">
      <c r="A1575" s="3">
        <v>2475</v>
      </c>
      <c r="B1575" s="4">
        <v>45434</v>
      </c>
      <c r="C1575" s="3">
        <v>204</v>
      </c>
      <c r="D1575" s="3">
        <v>302</v>
      </c>
      <c r="E1575" s="3">
        <v>101</v>
      </c>
      <c r="F1575" s="3">
        <v>6</v>
      </c>
      <c r="G1575" s="5">
        <v>71.578000000000003</v>
      </c>
      <c r="H1575" s="5">
        <v>429.46800000000002</v>
      </c>
      <c r="I1575" s="5">
        <v>64.420199999999994</v>
      </c>
      <c r="J1575" s="3" t="b">
        <v>0</v>
      </c>
      <c r="K1575" s="3" t="s">
        <v>222</v>
      </c>
      <c r="L1575" s="16">
        <f t="shared" si="72"/>
        <v>0.28194444444444444</v>
      </c>
      <c r="M1575" s="3">
        <v>2024</v>
      </c>
      <c r="N1575" s="3">
        <v>5</v>
      </c>
      <c r="O1575" s="3" t="s">
        <v>18</v>
      </c>
      <c r="P1575" s="3">
        <v>6</v>
      </c>
      <c r="Q1575" s="14">
        <f xml:space="preserve"> Table1[[#This Row],[Total_Sales]] / Table1[[#This Row],[Quantity_Sold]]</f>
        <v>71.578000000000003</v>
      </c>
      <c r="R1575" s="14" t="str">
        <f t="shared" si="73"/>
        <v>Morning</v>
      </c>
      <c r="S1575" s="30">
        <f t="shared" si="74"/>
        <v>0.14999999999999997</v>
      </c>
    </row>
    <row r="1576" spans="1:19" ht="15.75" customHeight="1" x14ac:dyDescent="0.3">
      <c r="A1576" s="3">
        <v>2622</v>
      </c>
      <c r="B1576" s="4">
        <v>45434</v>
      </c>
      <c r="C1576" s="3">
        <v>201</v>
      </c>
      <c r="D1576" s="3">
        <v>305</v>
      </c>
      <c r="E1576" s="3">
        <v>102</v>
      </c>
      <c r="F1576" s="3">
        <v>1</v>
      </c>
      <c r="G1576" s="5">
        <v>191.73700000000002</v>
      </c>
      <c r="H1576" s="5">
        <v>191.73700000000002</v>
      </c>
      <c r="I1576" s="5">
        <v>40.264770000000006</v>
      </c>
      <c r="J1576" s="3" t="b">
        <v>1</v>
      </c>
      <c r="K1576" s="3" t="s">
        <v>982</v>
      </c>
      <c r="L1576" s="16">
        <f t="shared" si="72"/>
        <v>0.54027777777777775</v>
      </c>
      <c r="M1576" s="3">
        <v>2024</v>
      </c>
      <c r="N1576" s="3">
        <v>5</v>
      </c>
      <c r="O1576" s="3" t="s">
        <v>18</v>
      </c>
      <c r="P1576" s="3">
        <v>12</v>
      </c>
      <c r="Q1576" s="9">
        <f xml:space="preserve"> Table1[[#This Row],[Total_Sales]] / Table1[[#This Row],[Quantity_Sold]]</f>
        <v>191.73700000000002</v>
      </c>
      <c r="R1576" s="14" t="str">
        <f t="shared" si="73"/>
        <v>Afternoon</v>
      </c>
      <c r="S1576" s="30">
        <f t="shared" si="74"/>
        <v>0.21</v>
      </c>
    </row>
    <row r="1577" spans="1:19" ht="15.75" customHeight="1" x14ac:dyDescent="0.3">
      <c r="A1577" s="3">
        <v>2784</v>
      </c>
      <c r="B1577" s="4">
        <v>45434</v>
      </c>
      <c r="C1577" s="3">
        <v>204</v>
      </c>
      <c r="D1577" s="3">
        <v>305</v>
      </c>
      <c r="E1577" s="3">
        <v>102</v>
      </c>
      <c r="F1577" s="3">
        <v>5</v>
      </c>
      <c r="G1577" s="5">
        <v>221.29900000000001</v>
      </c>
      <c r="H1577" s="5">
        <v>1106.4950000000001</v>
      </c>
      <c r="I1577" s="5">
        <v>232.36395000000002</v>
      </c>
      <c r="J1577" s="3" t="b">
        <v>0</v>
      </c>
      <c r="K1577" s="3" t="s">
        <v>423</v>
      </c>
      <c r="L1577" s="16">
        <f t="shared" si="72"/>
        <v>0.71597222222222223</v>
      </c>
      <c r="M1577" s="3">
        <v>2024</v>
      </c>
      <c r="N1577" s="3">
        <v>5</v>
      </c>
      <c r="O1577" s="3" t="s">
        <v>18</v>
      </c>
      <c r="P1577" s="3">
        <v>17</v>
      </c>
      <c r="Q1577" s="9">
        <f xml:space="preserve"> Table1[[#This Row],[Total_Sales]] / Table1[[#This Row],[Quantity_Sold]]</f>
        <v>221.29900000000004</v>
      </c>
      <c r="R1577" s="14" t="str">
        <f t="shared" si="73"/>
        <v>Evening</v>
      </c>
      <c r="S1577" s="30">
        <f t="shared" si="74"/>
        <v>0.21</v>
      </c>
    </row>
    <row r="1578" spans="1:19" ht="15.75" customHeight="1" x14ac:dyDescent="0.3">
      <c r="A1578" s="3">
        <v>1088</v>
      </c>
      <c r="B1578" s="4">
        <v>45435</v>
      </c>
      <c r="C1578" s="3">
        <v>203</v>
      </c>
      <c r="D1578" s="3">
        <v>303</v>
      </c>
      <c r="E1578" s="3">
        <v>101</v>
      </c>
      <c r="F1578" s="3">
        <v>8</v>
      </c>
      <c r="G1578" s="5">
        <v>115.05</v>
      </c>
      <c r="H1578" s="5">
        <v>920.4</v>
      </c>
      <c r="I1578" s="5">
        <v>276.12</v>
      </c>
      <c r="J1578" s="3" t="b">
        <v>0</v>
      </c>
      <c r="K1578" s="3" t="s">
        <v>107</v>
      </c>
      <c r="L1578" s="16">
        <f t="shared" si="72"/>
        <v>3.4722222222222224E-2</v>
      </c>
      <c r="M1578" s="3">
        <v>2024</v>
      </c>
      <c r="N1578" s="3">
        <v>5</v>
      </c>
      <c r="O1578" s="3" t="s">
        <v>16</v>
      </c>
      <c r="P1578" s="3">
        <v>0</v>
      </c>
      <c r="Q1578" s="14">
        <f xml:space="preserve"> Table1[[#This Row],[Total_Sales]] / Table1[[#This Row],[Quantity_Sold]]</f>
        <v>115.05</v>
      </c>
      <c r="R1578" s="14" t="str">
        <f t="shared" si="73"/>
        <v>Morning</v>
      </c>
      <c r="S1578" s="30">
        <f t="shared" si="74"/>
        <v>0.3</v>
      </c>
    </row>
    <row r="1579" spans="1:19" ht="15.75" customHeight="1" x14ac:dyDescent="0.3">
      <c r="A1579" s="3">
        <v>1169</v>
      </c>
      <c r="B1579" s="4">
        <v>45435</v>
      </c>
      <c r="C1579" s="3">
        <v>203</v>
      </c>
      <c r="D1579" s="3">
        <v>303</v>
      </c>
      <c r="E1579" s="3">
        <v>105</v>
      </c>
      <c r="F1579" s="3">
        <v>1</v>
      </c>
      <c r="G1579" s="5">
        <v>340.50900000000001</v>
      </c>
      <c r="H1579" s="5">
        <v>340.50900000000001</v>
      </c>
      <c r="I1579" s="5">
        <v>64.69671000000001</v>
      </c>
      <c r="J1579" s="3" t="b">
        <v>0</v>
      </c>
      <c r="K1579" s="3" t="s">
        <v>181</v>
      </c>
      <c r="L1579" s="16">
        <f t="shared" si="72"/>
        <v>6.9444444444444448E-2</v>
      </c>
      <c r="M1579" s="3">
        <v>2024</v>
      </c>
      <c r="N1579" s="3">
        <v>5</v>
      </c>
      <c r="O1579" s="3" t="s">
        <v>16</v>
      </c>
      <c r="P1579" s="3">
        <v>1</v>
      </c>
      <c r="Q1579" s="9">
        <f xml:space="preserve"> Table1[[#This Row],[Total_Sales]] / Table1[[#This Row],[Quantity_Sold]]</f>
        <v>340.50900000000001</v>
      </c>
      <c r="R1579" s="14" t="str">
        <f t="shared" si="73"/>
        <v>Morning</v>
      </c>
      <c r="S1579" s="30">
        <f t="shared" si="74"/>
        <v>0.19000000000000003</v>
      </c>
    </row>
    <row r="1580" spans="1:19" ht="15.75" customHeight="1" x14ac:dyDescent="0.3">
      <c r="A1580" s="3">
        <v>1752</v>
      </c>
      <c r="B1580" s="4">
        <v>45435</v>
      </c>
      <c r="C1580" s="3">
        <v>203</v>
      </c>
      <c r="D1580" s="3">
        <v>301</v>
      </c>
      <c r="E1580" s="3">
        <v>104</v>
      </c>
      <c r="F1580" s="3">
        <v>3</v>
      </c>
      <c r="G1580" s="5">
        <v>33.786999999999999</v>
      </c>
      <c r="H1580" s="5">
        <v>101.36099999999999</v>
      </c>
      <c r="I1580" s="5">
        <v>21.285809999999998</v>
      </c>
      <c r="J1580" s="3" t="b">
        <v>0</v>
      </c>
      <c r="K1580" s="3" t="s">
        <v>611</v>
      </c>
      <c r="L1580" s="16">
        <f t="shared" si="72"/>
        <v>0.61111111111111116</v>
      </c>
      <c r="M1580" s="3">
        <v>2024</v>
      </c>
      <c r="N1580" s="3">
        <v>5</v>
      </c>
      <c r="O1580" s="3" t="s">
        <v>16</v>
      </c>
      <c r="P1580" s="3">
        <v>14</v>
      </c>
      <c r="Q1580" s="9">
        <f xml:space="preserve"> Table1[[#This Row],[Total_Sales]] / Table1[[#This Row],[Quantity_Sold]]</f>
        <v>33.786999999999999</v>
      </c>
      <c r="R1580" s="14" t="str">
        <f t="shared" si="73"/>
        <v>Afternoon</v>
      </c>
      <c r="S1580" s="30">
        <f t="shared" si="74"/>
        <v>0.21</v>
      </c>
    </row>
    <row r="1581" spans="1:19" ht="15.75" customHeight="1" x14ac:dyDescent="0.3">
      <c r="A1581" s="3">
        <v>1926</v>
      </c>
      <c r="B1581" s="4">
        <v>45435</v>
      </c>
      <c r="C1581" s="3">
        <v>203</v>
      </c>
      <c r="D1581" s="3">
        <v>302</v>
      </c>
      <c r="E1581" s="3">
        <v>103</v>
      </c>
      <c r="F1581" s="3">
        <v>1</v>
      </c>
      <c r="G1581" s="5">
        <v>246.32399999999998</v>
      </c>
      <c r="H1581" s="5">
        <v>246.32399999999998</v>
      </c>
      <c r="I1581" s="5">
        <v>51.728039999999993</v>
      </c>
      <c r="J1581" s="3" t="b">
        <v>1</v>
      </c>
      <c r="K1581" s="3" t="s">
        <v>710</v>
      </c>
      <c r="L1581" s="16">
        <f t="shared" si="72"/>
        <v>0.71458333333333335</v>
      </c>
      <c r="M1581" s="3">
        <v>2024</v>
      </c>
      <c r="N1581" s="3">
        <v>5</v>
      </c>
      <c r="O1581" s="3" t="s">
        <v>16</v>
      </c>
      <c r="P1581" s="3">
        <v>17</v>
      </c>
      <c r="Q1581" s="9">
        <f xml:space="preserve"> Table1[[#This Row],[Total_Sales]] / Table1[[#This Row],[Quantity_Sold]]</f>
        <v>246.32399999999998</v>
      </c>
      <c r="R1581" s="14" t="str">
        <f t="shared" si="73"/>
        <v>Evening</v>
      </c>
      <c r="S1581" s="30">
        <f t="shared" si="74"/>
        <v>0.21</v>
      </c>
    </row>
    <row r="1582" spans="1:19" ht="15.75" customHeight="1" x14ac:dyDescent="0.3">
      <c r="A1582" s="3">
        <v>2931</v>
      </c>
      <c r="B1582" s="4">
        <v>45435</v>
      </c>
      <c r="C1582" s="3">
        <v>202</v>
      </c>
      <c r="D1582" s="3">
        <v>304</v>
      </c>
      <c r="E1582" s="3">
        <v>103</v>
      </c>
      <c r="F1582" s="3">
        <v>3</v>
      </c>
      <c r="G1582" s="5">
        <v>383.47400000000005</v>
      </c>
      <c r="H1582" s="5">
        <v>1150.422</v>
      </c>
      <c r="I1582" s="5">
        <v>172.5633</v>
      </c>
      <c r="J1582" s="3" t="b">
        <v>0</v>
      </c>
      <c r="K1582" s="3" t="s">
        <v>200</v>
      </c>
      <c r="L1582" s="16">
        <f t="shared" si="72"/>
        <v>0.96458333333333335</v>
      </c>
      <c r="M1582" s="3">
        <v>2024</v>
      </c>
      <c r="N1582" s="3">
        <v>5</v>
      </c>
      <c r="O1582" s="3" t="s">
        <v>16</v>
      </c>
      <c r="P1582" s="3">
        <v>23</v>
      </c>
      <c r="Q1582" s="9">
        <f xml:space="preserve"> Table1[[#This Row],[Total_Sales]] / Table1[[#This Row],[Quantity_Sold]]</f>
        <v>383.47399999999999</v>
      </c>
      <c r="R1582" s="14" t="str">
        <f t="shared" si="73"/>
        <v>Night</v>
      </c>
      <c r="S1582" s="30">
        <f t="shared" si="74"/>
        <v>0.15</v>
      </c>
    </row>
    <row r="1583" spans="1:19" ht="15.75" customHeight="1" x14ac:dyDescent="0.3">
      <c r="A1583" s="3">
        <v>2781</v>
      </c>
      <c r="B1583" s="4">
        <v>45436</v>
      </c>
      <c r="C1583" s="3">
        <v>205</v>
      </c>
      <c r="D1583" s="3">
        <v>302</v>
      </c>
      <c r="E1583" s="3">
        <v>101</v>
      </c>
      <c r="F1583" s="3">
        <v>10</v>
      </c>
      <c r="G1583" s="5">
        <v>308.73700000000002</v>
      </c>
      <c r="H1583" s="5">
        <v>3087.3700000000003</v>
      </c>
      <c r="I1583" s="5">
        <v>463.10550000000001</v>
      </c>
      <c r="J1583" s="3" t="b">
        <v>0</v>
      </c>
      <c r="K1583" s="3" t="s">
        <v>100</v>
      </c>
      <c r="L1583" s="16">
        <f t="shared" si="72"/>
        <v>0.3034722222222222</v>
      </c>
      <c r="M1583" s="3">
        <v>2024</v>
      </c>
      <c r="N1583" s="3">
        <v>5</v>
      </c>
      <c r="O1583" s="3" t="s">
        <v>26</v>
      </c>
      <c r="P1583" s="3">
        <v>7</v>
      </c>
      <c r="Q1583" s="14">
        <f xml:space="preserve"> Table1[[#This Row],[Total_Sales]] / Table1[[#This Row],[Quantity_Sold]]</f>
        <v>308.73700000000002</v>
      </c>
      <c r="R1583" s="14" t="str">
        <f t="shared" si="73"/>
        <v>Morning</v>
      </c>
      <c r="S1583" s="30">
        <f t="shared" si="74"/>
        <v>0.15</v>
      </c>
    </row>
    <row r="1584" spans="1:19" ht="15.75" customHeight="1" x14ac:dyDescent="0.3">
      <c r="A1584" s="3">
        <v>1065</v>
      </c>
      <c r="B1584" s="4">
        <v>45437</v>
      </c>
      <c r="C1584" s="3">
        <v>204</v>
      </c>
      <c r="D1584" s="3">
        <v>303</v>
      </c>
      <c r="E1584" s="3">
        <v>102</v>
      </c>
      <c r="F1584" s="3">
        <v>3</v>
      </c>
      <c r="G1584" s="5">
        <v>53.118000000000002</v>
      </c>
      <c r="H1584" s="5">
        <v>159.35400000000001</v>
      </c>
      <c r="I1584" s="5">
        <v>23.903100000000002</v>
      </c>
      <c r="J1584" s="3" t="b">
        <v>0</v>
      </c>
      <c r="K1584" s="3" t="s">
        <v>84</v>
      </c>
      <c r="L1584" s="16">
        <f t="shared" si="72"/>
        <v>0.95763888888888893</v>
      </c>
      <c r="M1584" s="3">
        <v>2024</v>
      </c>
      <c r="N1584" s="3">
        <v>5</v>
      </c>
      <c r="O1584" s="3" t="s">
        <v>22</v>
      </c>
      <c r="P1584" s="3">
        <v>22</v>
      </c>
      <c r="Q1584" s="9">
        <f xml:space="preserve"> Table1[[#This Row],[Total_Sales]] / Table1[[#This Row],[Quantity_Sold]]</f>
        <v>53.118000000000002</v>
      </c>
      <c r="R1584" s="14" t="str">
        <f t="shared" si="73"/>
        <v>Night</v>
      </c>
      <c r="S1584" s="30">
        <f t="shared" si="74"/>
        <v>0.15</v>
      </c>
    </row>
    <row r="1585" spans="1:19" ht="15.75" customHeight="1" x14ac:dyDescent="0.3">
      <c r="A1585" s="3">
        <v>1463</v>
      </c>
      <c r="B1585" s="4">
        <v>45438</v>
      </c>
      <c r="C1585" s="3">
        <v>203</v>
      </c>
      <c r="D1585" s="3">
        <v>301</v>
      </c>
      <c r="E1585" s="3">
        <v>103</v>
      </c>
      <c r="F1585" s="3">
        <v>8</v>
      </c>
      <c r="G1585" s="5">
        <v>292.11</v>
      </c>
      <c r="H1585" s="5">
        <v>2336.88</v>
      </c>
      <c r="I1585" s="5">
        <v>444.00720000000001</v>
      </c>
      <c r="J1585" s="3" t="b">
        <v>0</v>
      </c>
      <c r="K1585" s="3" t="s">
        <v>114</v>
      </c>
      <c r="L1585" s="16">
        <f t="shared" si="72"/>
        <v>0.51458333333333328</v>
      </c>
      <c r="M1585" s="3">
        <v>2024</v>
      </c>
      <c r="N1585" s="3">
        <v>5</v>
      </c>
      <c r="O1585" s="3" t="s">
        <v>20</v>
      </c>
      <c r="P1585" s="3">
        <v>12</v>
      </c>
      <c r="Q1585" s="9">
        <f xml:space="preserve"> Table1[[#This Row],[Total_Sales]] / Table1[[#This Row],[Quantity_Sold]]</f>
        <v>292.11</v>
      </c>
      <c r="R1585" s="14" t="str">
        <f t="shared" si="73"/>
        <v>Afternoon</v>
      </c>
      <c r="S1585" s="30">
        <f t="shared" si="74"/>
        <v>0.19</v>
      </c>
    </row>
    <row r="1586" spans="1:19" ht="15.75" customHeight="1" x14ac:dyDescent="0.3">
      <c r="A1586" s="3">
        <v>1855</v>
      </c>
      <c r="B1586" s="4">
        <v>45438</v>
      </c>
      <c r="C1586" s="3">
        <v>203</v>
      </c>
      <c r="D1586" s="3">
        <v>301</v>
      </c>
      <c r="E1586" s="3">
        <v>101</v>
      </c>
      <c r="F1586" s="3">
        <v>7</v>
      </c>
      <c r="G1586" s="5">
        <v>111.55300000000001</v>
      </c>
      <c r="H1586" s="5">
        <v>780.87100000000009</v>
      </c>
      <c r="I1586" s="5">
        <v>195.21775000000002</v>
      </c>
      <c r="J1586" s="3" t="b">
        <v>1</v>
      </c>
      <c r="K1586" s="3" t="s">
        <v>652</v>
      </c>
      <c r="L1586" s="16">
        <f t="shared" si="72"/>
        <v>0.37847222222222221</v>
      </c>
      <c r="M1586" s="3">
        <v>2024</v>
      </c>
      <c r="N1586" s="3">
        <v>5</v>
      </c>
      <c r="O1586" s="3" t="s">
        <v>20</v>
      </c>
      <c r="P1586" s="3">
        <v>9</v>
      </c>
      <c r="Q1586" s="14">
        <f xml:space="preserve"> Table1[[#This Row],[Total_Sales]] / Table1[[#This Row],[Quantity_Sold]]</f>
        <v>111.55300000000001</v>
      </c>
      <c r="R1586" s="14" t="str">
        <f t="shared" si="73"/>
        <v>Morning</v>
      </c>
      <c r="S1586" s="30">
        <f t="shared" si="74"/>
        <v>0.25</v>
      </c>
    </row>
    <row r="1587" spans="1:19" ht="15.75" customHeight="1" x14ac:dyDescent="0.3">
      <c r="A1587" s="3">
        <v>2014</v>
      </c>
      <c r="B1587" s="4">
        <v>45438</v>
      </c>
      <c r="C1587" s="3">
        <v>201</v>
      </c>
      <c r="D1587" s="3">
        <v>303</v>
      </c>
      <c r="E1587" s="3">
        <v>103</v>
      </c>
      <c r="F1587" s="3">
        <v>3</v>
      </c>
      <c r="G1587" s="5">
        <v>369.74600000000004</v>
      </c>
      <c r="H1587" s="5">
        <v>1109.2380000000001</v>
      </c>
      <c r="I1587" s="5">
        <v>188.57046000000003</v>
      </c>
      <c r="J1587" s="3" t="b">
        <v>0</v>
      </c>
      <c r="K1587" s="3" t="s">
        <v>688</v>
      </c>
      <c r="L1587" s="16">
        <f t="shared" si="72"/>
        <v>0.45555555555555555</v>
      </c>
      <c r="M1587" s="3">
        <v>2024</v>
      </c>
      <c r="N1587" s="3">
        <v>5</v>
      </c>
      <c r="O1587" s="3" t="s">
        <v>20</v>
      </c>
      <c r="P1587" s="3">
        <v>10</v>
      </c>
      <c r="Q1587" s="9">
        <f xml:space="preserve"> Table1[[#This Row],[Total_Sales]] / Table1[[#This Row],[Quantity_Sold]]</f>
        <v>369.74600000000004</v>
      </c>
      <c r="R1587" s="14" t="str">
        <f t="shared" si="73"/>
        <v>Morning</v>
      </c>
      <c r="S1587" s="30">
        <f t="shared" si="74"/>
        <v>0.17</v>
      </c>
    </row>
    <row r="1588" spans="1:19" ht="15.75" customHeight="1" x14ac:dyDescent="0.3">
      <c r="A1588" s="3">
        <v>2548</v>
      </c>
      <c r="B1588" s="4">
        <v>45438</v>
      </c>
      <c r="C1588" s="3">
        <v>205</v>
      </c>
      <c r="D1588" s="3">
        <v>301</v>
      </c>
      <c r="E1588" s="3">
        <v>104</v>
      </c>
      <c r="F1588" s="3">
        <v>9</v>
      </c>
      <c r="G1588" s="5">
        <v>101.504</v>
      </c>
      <c r="H1588" s="5">
        <v>913.53600000000006</v>
      </c>
      <c r="I1588" s="5">
        <v>155.30112000000003</v>
      </c>
      <c r="J1588" s="3" t="b">
        <v>0</v>
      </c>
      <c r="K1588" s="3" t="s">
        <v>279</v>
      </c>
      <c r="L1588" s="16">
        <f t="shared" si="72"/>
        <v>0.82499999999999996</v>
      </c>
      <c r="M1588" s="3">
        <v>2024</v>
      </c>
      <c r="N1588" s="3">
        <v>5</v>
      </c>
      <c r="O1588" s="3" t="s">
        <v>20</v>
      </c>
      <c r="P1588" s="3">
        <v>19</v>
      </c>
      <c r="Q1588" s="9">
        <f xml:space="preserve"> Table1[[#This Row],[Total_Sales]] / Table1[[#This Row],[Quantity_Sold]]</f>
        <v>101.504</v>
      </c>
      <c r="R1588" s="14" t="str">
        <f t="shared" si="73"/>
        <v>Evening</v>
      </c>
      <c r="S1588" s="30">
        <f t="shared" si="74"/>
        <v>0.17</v>
      </c>
    </row>
    <row r="1589" spans="1:19" ht="15.75" customHeight="1" x14ac:dyDescent="0.3">
      <c r="A1589" s="3">
        <v>1458</v>
      </c>
      <c r="B1589" s="4">
        <v>45439</v>
      </c>
      <c r="C1589" s="3">
        <v>204</v>
      </c>
      <c r="D1589" s="3">
        <v>302</v>
      </c>
      <c r="E1589" s="3">
        <v>103</v>
      </c>
      <c r="F1589" s="3">
        <v>8</v>
      </c>
      <c r="G1589" s="5">
        <v>77.584000000000003</v>
      </c>
      <c r="H1589" s="5">
        <v>620.67200000000003</v>
      </c>
      <c r="I1589" s="5">
        <v>130.34111999999999</v>
      </c>
      <c r="J1589" s="3" t="b">
        <v>1</v>
      </c>
      <c r="K1589" s="3" t="s">
        <v>216</v>
      </c>
      <c r="L1589" s="16">
        <f t="shared" si="72"/>
        <v>0.10277777777777777</v>
      </c>
      <c r="M1589" s="3">
        <v>2024</v>
      </c>
      <c r="N1589" s="3">
        <v>5</v>
      </c>
      <c r="O1589" s="3" t="s">
        <v>28</v>
      </c>
      <c r="P1589" s="3">
        <v>2</v>
      </c>
      <c r="Q1589" s="9">
        <f xml:space="preserve"> Table1[[#This Row],[Total_Sales]] / Table1[[#This Row],[Quantity_Sold]]</f>
        <v>77.584000000000003</v>
      </c>
      <c r="R1589" s="14" t="str">
        <f t="shared" si="73"/>
        <v>Morning</v>
      </c>
      <c r="S1589" s="30">
        <f t="shared" si="74"/>
        <v>0.20999999999999996</v>
      </c>
    </row>
    <row r="1590" spans="1:19" ht="15.75" customHeight="1" x14ac:dyDescent="0.3">
      <c r="A1590" s="3">
        <v>1712</v>
      </c>
      <c r="B1590" s="4">
        <v>45440</v>
      </c>
      <c r="C1590" s="3">
        <v>205</v>
      </c>
      <c r="D1590" s="3">
        <v>303</v>
      </c>
      <c r="E1590" s="3">
        <v>102</v>
      </c>
      <c r="F1590" s="3">
        <v>2</v>
      </c>
      <c r="G1590" s="5">
        <v>168.53199999999998</v>
      </c>
      <c r="H1590" s="5">
        <v>337.06399999999996</v>
      </c>
      <c r="I1590" s="5">
        <v>101.11919999999999</v>
      </c>
      <c r="J1590" s="3" t="b">
        <v>0</v>
      </c>
      <c r="K1590" s="3" t="s">
        <v>588</v>
      </c>
      <c r="L1590" s="16">
        <f t="shared" si="72"/>
        <v>0.87569444444444444</v>
      </c>
      <c r="M1590" s="3">
        <v>2024</v>
      </c>
      <c r="N1590" s="3">
        <v>5</v>
      </c>
      <c r="O1590" s="3" t="s">
        <v>31</v>
      </c>
      <c r="P1590" s="3">
        <v>21</v>
      </c>
      <c r="Q1590" s="9">
        <f xml:space="preserve"> Table1[[#This Row],[Total_Sales]] / Table1[[#This Row],[Quantity_Sold]]</f>
        <v>168.53199999999998</v>
      </c>
      <c r="R1590" s="14" t="str">
        <f t="shared" si="73"/>
        <v>Night</v>
      </c>
      <c r="S1590" s="30">
        <f t="shared" si="74"/>
        <v>0.3</v>
      </c>
    </row>
    <row r="1591" spans="1:19" ht="15.75" customHeight="1" x14ac:dyDescent="0.3">
      <c r="A1591" s="3">
        <v>1866</v>
      </c>
      <c r="B1591" s="4">
        <v>45440</v>
      </c>
      <c r="C1591" s="3">
        <v>201</v>
      </c>
      <c r="D1591" s="3">
        <v>301</v>
      </c>
      <c r="E1591" s="3">
        <v>102</v>
      </c>
      <c r="F1591" s="3">
        <v>3</v>
      </c>
      <c r="G1591" s="5">
        <v>277.53700000000003</v>
      </c>
      <c r="H1591" s="5">
        <v>832.6110000000001</v>
      </c>
      <c r="I1591" s="5">
        <v>174.84831000000003</v>
      </c>
      <c r="J1591" s="3" t="b">
        <v>1</v>
      </c>
      <c r="K1591" s="3" t="s">
        <v>673</v>
      </c>
      <c r="L1591" s="16">
        <f t="shared" si="72"/>
        <v>9.4444444444444442E-2</v>
      </c>
      <c r="M1591" s="3">
        <v>2024</v>
      </c>
      <c r="N1591" s="3">
        <v>5</v>
      </c>
      <c r="O1591" s="3" t="s">
        <v>31</v>
      </c>
      <c r="P1591" s="3">
        <v>2</v>
      </c>
      <c r="Q1591" s="9">
        <f xml:space="preserve"> Table1[[#This Row],[Total_Sales]] / Table1[[#This Row],[Quantity_Sold]]</f>
        <v>277.53700000000003</v>
      </c>
      <c r="R1591" s="14" t="str">
        <f t="shared" si="73"/>
        <v>Morning</v>
      </c>
      <c r="S1591" s="30">
        <f t="shared" si="74"/>
        <v>0.21</v>
      </c>
    </row>
    <row r="1592" spans="1:19" ht="15.75" customHeight="1" x14ac:dyDescent="0.3">
      <c r="A1592" s="3">
        <v>1893</v>
      </c>
      <c r="B1592" s="4">
        <v>45440</v>
      </c>
      <c r="C1592" s="3">
        <v>203</v>
      </c>
      <c r="D1592" s="3">
        <v>302</v>
      </c>
      <c r="E1592" s="3">
        <v>104</v>
      </c>
      <c r="F1592" s="3">
        <v>3</v>
      </c>
      <c r="G1592" s="5">
        <v>237.52300000000002</v>
      </c>
      <c r="H1592" s="5">
        <v>712.56900000000007</v>
      </c>
      <c r="I1592" s="5">
        <v>106.88535</v>
      </c>
      <c r="J1592" s="3" t="b">
        <v>0</v>
      </c>
      <c r="K1592" s="3" t="s">
        <v>688</v>
      </c>
      <c r="L1592" s="16">
        <f t="shared" si="72"/>
        <v>0.45555555555555555</v>
      </c>
      <c r="M1592" s="3">
        <v>2024</v>
      </c>
      <c r="N1592" s="3">
        <v>5</v>
      </c>
      <c r="O1592" s="3" t="s">
        <v>31</v>
      </c>
      <c r="P1592" s="3">
        <v>10</v>
      </c>
      <c r="Q1592" s="9">
        <f xml:space="preserve"> Table1[[#This Row],[Total_Sales]] / Table1[[#This Row],[Quantity_Sold]]</f>
        <v>237.52300000000002</v>
      </c>
      <c r="R1592" s="14" t="str">
        <f t="shared" si="73"/>
        <v>Morning</v>
      </c>
      <c r="S1592" s="30">
        <f t="shared" si="74"/>
        <v>0.15</v>
      </c>
    </row>
    <row r="1593" spans="1:19" ht="15.75" customHeight="1" x14ac:dyDescent="0.3">
      <c r="A1593" s="3">
        <v>1339</v>
      </c>
      <c r="B1593" s="4">
        <v>45441</v>
      </c>
      <c r="C1593" s="3">
        <v>204</v>
      </c>
      <c r="D1593" s="3">
        <v>303</v>
      </c>
      <c r="E1593" s="3">
        <v>103</v>
      </c>
      <c r="F1593" s="3">
        <v>2</v>
      </c>
      <c r="G1593" s="5">
        <v>335.673</v>
      </c>
      <c r="H1593" s="5">
        <v>671.346</v>
      </c>
      <c r="I1593" s="5">
        <v>167.8365</v>
      </c>
      <c r="J1593" s="3" t="b">
        <v>1</v>
      </c>
      <c r="K1593" s="3" t="s">
        <v>323</v>
      </c>
      <c r="L1593" s="16">
        <f t="shared" si="72"/>
        <v>7.2916666666666671E-2</v>
      </c>
      <c r="M1593" s="3">
        <v>2024</v>
      </c>
      <c r="N1593" s="3">
        <v>5</v>
      </c>
      <c r="O1593" s="3" t="s">
        <v>18</v>
      </c>
      <c r="P1593" s="3">
        <v>1</v>
      </c>
      <c r="Q1593" s="9">
        <f xml:space="preserve"> Table1[[#This Row],[Total_Sales]] / Table1[[#This Row],[Quantity_Sold]]</f>
        <v>335.673</v>
      </c>
      <c r="R1593" s="14" t="str">
        <f t="shared" si="73"/>
        <v>Morning</v>
      </c>
      <c r="S1593" s="30">
        <f t="shared" si="74"/>
        <v>0.25</v>
      </c>
    </row>
    <row r="1594" spans="1:19" ht="15.75" customHeight="1" x14ac:dyDescent="0.3">
      <c r="A1594" s="3">
        <v>1371</v>
      </c>
      <c r="B1594" s="4">
        <v>45441</v>
      </c>
      <c r="C1594" s="3">
        <v>201</v>
      </c>
      <c r="D1594" s="3">
        <v>301</v>
      </c>
      <c r="E1594" s="3">
        <v>104</v>
      </c>
      <c r="F1594" s="3">
        <v>6</v>
      </c>
      <c r="G1594" s="5">
        <v>338.65000000000003</v>
      </c>
      <c r="H1594" s="5">
        <v>2031.9</v>
      </c>
      <c r="I1594" s="5">
        <v>304.78500000000003</v>
      </c>
      <c r="J1594" s="3" t="b">
        <v>0</v>
      </c>
      <c r="K1594" s="3" t="s">
        <v>352</v>
      </c>
      <c r="L1594" s="16">
        <f t="shared" si="72"/>
        <v>0.14027777777777778</v>
      </c>
      <c r="M1594" s="3">
        <v>2024</v>
      </c>
      <c r="N1594" s="3">
        <v>5</v>
      </c>
      <c r="O1594" s="3" t="s">
        <v>18</v>
      </c>
      <c r="P1594" s="3">
        <v>3</v>
      </c>
      <c r="Q1594" s="9">
        <f xml:space="preserve"> Table1[[#This Row],[Total_Sales]] / Table1[[#This Row],[Quantity_Sold]]</f>
        <v>338.65000000000003</v>
      </c>
      <c r="R1594" s="14" t="str">
        <f t="shared" si="73"/>
        <v>Morning</v>
      </c>
      <c r="S1594" s="30">
        <f t="shared" si="74"/>
        <v>0.15</v>
      </c>
    </row>
    <row r="1595" spans="1:19" ht="15.75" customHeight="1" x14ac:dyDescent="0.3">
      <c r="A1595" s="3">
        <v>1482</v>
      </c>
      <c r="B1595" s="4">
        <v>45441</v>
      </c>
      <c r="C1595" s="3">
        <v>201</v>
      </c>
      <c r="D1595" s="3">
        <v>304</v>
      </c>
      <c r="E1595" s="3">
        <v>105</v>
      </c>
      <c r="F1595" s="3">
        <v>6</v>
      </c>
      <c r="G1595" s="5">
        <v>313.06599999999997</v>
      </c>
      <c r="H1595" s="5">
        <v>1878.3959999999997</v>
      </c>
      <c r="I1595" s="5">
        <v>394.4631599999999</v>
      </c>
      <c r="J1595" s="3" t="b">
        <v>1</v>
      </c>
      <c r="K1595" s="3" t="s">
        <v>351</v>
      </c>
      <c r="L1595" s="16">
        <f t="shared" si="72"/>
        <v>0.68888888888888888</v>
      </c>
      <c r="M1595" s="3">
        <v>2024</v>
      </c>
      <c r="N1595" s="3">
        <v>5</v>
      </c>
      <c r="O1595" s="3" t="s">
        <v>18</v>
      </c>
      <c r="P1595" s="3">
        <v>16</v>
      </c>
      <c r="Q1595" s="9">
        <f xml:space="preserve"> Table1[[#This Row],[Total_Sales]] / Table1[[#This Row],[Quantity_Sold]]</f>
        <v>313.06599999999997</v>
      </c>
      <c r="R1595" s="14" t="str">
        <f t="shared" si="73"/>
        <v>Evening</v>
      </c>
      <c r="S1595" s="30">
        <f t="shared" si="74"/>
        <v>0.20999999999999996</v>
      </c>
    </row>
    <row r="1596" spans="1:19" ht="15.75" customHeight="1" x14ac:dyDescent="0.3">
      <c r="A1596" s="3">
        <v>1767</v>
      </c>
      <c r="B1596" s="4">
        <v>45441</v>
      </c>
      <c r="C1596" s="3">
        <v>205</v>
      </c>
      <c r="D1596" s="3">
        <v>304</v>
      </c>
      <c r="E1596" s="3">
        <v>101</v>
      </c>
      <c r="F1596" s="3">
        <v>8</v>
      </c>
      <c r="G1596" s="5">
        <v>358.37100000000004</v>
      </c>
      <c r="H1596" s="5">
        <v>2866.9680000000003</v>
      </c>
      <c r="I1596" s="5">
        <v>430.04520000000002</v>
      </c>
      <c r="J1596" s="3" t="b">
        <v>0</v>
      </c>
      <c r="K1596" s="3" t="s">
        <v>621</v>
      </c>
      <c r="L1596" s="16">
        <f t="shared" si="72"/>
        <v>0.27569444444444446</v>
      </c>
      <c r="M1596" s="3">
        <v>2024</v>
      </c>
      <c r="N1596" s="3">
        <v>5</v>
      </c>
      <c r="O1596" s="3" t="s">
        <v>18</v>
      </c>
      <c r="P1596" s="3">
        <v>6</v>
      </c>
      <c r="Q1596" s="14">
        <f xml:space="preserve"> Table1[[#This Row],[Total_Sales]] / Table1[[#This Row],[Quantity_Sold]]</f>
        <v>358.37100000000004</v>
      </c>
      <c r="R1596" s="14" t="str">
        <f t="shared" si="73"/>
        <v>Morning</v>
      </c>
      <c r="S1596" s="30">
        <f t="shared" si="74"/>
        <v>0.15</v>
      </c>
    </row>
    <row r="1597" spans="1:19" ht="15.75" customHeight="1" x14ac:dyDescent="0.3">
      <c r="A1597" s="3">
        <v>1932</v>
      </c>
      <c r="B1597" s="4">
        <v>45441</v>
      </c>
      <c r="C1597" s="3">
        <v>203</v>
      </c>
      <c r="D1597" s="3">
        <v>303</v>
      </c>
      <c r="E1597" s="3">
        <v>104</v>
      </c>
      <c r="F1597" s="3">
        <v>8</v>
      </c>
      <c r="G1597" s="5">
        <v>124.78699999999999</v>
      </c>
      <c r="H1597" s="5">
        <v>998.29599999999994</v>
      </c>
      <c r="I1597" s="5">
        <v>209.64215999999999</v>
      </c>
      <c r="J1597" s="3" t="b">
        <v>0</v>
      </c>
      <c r="K1597" s="3" t="s">
        <v>69</v>
      </c>
      <c r="L1597" s="16">
        <f t="shared" si="72"/>
        <v>0.58819444444444446</v>
      </c>
      <c r="M1597" s="3">
        <v>2024</v>
      </c>
      <c r="N1597" s="3">
        <v>5</v>
      </c>
      <c r="O1597" s="3" t="s">
        <v>18</v>
      </c>
      <c r="P1597" s="3">
        <v>14</v>
      </c>
      <c r="Q1597" s="9">
        <f xml:space="preserve"> Table1[[#This Row],[Total_Sales]] / Table1[[#This Row],[Quantity_Sold]]</f>
        <v>124.78699999999999</v>
      </c>
      <c r="R1597" s="14" t="str">
        <f t="shared" si="73"/>
        <v>Afternoon</v>
      </c>
      <c r="S1597" s="30">
        <f t="shared" si="74"/>
        <v>0.21</v>
      </c>
    </row>
    <row r="1598" spans="1:19" ht="15.75" customHeight="1" x14ac:dyDescent="0.3">
      <c r="A1598" s="3">
        <v>2310</v>
      </c>
      <c r="B1598" s="4">
        <v>45441</v>
      </c>
      <c r="C1598" s="3">
        <v>203</v>
      </c>
      <c r="D1598" s="3">
        <v>302</v>
      </c>
      <c r="E1598" s="3">
        <v>102</v>
      </c>
      <c r="F1598" s="3">
        <v>1</v>
      </c>
      <c r="G1598" s="5">
        <v>195.702</v>
      </c>
      <c r="H1598" s="5">
        <v>195.702</v>
      </c>
      <c r="I1598" s="5">
        <v>41.09742</v>
      </c>
      <c r="J1598" s="3" t="b">
        <v>1</v>
      </c>
      <c r="K1598" s="3" t="s">
        <v>872</v>
      </c>
      <c r="L1598" s="16">
        <f t="shared" si="72"/>
        <v>0.35555555555555557</v>
      </c>
      <c r="M1598" s="3">
        <v>2024</v>
      </c>
      <c r="N1598" s="3">
        <v>5</v>
      </c>
      <c r="O1598" s="3" t="s">
        <v>18</v>
      </c>
      <c r="P1598" s="3">
        <v>8</v>
      </c>
      <c r="Q1598" s="9">
        <f xml:space="preserve"> Table1[[#This Row],[Total_Sales]] / Table1[[#This Row],[Quantity_Sold]]</f>
        <v>195.702</v>
      </c>
      <c r="R1598" s="14" t="str">
        <f t="shared" si="73"/>
        <v>Morning</v>
      </c>
      <c r="S1598" s="30">
        <f t="shared" si="74"/>
        <v>0.21</v>
      </c>
    </row>
    <row r="1599" spans="1:19" ht="15.75" customHeight="1" x14ac:dyDescent="0.3">
      <c r="A1599" s="3">
        <v>2624</v>
      </c>
      <c r="B1599" s="4">
        <v>45441</v>
      </c>
      <c r="C1599" s="3">
        <v>201</v>
      </c>
      <c r="D1599" s="3">
        <v>302</v>
      </c>
      <c r="E1599" s="3">
        <v>101</v>
      </c>
      <c r="F1599" s="3">
        <v>7</v>
      </c>
      <c r="G1599" s="5">
        <v>263.35400000000004</v>
      </c>
      <c r="H1599" s="5">
        <v>1843.4780000000003</v>
      </c>
      <c r="I1599" s="5">
        <v>553.04340000000002</v>
      </c>
      <c r="J1599" s="3" t="b">
        <v>1</v>
      </c>
      <c r="K1599" s="3" t="s">
        <v>581</v>
      </c>
      <c r="L1599" s="16">
        <f t="shared" si="72"/>
        <v>0.33124999999999999</v>
      </c>
      <c r="M1599" s="3">
        <v>2024</v>
      </c>
      <c r="N1599" s="3">
        <v>5</v>
      </c>
      <c r="O1599" s="3" t="s">
        <v>18</v>
      </c>
      <c r="P1599" s="3">
        <v>7</v>
      </c>
      <c r="Q1599" s="14">
        <f xml:space="preserve"> Table1[[#This Row],[Total_Sales]] / Table1[[#This Row],[Quantity_Sold]]</f>
        <v>263.35400000000004</v>
      </c>
      <c r="R1599" s="14" t="str">
        <f t="shared" si="73"/>
        <v>Morning</v>
      </c>
      <c r="S1599" s="30">
        <f t="shared" si="74"/>
        <v>0.3</v>
      </c>
    </row>
    <row r="1600" spans="1:19" ht="15.75" customHeight="1" x14ac:dyDescent="0.3">
      <c r="A1600" s="3">
        <v>1607</v>
      </c>
      <c r="B1600" s="4">
        <v>45442</v>
      </c>
      <c r="C1600" s="3">
        <v>205</v>
      </c>
      <c r="D1600" s="3">
        <v>304</v>
      </c>
      <c r="E1600" s="3">
        <v>102</v>
      </c>
      <c r="F1600" s="3">
        <v>6</v>
      </c>
      <c r="G1600" s="5">
        <v>326.17</v>
      </c>
      <c r="H1600" s="5">
        <v>1957.02</v>
      </c>
      <c r="I1600" s="5">
        <v>371.8338</v>
      </c>
      <c r="J1600" s="3" t="b">
        <v>0</v>
      </c>
      <c r="K1600" s="3" t="s">
        <v>517</v>
      </c>
      <c r="L1600" s="16">
        <f t="shared" si="72"/>
        <v>0.99791666666666667</v>
      </c>
      <c r="M1600" s="3">
        <v>2024</v>
      </c>
      <c r="N1600" s="3">
        <v>5</v>
      </c>
      <c r="O1600" s="3" t="s">
        <v>16</v>
      </c>
      <c r="P1600" s="3">
        <v>23</v>
      </c>
      <c r="Q1600" s="9">
        <f xml:space="preserve"> Table1[[#This Row],[Total_Sales]] / Table1[[#This Row],[Quantity_Sold]]</f>
        <v>326.17</v>
      </c>
      <c r="R1600" s="14" t="str">
        <f t="shared" si="73"/>
        <v>Night</v>
      </c>
      <c r="S1600" s="30">
        <f t="shared" si="74"/>
        <v>0.19</v>
      </c>
    </row>
    <row r="1601" spans="1:19" ht="15.75" customHeight="1" x14ac:dyDescent="0.3">
      <c r="A1601" s="3">
        <v>2683</v>
      </c>
      <c r="B1601" s="4">
        <v>45442</v>
      </c>
      <c r="C1601" s="3">
        <v>203</v>
      </c>
      <c r="D1601" s="3">
        <v>304</v>
      </c>
      <c r="E1601" s="3">
        <v>105</v>
      </c>
      <c r="F1601" s="3">
        <v>1</v>
      </c>
      <c r="G1601" s="5">
        <v>320.39800000000002</v>
      </c>
      <c r="H1601" s="5">
        <v>320.39800000000002</v>
      </c>
      <c r="I1601" s="5">
        <v>80.099500000000006</v>
      </c>
      <c r="J1601" s="3" t="b">
        <v>1</v>
      </c>
      <c r="K1601" s="3" t="s">
        <v>584</v>
      </c>
      <c r="L1601" s="16">
        <f t="shared" si="72"/>
        <v>0.37708333333333333</v>
      </c>
      <c r="M1601" s="3">
        <v>2024</v>
      </c>
      <c r="N1601" s="3">
        <v>5</v>
      </c>
      <c r="O1601" s="3" t="s">
        <v>16</v>
      </c>
      <c r="P1601" s="3">
        <v>9</v>
      </c>
      <c r="Q1601" s="9">
        <f xml:space="preserve"> Table1[[#This Row],[Total_Sales]] / Table1[[#This Row],[Quantity_Sold]]</f>
        <v>320.39800000000002</v>
      </c>
      <c r="R1601" s="14" t="str">
        <f t="shared" si="73"/>
        <v>Morning</v>
      </c>
      <c r="S1601" s="30">
        <f t="shared" si="74"/>
        <v>0.25</v>
      </c>
    </row>
    <row r="1602" spans="1:19" ht="15.75" customHeight="1" x14ac:dyDescent="0.3">
      <c r="A1602" s="3">
        <v>1438</v>
      </c>
      <c r="B1602" s="4">
        <v>45443</v>
      </c>
      <c r="C1602" s="3">
        <v>203</v>
      </c>
      <c r="D1602" s="3">
        <v>305</v>
      </c>
      <c r="E1602" s="3">
        <v>102</v>
      </c>
      <c r="F1602" s="3">
        <v>5</v>
      </c>
      <c r="G1602" s="5">
        <v>107.029</v>
      </c>
      <c r="H1602" s="5">
        <v>535.14499999999998</v>
      </c>
      <c r="I1602" s="5">
        <v>90.974649999999997</v>
      </c>
      <c r="J1602" s="3" t="b">
        <v>0</v>
      </c>
      <c r="K1602" s="3" t="s">
        <v>402</v>
      </c>
      <c r="L1602" s="16">
        <f t="shared" ref="L1602:L1665" si="75">TIMEVALUE(K1602)</f>
        <v>0.72083333333333333</v>
      </c>
      <c r="M1602" s="3">
        <v>2024</v>
      </c>
      <c r="N1602" s="3">
        <v>5</v>
      </c>
      <c r="O1602" s="3" t="s">
        <v>26</v>
      </c>
      <c r="P1602" s="3">
        <v>17</v>
      </c>
      <c r="Q1602" s="9">
        <f xml:space="preserve"> Table1[[#This Row],[Total_Sales]] / Table1[[#This Row],[Quantity_Sold]]</f>
        <v>107.029</v>
      </c>
      <c r="R1602" s="14" t="str">
        <f t="shared" ref="R1602:R1665" si="76">IF(L1602&lt;TIME(12,0,0),"Morning", IF(L1602&lt;TIME(15,0,0),"Afternoon", IF(L1602&lt;TIME(21,0,0),"Evening","Night")))</f>
        <v>Evening</v>
      </c>
      <c r="S1602" s="30">
        <f t="shared" ref="S1602:S1665" si="77">(I1602/H1602)</f>
        <v>0.17</v>
      </c>
    </row>
    <row r="1603" spans="1:19" ht="15.75" customHeight="1" x14ac:dyDescent="0.3">
      <c r="A1603" s="3">
        <v>1538</v>
      </c>
      <c r="B1603" s="4">
        <v>45443</v>
      </c>
      <c r="C1603" s="3">
        <v>203</v>
      </c>
      <c r="D1603" s="3">
        <v>305</v>
      </c>
      <c r="E1603" s="3">
        <v>105</v>
      </c>
      <c r="F1603" s="3">
        <v>2</v>
      </c>
      <c r="G1603" s="5">
        <v>255.46299999999999</v>
      </c>
      <c r="H1603" s="5">
        <v>510.92599999999999</v>
      </c>
      <c r="I1603" s="5">
        <v>153.27779999999998</v>
      </c>
      <c r="J1603" s="3" t="b">
        <v>0</v>
      </c>
      <c r="K1603" s="3" t="s">
        <v>470</v>
      </c>
      <c r="L1603" s="16">
        <f t="shared" si="75"/>
        <v>0.9458333333333333</v>
      </c>
      <c r="M1603" s="3">
        <v>2024</v>
      </c>
      <c r="N1603" s="3">
        <v>5</v>
      </c>
      <c r="O1603" s="3" t="s">
        <v>26</v>
      </c>
      <c r="P1603" s="3">
        <v>22</v>
      </c>
      <c r="Q1603" s="9">
        <f xml:space="preserve"> Table1[[#This Row],[Total_Sales]] / Table1[[#This Row],[Quantity_Sold]]</f>
        <v>255.46299999999999</v>
      </c>
      <c r="R1603" s="14" t="str">
        <f t="shared" si="76"/>
        <v>Night</v>
      </c>
      <c r="S1603" s="30">
        <f t="shared" si="77"/>
        <v>0.3</v>
      </c>
    </row>
    <row r="1604" spans="1:19" ht="15.75" customHeight="1" x14ac:dyDescent="0.3">
      <c r="A1604" s="3">
        <v>2263</v>
      </c>
      <c r="B1604" s="4">
        <v>45443</v>
      </c>
      <c r="C1604" s="3">
        <v>201</v>
      </c>
      <c r="D1604" s="3">
        <v>302</v>
      </c>
      <c r="E1604" s="3">
        <v>105</v>
      </c>
      <c r="F1604" s="3">
        <v>3</v>
      </c>
      <c r="G1604" s="5">
        <v>237.744</v>
      </c>
      <c r="H1604" s="5">
        <v>713.23199999999997</v>
      </c>
      <c r="I1604" s="5">
        <v>178.30799999999999</v>
      </c>
      <c r="J1604" s="3" t="b">
        <v>1</v>
      </c>
      <c r="K1604" s="3" t="s">
        <v>80</v>
      </c>
      <c r="L1604" s="16">
        <f t="shared" si="75"/>
        <v>0.78541666666666665</v>
      </c>
      <c r="M1604" s="3">
        <v>2024</v>
      </c>
      <c r="N1604" s="3">
        <v>5</v>
      </c>
      <c r="O1604" s="3" t="s">
        <v>26</v>
      </c>
      <c r="P1604" s="3">
        <v>18</v>
      </c>
      <c r="Q1604" s="9">
        <f xml:space="preserve"> Table1[[#This Row],[Total_Sales]] / Table1[[#This Row],[Quantity_Sold]]</f>
        <v>237.744</v>
      </c>
      <c r="R1604" s="14" t="str">
        <f t="shared" si="76"/>
        <v>Evening</v>
      </c>
      <c r="S1604" s="30">
        <f t="shared" si="77"/>
        <v>0.25</v>
      </c>
    </row>
    <row r="1605" spans="1:19" ht="15.75" customHeight="1" x14ac:dyDescent="0.3">
      <c r="A1605" s="3">
        <v>1982</v>
      </c>
      <c r="B1605" s="4">
        <v>45445</v>
      </c>
      <c r="C1605" s="3">
        <v>203</v>
      </c>
      <c r="D1605" s="3">
        <v>304</v>
      </c>
      <c r="E1605" s="3">
        <v>105</v>
      </c>
      <c r="F1605" s="3">
        <v>8</v>
      </c>
      <c r="G1605" s="5">
        <v>172.39300000000003</v>
      </c>
      <c r="H1605" s="5">
        <v>1379.1440000000002</v>
      </c>
      <c r="I1605" s="5">
        <v>413.74320000000006</v>
      </c>
      <c r="J1605" s="3" t="b">
        <v>1</v>
      </c>
      <c r="K1605" s="3" t="s">
        <v>736</v>
      </c>
      <c r="L1605" s="16">
        <f t="shared" si="75"/>
        <v>0.83888888888888891</v>
      </c>
      <c r="M1605" s="3">
        <v>2024</v>
      </c>
      <c r="N1605" s="3">
        <v>6</v>
      </c>
      <c r="O1605" s="3" t="s">
        <v>20</v>
      </c>
      <c r="P1605" s="3">
        <v>20</v>
      </c>
      <c r="Q1605" s="9">
        <f xml:space="preserve"> Table1[[#This Row],[Total_Sales]] / Table1[[#This Row],[Quantity_Sold]]</f>
        <v>172.39300000000003</v>
      </c>
      <c r="R1605" s="14" t="str">
        <f t="shared" si="76"/>
        <v>Evening</v>
      </c>
      <c r="S1605" s="30">
        <f t="shared" si="77"/>
        <v>0.3</v>
      </c>
    </row>
    <row r="1606" spans="1:19" ht="15.75" customHeight="1" x14ac:dyDescent="0.3">
      <c r="A1606" s="3">
        <v>2042</v>
      </c>
      <c r="B1606" s="4">
        <v>45445</v>
      </c>
      <c r="C1606" s="3">
        <v>205</v>
      </c>
      <c r="D1606" s="3">
        <v>304</v>
      </c>
      <c r="E1606" s="3">
        <v>105</v>
      </c>
      <c r="F1606" s="3">
        <v>1</v>
      </c>
      <c r="G1606" s="5">
        <v>277.09500000000003</v>
      </c>
      <c r="H1606" s="5">
        <v>277.09500000000003</v>
      </c>
      <c r="I1606" s="5">
        <v>83.128500000000003</v>
      </c>
      <c r="J1606" s="3" t="b">
        <v>0</v>
      </c>
      <c r="K1606" s="3" t="s">
        <v>595</v>
      </c>
      <c r="L1606" s="16">
        <f t="shared" si="75"/>
        <v>0.65138888888888891</v>
      </c>
      <c r="M1606" s="3">
        <v>2024</v>
      </c>
      <c r="N1606" s="3">
        <v>6</v>
      </c>
      <c r="O1606" s="3" t="s">
        <v>20</v>
      </c>
      <c r="P1606" s="3">
        <v>15</v>
      </c>
      <c r="Q1606" s="9">
        <f xml:space="preserve"> Table1[[#This Row],[Total_Sales]] / Table1[[#This Row],[Quantity_Sold]]</f>
        <v>277.09500000000003</v>
      </c>
      <c r="R1606" s="14" t="str">
        <f t="shared" si="76"/>
        <v>Evening</v>
      </c>
      <c r="S1606" s="30">
        <f t="shared" si="77"/>
        <v>0.3</v>
      </c>
    </row>
    <row r="1607" spans="1:19" ht="15.75" customHeight="1" x14ac:dyDescent="0.3">
      <c r="A1607" s="3">
        <v>2648</v>
      </c>
      <c r="B1607" s="4">
        <v>45445</v>
      </c>
      <c r="C1607" s="3">
        <v>204</v>
      </c>
      <c r="D1607" s="3">
        <v>302</v>
      </c>
      <c r="E1607" s="3">
        <v>103</v>
      </c>
      <c r="F1607" s="3">
        <v>10</v>
      </c>
      <c r="G1607" s="5">
        <v>90.661999999999992</v>
      </c>
      <c r="H1607" s="5">
        <v>906.61999999999989</v>
      </c>
      <c r="I1607" s="5">
        <v>271.98599999999993</v>
      </c>
      <c r="J1607" s="3" t="b">
        <v>0</v>
      </c>
      <c r="K1607" s="3" t="s">
        <v>987</v>
      </c>
      <c r="L1607" s="16">
        <f t="shared" si="75"/>
        <v>5.2083333333333336E-2</v>
      </c>
      <c r="M1607" s="3">
        <v>2024</v>
      </c>
      <c r="N1607" s="3">
        <v>6</v>
      </c>
      <c r="O1607" s="3" t="s">
        <v>20</v>
      </c>
      <c r="P1607" s="3">
        <v>1</v>
      </c>
      <c r="Q1607" s="9">
        <f xml:space="preserve"> Table1[[#This Row],[Total_Sales]] / Table1[[#This Row],[Quantity_Sold]]</f>
        <v>90.661999999999992</v>
      </c>
      <c r="R1607" s="14" t="str">
        <f t="shared" si="76"/>
        <v>Morning</v>
      </c>
      <c r="S1607" s="30">
        <f t="shared" si="77"/>
        <v>0.3</v>
      </c>
    </row>
    <row r="1608" spans="1:19" ht="15.75" customHeight="1" x14ac:dyDescent="0.3">
      <c r="A1608" s="3">
        <v>2746</v>
      </c>
      <c r="B1608" s="4">
        <v>45445</v>
      </c>
      <c r="C1608" s="3">
        <v>204</v>
      </c>
      <c r="D1608" s="3">
        <v>303</v>
      </c>
      <c r="E1608" s="3">
        <v>104</v>
      </c>
      <c r="F1608" s="3">
        <v>10</v>
      </c>
      <c r="G1608" s="5">
        <v>383.26600000000002</v>
      </c>
      <c r="H1608" s="5">
        <v>3832.6600000000003</v>
      </c>
      <c r="I1608" s="5">
        <v>651.55220000000008</v>
      </c>
      <c r="J1608" s="3" t="b">
        <v>0</v>
      </c>
      <c r="K1608" s="3" t="s">
        <v>900</v>
      </c>
      <c r="L1608" s="16">
        <f t="shared" si="75"/>
        <v>0.91805555555555551</v>
      </c>
      <c r="M1608" s="3">
        <v>2024</v>
      </c>
      <c r="N1608" s="3">
        <v>6</v>
      </c>
      <c r="O1608" s="3" t="s">
        <v>20</v>
      </c>
      <c r="P1608" s="3">
        <v>22</v>
      </c>
      <c r="Q1608" s="9">
        <f xml:space="preserve"> Table1[[#This Row],[Total_Sales]] / Table1[[#This Row],[Quantity_Sold]]</f>
        <v>383.26600000000002</v>
      </c>
      <c r="R1608" s="14" t="str">
        <f t="shared" si="76"/>
        <v>Night</v>
      </c>
      <c r="S1608" s="30">
        <f t="shared" si="77"/>
        <v>0.17</v>
      </c>
    </row>
    <row r="1609" spans="1:19" ht="15.75" customHeight="1" x14ac:dyDescent="0.3">
      <c r="A1609" s="3">
        <v>2236</v>
      </c>
      <c r="B1609" s="4">
        <v>45446</v>
      </c>
      <c r="C1609" s="3">
        <v>203</v>
      </c>
      <c r="D1609" s="3">
        <v>304</v>
      </c>
      <c r="E1609" s="3">
        <v>102</v>
      </c>
      <c r="F1609" s="3">
        <v>7</v>
      </c>
      <c r="G1609" s="5">
        <v>231.99800000000002</v>
      </c>
      <c r="H1609" s="5">
        <v>1623.9860000000001</v>
      </c>
      <c r="I1609" s="5">
        <v>276.07762000000002</v>
      </c>
      <c r="J1609" s="3" t="b">
        <v>0</v>
      </c>
      <c r="K1609" s="3" t="s">
        <v>599</v>
      </c>
      <c r="L1609" s="16">
        <f t="shared" si="75"/>
        <v>0.30208333333333331</v>
      </c>
      <c r="M1609" s="3">
        <v>2024</v>
      </c>
      <c r="N1609" s="3">
        <v>6</v>
      </c>
      <c r="O1609" s="3" t="s">
        <v>28</v>
      </c>
      <c r="P1609" s="3">
        <v>7</v>
      </c>
      <c r="Q1609" s="9">
        <f xml:space="preserve"> Table1[[#This Row],[Total_Sales]] / Table1[[#This Row],[Quantity_Sold]]</f>
        <v>231.99800000000002</v>
      </c>
      <c r="R1609" s="14" t="str">
        <f t="shared" si="76"/>
        <v>Morning</v>
      </c>
      <c r="S1609" s="30">
        <f t="shared" si="77"/>
        <v>0.17</v>
      </c>
    </row>
    <row r="1610" spans="1:19" ht="15.75" customHeight="1" x14ac:dyDescent="0.3">
      <c r="A1610" s="3">
        <v>2340</v>
      </c>
      <c r="B1610" s="4">
        <v>45446</v>
      </c>
      <c r="C1610" s="3">
        <v>203</v>
      </c>
      <c r="D1610" s="3">
        <v>301</v>
      </c>
      <c r="E1610" s="3">
        <v>103</v>
      </c>
      <c r="F1610" s="3">
        <v>6</v>
      </c>
      <c r="G1610" s="5">
        <v>255.39800000000002</v>
      </c>
      <c r="H1610" s="5">
        <v>1532.3880000000001</v>
      </c>
      <c r="I1610" s="5">
        <v>321.80148000000003</v>
      </c>
      <c r="J1610" s="3" t="b">
        <v>0</v>
      </c>
      <c r="K1610" s="3" t="s">
        <v>882</v>
      </c>
      <c r="L1610" s="16">
        <f t="shared" si="75"/>
        <v>0.90972222222222221</v>
      </c>
      <c r="M1610" s="3">
        <v>2024</v>
      </c>
      <c r="N1610" s="3">
        <v>6</v>
      </c>
      <c r="O1610" s="3" t="s">
        <v>28</v>
      </c>
      <c r="P1610" s="3">
        <v>21</v>
      </c>
      <c r="Q1610" s="9">
        <f xml:space="preserve"> Table1[[#This Row],[Total_Sales]] / Table1[[#This Row],[Quantity_Sold]]</f>
        <v>255.39800000000002</v>
      </c>
      <c r="R1610" s="14" t="str">
        <f t="shared" si="76"/>
        <v>Night</v>
      </c>
      <c r="S1610" s="30">
        <f t="shared" si="77"/>
        <v>0.21</v>
      </c>
    </row>
    <row r="1611" spans="1:19" ht="15.75" customHeight="1" x14ac:dyDescent="0.3">
      <c r="A1611" s="3">
        <v>2795</v>
      </c>
      <c r="B1611" s="4">
        <v>45446</v>
      </c>
      <c r="C1611" s="3">
        <v>202</v>
      </c>
      <c r="D1611" s="3">
        <v>305</v>
      </c>
      <c r="E1611" s="3">
        <v>102</v>
      </c>
      <c r="F1611" s="3">
        <v>7</v>
      </c>
      <c r="G1611" s="5">
        <v>33.956000000000003</v>
      </c>
      <c r="H1611" s="5">
        <v>237.69200000000001</v>
      </c>
      <c r="I1611" s="5">
        <v>45.161480000000005</v>
      </c>
      <c r="J1611" s="3" t="b">
        <v>1</v>
      </c>
      <c r="K1611" s="3" t="s">
        <v>210</v>
      </c>
      <c r="L1611" s="16">
        <f t="shared" si="75"/>
        <v>0.78402777777777777</v>
      </c>
      <c r="M1611" s="3">
        <v>2024</v>
      </c>
      <c r="N1611" s="3">
        <v>6</v>
      </c>
      <c r="O1611" s="3" t="s">
        <v>28</v>
      </c>
      <c r="P1611" s="3">
        <v>18</v>
      </c>
      <c r="Q1611" s="9">
        <f xml:space="preserve"> Table1[[#This Row],[Total_Sales]] / Table1[[#This Row],[Quantity_Sold]]</f>
        <v>33.956000000000003</v>
      </c>
      <c r="R1611" s="14" t="str">
        <f t="shared" si="76"/>
        <v>Evening</v>
      </c>
      <c r="S1611" s="30">
        <f t="shared" si="77"/>
        <v>0.19</v>
      </c>
    </row>
    <row r="1612" spans="1:19" ht="15.75" customHeight="1" x14ac:dyDescent="0.3">
      <c r="A1612" s="3">
        <v>1070</v>
      </c>
      <c r="B1612" s="4">
        <v>45447</v>
      </c>
      <c r="C1612" s="3">
        <v>205</v>
      </c>
      <c r="D1612" s="3">
        <v>302</v>
      </c>
      <c r="E1612" s="3">
        <v>101</v>
      </c>
      <c r="F1612" s="3">
        <v>8</v>
      </c>
      <c r="G1612" s="5">
        <v>263.73099999999999</v>
      </c>
      <c r="H1612" s="5">
        <v>2109.848</v>
      </c>
      <c r="I1612" s="5">
        <v>632.95439999999996</v>
      </c>
      <c r="J1612" s="3" t="b">
        <v>0</v>
      </c>
      <c r="K1612" s="3" t="s">
        <v>89</v>
      </c>
      <c r="L1612" s="16">
        <f t="shared" si="75"/>
        <v>0.77361111111111114</v>
      </c>
      <c r="M1612" s="3">
        <v>2024</v>
      </c>
      <c r="N1612" s="3">
        <v>6</v>
      </c>
      <c r="O1612" s="3" t="s">
        <v>31</v>
      </c>
      <c r="P1612" s="3">
        <v>18</v>
      </c>
      <c r="Q1612" s="14">
        <f xml:space="preserve"> Table1[[#This Row],[Total_Sales]] / Table1[[#This Row],[Quantity_Sold]]</f>
        <v>263.73099999999999</v>
      </c>
      <c r="R1612" s="14" t="str">
        <f t="shared" si="76"/>
        <v>Evening</v>
      </c>
      <c r="S1612" s="30">
        <f t="shared" si="77"/>
        <v>0.3</v>
      </c>
    </row>
    <row r="1613" spans="1:19" ht="15.75" customHeight="1" x14ac:dyDescent="0.3">
      <c r="A1613" s="3">
        <v>1159</v>
      </c>
      <c r="B1613" s="4">
        <v>45447</v>
      </c>
      <c r="C1613" s="3">
        <v>205</v>
      </c>
      <c r="D1613" s="3">
        <v>305</v>
      </c>
      <c r="E1613" s="3">
        <v>104</v>
      </c>
      <c r="F1613" s="3">
        <v>6</v>
      </c>
      <c r="G1613" s="5">
        <v>97.513000000000005</v>
      </c>
      <c r="H1613" s="5">
        <v>585.07799999999997</v>
      </c>
      <c r="I1613" s="5">
        <v>146.26949999999999</v>
      </c>
      <c r="J1613" s="3" t="b">
        <v>0</v>
      </c>
      <c r="K1613" s="3" t="s">
        <v>172</v>
      </c>
      <c r="L1613" s="16">
        <f t="shared" si="75"/>
        <v>0.1388888888888889</v>
      </c>
      <c r="M1613" s="3">
        <v>2024</v>
      </c>
      <c r="N1613" s="3">
        <v>6</v>
      </c>
      <c r="O1613" s="3" t="s">
        <v>31</v>
      </c>
      <c r="P1613" s="3">
        <v>3</v>
      </c>
      <c r="Q1613" s="9">
        <f xml:space="preserve"> Table1[[#This Row],[Total_Sales]] / Table1[[#This Row],[Quantity_Sold]]</f>
        <v>97.512999999999991</v>
      </c>
      <c r="R1613" s="14" t="str">
        <f t="shared" si="76"/>
        <v>Morning</v>
      </c>
      <c r="S1613" s="30">
        <f t="shared" si="77"/>
        <v>0.25</v>
      </c>
    </row>
    <row r="1614" spans="1:19" ht="15.75" customHeight="1" x14ac:dyDescent="0.3">
      <c r="A1614" s="3">
        <v>1209</v>
      </c>
      <c r="B1614" s="4">
        <v>45447</v>
      </c>
      <c r="C1614" s="3">
        <v>205</v>
      </c>
      <c r="D1614" s="3">
        <v>304</v>
      </c>
      <c r="E1614" s="3">
        <v>101</v>
      </c>
      <c r="F1614" s="3">
        <v>5</v>
      </c>
      <c r="G1614" s="5">
        <v>129.428</v>
      </c>
      <c r="H1614" s="5">
        <v>647.14</v>
      </c>
      <c r="I1614" s="5">
        <v>97.070999999999998</v>
      </c>
      <c r="J1614" s="3" t="b">
        <v>0</v>
      </c>
      <c r="K1614" s="3" t="s">
        <v>215</v>
      </c>
      <c r="L1614" s="16">
        <f t="shared" si="75"/>
        <v>0.1076388888888889</v>
      </c>
      <c r="M1614" s="3">
        <v>2024</v>
      </c>
      <c r="N1614" s="3">
        <v>6</v>
      </c>
      <c r="O1614" s="3" t="s">
        <v>31</v>
      </c>
      <c r="P1614" s="3">
        <v>2</v>
      </c>
      <c r="Q1614" s="14">
        <f xml:space="preserve"> Table1[[#This Row],[Total_Sales]] / Table1[[#This Row],[Quantity_Sold]]</f>
        <v>129.428</v>
      </c>
      <c r="R1614" s="14" t="str">
        <f t="shared" si="76"/>
        <v>Morning</v>
      </c>
      <c r="S1614" s="30">
        <f t="shared" si="77"/>
        <v>0.15</v>
      </c>
    </row>
    <row r="1615" spans="1:19" ht="15.75" customHeight="1" x14ac:dyDescent="0.3">
      <c r="A1615" s="3">
        <v>1216</v>
      </c>
      <c r="B1615" s="4">
        <v>45447</v>
      </c>
      <c r="C1615" s="3">
        <v>204</v>
      </c>
      <c r="D1615" s="3">
        <v>304</v>
      </c>
      <c r="E1615" s="3">
        <v>101</v>
      </c>
      <c r="F1615" s="3">
        <v>9</v>
      </c>
      <c r="G1615" s="5">
        <v>332.25400000000002</v>
      </c>
      <c r="H1615" s="5">
        <v>2990.2860000000001</v>
      </c>
      <c r="I1615" s="5">
        <v>508.34862000000004</v>
      </c>
      <c r="J1615" s="3" t="b">
        <v>0</v>
      </c>
      <c r="K1615" s="3" t="s">
        <v>222</v>
      </c>
      <c r="L1615" s="16">
        <f t="shared" si="75"/>
        <v>0.28194444444444444</v>
      </c>
      <c r="M1615" s="3">
        <v>2024</v>
      </c>
      <c r="N1615" s="3">
        <v>6</v>
      </c>
      <c r="O1615" s="3" t="s">
        <v>31</v>
      </c>
      <c r="P1615" s="3">
        <v>6</v>
      </c>
      <c r="Q1615" s="14">
        <f xml:space="preserve"> Table1[[#This Row],[Total_Sales]] / Table1[[#This Row],[Quantity_Sold]]</f>
        <v>332.25400000000002</v>
      </c>
      <c r="R1615" s="14" t="str">
        <f t="shared" si="76"/>
        <v>Morning</v>
      </c>
      <c r="S1615" s="30">
        <f t="shared" si="77"/>
        <v>0.17</v>
      </c>
    </row>
    <row r="1616" spans="1:19" ht="15.75" customHeight="1" x14ac:dyDescent="0.3">
      <c r="A1616" s="3">
        <v>2685</v>
      </c>
      <c r="B1616" s="4">
        <v>45447</v>
      </c>
      <c r="C1616" s="3">
        <v>202</v>
      </c>
      <c r="D1616" s="3">
        <v>302</v>
      </c>
      <c r="E1616" s="3">
        <v>105</v>
      </c>
      <c r="F1616" s="3">
        <v>6</v>
      </c>
      <c r="G1616" s="5">
        <v>389.94799999999998</v>
      </c>
      <c r="H1616" s="5">
        <v>2339.6880000000001</v>
      </c>
      <c r="I1616" s="5">
        <v>350.95319999999998</v>
      </c>
      <c r="J1616" s="3" t="b">
        <v>0</v>
      </c>
      <c r="K1616" s="3" t="s">
        <v>1000</v>
      </c>
      <c r="L1616" s="16">
        <f t="shared" si="75"/>
        <v>0.29791666666666666</v>
      </c>
      <c r="M1616" s="3">
        <v>2024</v>
      </c>
      <c r="N1616" s="3">
        <v>6</v>
      </c>
      <c r="O1616" s="3" t="s">
        <v>31</v>
      </c>
      <c r="P1616" s="3">
        <v>7</v>
      </c>
      <c r="Q1616" s="9">
        <f xml:space="preserve"> Table1[[#This Row],[Total_Sales]] / Table1[[#This Row],[Quantity_Sold]]</f>
        <v>389.94800000000004</v>
      </c>
      <c r="R1616" s="14" t="str">
        <f t="shared" si="76"/>
        <v>Morning</v>
      </c>
      <c r="S1616" s="30">
        <f t="shared" si="77"/>
        <v>0.15</v>
      </c>
    </row>
    <row r="1617" spans="1:19" ht="15.75" customHeight="1" x14ac:dyDescent="0.3">
      <c r="A1617" s="3">
        <v>2319</v>
      </c>
      <c r="B1617" s="4">
        <v>45448</v>
      </c>
      <c r="C1617" s="3">
        <v>201</v>
      </c>
      <c r="D1617" s="3">
        <v>304</v>
      </c>
      <c r="E1617" s="3">
        <v>104</v>
      </c>
      <c r="F1617" s="3">
        <v>1</v>
      </c>
      <c r="G1617" s="5">
        <v>371.74799999999999</v>
      </c>
      <c r="H1617" s="5">
        <v>371.74799999999999</v>
      </c>
      <c r="I1617" s="5">
        <v>55.7622</v>
      </c>
      <c r="J1617" s="3" t="b">
        <v>0</v>
      </c>
      <c r="K1617" s="3" t="s">
        <v>506</v>
      </c>
      <c r="L1617" s="16">
        <f t="shared" si="75"/>
        <v>0.81944444444444442</v>
      </c>
      <c r="M1617" s="3">
        <v>2024</v>
      </c>
      <c r="N1617" s="3">
        <v>6</v>
      </c>
      <c r="O1617" s="3" t="s">
        <v>18</v>
      </c>
      <c r="P1617" s="3">
        <v>19</v>
      </c>
      <c r="Q1617" s="9">
        <f xml:space="preserve"> Table1[[#This Row],[Total_Sales]] / Table1[[#This Row],[Quantity_Sold]]</f>
        <v>371.74799999999999</v>
      </c>
      <c r="R1617" s="14" t="str">
        <f t="shared" si="76"/>
        <v>Evening</v>
      </c>
      <c r="S1617" s="30">
        <f t="shared" si="77"/>
        <v>0.15</v>
      </c>
    </row>
    <row r="1618" spans="1:19" ht="15.75" customHeight="1" x14ac:dyDescent="0.3">
      <c r="A1618" s="3">
        <v>2393</v>
      </c>
      <c r="B1618" s="4">
        <v>45448</v>
      </c>
      <c r="C1618" s="3">
        <v>203</v>
      </c>
      <c r="D1618" s="3">
        <v>302</v>
      </c>
      <c r="E1618" s="3">
        <v>104</v>
      </c>
      <c r="F1618" s="3">
        <v>7</v>
      </c>
      <c r="G1618" s="5">
        <v>292.63</v>
      </c>
      <c r="H1618" s="5">
        <v>2048.41</v>
      </c>
      <c r="I1618" s="5">
        <v>389.1979</v>
      </c>
      <c r="J1618" s="3" t="b">
        <v>1</v>
      </c>
      <c r="K1618" s="3" t="s">
        <v>902</v>
      </c>
      <c r="L1618" s="16">
        <f t="shared" si="75"/>
        <v>0.31736111111111109</v>
      </c>
      <c r="M1618" s="3">
        <v>2024</v>
      </c>
      <c r="N1618" s="3">
        <v>6</v>
      </c>
      <c r="O1618" s="3" t="s">
        <v>18</v>
      </c>
      <c r="P1618" s="3">
        <v>7</v>
      </c>
      <c r="Q1618" s="9">
        <f xml:space="preserve"> Table1[[#This Row],[Total_Sales]] / Table1[[#This Row],[Quantity_Sold]]</f>
        <v>292.63</v>
      </c>
      <c r="R1618" s="14" t="str">
        <f t="shared" si="76"/>
        <v>Morning</v>
      </c>
      <c r="S1618" s="30">
        <f t="shared" si="77"/>
        <v>0.19</v>
      </c>
    </row>
    <row r="1619" spans="1:19" ht="15.75" customHeight="1" x14ac:dyDescent="0.3">
      <c r="A1619" s="3">
        <v>2522</v>
      </c>
      <c r="B1619" s="4">
        <v>45448</v>
      </c>
      <c r="C1619" s="3">
        <v>203</v>
      </c>
      <c r="D1619" s="3">
        <v>305</v>
      </c>
      <c r="E1619" s="3">
        <v>101</v>
      </c>
      <c r="F1619" s="3">
        <v>3</v>
      </c>
      <c r="G1619" s="5">
        <v>299.09100000000001</v>
      </c>
      <c r="H1619" s="5">
        <v>897.27300000000002</v>
      </c>
      <c r="I1619" s="5">
        <v>269.18189999999998</v>
      </c>
      <c r="J1619" s="3" t="b">
        <v>1</v>
      </c>
      <c r="K1619" s="3" t="s">
        <v>926</v>
      </c>
      <c r="L1619" s="16">
        <f t="shared" si="75"/>
        <v>0.14791666666666667</v>
      </c>
      <c r="M1619" s="3">
        <v>2024</v>
      </c>
      <c r="N1619" s="3">
        <v>6</v>
      </c>
      <c r="O1619" s="3" t="s">
        <v>18</v>
      </c>
      <c r="P1619" s="3">
        <v>3</v>
      </c>
      <c r="Q1619" s="14">
        <f xml:space="preserve"> Table1[[#This Row],[Total_Sales]] / Table1[[#This Row],[Quantity_Sold]]</f>
        <v>299.09100000000001</v>
      </c>
      <c r="R1619" s="14" t="str">
        <f t="shared" si="76"/>
        <v>Morning</v>
      </c>
      <c r="S1619" s="30">
        <f t="shared" si="77"/>
        <v>0.3</v>
      </c>
    </row>
    <row r="1620" spans="1:19" ht="15.75" customHeight="1" x14ac:dyDescent="0.3">
      <c r="A1620" s="3">
        <v>2646</v>
      </c>
      <c r="B1620" s="4">
        <v>45448</v>
      </c>
      <c r="C1620" s="3">
        <v>205</v>
      </c>
      <c r="D1620" s="3">
        <v>302</v>
      </c>
      <c r="E1620" s="3">
        <v>104</v>
      </c>
      <c r="F1620" s="3">
        <v>1</v>
      </c>
      <c r="G1620" s="5">
        <v>145.10600000000002</v>
      </c>
      <c r="H1620" s="5">
        <v>145.10600000000002</v>
      </c>
      <c r="I1620" s="5">
        <v>30.472260000000002</v>
      </c>
      <c r="J1620" s="3" t="b">
        <v>0</v>
      </c>
      <c r="K1620" s="3" t="s">
        <v>763</v>
      </c>
      <c r="L1620" s="16">
        <f t="shared" si="75"/>
        <v>0.96805555555555556</v>
      </c>
      <c r="M1620" s="3">
        <v>2024</v>
      </c>
      <c r="N1620" s="3">
        <v>6</v>
      </c>
      <c r="O1620" s="3" t="s">
        <v>18</v>
      </c>
      <c r="P1620" s="3">
        <v>23</v>
      </c>
      <c r="Q1620" s="9">
        <f xml:space="preserve"> Table1[[#This Row],[Total_Sales]] / Table1[[#This Row],[Quantity_Sold]]</f>
        <v>145.10600000000002</v>
      </c>
      <c r="R1620" s="14" t="str">
        <f t="shared" si="76"/>
        <v>Night</v>
      </c>
      <c r="S1620" s="30">
        <f t="shared" si="77"/>
        <v>0.21</v>
      </c>
    </row>
    <row r="1621" spans="1:19" ht="15.75" customHeight="1" x14ac:dyDescent="0.3">
      <c r="A1621" s="3">
        <v>2862</v>
      </c>
      <c r="B1621" s="4">
        <v>45448</v>
      </c>
      <c r="C1621" s="3">
        <v>204</v>
      </c>
      <c r="D1621" s="3">
        <v>303</v>
      </c>
      <c r="E1621" s="3">
        <v>104</v>
      </c>
      <c r="F1621" s="3">
        <v>2</v>
      </c>
      <c r="G1621" s="5">
        <v>28.093</v>
      </c>
      <c r="H1621" s="5">
        <v>56.186</v>
      </c>
      <c r="I1621" s="5">
        <v>11.799059999999999</v>
      </c>
      <c r="J1621" s="3" t="b">
        <v>0</v>
      </c>
      <c r="K1621" s="3" t="s">
        <v>497</v>
      </c>
      <c r="L1621" s="16">
        <f t="shared" si="75"/>
        <v>0.29930555555555555</v>
      </c>
      <c r="M1621" s="3">
        <v>2024</v>
      </c>
      <c r="N1621" s="3">
        <v>6</v>
      </c>
      <c r="O1621" s="3" t="s">
        <v>18</v>
      </c>
      <c r="P1621" s="3">
        <v>7</v>
      </c>
      <c r="Q1621" s="9">
        <f xml:space="preserve"> Table1[[#This Row],[Total_Sales]] / Table1[[#This Row],[Quantity_Sold]]</f>
        <v>28.093</v>
      </c>
      <c r="R1621" s="14" t="str">
        <f t="shared" si="76"/>
        <v>Morning</v>
      </c>
      <c r="S1621" s="30">
        <f t="shared" si="77"/>
        <v>0.21</v>
      </c>
    </row>
    <row r="1622" spans="1:19" ht="15.75" customHeight="1" x14ac:dyDescent="0.3">
      <c r="A1622" s="3">
        <v>1504</v>
      </c>
      <c r="B1622" s="4">
        <v>45449</v>
      </c>
      <c r="C1622" s="3">
        <v>202</v>
      </c>
      <c r="D1622" s="3">
        <v>303</v>
      </c>
      <c r="E1622" s="3">
        <v>103</v>
      </c>
      <c r="F1622" s="3">
        <v>10</v>
      </c>
      <c r="G1622" s="5">
        <v>349.31</v>
      </c>
      <c r="H1622" s="5">
        <v>3493.1</v>
      </c>
      <c r="I1622" s="5">
        <v>593.827</v>
      </c>
      <c r="J1622" s="3" t="b">
        <v>1</v>
      </c>
      <c r="K1622" s="3" t="s">
        <v>447</v>
      </c>
      <c r="L1622" s="16">
        <f t="shared" si="75"/>
        <v>0.85902777777777772</v>
      </c>
      <c r="M1622" s="3">
        <v>2024</v>
      </c>
      <c r="N1622" s="3">
        <v>6</v>
      </c>
      <c r="O1622" s="3" t="s">
        <v>16</v>
      </c>
      <c r="P1622" s="3">
        <v>20</v>
      </c>
      <c r="Q1622" s="9">
        <f xml:space="preserve"> Table1[[#This Row],[Total_Sales]] / Table1[[#This Row],[Quantity_Sold]]</f>
        <v>349.31</v>
      </c>
      <c r="R1622" s="14" t="str">
        <f t="shared" si="76"/>
        <v>Evening</v>
      </c>
      <c r="S1622" s="30">
        <f t="shared" si="77"/>
        <v>0.17</v>
      </c>
    </row>
    <row r="1623" spans="1:19" ht="15.75" customHeight="1" x14ac:dyDescent="0.3">
      <c r="A1623" s="3">
        <v>1619</v>
      </c>
      <c r="B1623" s="4">
        <v>45449</v>
      </c>
      <c r="C1623" s="3">
        <v>204</v>
      </c>
      <c r="D1623" s="3">
        <v>301</v>
      </c>
      <c r="E1623" s="3">
        <v>105</v>
      </c>
      <c r="F1623" s="3">
        <v>8</v>
      </c>
      <c r="G1623" s="5">
        <v>238.108</v>
      </c>
      <c r="H1623" s="5">
        <v>1904.864</v>
      </c>
      <c r="I1623" s="5">
        <v>361.92416000000003</v>
      </c>
      <c r="J1623" s="3" t="b">
        <v>0</v>
      </c>
      <c r="K1623" s="3" t="s">
        <v>524</v>
      </c>
      <c r="L1623" s="16">
        <f t="shared" si="75"/>
        <v>0.63472222222222219</v>
      </c>
      <c r="M1623" s="3">
        <v>2024</v>
      </c>
      <c r="N1623" s="3">
        <v>6</v>
      </c>
      <c r="O1623" s="3" t="s">
        <v>16</v>
      </c>
      <c r="P1623" s="3">
        <v>15</v>
      </c>
      <c r="Q1623" s="9">
        <f xml:space="preserve"> Table1[[#This Row],[Total_Sales]] / Table1[[#This Row],[Quantity_Sold]]</f>
        <v>238.108</v>
      </c>
      <c r="R1623" s="14" t="str">
        <f t="shared" si="76"/>
        <v>Evening</v>
      </c>
      <c r="S1623" s="30">
        <f t="shared" si="77"/>
        <v>0.19</v>
      </c>
    </row>
    <row r="1624" spans="1:19" ht="15.75" customHeight="1" x14ac:dyDescent="0.3">
      <c r="A1624" s="3">
        <v>1887</v>
      </c>
      <c r="B1624" s="4">
        <v>45449</v>
      </c>
      <c r="C1624" s="3">
        <v>202</v>
      </c>
      <c r="D1624" s="3">
        <v>304</v>
      </c>
      <c r="E1624" s="3">
        <v>103</v>
      </c>
      <c r="F1624" s="3">
        <v>1</v>
      </c>
      <c r="G1624" s="5">
        <v>239.27800000000002</v>
      </c>
      <c r="H1624" s="5">
        <v>239.27800000000002</v>
      </c>
      <c r="I1624" s="5">
        <v>35.8917</v>
      </c>
      <c r="J1624" s="3" t="b">
        <v>0</v>
      </c>
      <c r="K1624" s="3" t="s">
        <v>406</v>
      </c>
      <c r="L1624" s="16">
        <f t="shared" si="75"/>
        <v>0.52777777777777779</v>
      </c>
      <c r="M1624" s="3">
        <v>2024</v>
      </c>
      <c r="N1624" s="3">
        <v>6</v>
      </c>
      <c r="O1624" s="3" t="s">
        <v>16</v>
      </c>
      <c r="P1624" s="3">
        <v>12</v>
      </c>
      <c r="Q1624" s="9">
        <f xml:space="preserve"> Table1[[#This Row],[Total_Sales]] / Table1[[#This Row],[Quantity_Sold]]</f>
        <v>239.27800000000002</v>
      </c>
      <c r="R1624" s="14" t="str">
        <f t="shared" si="76"/>
        <v>Afternoon</v>
      </c>
      <c r="S1624" s="30">
        <f t="shared" si="77"/>
        <v>0.15</v>
      </c>
    </row>
    <row r="1625" spans="1:19" ht="15.75" customHeight="1" x14ac:dyDescent="0.3">
      <c r="A1625" s="3">
        <v>1914</v>
      </c>
      <c r="B1625" s="4">
        <v>45449</v>
      </c>
      <c r="C1625" s="3">
        <v>203</v>
      </c>
      <c r="D1625" s="3">
        <v>303</v>
      </c>
      <c r="E1625" s="3">
        <v>103</v>
      </c>
      <c r="F1625" s="3">
        <v>9</v>
      </c>
      <c r="G1625" s="5">
        <v>388.07599999999996</v>
      </c>
      <c r="H1625" s="5">
        <v>3492.6839999999997</v>
      </c>
      <c r="I1625" s="5">
        <v>733.46363999999994</v>
      </c>
      <c r="J1625" s="3" t="b">
        <v>0</v>
      </c>
      <c r="K1625" s="3" t="s">
        <v>489</v>
      </c>
      <c r="L1625" s="16">
        <f t="shared" si="75"/>
        <v>0.72152777777777777</v>
      </c>
      <c r="M1625" s="3">
        <v>2024</v>
      </c>
      <c r="N1625" s="3">
        <v>6</v>
      </c>
      <c r="O1625" s="3" t="s">
        <v>16</v>
      </c>
      <c r="P1625" s="3">
        <v>17</v>
      </c>
      <c r="Q1625" s="9">
        <f xml:space="preserve"> Table1[[#This Row],[Total_Sales]] / Table1[[#This Row],[Quantity_Sold]]</f>
        <v>388.07599999999996</v>
      </c>
      <c r="R1625" s="14" t="str">
        <f t="shared" si="76"/>
        <v>Evening</v>
      </c>
      <c r="S1625" s="30">
        <f t="shared" si="77"/>
        <v>0.21</v>
      </c>
    </row>
    <row r="1626" spans="1:19" ht="15.75" customHeight="1" x14ac:dyDescent="0.3">
      <c r="A1626" s="3">
        <v>1764</v>
      </c>
      <c r="B1626" s="4">
        <v>45450</v>
      </c>
      <c r="C1626" s="3">
        <v>204</v>
      </c>
      <c r="D1626" s="3">
        <v>305</v>
      </c>
      <c r="E1626" s="3">
        <v>102</v>
      </c>
      <c r="F1626" s="3">
        <v>3</v>
      </c>
      <c r="G1626" s="5">
        <v>189.95600000000002</v>
      </c>
      <c r="H1626" s="5">
        <v>569.86800000000005</v>
      </c>
      <c r="I1626" s="5">
        <v>119.67228</v>
      </c>
      <c r="J1626" s="3" t="b">
        <v>0</v>
      </c>
      <c r="K1626" s="3" t="s">
        <v>619</v>
      </c>
      <c r="L1626" s="16">
        <f t="shared" si="75"/>
        <v>0.64861111111111114</v>
      </c>
      <c r="M1626" s="3">
        <v>2024</v>
      </c>
      <c r="N1626" s="3">
        <v>6</v>
      </c>
      <c r="O1626" s="3" t="s">
        <v>26</v>
      </c>
      <c r="P1626" s="3">
        <v>15</v>
      </c>
      <c r="Q1626" s="9">
        <f xml:space="preserve"> Table1[[#This Row],[Total_Sales]] / Table1[[#This Row],[Quantity_Sold]]</f>
        <v>189.95600000000002</v>
      </c>
      <c r="R1626" s="14" t="str">
        <f t="shared" si="76"/>
        <v>Evening</v>
      </c>
      <c r="S1626" s="30">
        <f t="shared" si="77"/>
        <v>0.21</v>
      </c>
    </row>
    <row r="1627" spans="1:19" ht="15.75" customHeight="1" x14ac:dyDescent="0.3">
      <c r="A1627" s="3">
        <v>1826</v>
      </c>
      <c r="B1627" s="4">
        <v>45450</v>
      </c>
      <c r="C1627" s="3">
        <v>202</v>
      </c>
      <c r="D1627" s="3">
        <v>303</v>
      </c>
      <c r="E1627" s="3">
        <v>103</v>
      </c>
      <c r="F1627" s="3">
        <v>9</v>
      </c>
      <c r="G1627" s="5">
        <v>83.173999999999992</v>
      </c>
      <c r="H1627" s="5">
        <v>748.56599999999992</v>
      </c>
      <c r="I1627" s="5">
        <v>224.56979999999996</v>
      </c>
      <c r="J1627" s="3" t="b">
        <v>0</v>
      </c>
      <c r="K1627" s="3" t="s">
        <v>280</v>
      </c>
      <c r="L1627" s="16">
        <f t="shared" si="75"/>
        <v>0.33888888888888891</v>
      </c>
      <c r="M1627" s="3">
        <v>2024</v>
      </c>
      <c r="N1627" s="3">
        <v>6</v>
      </c>
      <c r="O1627" s="3" t="s">
        <v>26</v>
      </c>
      <c r="P1627" s="3">
        <v>8</v>
      </c>
      <c r="Q1627" s="9">
        <f xml:space="preserve"> Table1[[#This Row],[Total_Sales]] / Table1[[#This Row],[Quantity_Sold]]</f>
        <v>83.173999999999992</v>
      </c>
      <c r="R1627" s="14" t="str">
        <f t="shared" si="76"/>
        <v>Morning</v>
      </c>
      <c r="S1627" s="30">
        <f t="shared" si="77"/>
        <v>0.3</v>
      </c>
    </row>
    <row r="1628" spans="1:19" ht="15.75" customHeight="1" x14ac:dyDescent="0.3">
      <c r="A1628" s="3">
        <v>1831</v>
      </c>
      <c r="B1628" s="4">
        <v>45451</v>
      </c>
      <c r="C1628" s="3">
        <v>201</v>
      </c>
      <c r="D1628" s="3">
        <v>304</v>
      </c>
      <c r="E1628" s="3">
        <v>101</v>
      </c>
      <c r="F1628" s="3">
        <v>4</v>
      </c>
      <c r="G1628" s="5">
        <v>276.34100000000001</v>
      </c>
      <c r="H1628" s="5">
        <v>1105.364</v>
      </c>
      <c r="I1628" s="5">
        <v>276.34100000000001</v>
      </c>
      <c r="J1628" s="3" t="b">
        <v>0</v>
      </c>
      <c r="K1628" s="3" t="s">
        <v>655</v>
      </c>
      <c r="L1628" s="16">
        <f t="shared" si="75"/>
        <v>0.76875000000000004</v>
      </c>
      <c r="M1628" s="3">
        <v>2024</v>
      </c>
      <c r="N1628" s="3">
        <v>6</v>
      </c>
      <c r="O1628" s="3" t="s">
        <v>22</v>
      </c>
      <c r="P1628" s="3">
        <v>18</v>
      </c>
      <c r="Q1628" s="14">
        <f xml:space="preserve"> Table1[[#This Row],[Total_Sales]] / Table1[[#This Row],[Quantity_Sold]]</f>
        <v>276.34100000000001</v>
      </c>
      <c r="R1628" s="14" t="str">
        <f t="shared" si="76"/>
        <v>Evening</v>
      </c>
      <c r="S1628" s="30">
        <f t="shared" si="77"/>
        <v>0.25</v>
      </c>
    </row>
    <row r="1629" spans="1:19" ht="15.75" customHeight="1" x14ac:dyDescent="0.3">
      <c r="A1629" s="3">
        <v>1920</v>
      </c>
      <c r="B1629" s="4">
        <v>45451</v>
      </c>
      <c r="C1629" s="3">
        <v>201</v>
      </c>
      <c r="D1629" s="3">
        <v>304</v>
      </c>
      <c r="E1629" s="3">
        <v>104</v>
      </c>
      <c r="F1629" s="3">
        <v>8</v>
      </c>
      <c r="G1629" s="5">
        <v>361.959</v>
      </c>
      <c r="H1629" s="5">
        <v>2895.672</v>
      </c>
      <c r="I1629" s="5">
        <v>608.09111999999993</v>
      </c>
      <c r="J1629" s="3" t="b">
        <v>1</v>
      </c>
      <c r="K1629" s="3" t="s">
        <v>707</v>
      </c>
      <c r="L1629" s="16">
        <f t="shared" si="75"/>
        <v>0.65555555555555556</v>
      </c>
      <c r="M1629" s="3">
        <v>2024</v>
      </c>
      <c r="N1629" s="3">
        <v>6</v>
      </c>
      <c r="O1629" s="3" t="s">
        <v>22</v>
      </c>
      <c r="P1629" s="3">
        <v>15</v>
      </c>
      <c r="Q1629" s="9">
        <f xml:space="preserve"> Table1[[#This Row],[Total_Sales]] / Table1[[#This Row],[Quantity_Sold]]</f>
        <v>361.959</v>
      </c>
      <c r="R1629" s="14" t="str">
        <f t="shared" si="76"/>
        <v>Evening</v>
      </c>
      <c r="S1629" s="30">
        <f t="shared" si="77"/>
        <v>0.20999999999999996</v>
      </c>
    </row>
    <row r="1630" spans="1:19" ht="15.75" customHeight="1" x14ac:dyDescent="0.3">
      <c r="A1630" s="3">
        <v>2029</v>
      </c>
      <c r="B1630" s="4">
        <v>45451</v>
      </c>
      <c r="C1630" s="3">
        <v>204</v>
      </c>
      <c r="D1630" s="3">
        <v>303</v>
      </c>
      <c r="E1630" s="3">
        <v>104</v>
      </c>
      <c r="F1630" s="3">
        <v>8</v>
      </c>
      <c r="G1630" s="5">
        <v>96.603000000000009</v>
      </c>
      <c r="H1630" s="5">
        <v>772.82400000000007</v>
      </c>
      <c r="I1630" s="5">
        <v>193.20600000000002</v>
      </c>
      <c r="J1630" s="3" t="b">
        <v>0</v>
      </c>
      <c r="K1630" s="3" t="s">
        <v>752</v>
      </c>
      <c r="L1630" s="16">
        <f t="shared" si="75"/>
        <v>0.25833333333333336</v>
      </c>
      <c r="M1630" s="3">
        <v>2024</v>
      </c>
      <c r="N1630" s="3">
        <v>6</v>
      </c>
      <c r="O1630" s="3" t="s">
        <v>22</v>
      </c>
      <c r="P1630" s="3">
        <v>6</v>
      </c>
      <c r="Q1630" s="9">
        <f xml:space="preserve"> Table1[[#This Row],[Total_Sales]] / Table1[[#This Row],[Quantity_Sold]]</f>
        <v>96.603000000000009</v>
      </c>
      <c r="R1630" s="14" t="str">
        <f t="shared" si="76"/>
        <v>Morning</v>
      </c>
      <c r="S1630" s="30">
        <f t="shared" si="77"/>
        <v>0.25</v>
      </c>
    </row>
    <row r="1631" spans="1:19" ht="15.75" customHeight="1" x14ac:dyDescent="0.3">
      <c r="A1631" s="3">
        <v>2529</v>
      </c>
      <c r="B1631" s="4">
        <v>45451</v>
      </c>
      <c r="C1631" s="3">
        <v>201</v>
      </c>
      <c r="D1631" s="3">
        <v>303</v>
      </c>
      <c r="E1631" s="3">
        <v>103</v>
      </c>
      <c r="F1631" s="3">
        <v>7</v>
      </c>
      <c r="G1631" s="5">
        <v>379.13200000000001</v>
      </c>
      <c r="H1631" s="5">
        <v>2653.924</v>
      </c>
      <c r="I1631" s="5">
        <v>398.08859999999999</v>
      </c>
      <c r="J1631" s="3" t="b">
        <v>0</v>
      </c>
      <c r="K1631" s="3" t="s">
        <v>652</v>
      </c>
      <c r="L1631" s="16">
        <f t="shared" si="75"/>
        <v>0.37847222222222221</v>
      </c>
      <c r="M1631" s="3">
        <v>2024</v>
      </c>
      <c r="N1631" s="3">
        <v>6</v>
      </c>
      <c r="O1631" s="3" t="s">
        <v>22</v>
      </c>
      <c r="P1631" s="3">
        <v>9</v>
      </c>
      <c r="Q1631" s="9">
        <f xml:space="preserve"> Table1[[#This Row],[Total_Sales]] / Table1[[#This Row],[Quantity_Sold]]</f>
        <v>379.13200000000001</v>
      </c>
      <c r="R1631" s="14" t="str">
        <f t="shared" si="76"/>
        <v>Morning</v>
      </c>
      <c r="S1631" s="30">
        <f t="shared" si="77"/>
        <v>0.15</v>
      </c>
    </row>
    <row r="1632" spans="1:19" ht="15.75" customHeight="1" x14ac:dyDescent="0.3">
      <c r="A1632" s="3">
        <v>1777</v>
      </c>
      <c r="B1632" s="4">
        <v>45452</v>
      </c>
      <c r="C1632" s="3">
        <v>205</v>
      </c>
      <c r="D1632" s="3">
        <v>302</v>
      </c>
      <c r="E1632" s="3">
        <v>105</v>
      </c>
      <c r="F1632" s="3">
        <v>1</v>
      </c>
      <c r="G1632" s="5">
        <v>274.85900000000004</v>
      </c>
      <c r="H1632" s="5">
        <v>274.85900000000004</v>
      </c>
      <c r="I1632" s="5">
        <v>68.714750000000009</v>
      </c>
      <c r="J1632" s="3" t="b">
        <v>0</v>
      </c>
      <c r="K1632" s="3" t="s">
        <v>624</v>
      </c>
      <c r="L1632" s="16">
        <f t="shared" si="75"/>
        <v>0.71736111111111112</v>
      </c>
      <c r="M1632" s="3">
        <v>2024</v>
      </c>
      <c r="N1632" s="3">
        <v>6</v>
      </c>
      <c r="O1632" s="3" t="s">
        <v>20</v>
      </c>
      <c r="P1632" s="3">
        <v>17</v>
      </c>
      <c r="Q1632" s="9">
        <f xml:space="preserve"> Table1[[#This Row],[Total_Sales]] / Table1[[#This Row],[Quantity_Sold]]</f>
        <v>274.85900000000004</v>
      </c>
      <c r="R1632" s="14" t="str">
        <f t="shared" si="76"/>
        <v>Evening</v>
      </c>
      <c r="S1632" s="30">
        <f t="shared" si="77"/>
        <v>0.25</v>
      </c>
    </row>
    <row r="1633" spans="1:19" ht="15.75" customHeight="1" x14ac:dyDescent="0.3">
      <c r="A1633" s="3">
        <v>1474</v>
      </c>
      <c r="B1633" s="4">
        <v>45453</v>
      </c>
      <c r="C1633" s="3">
        <v>201</v>
      </c>
      <c r="D1633" s="3">
        <v>305</v>
      </c>
      <c r="E1633" s="3">
        <v>102</v>
      </c>
      <c r="F1633" s="3">
        <v>4</v>
      </c>
      <c r="G1633" s="5">
        <v>141.05000000000001</v>
      </c>
      <c r="H1633" s="5">
        <v>564.20000000000005</v>
      </c>
      <c r="I1633" s="5">
        <v>95.914000000000016</v>
      </c>
      <c r="J1633" s="3" t="b">
        <v>0</v>
      </c>
      <c r="K1633" s="3" t="s">
        <v>424</v>
      </c>
      <c r="L1633" s="16">
        <f t="shared" si="75"/>
        <v>0.65208333333333335</v>
      </c>
      <c r="M1633" s="3">
        <v>2024</v>
      </c>
      <c r="N1633" s="3">
        <v>6</v>
      </c>
      <c r="O1633" s="3" t="s">
        <v>28</v>
      </c>
      <c r="P1633" s="3">
        <v>15</v>
      </c>
      <c r="Q1633" s="9">
        <f xml:space="preserve"> Table1[[#This Row],[Total_Sales]] / Table1[[#This Row],[Quantity_Sold]]</f>
        <v>141.05000000000001</v>
      </c>
      <c r="R1633" s="14" t="str">
        <f t="shared" si="76"/>
        <v>Evening</v>
      </c>
      <c r="S1633" s="30">
        <f t="shared" si="77"/>
        <v>0.17</v>
      </c>
    </row>
    <row r="1634" spans="1:19" ht="15.75" customHeight="1" x14ac:dyDescent="0.3">
      <c r="A1634" s="3">
        <v>2363</v>
      </c>
      <c r="B1634" s="4">
        <v>45453</v>
      </c>
      <c r="C1634" s="3">
        <v>204</v>
      </c>
      <c r="D1634" s="3">
        <v>305</v>
      </c>
      <c r="E1634" s="3">
        <v>105</v>
      </c>
      <c r="F1634" s="3">
        <v>6</v>
      </c>
      <c r="G1634" s="5">
        <v>140.41300000000001</v>
      </c>
      <c r="H1634" s="5">
        <v>842.47800000000007</v>
      </c>
      <c r="I1634" s="5">
        <v>160.07082000000003</v>
      </c>
      <c r="J1634" s="3" t="b">
        <v>0</v>
      </c>
      <c r="K1634" s="3" t="s">
        <v>267</v>
      </c>
      <c r="L1634" s="16">
        <f t="shared" si="75"/>
        <v>0.43125000000000002</v>
      </c>
      <c r="M1634" s="3">
        <v>2024</v>
      </c>
      <c r="N1634" s="3">
        <v>6</v>
      </c>
      <c r="O1634" s="3" t="s">
        <v>28</v>
      </c>
      <c r="P1634" s="3">
        <v>10</v>
      </c>
      <c r="Q1634" s="9">
        <f xml:space="preserve"> Table1[[#This Row],[Total_Sales]] / Table1[[#This Row],[Quantity_Sold]]</f>
        <v>140.41300000000001</v>
      </c>
      <c r="R1634" s="14" t="str">
        <f t="shared" si="76"/>
        <v>Morning</v>
      </c>
      <c r="S1634" s="30">
        <f t="shared" si="77"/>
        <v>0.19000000000000003</v>
      </c>
    </row>
    <row r="1635" spans="1:19" ht="15.75" customHeight="1" x14ac:dyDescent="0.3">
      <c r="A1635" s="3">
        <v>2864</v>
      </c>
      <c r="B1635" s="4">
        <v>45453</v>
      </c>
      <c r="C1635" s="3">
        <v>202</v>
      </c>
      <c r="D1635" s="3">
        <v>304</v>
      </c>
      <c r="E1635" s="3">
        <v>105</v>
      </c>
      <c r="F1635" s="3">
        <v>5</v>
      </c>
      <c r="G1635" s="5">
        <v>298.20699999999999</v>
      </c>
      <c r="H1635" s="5">
        <v>1491.0349999999999</v>
      </c>
      <c r="I1635" s="5">
        <v>447.31049999999993</v>
      </c>
      <c r="J1635" s="3" t="b">
        <v>0</v>
      </c>
      <c r="K1635" s="3" t="s">
        <v>567</v>
      </c>
      <c r="L1635" s="16">
        <f t="shared" si="75"/>
        <v>0.74583333333333335</v>
      </c>
      <c r="M1635" s="3">
        <v>2024</v>
      </c>
      <c r="N1635" s="3">
        <v>6</v>
      </c>
      <c r="O1635" s="3" t="s">
        <v>28</v>
      </c>
      <c r="P1635" s="3">
        <v>17</v>
      </c>
      <c r="Q1635" s="9">
        <f xml:space="preserve"> Table1[[#This Row],[Total_Sales]] / Table1[[#This Row],[Quantity_Sold]]</f>
        <v>298.20699999999999</v>
      </c>
      <c r="R1635" s="14" t="str">
        <f t="shared" si="76"/>
        <v>Evening</v>
      </c>
      <c r="S1635" s="30">
        <f t="shared" si="77"/>
        <v>0.3</v>
      </c>
    </row>
    <row r="1636" spans="1:19" ht="15.75" customHeight="1" x14ac:dyDescent="0.3">
      <c r="A1636" s="3">
        <v>1708</v>
      </c>
      <c r="B1636" s="4">
        <v>45454</v>
      </c>
      <c r="C1636" s="3">
        <v>205</v>
      </c>
      <c r="D1636" s="3">
        <v>302</v>
      </c>
      <c r="E1636" s="3">
        <v>105</v>
      </c>
      <c r="F1636" s="3">
        <v>10</v>
      </c>
      <c r="G1636" s="5">
        <v>203.29400000000001</v>
      </c>
      <c r="H1636" s="5">
        <v>2032.94</v>
      </c>
      <c r="I1636" s="5">
        <v>345.59980000000002</v>
      </c>
      <c r="J1636" s="3" t="b">
        <v>1</v>
      </c>
      <c r="K1636" s="3" t="s">
        <v>170</v>
      </c>
      <c r="L1636" s="16">
        <f t="shared" si="75"/>
        <v>0.79652777777777772</v>
      </c>
      <c r="M1636" s="3">
        <v>2024</v>
      </c>
      <c r="N1636" s="3">
        <v>6</v>
      </c>
      <c r="O1636" s="3" t="s">
        <v>31</v>
      </c>
      <c r="P1636" s="3">
        <v>19</v>
      </c>
      <c r="Q1636" s="9">
        <f xml:space="preserve"> Table1[[#This Row],[Total_Sales]] / Table1[[#This Row],[Quantity_Sold]]</f>
        <v>203.29400000000001</v>
      </c>
      <c r="R1636" s="14" t="str">
        <f t="shared" si="76"/>
        <v>Evening</v>
      </c>
      <c r="S1636" s="30">
        <f t="shared" si="77"/>
        <v>0.17</v>
      </c>
    </row>
    <row r="1637" spans="1:19" ht="15.75" customHeight="1" x14ac:dyDescent="0.3">
      <c r="A1637" s="3">
        <v>2282</v>
      </c>
      <c r="B1637" s="4">
        <v>45454</v>
      </c>
      <c r="C1637" s="3">
        <v>205</v>
      </c>
      <c r="D1637" s="3">
        <v>303</v>
      </c>
      <c r="E1637" s="3">
        <v>105</v>
      </c>
      <c r="F1637" s="3">
        <v>9</v>
      </c>
      <c r="G1637" s="5">
        <v>112.71000000000001</v>
      </c>
      <c r="H1637" s="5">
        <v>1014.3900000000001</v>
      </c>
      <c r="I1637" s="5">
        <v>304.31700000000001</v>
      </c>
      <c r="J1637" s="3" t="b">
        <v>0</v>
      </c>
      <c r="K1637" s="3" t="s">
        <v>103</v>
      </c>
      <c r="L1637" s="16">
        <f t="shared" si="75"/>
        <v>0.68263888888888891</v>
      </c>
      <c r="M1637" s="3">
        <v>2024</v>
      </c>
      <c r="N1637" s="3">
        <v>6</v>
      </c>
      <c r="O1637" s="3" t="s">
        <v>31</v>
      </c>
      <c r="P1637" s="3">
        <v>16</v>
      </c>
      <c r="Q1637" s="9">
        <f xml:space="preserve"> Table1[[#This Row],[Total_Sales]] / Table1[[#This Row],[Quantity_Sold]]</f>
        <v>112.71000000000001</v>
      </c>
      <c r="R1637" s="14" t="str">
        <f t="shared" si="76"/>
        <v>Evening</v>
      </c>
      <c r="S1637" s="30">
        <f t="shared" si="77"/>
        <v>0.3</v>
      </c>
    </row>
    <row r="1638" spans="1:19" ht="15.75" customHeight="1" x14ac:dyDescent="0.3">
      <c r="A1638" s="3">
        <v>2973</v>
      </c>
      <c r="B1638" s="4">
        <v>45454</v>
      </c>
      <c r="C1638" s="3">
        <v>203</v>
      </c>
      <c r="D1638" s="3">
        <v>305</v>
      </c>
      <c r="E1638" s="3">
        <v>102</v>
      </c>
      <c r="F1638" s="3">
        <v>3</v>
      </c>
      <c r="G1638" s="5">
        <v>26.182000000000002</v>
      </c>
      <c r="H1638" s="5">
        <v>78.546000000000006</v>
      </c>
      <c r="I1638" s="5">
        <v>11.7819</v>
      </c>
      <c r="J1638" s="3" t="b">
        <v>1</v>
      </c>
      <c r="K1638" s="3" t="s">
        <v>1100</v>
      </c>
      <c r="L1638" s="16">
        <f t="shared" si="75"/>
        <v>9.3055555555555558E-2</v>
      </c>
      <c r="M1638" s="3">
        <v>2024</v>
      </c>
      <c r="N1638" s="3">
        <v>6</v>
      </c>
      <c r="O1638" s="3" t="s">
        <v>31</v>
      </c>
      <c r="P1638" s="3">
        <v>2</v>
      </c>
      <c r="Q1638" s="9">
        <f xml:space="preserve"> Table1[[#This Row],[Total_Sales]] / Table1[[#This Row],[Quantity_Sold]]</f>
        <v>26.182000000000002</v>
      </c>
      <c r="R1638" s="14" t="str">
        <f t="shared" si="76"/>
        <v>Morning</v>
      </c>
      <c r="S1638" s="30">
        <f t="shared" si="77"/>
        <v>0.15</v>
      </c>
    </row>
    <row r="1639" spans="1:19" ht="15.75" customHeight="1" x14ac:dyDescent="0.3">
      <c r="A1639" s="3">
        <v>1294</v>
      </c>
      <c r="B1639" s="4">
        <v>45455</v>
      </c>
      <c r="C1639" s="3">
        <v>203</v>
      </c>
      <c r="D1639" s="3">
        <v>303</v>
      </c>
      <c r="E1639" s="3">
        <v>103</v>
      </c>
      <c r="F1639" s="3">
        <v>8</v>
      </c>
      <c r="G1639" s="5">
        <v>381.91399999999999</v>
      </c>
      <c r="H1639" s="5">
        <v>3055.3119999999999</v>
      </c>
      <c r="I1639" s="5">
        <v>519.40304000000003</v>
      </c>
      <c r="J1639" s="3" t="b">
        <v>0</v>
      </c>
      <c r="K1639" s="3" t="s">
        <v>117</v>
      </c>
      <c r="L1639" s="16">
        <f t="shared" si="75"/>
        <v>0.27916666666666667</v>
      </c>
      <c r="M1639" s="3">
        <v>2024</v>
      </c>
      <c r="N1639" s="3">
        <v>6</v>
      </c>
      <c r="O1639" s="3" t="s">
        <v>18</v>
      </c>
      <c r="P1639" s="3">
        <v>6</v>
      </c>
      <c r="Q1639" s="9">
        <f xml:space="preserve"> Table1[[#This Row],[Total_Sales]] / Table1[[#This Row],[Quantity_Sold]]</f>
        <v>381.91399999999999</v>
      </c>
      <c r="R1639" s="14" t="str">
        <f t="shared" si="76"/>
        <v>Morning</v>
      </c>
      <c r="S1639" s="30">
        <f t="shared" si="77"/>
        <v>0.17</v>
      </c>
    </row>
    <row r="1640" spans="1:19" ht="15.75" customHeight="1" x14ac:dyDescent="0.3">
      <c r="A1640" s="3">
        <v>2058</v>
      </c>
      <c r="B1640" s="4">
        <v>45455</v>
      </c>
      <c r="C1640" s="3">
        <v>202</v>
      </c>
      <c r="D1640" s="3">
        <v>301</v>
      </c>
      <c r="E1640" s="3">
        <v>105</v>
      </c>
      <c r="F1640" s="3">
        <v>10</v>
      </c>
      <c r="G1640" s="5">
        <v>65.884</v>
      </c>
      <c r="H1640" s="5">
        <v>658.84</v>
      </c>
      <c r="I1640" s="5">
        <v>138.35640000000001</v>
      </c>
      <c r="J1640" s="3" t="b">
        <v>0</v>
      </c>
      <c r="K1640" s="3" t="s">
        <v>284</v>
      </c>
      <c r="L1640" s="16">
        <f t="shared" si="75"/>
        <v>0.51527777777777772</v>
      </c>
      <c r="M1640" s="3">
        <v>2024</v>
      </c>
      <c r="N1640" s="3">
        <v>6</v>
      </c>
      <c r="O1640" s="3" t="s">
        <v>18</v>
      </c>
      <c r="P1640" s="3">
        <v>12</v>
      </c>
      <c r="Q1640" s="9">
        <f xml:space="preserve"> Table1[[#This Row],[Total_Sales]] / Table1[[#This Row],[Quantity_Sold]]</f>
        <v>65.884</v>
      </c>
      <c r="R1640" s="14" t="str">
        <f t="shared" si="76"/>
        <v>Afternoon</v>
      </c>
      <c r="S1640" s="30">
        <f t="shared" si="77"/>
        <v>0.21</v>
      </c>
    </row>
    <row r="1641" spans="1:19" ht="15.75" customHeight="1" x14ac:dyDescent="0.3">
      <c r="A1641" s="3">
        <v>2168</v>
      </c>
      <c r="B1641" s="4">
        <v>45455</v>
      </c>
      <c r="C1641" s="3">
        <v>204</v>
      </c>
      <c r="D1641" s="3">
        <v>302</v>
      </c>
      <c r="E1641" s="3">
        <v>103</v>
      </c>
      <c r="F1641" s="3">
        <v>5</v>
      </c>
      <c r="G1641" s="5">
        <v>238.32900000000004</v>
      </c>
      <c r="H1641" s="5">
        <v>1191.6450000000002</v>
      </c>
      <c r="I1641" s="5">
        <v>357.49350000000004</v>
      </c>
      <c r="J1641" s="3" t="b">
        <v>0</v>
      </c>
      <c r="K1641" s="3" t="s">
        <v>808</v>
      </c>
      <c r="L1641" s="16">
        <f t="shared" si="75"/>
        <v>0.75416666666666665</v>
      </c>
      <c r="M1641" s="3">
        <v>2024</v>
      </c>
      <c r="N1641" s="3">
        <v>6</v>
      </c>
      <c r="O1641" s="3" t="s">
        <v>18</v>
      </c>
      <c r="P1641" s="3">
        <v>18</v>
      </c>
      <c r="Q1641" s="9">
        <f xml:space="preserve"> Table1[[#This Row],[Total_Sales]] / Table1[[#This Row],[Quantity_Sold]]</f>
        <v>238.32900000000004</v>
      </c>
      <c r="R1641" s="14" t="str">
        <f t="shared" si="76"/>
        <v>Evening</v>
      </c>
      <c r="S1641" s="30">
        <f t="shared" si="77"/>
        <v>0.3</v>
      </c>
    </row>
    <row r="1642" spans="1:19" ht="15.75" customHeight="1" x14ac:dyDescent="0.3">
      <c r="A1642" s="3">
        <v>1883</v>
      </c>
      <c r="B1642" s="4">
        <v>45456</v>
      </c>
      <c r="C1642" s="3">
        <v>205</v>
      </c>
      <c r="D1642" s="3">
        <v>304</v>
      </c>
      <c r="E1642" s="3">
        <v>101</v>
      </c>
      <c r="F1642" s="3">
        <v>2</v>
      </c>
      <c r="G1642" s="5">
        <v>42.016000000000005</v>
      </c>
      <c r="H1642" s="5">
        <v>84.032000000000011</v>
      </c>
      <c r="I1642" s="5">
        <v>15.966080000000002</v>
      </c>
      <c r="J1642" s="3" t="b">
        <v>0</v>
      </c>
      <c r="K1642" s="3" t="s">
        <v>681</v>
      </c>
      <c r="L1642" s="16">
        <f t="shared" si="75"/>
        <v>0.79236111111111107</v>
      </c>
      <c r="M1642" s="3">
        <v>2024</v>
      </c>
      <c r="N1642" s="3">
        <v>6</v>
      </c>
      <c r="O1642" s="3" t="s">
        <v>16</v>
      </c>
      <c r="P1642" s="3">
        <v>19</v>
      </c>
      <c r="Q1642" s="14">
        <f xml:space="preserve"> Table1[[#This Row],[Total_Sales]] / Table1[[#This Row],[Quantity_Sold]]</f>
        <v>42.016000000000005</v>
      </c>
      <c r="R1642" s="14" t="str">
        <f t="shared" si="76"/>
        <v>Evening</v>
      </c>
      <c r="S1642" s="30">
        <f t="shared" si="77"/>
        <v>0.19</v>
      </c>
    </row>
    <row r="1643" spans="1:19" ht="15.75" customHeight="1" x14ac:dyDescent="0.3">
      <c r="A1643" s="3">
        <v>2045</v>
      </c>
      <c r="B1643" s="4">
        <v>45456</v>
      </c>
      <c r="C1643" s="3">
        <v>201</v>
      </c>
      <c r="D1643" s="3">
        <v>304</v>
      </c>
      <c r="E1643" s="3">
        <v>101</v>
      </c>
      <c r="F1643" s="3">
        <v>2</v>
      </c>
      <c r="G1643" s="5">
        <v>169.208</v>
      </c>
      <c r="H1643" s="5">
        <v>338.416</v>
      </c>
      <c r="I1643" s="5">
        <v>64.299040000000005</v>
      </c>
      <c r="J1643" s="3" t="b">
        <v>0</v>
      </c>
      <c r="K1643" s="3" t="s">
        <v>461</v>
      </c>
      <c r="L1643" s="16">
        <f t="shared" si="75"/>
        <v>0.80625000000000002</v>
      </c>
      <c r="M1643" s="3">
        <v>2024</v>
      </c>
      <c r="N1643" s="3">
        <v>6</v>
      </c>
      <c r="O1643" s="3" t="s">
        <v>16</v>
      </c>
      <c r="P1643" s="3">
        <v>19</v>
      </c>
      <c r="Q1643" s="14">
        <f xml:space="preserve"> Table1[[#This Row],[Total_Sales]] / Table1[[#This Row],[Quantity_Sold]]</f>
        <v>169.208</v>
      </c>
      <c r="R1643" s="14" t="str">
        <f t="shared" si="76"/>
        <v>Evening</v>
      </c>
      <c r="S1643" s="30">
        <f t="shared" si="77"/>
        <v>0.19000000000000003</v>
      </c>
    </row>
    <row r="1644" spans="1:19" ht="15.75" customHeight="1" x14ac:dyDescent="0.3">
      <c r="A1644" s="3">
        <v>2517</v>
      </c>
      <c r="B1644" s="4">
        <v>45456</v>
      </c>
      <c r="C1644" s="3">
        <v>201</v>
      </c>
      <c r="D1644" s="3">
        <v>305</v>
      </c>
      <c r="E1644" s="3">
        <v>105</v>
      </c>
      <c r="F1644" s="3">
        <v>4</v>
      </c>
      <c r="G1644" s="5">
        <v>367.09399999999999</v>
      </c>
      <c r="H1644" s="5">
        <v>1468.376</v>
      </c>
      <c r="I1644" s="5">
        <v>220.25639999999999</v>
      </c>
      <c r="J1644" s="3" t="b">
        <v>0</v>
      </c>
      <c r="K1644" s="3" t="s">
        <v>511</v>
      </c>
      <c r="L1644" s="16">
        <f t="shared" si="75"/>
        <v>0.51249999999999996</v>
      </c>
      <c r="M1644" s="3">
        <v>2024</v>
      </c>
      <c r="N1644" s="3">
        <v>6</v>
      </c>
      <c r="O1644" s="3" t="s">
        <v>16</v>
      </c>
      <c r="P1644" s="3">
        <v>12</v>
      </c>
      <c r="Q1644" s="9">
        <f xml:space="preserve"> Table1[[#This Row],[Total_Sales]] / Table1[[#This Row],[Quantity_Sold]]</f>
        <v>367.09399999999999</v>
      </c>
      <c r="R1644" s="14" t="str">
        <f t="shared" si="76"/>
        <v>Afternoon</v>
      </c>
      <c r="S1644" s="30">
        <f t="shared" si="77"/>
        <v>0.15</v>
      </c>
    </row>
    <row r="1645" spans="1:19" ht="15.75" customHeight="1" x14ac:dyDescent="0.3">
      <c r="A1645" s="3">
        <v>2117</v>
      </c>
      <c r="B1645" s="4">
        <v>45457</v>
      </c>
      <c r="C1645" s="3">
        <v>202</v>
      </c>
      <c r="D1645" s="3">
        <v>305</v>
      </c>
      <c r="E1645" s="3">
        <v>102</v>
      </c>
      <c r="F1645" s="3">
        <v>10</v>
      </c>
      <c r="G1645" s="5">
        <v>269.60699999999997</v>
      </c>
      <c r="H1645" s="5">
        <v>2696.0699999999997</v>
      </c>
      <c r="I1645" s="5">
        <v>512.25329999999997</v>
      </c>
      <c r="J1645" s="3" t="b">
        <v>0</v>
      </c>
      <c r="K1645" s="3" t="s">
        <v>791</v>
      </c>
      <c r="L1645" s="16">
        <f t="shared" si="75"/>
        <v>0.17499999999999999</v>
      </c>
      <c r="M1645" s="3">
        <v>2024</v>
      </c>
      <c r="N1645" s="3">
        <v>6</v>
      </c>
      <c r="O1645" s="3" t="s">
        <v>26</v>
      </c>
      <c r="P1645" s="3">
        <v>4</v>
      </c>
      <c r="Q1645" s="9">
        <f xml:space="preserve"> Table1[[#This Row],[Total_Sales]] / Table1[[#This Row],[Quantity_Sold]]</f>
        <v>269.60699999999997</v>
      </c>
      <c r="R1645" s="14" t="str">
        <f t="shared" si="76"/>
        <v>Morning</v>
      </c>
      <c r="S1645" s="30">
        <f t="shared" si="77"/>
        <v>0.19</v>
      </c>
    </row>
    <row r="1646" spans="1:19" ht="15.75" customHeight="1" x14ac:dyDescent="0.3">
      <c r="A1646" s="3">
        <v>2482</v>
      </c>
      <c r="B1646" s="4">
        <v>45457</v>
      </c>
      <c r="C1646" s="3">
        <v>202</v>
      </c>
      <c r="D1646" s="3">
        <v>301</v>
      </c>
      <c r="E1646" s="3">
        <v>105</v>
      </c>
      <c r="F1646" s="3">
        <v>5</v>
      </c>
      <c r="G1646" s="5">
        <v>238.667</v>
      </c>
      <c r="H1646" s="5">
        <v>1193.335</v>
      </c>
      <c r="I1646" s="5">
        <v>202.86695000000003</v>
      </c>
      <c r="J1646" s="3" t="b">
        <v>0</v>
      </c>
      <c r="K1646" s="3" t="s">
        <v>933</v>
      </c>
      <c r="L1646" s="16">
        <f t="shared" si="75"/>
        <v>0.67500000000000004</v>
      </c>
      <c r="M1646" s="3">
        <v>2024</v>
      </c>
      <c r="N1646" s="3">
        <v>6</v>
      </c>
      <c r="O1646" s="3" t="s">
        <v>26</v>
      </c>
      <c r="P1646" s="3">
        <v>16</v>
      </c>
      <c r="Q1646" s="9">
        <f xml:space="preserve"> Table1[[#This Row],[Total_Sales]] / Table1[[#This Row],[Quantity_Sold]]</f>
        <v>238.667</v>
      </c>
      <c r="R1646" s="14" t="str">
        <f t="shared" si="76"/>
        <v>Evening</v>
      </c>
      <c r="S1646" s="30">
        <f t="shared" si="77"/>
        <v>0.17</v>
      </c>
    </row>
    <row r="1647" spans="1:19" ht="15.75" customHeight="1" x14ac:dyDescent="0.3">
      <c r="A1647" s="3">
        <v>1470</v>
      </c>
      <c r="B1647" s="4">
        <v>45458</v>
      </c>
      <c r="C1647" s="3">
        <v>201</v>
      </c>
      <c r="D1647" s="3">
        <v>305</v>
      </c>
      <c r="E1647" s="3">
        <v>103</v>
      </c>
      <c r="F1647" s="3">
        <v>5</v>
      </c>
      <c r="G1647" s="5">
        <v>133.666</v>
      </c>
      <c r="H1647" s="5">
        <v>668.32999999999993</v>
      </c>
      <c r="I1647" s="5">
        <v>140.34929999999997</v>
      </c>
      <c r="J1647" s="3" t="b">
        <v>0</v>
      </c>
      <c r="K1647" s="3" t="s">
        <v>205</v>
      </c>
      <c r="L1647" s="16">
        <f t="shared" si="75"/>
        <v>0.36736111111111114</v>
      </c>
      <c r="M1647" s="3">
        <v>2024</v>
      </c>
      <c r="N1647" s="3">
        <v>6</v>
      </c>
      <c r="O1647" s="3" t="s">
        <v>22</v>
      </c>
      <c r="P1647" s="3">
        <v>8</v>
      </c>
      <c r="Q1647" s="9">
        <f xml:space="preserve"> Table1[[#This Row],[Total_Sales]] / Table1[[#This Row],[Quantity_Sold]]</f>
        <v>133.666</v>
      </c>
      <c r="R1647" s="14" t="str">
        <f t="shared" si="76"/>
        <v>Morning</v>
      </c>
      <c r="S1647" s="30">
        <f t="shared" si="77"/>
        <v>0.21</v>
      </c>
    </row>
    <row r="1648" spans="1:19" ht="15.75" customHeight="1" x14ac:dyDescent="0.3">
      <c r="A1648" s="3">
        <v>1790</v>
      </c>
      <c r="B1648" s="4">
        <v>45458</v>
      </c>
      <c r="C1648" s="3">
        <v>205</v>
      </c>
      <c r="D1648" s="3">
        <v>304</v>
      </c>
      <c r="E1648" s="3">
        <v>103</v>
      </c>
      <c r="F1648" s="3">
        <v>10</v>
      </c>
      <c r="G1648" s="5">
        <v>251.65400000000002</v>
      </c>
      <c r="H1648" s="5">
        <v>2516.5400000000004</v>
      </c>
      <c r="I1648" s="5">
        <v>754.9620000000001</v>
      </c>
      <c r="J1648" s="3" t="b">
        <v>1</v>
      </c>
      <c r="K1648" s="3" t="s">
        <v>632</v>
      </c>
      <c r="L1648" s="16">
        <f t="shared" si="75"/>
        <v>0.48958333333333331</v>
      </c>
      <c r="M1648" s="3">
        <v>2024</v>
      </c>
      <c r="N1648" s="3">
        <v>6</v>
      </c>
      <c r="O1648" s="3" t="s">
        <v>22</v>
      </c>
      <c r="P1648" s="3">
        <v>11</v>
      </c>
      <c r="Q1648" s="9">
        <f xml:space="preserve"> Table1[[#This Row],[Total_Sales]] / Table1[[#This Row],[Quantity_Sold]]</f>
        <v>251.65400000000005</v>
      </c>
      <c r="R1648" s="14" t="str">
        <f t="shared" si="76"/>
        <v>Morning</v>
      </c>
      <c r="S1648" s="30">
        <f t="shared" si="77"/>
        <v>0.3</v>
      </c>
    </row>
    <row r="1649" spans="1:19" ht="15.75" customHeight="1" x14ac:dyDescent="0.3">
      <c r="A1649" s="3">
        <v>1913</v>
      </c>
      <c r="B1649" s="4">
        <v>45458</v>
      </c>
      <c r="C1649" s="3">
        <v>204</v>
      </c>
      <c r="D1649" s="3">
        <v>304</v>
      </c>
      <c r="E1649" s="3">
        <v>101</v>
      </c>
      <c r="F1649" s="3">
        <v>5</v>
      </c>
      <c r="G1649" s="5">
        <v>60.878999999999998</v>
      </c>
      <c r="H1649" s="5">
        <v>304.39499999999998</v>
      </c>
      <c r="I1649" s="5">
        <v>57.835049999999995</v>
      </c>
      <c r="J1649" s="3" t="b">
        <v>1</v>
      </c>
      <c r="K1649" s="3" t="s">
        <v>702</v>
      </c>
      <c r="L1649" s="16">
        <f t="shared" si="75"/>
        <v>0.625</v>
      </c>
      <c r="M1649" s="3">
        <v>2024</v>
      </c>
      <c r="N1649" s="3">
        <v>6</v>
      </c>
      <c r="O1649" s="3" t="s">
        <v>22</v>
      </c>
      <c r="P1649" s="3">
        <v>15</v>
      </c>
      <c r="Q1649" s="14">
        <f xml:space="preserve"> Table1[[#This Row],[Total_Sales]] / Table1[[#This Row],[Quantity_Sold]]</f>
        <v>60.878999999999998</v>
      </c>
      <c r="R1649" s="14" t="str">
        <f t="shared" si="76"/>
        <v>Evening</v>
      </c>
      <c r="S1649" s="30">
        <f t="shared" si="77"/>
        <v>0.19</v>
      </c>
    </row>
    <row r="1650" spans="1:19" ht="15.75" customHeight="1" x14ac:dyDescent="0.3">
      <c r="A1650" s="3">
        <v>2401</v>
      </c>
      <c r="B1650" s="4">
        <v>45458</v>
      </c>
      <c r="C1650" s="3">
        <v>202</v>
      </c>
      <c r="D1650" s="3">
        <v>302</v>
      </c>
      <c r="E1650" s="3">
        <v>104</v>
      </c>
      <c r="F1650" s="3">
        <v>3</v>
      </c>
      <c r="G1650" s="5">
        <v>142.25900000000001</v>
      </c>
      <c r="H1650" s="5">
        <v>426.77700000000004</v>
      </c>
      <c r="I1650" s="5">
        <v>106.69425000000001</v>
      </c>
      <c r="J1650" s="3" t="b">
        <v>0</v>
      </c>
      <c r="K1650" s="3" t="s">
        <v>844</v>
      </c>
      <c r="L1650" s="16">
        <f t="shared" si="75"/>
        <v>7.5694444444444439E-2</v>
      </c>
      <c r="M1650" s="3">
        <v>2024</v>
      </c>
      <c r="N1650" s="3">
        <v>6</v>
      </c>
      <c r="O1650" s="3" t="s">
        <v>22</v>
      </c>
      <c r="P1650" s="3">
        <v>1</v>
      </c>
      <c r="Q1650" s="9">
        <f xml:space="preserve"> Table1[[#This Row],[Total_Sales]] / Table1[[#This Row],[Quantity_Sold]]</f>
        <v>142.25900000000001</v>
      </c>
      <c r="R1650" s="14" t="str">
        <f t="shared" si="76"/>
        <v>Morning</v>
      </c>
      <c r="S1650" s="30">
        <f t="shared" si="77"/>
        <v>0.25</v>
      </c>
    </row>
    <row r="1651" spans="1:19" ht="15.75" customHeight="1" x14ac:dyDescent="0.3">
      <c r="A1651" s="3">
        <v>2531</v>
      </c>
      <c r="B1651" s="4">
        <v>45459</v>
      </c>
      <c r="C1651" s="3">
        <v>204</v>
      </c>
      <c r="D1651" s="3">
        <v>301</v>
      </c>
      <c r="E1651" s="3">
        <v>103</v>
      </c>
      <c r="F1651" s="3">
        <v>7</v>
      </c>
      <c r="G1651" s="5">
        <v>48.451000000000008</v>
      </c>
      <c r="H1651" s="5">
        <v>339.15700000000004</v>
      </c>
      <c r="I1651" s="5">
        <v>64.439830000000015</v>
      </c>
      <c r="J1651" s="3" t="b">
        <v>0</v>
      </c>
      <c r="K1651" s="3" t="s">
        <v>800</v>
      </c>
      <c r="L1651" s="16">
        <f t="shared" si="75"/>
        <v>0.54097222222222219</v>
      </c>
      <c r="M1651" s="3">
        <v>2024</v>
      </c>
      <c r="N1651" s="3">
        <v>6</v>
      </c>
      <c r="O1651" s="3" t="s">
        <v>20</v>
      </c>
      <c r="P1651" s="3">
        <v>12</v>
      </c>
      <c r="Q1651" s="9">
        <f xml:space="preserve"> Table1[[#This Row],[Total_Sales]] / Table1[[#This Row],[Quantity_Sold]]</f>
        <v>48.451000000000008</v>
      </c>
      <c r="R1651" s="14" t="str">
        <f t="shared" si="76"/>
        <v>Afternoon</v>
      </c>
      <c r="S1651" s="30">
        <f t="shared" si="77"/>
        <v>0.19000000000000003</v>
      </c>
    </row>
    <row r="1652" spans="1:19" ht="15.75" customHeight="1" x14ac:dyDescent="0.3">
      <c r="A1652" s="3">
        <v>1008</v>
      </c>
      <c r="B1652" s="4">
        <v>45460</v>
      </c>
      <c r="C1652" s="3">
        <v>203</v>
      </c>
      <c r="D1652" s="3">
        <v>301</v>
      </c>
      <c r="E1652" s="3">
        <v>104</v>
      </c>
      <c r="F1652" s="3">
        <v>9</v>
      </c>
      <c r="G1652" s="5">
        <v>97.578000000000003</v>
      </c>
      <c r="H1652" s="5">
        <v>878.202</v>
      </c>
      <c r="I1652" s="5">
        <v>184.42241999999999</v>
      </c>
      <c r="J1652" s="3" t="b">
        <v>1</v>
      </c>
      <c r="K1652" s="3" t="s">
        <v>27</v>
      </c>
      <c r="L1652" s="16">
        <f t="shared" si="75"/>
        <v>0.6166666666666667</v>
      </c>
      <c r="M1652" s="3">
        <v>2024</v>
      </c>
      <c r="N1652" s="3">
        <v>6</v>
      </c>
      <c r="O1652" s="3" t="s">
        <v>28</v>
      </c>
      <c r="P1652" s="3">
        <v>14</v>
      </c>
      <c r="Q1652" s="9">
        <f xml:space="preserve"> Table1[[#This Row],[Total_Sales]] / Table1[[#This Row],[Quantity_Sold]]</f>
        <v>97.578000000000003</v>
      </c>
      <c r="R1652" s="14" t="str">
        <f t="shared" si="76"/>
        <v>Afternoon</v>
      </c>
      <c r="S1652" s="30">
        <f t="shared" si="77"/>
        <v>0.21</v>
      </c>
    </row>
    <row r="1653" spans="1:19" ht="15.75" customHeight="1" x14ac:dyDescent="0.3">
      <c r="A1653" s="3">
        <v>1885</v>
      </c>
      <c r="B1653" s="4">
        <v>45460</v>
      </c>
      <c r="C1653" s="3">
        <v>205</v>
      </c>
      <c r="D1653" s="3">
        <v>303</v>
      </c>
      <c r="E1653" s="3">
        <v>105</v>
      </c>
      <c r="F1653" s="3">
        <v>10</v>
      </c>
      <c r="G1653" s="5">
        <v>109.31700000000001</v>
      </c>
      <c r="H1653" s="5">
        <v>1093.17</v>
      </c>
      <c r="I1653" s="5">
        <v>273.29250000000002</v>
      </c>
      <c r="J1653" s="3" t="b">
        <v>0</v>
      </c>
      <c r="K1653" s="3" t="s">
        <v>683</v>
      </c>
      <c r="L1653" s="16">
        <f t="shared" si="75"/>
        <v>0.71319444444444446</v>
      </c>
      <c r="M1653" s="3">
        <v>2024</v>
      </c>
      <c r="N1653" s="3">
        <v>6</v>
      </c>
      <c r="O1653" s="3" t="s">
        <v>28</v>
      </c>
      <c r="P1653" s="3">
        <v>17</v>
      </c>
      <c r="Q1653" s="9">
        <f xml:space="preserve"> Table1[[#This Row],[Total_Sales]] / Table1[[#This Row],[Quantity_Sold]]</f>
        <v>109.31700000000001</v>
      </c>
      <c r="R1653" s="14" t="str">
        <f t="shared" si="76"/>
        <v>Evening</v>
      </c>
      <c r="S1653" s="30">
        <f t="shared" si="77"/>
        <v>0.25</v>
      </c>
    </row>
    <row r="1654" spans="1:19" ht="15.75" customHeight="1" x14ac:dyDescent="0.3">
      <c r="A1654" s="3">
        <v>2197</v>
      </c>
      <c r="B1654" s="4">
        <v>45460</v>
      </c>
      <c r="C1654" s="3">
        <v>204</v>
      </c>
      <c r="D1654" s="3">
        <v>301</v>
      </c>
      <c r="E1654" s="3">
        <v>101</v>
      </c>
      <c r="F1654" s="3">
        <v>8</v>
      </c>
      <c r="G1654" s="5">
        <v>195.83199999999999</v>
      </c>
      <c r="H1654" s="5">
        <v>1566.6559999999999</v>
      </c>
      <c r="I1654" s="5">
        <v>391.66399999999999</v>
      </c>
      <c r="J1654" s="3" t="b">
        <v>1</v>
      </c>
      <c r="K1654" s="3" t="s">
        <v>602</v>
      </c>
      <c r="L1654" s="16">
        <f t="shared" si="75"/>
        <v>0.2951388888888889</v>
      </c>
      <c r="M1654" s="3">
        <v>2024</v>
      </c>
      <c r="N1654" s="3">
        <v>6</v>
      </c>
      <c r="O1654" s="3" t="s">
        <v>28</v>
      </c>
      <c r="P1654" s="3">
        <v>7</v>
      </c>
      <c r="Q1654" s="14">
        <f xml:space="preserve"> Table1[[#This Row],[Total_Sales]] / Table1[[#This Row],[Quantity_Sold]]</f>
        <v>195.83199999999999</v>
      </c>
      <c r="R1654" s="14" t="str">
        <f t="shared" si="76"/>
        <v>Morning</v>
      </c>
      <c r="S1654" s="30">
        <f t="shared" si="77"/>
        <v>0.25</v>
      </c>
    </row>
    <row r="1655" spans="1:19" ht="15.75" customHeight="1" x14ac:dyDescent="0.3">
      <c r="A1655" s="3">
        <v>1178</v>
      </c>
      <c r="B1655" s="4">
        <v>45461</v>
      </c>
      <c r="C1655" s="3">
        <v>204</v>
      </c>
      <c r="D1655" s="3">
        <v>305</v>
      </c>
      <c r="E1655" s="3">
        <v>103</v>
      </c>
      <c r="F1655" s="3">
        <v>4</v>
      </c>
      <c r="G1655" s="5">
        <v>367.40600000000001</v>
      </c>
      <c r="H1655" s="5">
        <v>1469.624</v>
      </c>
      <c r="I1655" s="5">
        <v>440.88720000000001</v>
      </c>
      <c r="J1655" s="3" t="b">
        <v>0</v>
      </c>
      <c r="K1655" s="3" t="s">
        <v>82</v>
      </c>
      <c r="L1655" s="16">
        <f t="shared" si="75"/>
        <v>0.52708333333333335</v>
      </c>
      <c r="M1655" s="3">
        <v>2024</v>
      </c>
      <c r="N1655" s="3">
        <v>6</v>
      </c>
      <c r="O1655" s="3" t="s">
        <v>31</v>
      </c>
      <c r="P1655" s="3">
        <v>12</v>
      </c>
      <c r="Q1655" s="9">
        <f xml:space="preserve"> Table1[[#This Row],[Total_Sales]] / Table1[[#This Row],[Quantity_Sold]]</f>
        <v>367.40600000000001</v>
      </c>
      <c r="R1655" s="14" t="str">
        <f t="shared" si="76"/>
        <v>Afternoon</v>
      </c>
      <c r="S1655" s="30">
        <f t="shared" si="77"/>
        <v>0.3</v>
      </c>
    </row>
    <row r="1656" spans="1:19" ht="15.75" customHeight="1" x14ac:dyDescent="0.3">
      <c r="A1656" s="3">
        <v>1433</v>
      </c>
      <c r="B1656" s="4">
        <v>45461</v>
      </c>
      <c r="C1656" s="3">
        <v>204</v>
      </c>
      <c r="D1656" s="3">
        <v>301</v>
      </c>
      <c r="E1656" s="3">
        <v>104</v>
      </c>
      <c r="F1656" s="3">
        <v>5</v>
      </c>
      <c r="G1656" s="5">
        <v>260.93600000000004</v>
      </c>
      <c r="H1656" s="5">
        <v>1304.6800000000003</v>
      </c>
      <c r="I1656" s="5">
        <v>247.88920000000005</v>
      </c>
      <c r="J1656" s="3" t="b">
        <v>0</v>
      </c>
      <c r="K1656" s="3" t="s">
        <v>346</v>
      </c>
      <c r="L1656" s="16">
        <f t="shared" si="75"/>
        <v>0.19722222222222222</v>
      </c>
      <c r="M1656" s="3">
        <v>2024</v>
      </c>
      <c r="N1656" s="3">
        <v>6</v>
      </c>
      <c r="O1656" s="3" t="s">
        <v>31</v>
      </c>
      <c r="P1656" s="3">
        <v>4</v>
      </c>
      <c r="Q1656" s="9">
        <f xml:space="preserve"> Table1[[#This Row],[Total_Sales]] / Table1[[#This Row],[Quantity_Sold]]</f>
        <v>260.93600000000004</v>
      </c>
      <c r="R1656" s="14" t="str">
        <f t="shared" si="76"/>
        <v>Morning</v>
      </c>
      <c r="S1656" s="30">
        <f t="shared" si="77"/>
        <v>0.19</v>
      </c>
    </row>
    <row r="1657" spans="1:19" ht="15.75" customHeight="1" x14ac:dyDescent="0.3">
      <c r="A1657" s="3">
        <v>1540</v>
      </c>
      <c r="B1657" s="4">
        <v>45461</v>
      </c>
      <c r="C1657" s="3">
        <v>204</v>
      </c>
      <c r="D1657" s="3">
        <v>305</v>
      </c>
      <c r="E1657" s="3">
        <v>103</v>
      </c>
      <c r="F1657" s="3">
        <v>4</v>
      </c>
      <c r="G1657" s="5">
        <v>124.072</v>
      </c>
      <c r="H1657" s="5">
        <v>496.28800000000001</v>
      </c>
      <c r="I1657" s="5">
        <v>84.368960000000001</v>
      </c>
      <c r="J1657" s="3" t="b">
        <v>0</v>
      </c>
      <c r="K1657" s="3" t="s">
        <v>46</v>
      </c>
      <c r="L1657" s="16">
        <f t="shared" si="75"/>
        <v>0.36458333333333331</v>
      </c>
      <c r="M1657" s="3">
        <v>2024</v>
      </c>
      <c r="N1657" s="3">
        <v>6</v>
      </c>
      <c r="O1657" s="3" t="s">
        <v>31</v>
      </c>
      <c r="P1657" s="3">
        <v>8</v>
      </c>
      <c r="Q1657" s="9">
        <f xml:space="preserve"> Table1[[#This Row],[Total_Sales]] / Table1[[#This Row],[Quantity_Sold]]</f>
        <v>124.072</v>
      </c>
      <c r="R1657" s="14" t="str">
        <f t="shared" si="76"/>
        <v>Morning</v>
      </c>
      <c r="S1657" s="30">
        <f t="shared" si="77"/>
        <v>0.17</v>
      </c>
    </row>
    <row r="1658" spans="1:19" ht="15.75" customHeight="1" x14ac:dyDescent="0.3">
      <c r="A1658" s="3">
        <v>1846</v>
      </c>
      <c r="B1658" s="4">
        <v>45461</v>
      </c>
      <c r="C1658" s="3">
        <v>202</v>
      </c>
      <c r="D1658" s="3">
        <v>302</v>
      </c>
      <c r="E1658" s="3">
        <v>102</v>
      </c>
      <c r="F1658" s="3">
        <v>5</v>
      </c>
      <c r="G1658" s="5">
        <v>88.673000000000002</v>
      </c>
      <c r="H1658" s="5">
        <v>443.36500000000001</v>
      </c>
      <c r="I1658" s="5">
        <v>75.372050000000002</v>
      </c>
      <c r="J1658" s="3" t="b">
        <v>0</v>
      </c>
      <c r="K1658" s="3" t="s">
        <v>419</v>
      </c>
      <c r="L1658" s="16">
        <f t="shared" si="75"/>
        <v>0.7680555555555556</v>
      </c>
      <c r="M1658" s="3">
        <v>2024</v>
      </c>
      <c r="N1658" s="3">
        <v>6</v>
      </c>
      <c r="O1658" s="3" t="s">
        <v>31</v>
      </c>
      <c r="P1658" s="3">
        <v>18</v>
      </c>
      <c r="Q1658" s="9">
        <f xml:space="preserve"> Table1[[#This Row],[Total_Sales]] / Table1[[#This Row],[Quantity_Sold]]</f>
        <v>88.673000000000002</v>
      </c>
      <c r="R1658" s="14" t="str">
        <f t="shared" si="76"/>
        <v>Evening</v>
      </c>
      <c r="S1658" s="30">
        <f t="shared" si="77"/>
        <v>0.17</v>
      </c>
    </row>
    <row r="1659" spans="1:19" ht="15.75" customHeight="1" x14ac:dyDescent="0.3">
      <c r="A1659" s="3">
        <v>1856</v>
      </c>
      <c r="B1659" s="4">
        <v>45462</v>
      </c>
      <c r="C1659" s="3">
        <v>204</v>
      </c>
      <c r="D1659" s="3">
        <v>301</v>
      </c>
      <c r="E1659" s="3">
        <v>104</v>
      </c>
      <c r="F1659" s="3">
        <v>10</v>
      </c>
      <c r="G1659" s="5">
        <v>146.601</v>
      </c>
      <c r="H1659" s="5">
        <v>1466.01</v>
      </c>
      <c r="I1659" s="5">
        <v>439.803</v>
      </c>
      <c r="J1659" s="3" t="b">
        <v>0</v>
      </c>
      <c r="K1659" s="3" t="s">
        <v>667</v>
      </c>
      <c r="L1659" s="16">
        <f t="shared" si="75"/>
        <v>0.99375000000000002</v>
      </c>
      <c r="M1659" s="3">
        <v>2024</v>
      </c>
      <c r="N1659" s="3">
        <v>6</v>
      </c>
      <c r="O1659" s="3" t="s">
        <v>18</v>
      </c>
      <c r="P1659" s="3">
        <v>23</v>
      </c>
      <c r="Q1659" s="9">
        <f xml:space="preserve"> Table1[[#This Row],[Total_Sales]] / Table1[[#This Row],[Quantity_Sold]]</f>
        <v>146.601</v>
      </c>
      <c r="R1659" s="14" t="str">
        <f t="shared" si="76"/>
        <v>Night</v>
      </c>
      <c r="S1659" s="30">
        <f t="shared" si="77"/>
        <v>0.3</v>
      </c>
    </row>
    <row r="1660" spans="1:19" ht="15.75" customHeight="1" x14ac:dyDescent="0.3">
      <c r="A1660" s="3">
        <v>1909</v>
      </c>
      <c r="B1660" s="4">
        <v>45462</v>
      </c>
      <c r="C1660" s="3">
        <v>203</v>
      </c>
      <c r="D1660" s="3">
        <v>302</v>
      </c>
      <c r="E1660" s="3">
        <v>105</v>
      </c>
      <c r="F1660" s="3">
        <v>9</v>
      </c>
      <c r="G1660" s="5">
        <v>276.62700000000001</v>
      </c>
      <c r="H1660" s="5">
        <v>2489.643</v>
      </c>
      <c r="I1660" s="5">
        <v>622.41075000000001</v>
      </c>
      <c r="J1660" s="3" t="b">
        <v>0</v>
      </c>
      <c r="K1660" s="3" t="s">
        <v>114</v>
      </c>
      <c r="L1660" s="16">
        <f t="shared" si="75"/>
        <v>0.51458333333333328</v>
      </c>
      <c r="M1660" s="3">
        <v>2024</v>
      </c>
      <c r="N1660" s="3">
        <v>6</v>
      </c>
      <c r="O1660" s="3" t="s">
        <v>18</v>
      </c>
      <c r="P1660" s="3">
        <v>12</v>
      </c>
      <c r="Q1660" s="9">
        <f xml:space="preserve"> Table1[[#This Row],[Total_Sales]] / Table1[[#This Row],[Quantity_Sold]]</f>
        <v>276.62700000000001</v>
      </c>
      <c r="R1660" s="14" t="str">
        <f t="shared" si="76"/>
        <v>Afternoon</v>
      </c>
      <c r="S1660" s="30">
        <f t="shared" si="77"/>
        <v>0.25</v>
      </c>
    </row>
    <row r="1661" spans="1:19" ht="15.75" customHeight="1" x14ac:dyDescent="0.3">
      <c r="A1661" s="3">
        <v>2569</v>
      </c>
      <c r="B1661" s="4">
        <v>45463</v>
      </c>
      <c r="C1661" s="3">
        <v>202</v>
      </c>
      <c r="D1661" s="3">
        <v>303</v>
      </c>
      <c r="E1661" s="3">
        <v>102</v>
      </c>
      <c r="F1661" s="3">
        <v>8</v>
      </c>
      <c r="G1661" s="5">
        <v>122.369</v>
      </c>
      <c r="H1661" s="5">
        <v>978.952</v>
      </c>
      <c r="I1661" s="5">
        <v>244.738</v>
      </c>
      <c r="J1661" s="3" t="b">
        <v>1</v>
      </c>
      <c r="K1661" s="3" t="s">
        <v>964</v>
      </c>
      <c r="L1661" s="16">
        <f t="shared" si="75"/>
        <v>0.44374999999999998</v>
      </c>
      <c r="M1661" s="3">
        <v>2024</v>
      </c>
      <c r="N1661" s="3">
        <v>6</v>
      </c>
      <c r="O1661" s="3" t="s">
        <v>16</v>
      </c>
      <c r="P1661" s="3">
        <v>10</v>
      </c>
      <c r="Q1661" s="9">
        <f xml:space="preserve"> Table1[[#This Row],[Total_Sales]] / Table1[[#This Row],[Quantity_Sold]]</f>
        <v>122.369</v>
      </c>
      <c r="R1661" s="14" t="str">
        <f t="shared" si="76"/>
        <v>Morning</v>
      </c>
      <c r="S1661" s="30">
        <f t="shared" si="77"/>
        <v>0.25</v>
      </c>
    </row>
    <row r="1662" spans="1:19" ht="15.75" customHeight="1" x14ac:dyDescent="0.3">
      <c r="A1662" s="3">
        <v>2927</v>
      </c>
      <c r="B1662" s="4">
        <v>45463</v>
      </c>
      <c r="C1662" s="3">
        <v>203</v>
      </c>
      <c r="D1662" s="3">
        <v>302</v>
      </c>
      <c r="E1662" s="3">
        <v>103</v>
      </c>
      <c r="F1662" s="3">
        <v>4</v>
      </c>
      <c r="G1662" s="5">
        <v>193.28400000000002</v>
      </c>
      <c r="H1662" s="5">
        <v>773.13600000000008</v>
      </c>
      <c r="I1662" s="5">
        <v>146.89584000000002</v>
      </c>
      <c r="J1662" s="3" t="b">
        <v>0</v>
      </c>
      <c r="K1662" s="3" t="s">
        <v>537</v>
      </c>
      <c r="L1662" s="16">
        <f t="shared" si="75"/>
        <v>0.24930555555555556</v>
      </c>
      <c r="M1662" s="3">
        <v>2024</v>
      </c>
      <c r="N1662" s="3">
        <v>6</v>
      </c>
      <c r="O1662" s="3" t="s">
        <v>16</v>
      </c>
      <c r="P1662" s="3">
        <v>5</v>
      </c>
      <c r="Q1662" s="9">
        <f xml:space="preserve"> Table1[[#This Row],[Total_Sales]] / Table1[[#This Row],[Quantity_Sold]]</f>
        <v>193.28400000000002</v>
      </c>
      <c r="R1662" s="14" t="str">
        <f t="shared" si="76"/>
        <v>Morning</v>
      </c>
      <c r="S1662" s="30">
        <f t="shared" si="77"/>
        <v>0.19</v>
      </c>
    </row>
    <row r="1663" spans="1:19" ht="15.75" customHeight="1" x14ac:dyDescent="0.3">
      <c r="A1663" s="3">
        <v>2974</v>
      </c>
      <c r="B1663" s="4">
        <v>45463</v>
      </c>
      <c r="C1663" s="3">
        <v>205</v>
      </c>
      <c r="D1663" s="3">
        <v>301</v>
      </c>
      <c r="E1663" s="3">
        <v>104</v>
      </c>
      <c r="F1663" s="3">
        <v>3</v>
      </c>
      <c r="G1663" s="5">
        <v>162.04500000000002</v>
      </c>
      <c r="H1663" s="5">
        <v>486.13500000000005</v>
      </c>
      <c r="I1663" s="5">
        <v>82.642950000000013</v>
      </c>
      <c r="J1663" s="3" t="b">
        <v>0</v>
      </c>
      <c r="K1663" s="3" t="s">
        <v>478</v>
      </c>
      <c r="L1663" s="16">
        <f t="shared" si="75"/>
        <v>0.16180555555555556</v>
      </c>
      <c r="M1663" s="3">
        <v>2024</v>
      </c>
      <c r="N1663" s="3">
        <v>6</v>
      </c>
      <c r="O1663" s="3" t="s">
        <v>16</v>
      </c>
      <c r="P1663" s="3">
        <v>3</v>
      </c>
      <c r="Q1663" s="9">
        <f xml:space="preserve"> Table1[[#This Row],[Total_Sales]] / Table1[[#This Row],[Quantity_Sold]]</f>
        <v>162.04500000000002</v>
      </c>
      <c r="R1663" s="14" t="str">
        <f t="shared" si="76"/>
        <v>Morning</v>
      </c>
      <c r="S1663" s="30">
        <f t="shared" si="77"/>
        <v>0.17</v>
      </c>
    </row>
    <row r="1664" spans="1:19" ht="15.75" customHeight="1" x14ac:dyDescent="0.3">
      <c r="A1664" s="3">
        <v>1561</v>
      </c>
      <c r="B1664" s="4">
        <v>45464</v>
      </c>
      <c r="C1664" s="3">
        <v>203</v>
      </c>
      <c r="D1664" s="3">
        <v>304</v>
      </c>
      <c r="E1664" s="3">
        <v>103</v>
      </c>
      <c r="F1664" s="3">
        <v>2</v>
      </c>
      <c r="G1664" s="5">
        <v>277.49800000000005</v>
      </c>
      <c r="H1664" s="5">
        <v>554.99600000000009</v>
      </c>
      <c r="I1664" s="5">
        <v>138.74900000000002</v>
      </c>
      <c r="J1664" s="3" t="b">
        <v>0</v>
      </c>
      <c r="K1664" s="3" t="s">
        <v>136</v>
      </c>
      <c r="L1664" s="16">
        <f t="shared" si="75"/>
        <v>1.0416666666666666E-2</v>
      </c>
      <c r="M1664" s="3">
        <v>2024</v>
      </c>
      <c r="N1664" s="3">
        <v>6</v>
      </c>
      <c r="O1664" s="3" t="s">
        <v>26</v>
      </c>
      <c r="P1664" s="3">
        <v>0</v>
      </c>
      <c r="Q1664" s="9">
        <f xml:space="preserve"> Table1[[#This Row],[Total_Sales]] / Table1[[#This Row],[Quantity_Sold]]</f>
        <v>277.49800000000005</v>
      </c>
      <c r="R1664" s="14" t="str">
        <f t="shared" si="76"/>
        <v>Morning</v>
      </c>
      <c r="S1664" s="30">
        <f t="shared" si="77"/>
        <v>0.25</v>
      </c>
    </row>
    <row r="1665" spans="1:19" ht="15.75" customHeight="1" x14ac:dyDescent="0.3">
      <c r="A1665" s="3">
        <v>1950</v>
      </c>
      <c r="B1665" s="4">
        <v>45464</v>
      </c>
      <c r="C1665" s="3">
        <v>204</v>
      </c>
      <c r="D1665" s="3">
        <v>304</v>
      </c>
      <c r="E1665" s="3">
        <v>101</v>
      </c>
      <c r="F1665" s="3">
        <v>2</v>
      </c>
      <c r="G1665" s="5">
        <v>178.477</v>
      </c>
      <c r="H1665" s="5">
        <v>356.95400000000001</v>
      </c>
      <c r="I1665" s="5">
        <v>74.960340000000002</v>
      </c>
      <c r="J1665" s="3" t="b">
        <v>0</v>
      </c>
      <c r="K1665" s="3" t="s">
        <v>722</v>
      </c>
      <c r="L1665" s="16">
        <f t="shared" si="75"/>
        <v>0.21597222222222223</v>
      </c>
      <c r="M1665" s="3">
        <v>2024</v>
      </c>
      <c r="N1665" s="3">
        <v>6</v>
      </c>
      <c r="O1665" s="3" t="s">
        <v>26</v>
      </c>
      <c r="P1665" s="3">
        <v>5</v>
      </c>
      <c r="Q1665" s="14">
        <f xml:space="preserve"> Table1[[#This Row],[Total_Sales]] / Table1[[#This Row],[Quantity_Sold]]</f>
        <v>178.477</v>
      </c>
      <c r="R1665" s="14" t="str">
        <f t="shared" si="76"/>
        <v>Morning</v>
      </c>
      <c r="S1665" s="30">
        <f t="shared" si="77"/>
        <v>0.21</v>
      </c>
    </row>
    <row r="1666" spans="1:19" ht="15.75" customHeight="1" x14ac:dyDescent="0.3">
      <c r="A1666" s="3">
        <v>2378</v>
      </c>
      <c r="B1666" s="4">
        <v>45464</v>
      </c>
      <c r="C1666" s="3">
        <v>204</v>
      </c>
      <c r="D1666" s="3">
        <v>305</v>
      </c>
      <c r="E1666" s="3">
        <v>105</v>
      </c>
      <c r="F1666" s="3">
        <v>6</v>
      </c>
      <c r="G1666" s="5">
        <v>81.861000000000004</v>
      </c>
      <c r="H1666" s="5">
        <v>491.16600000000005</v>
      </c>
      <c r="I1666" s="5">
        <v>147.34980000000002</v>
      </c>
      <c r="J1666" s="3" t="b">
        <v>0</v>
      </c>
      <c r="K1666" s="3" t="s">
        <v>583</v>
      </c>
      <c r="L1666" s="16">
        <f t="shared" ref="L1666:L1729" si="78">TIMEVALUE(K1666)</f>
        <v>0.92013888888888884</v>
      </c>
      <c r="M1666" s="3">
        <v>2024</v>
      </c>
      <c r="N1666" s="3">
        <v>6</v>
      </c>
      <c r="O1666" s="3" t="s">
        <v>26</v>
      </c>
      <c r="P1666" s="3">
        <v>22</v>
      </c>
      <c r="Q1666" s="9">
        <f xml:space="preserve"> Table1[[#This Row],[Total_Sales]] / Table1[[#This Row],[Quantity_Sold]]</f>
        <v>81.861000000000004</v>
      </c>
      <c r="R1666" s="14" t="str">
        <f t="shared" ref="R1666:R1729" si="79">IF(L1666&lt;TIME(12,0,0),"Morning", IF(L1666&lt;TIME(15,0,0),"Afternoon", IF(L1666&lt;TIME(21,0,0),"Evening","Night")))</f>
        <v>Night</v>
      </c>
      <c r="S1666" s="30">
        <f t="shared" ref="S1666:S1729" si="80">(I1666/H1666)</f>
        <v>0.3</v>
      </c>
    </row>
    <row r="1667" spans="1:19" ht="15.75" customHeight="1" x14ac:dyDescent="0.3">
      <c r="A1667" s="3">
        <v>2855</v>
      </c>
      <c r="B1667" s="4">
        <v>45464</v>
      </c>
      <c r="C1667" s="3">
        <v>202</v>
      </c>
      <c r="D1667" s="3">
        <v>305</v>
      </c>
      <c r="E1667" s="3">
        <v>103</v>
      </c>
      <c r="F1667" s="3">
        <v>5</v>
      </c>
      <c r="G1667" s="5">
        <v>207.077</v>
      </c>
      <c r="H1667" s="5">
        <v>1035.385</v>
      </c>
      <c r="I1667" s="5">
        <v>196.72315</v>
      </c>
      <c r="J1667" s="3" t="b">
        <v>0</v>
      </c>
      <c r="K1667" s="3" t="s">
        <v>781</v>
      </c>
      <c r="L1667" s="16">
        <f t="shared" si="78"/>
        <v>0.47708333333333336</v>
      </c>
      <c r="M1667" s="3">
        <v>2024</v>
      </c>
      <c r="N1667" s="3">
        <v>6</v>
      </c>
      <c r="O1667" s="3" t="s">
        <v>26</v>
      </c>
      <c r="P1667" s="3">
        <v>11</v>
      </c>
      <c r="Q1667" s="9">
        <f xml:space="preserve"> Table1[[#This Row],[Total_Sales]] / Table1[[#This Row],[Quantity_Sold]]</f>
        <v>207.077</v>
      </c>
      <c r="R1667" s="14" t="str">
        <f t="shared" si="79"/>
        <v>Morning</v>
      </c>
      <c r="S1667" s="30">
        <f t="shared" si="80"/>
        <v>0.19</v>
      </c>
    </row>
    <row r="1668" spans="1:19" ht="15.75" customHeight="1" x14ac:dyDescent="0.3">
      <c r="A1668" s="3">
        <v>1137</v>
      </c>
      <c r="B1668" s="4">
        <v>45466</v>
      </c>
      <c r="C1668" s="3">
        <v>205</v>
      </c>
      <c r="D1668" s="3">
        <v>304</v>
      </c>
      <c r="E1668" s="3">
        <v>104</v>
      </c>
      <c r="F1668" s="3">
        <v>6</v>
      </c>
      <c r="G1668" s="5">
        <v>290.84899999999999</v>
      </c>
      <c r="H1668" s="5">
        <v>1745.0940000000001</v>
      </c>
      <c r="I1668" s="5">
        <v>261.76409999999998</v>
      </c>
      <c r="J1668" s="3" t="b">
        <v>0</v>
      </c>
      <c r="K1668" s="3" t="s">
        <v>150</v>
      </c>
      <c r="L1668" s="16">
        <f t="shared" si="78"/>
        <v>0.24305555555555555</v>
      </c>
      <c r="M1668" s="3">
        <v>2024</v>
      </c>
      <c r="N1668" s="3">
        <v>6</v>
      </c>
      <c r="O1668" s="3" t="s">
        <v>20</v>
      </c>
      <c r="P1668" s="3">
        <v>5</v>
      </c>
      <c r="Q1668" s="9">
        <f xml:space="preserve"> Table1[[#This Row],[Total_Sales]] / Table1[[#This Row],[Quantity_Sold]]</f>
        <v>290.84899999999999</v>
      </c>
      <c r="R1668" s="14" t="str">
        <f t="shared" si="79"/>
        <v>Morning</v>
      </c>
      <c r="S1668" s="30">
        <f t="shared" si="80"/>
        <v>0.15</v>
      </c>
    </row>
    <row r="1669" spans="1:19" ht="15.75" customHeight="1" x14ac:dyDescent="0.3">
      <c r="A1669" s="3">
        <v>1187</v>
      </c>
      <c r="B1669" s="4">
        <v>45466</v>
      </c>
      <c r="C1669" s="3">
        <v>202</v>
      </c>
      <c r="D1669" s="3">
        <v>303</v>
      </c>
      <c r="E1669" s="3">
        <v>105</v>
      </c>
      <c r="F1669" s="3">
        <v>4</v>
      </c>
      <c r="G1669" s="5">
        <v>128.68700000000001</v>
      </c>
      <c r="H1669" s="5">
        <v>514.74800000000005</v>
      </c>
      <c r="I1669" s="5">
        <v>97.802120000000016</v>
      </c>
      <c r="J1669" s="3" t="b">
        <v>0</v>
      </c>
      <c r="K1669" s="3" t="s">
        <v>198</v>
      </c>
      <c r="L1669" s="16">
        <f t="shared" si="78"/>
        <v>0</v>
      </c>
      <c r="M1669" s="3">
        <v>2024</v>
      </c>
      <c r="N1669" s="3">
        <v>6</v>
      </c>
      <c r="O1669" s="3" t="s">
        <v>20</v>
      </c>
      <c r="P1669" s="3">
        <v>0</v>
      </c>
      <c r="Q1669" s="9">
        <f xml:space="preserve"> Table1[[#This Row],[Total_Sales]] / Table1[[#This Row],[Quantity_Sold]]</f>
        <v>128.68700000000001</v>
      </c>
      <c r="R1669" s="14" t="str">
        <f t="shared" si="79"/>
        <v>Morning</v>
      </c>
      <c r="S1669" s="30">
        <f t="shared" si="80"/>
        <v>0.19</v>
      </c>
    </row>
    <row r="1670" spans="1:19" ht="15.75" customHeight="1" x14ac:dyDescent="0.3">
      <c r="A1670" s="3">
        <v>1407</v>
      </c>
      <c r="B1670" s="4">
        <v>45466</v>
      </c>
      <c r="C1670" s="3">
        <v>203</v>
      </c>
      <c r="D1670" s="3">
        <v>301</v>
      </c>
      <c r="E1670" s="3">
        <v>105</v>
      </c>
      <c r="F1670" s="3">
        <v>2</v>
      </c>
      <c r="G1670" s="5">
        <v>88.868000000000009</v>
      </c>
      <c r="H1670" s="5">
        <v>177.73600000000002</v>
      </c>
      <c r="I1670" s="5">
        <v>26.660400000000003</v>
      </c>
      <c r="J1670" s="3" t="b">
        <v>0</v>
      </c>
      <c r="K1670" s="3" t="s">
        <v>382</v>
      </c>
      <c r="L1670" s="16">
        <f t="shared" si="78"/>
        <v>0.55625000000000002</v>
      </c>
      <c r="M1670" s="3">
        <v>2024</v>
      </c>
      <c r="N1670" s="3">
        <v>6</v>
      </c>
      <c r="O1670" s="3" t="s">
        <v>20</v>
      </c>
      <c r="P1670" s="3">
        <v>13</v>
      </c>
      <c r="Q1670" s="9">
        <f xml:space="preserve"> Table1[[#This Row],[Total_Sales]] / Table1[[#This Row],[Quantity_Sold]]</f>
        <v>88.868000000000009</v>
      </c>
      <c r="R1670" s="14" t="str">
        <f t="shared" si="79"/>
        <v>Afternoon</v>
      </c>
      <c r="S1670" s="30">
        <f t="shared" si="80"/>
        <v>0.15</v>
      </c>
    </row>
    <row r="1671" spans="1:19" ht="15.75" customHeight="1" x14ac:dyDescent="0.3">
      <c r="A1671" s="3">
        <v>1418</v>
      </c>
      <c r="B1671" s="4">
        <v>45466</v>
      </c>
      <c r="C1671" s="3">
        <v>203</v>
      </c>
      <c r="D1671" s="3">
        <v>302</v>
      </c>
      <c r="E1671" s="3">
        <v>104</v>
      </c>
      <c r="F1671" s="3">
        <v>4</v>
      </c>
      <c r="G1671" s="5">
        <v>35.139000000000003</v>
      </c>
      <c r="H1671" s="5">
        <v>140.55600000000001</v>
      </c>
      <c r="I1671" s="5">
        <v>42.166800000000002</v>
      </c>
      <c r="J1671" s="3" t="b">
        <v>1</v>
      </c>
      <c r="K1671" s="3" t="s">
        <v>327</v>
      </c>
      <c r="L1671" s="16">
        <f t="shared" si="78"/>
        <v>0.21180555555555555</v>
      </c>
      <c r="M1671" s="3">
        <v>2024</v>
      </c>
      <c r="N1671" s="3">
        <v>6</v>
      </c>
      <c r="O1671" s="3" t="s">
        <v>20</v>
      </c>
      <c r="P1671" s="3">
        <v>5</v>
      </c>
      <c r="Q1671" s="9">
        <f xml:space="preserve"> Table1[[#This Row],[Total_Sales]] / Table1[[#This Row],[Quantity_Sold]]</f>
        <v>35.139000000000003</v>
      </c>
      <c r="R1671" s="14" t="str">
        <f t="shared" si="79"/>
        <v>Morning</v>
      </c>
      <c r="S1671" s="30">
        <f t="shared" si="80"/>
        <v>0.3</v>
      </c>
    </row>
    <row r="1672" spans="1:19" ht="15.75" customHeight="1" x14ac:dyDescent="0.3">
      <c r="A1672" s="3">
        <v>1443</v>
      </c>
      <c r="B1672" s="4">
        <v>45466</v>
      </c>
      <c r="C1672" s="3">
        <v>203</v>
      </c>
      <c r="D1672" s="3">
        <v>304</v>
      </c>
      <c r="E1672" s="3">
        <v>102</v>
      </c>
      <c r="F1672" s="3">
        <v>6</v>
      </c>
      <c r="G1672" s="5">
        <v>235.07900000000004</v>
      </c>
      <c r="H1672" s="5">
        <v>1410.4740000000002</v>
      </c>
      <c r="I1672" s="5">
        <v>211.57110000000003</v>
      </c>
      <c r="J1672" s="3" t="b">
        <v>0</v>
      </c>
      <c r="K1672" s="3" t="s">
        <v>115</v>
      </c>
      <c r="L1672" s="16">
        <f t="shared" si="78"/>
        <v>0.84236111111111112</v>
      </c>
      <c r="M1672" s="3">
        <v>2024</v>
      </c>
      <c r="N1672" s="3">
        <v>6</v>
      </c>
      <c r="O1672" s="3" t="s">
        <v>20</v>
      </c>
      <c r="P1672" s="3">
        <v>20</v>
      </c>
      <c r="Q1672" s="9">
        <f xml:space="preserve"> Table1[[#This Row],[Total_Sales]] / Table1[[#This Row],[Quantity_Sold]]</f>
        <v>235.07900000000004</v>
      </c>
      <c r="R1672" s="14" t="str">
        <f t="shared" si="79"/>
        <v>Evening</v>
      </c>
      <c r="S1672" s="30">
        <f t="shared" si="80"/>
        <v>0.15</v>
      </c>
    </row>
    <row r="1673" spans="1:19" ht="15.75" customHeight="1" x14ac:dyDescent="0.3">
      <c r="A1673" s="3">
        <v>2867</v>
      </c>
      <c r="B1673" s="4">
        <v>45466</v>
      </c>
      <c r="C1673" s="3">
        <v>204</v>
      </c>
      <c r="D1673" s="3">
        <v>302</v>
      </c>
      <c r="E1673" s="3">
        <v>103</v>
      </c>
      <c r="F1673" s="3">
        <v>6</v>
      </c>
      <c r="G1673" s="5">
        <v>344.38300000000004</v>
      </c>
      <c r="H1673" s="5">
        <v>2066.2980000000002</v>
      </c>
      <c r="I1673" s="5">
        <v>392.59662000000003</v>
      </c>
      <c r="J1673" s="3" t="b">
        <v>0</v>
      </c>
      <c r="K1673" s="3" t="s">
        <v>53</v>
      </c>
      <c r="L1673" s="16">
        <f t="shared" si="78"/>
        <v>0.53472222222222221</v>
      </c>
      <c r="M1673" s="3">
        <v>2024</v>
      </c>
      <c r="N1673" s="3">
        <v>6</v>
      </c>
      <c r="O1673" s="3" t="s">
        <v>20</v>
      </c>
      <c r="P1673" s="3">
        <v>12</v>
      </c>
      <c r="Q1673" s="9">
        <f xml:space="preserve"> Table1[[#This Row],[Total_Sales]] / Table1[[#This Row],[Quantity_Sold]]</f>
        <v>344.38300000000004</v>
      </c>
      <c r="R1673" s="14" t="str">
        <f t="shared" si="79"/>
        <v>Afternoon</v>
      </c>
      <c r="S1673" s="30">
        <f t="shared" si="80"/>
        <v>0.19</v>
      </c>
    </row>
    <row r="1674" spans="1:19" ht="15.75" customHeight="1" x14ac:dyDescent="0.3">
      <c r="A1674" s="3">
        <v>1023</v>
      </c>
      <c r="B1674" s="4">
        <v>45467</v>
      </c>
      <c r="C1674" s="3">
        <v>203</v>
      </c>
      <c r="D1674" s="3">
        <v>305</v>
      </c>
      <c r="E1674" s="3">
        <v>104</v>
      </c>
      <c r="F1674" s="3">
        <v>4</v>
      </c>
      <c r="G1674" s="5">
        <v>302.54899999999998</v>
      </c>
      <c r="H1674" s="5">
        <v>1210.1959999999999</v>
      </c>
      <c r="I1674" s="5">
        <v>181.52939999999998</v>
      </c>
      <c r="J1674" s="3" t="b">
        <v>0</v>
      </c>
      <c r="K1674" s="3" t="s">
        <v>44</v>
      </c>
      <c r="L1674" s="16">
        <f t="shared" si="78"/>
        <v>0.45763888888888887</v>
      </c>
      <c r="M1674" s="3">
        <v>2024</v>
      </c>
      <c r="N1674" s="3">
        <v>6</v>
      </c>
      <c r="O1674" s="3" t="s">
        <v>28</v>
      </c>
      <c r="P1674" s="3">
        <v>10</v>
      </c>
      <c r="Q1674" s="9">
        <f xml:space="preserve"> Table1[[#This Row],[Total_Sales]] / Table1[[#This Row],[Quantity_Sold]]</f>
        <v>302.54899999999998</v>
      </c>
      <c r="R1674" s="14" t="str">
        <f t="shared" si="79"/>
        <v>Morning</v>
      </c>
      <c r="S1674" s="30">
        <f t="shared" si="80"/>
        <v>0.15</v>
      </c>
    </row>
    <row r="1675" spans="1:19" ht="15.75" customHeight="1" x14ac:dyDescent="0.3">
      <c r="A1675" s="3">
        <v>1083</v>
      </c>
      <c r="B1675" s="4">
        <v>45467</v>
      </c>
      <c r="C1675" s="3">
        <v>201</v>
      </c>
      <c r="D1675" s="3">
        <v>304</v>
      </c>
      <c r="E1675" s="3">
        <v>101</v>
      </c>
      <c r="F1675" s="3">
        <v>8</v>
      </c>
      <c r="G1675" s="5">
        <v>186.22499999999999</v>
      </c>
      <c r="H1675" s="5">
        <v>1489.8</v>
      </c>
      <c r="I1675" s="5">
        <v>223.47</v>
      </c>
      <c r="J1675" s="3" t="b">
        <v>0</v>
      </c>
      <c r="K1675" s="3" t="s">
        <v>102</v>
      </c>
      <c r="L1675" s="16">
        <f t="shared" si="78"/>
        <v>0.96527777777777779</v>
      </c>
      <c r="M1675" s="3">
        <v>2024</v>
      </c>
      <c r="N1675" s="3">
        <v>6</v>
      </c>
      <c r="O1675" s="3" t="s">
        <v>28</v>
      </c>
      <c r="P1675" s="3">
        <v>23</v>
      </c>
      <c r="Q1675" s="14">
        <f xml:space="preserve"> Table1[[#This Row],[Total_Sales]] / Table1[[#This Row],[Quantity_Sold]]</f>
        <v>186.22499999999999</v>
      </c>
      <c r="R1675" s="14" t="str">
        <f t="shared" si="79"/>
        <v>Night</v>
      </c>
      <c r="S1675" s="30">
        <f t="shared" si="80"/>
        <v>0.15</v>
      </c>
    </row>
    <row r="1676" spans="1:19" ht="15.75" customHeight="1" x14ac:dyDescent="0.3">
      <c r="A1676" s="3">
        <v>1863</v>
      </c>
      <c r="B1676" s="4">
        <v>45467</v>
      </c>
      <c r="C1676" s="3">
        <v>205</v>
      </c>
      <c r="D1676" s="3">
        <v>305</v>
      </c>
      <c r="E1676" s="3">
        <v>104</v>
      </c>
      <c r="F1676" s="3">
        <v>3</v>
      </c>
      <c r="G1676" s="5">
        <v>49.660000000000004</v>
      </c>
      <c r="H1676" s="5">
        <v>148.98000000000002</v>
      </c>
      <c r="I1676" s="5">
        <v>22.347000000000001</v>
      </c>
      <c r="J1676" s="3" t="b">
        <v>0</v>
      </c>
      <c r="K1676" s="3" t="s">
        <v>590</v>
      </c>
      <c r="L1676" s="16">
        <f t="shared" si="78"/>
        <v>0.63680555555555551</v>
      </c>
      <c r="M1676" s="3">
        <v>2024</v>
      </c>
      <c r="N1676" s="3">
        <v>6</v>
      </c>
      <c r="O1676" s="3" t="s">
        <v>28</v>
      </c>
      <c r="P1676" s="3">
        <v>15</v>
      </c>
      <c r="Q1676" s="9">
        <f xml:space="preserve"> Table1[[#This Row],[Total_Sales]] / Table1[[#This Row],[Quantity_Sold]]</f>
        <v>49.660000000000004</v>
      </c>
      <c r="R1676" s="14" t="str">
        <f t="shared" si="79"/>
        <v>Evening</v>
      </c>
      <c r="S1676" s="30">
        <f t="shared" si="80"/>
        <v>0.15</v>
      </c>
    </row>
    <row r="1677" spans="1:19" ht="15.75" customHeight="1" x14ac:dyDescent="0.3">
      <c r="A1677" s="3">
        <v>2811</v>
      </c>
      <c r="B1677" s="4">
        <v>45467</v>
      </c>
      <c r="C1677" s="3">
        <v>203</v>
      </c>
      <c r="D1677" s="3">
        <v>301</v>
      </c>
      <c r="E1677" s="3">
        <v>103</v>
      </c>
      <c r="F1677" s="3">
        <v>8</v>
      </c>
      <c r="G1677" s="5">
        <v>169.10400000000001</v>
      </c>
      <c r="H1677" s="5">
        <v>1352.8320000000001</v>
      </c>
      <c r="I1677" s="5">
        <v>202.9248</v>
      </c>
      <c r="J1677" s="3" t="b">
        <v>1</v>
      </c>
      <c r="K1677" s="3" t="s">
        <v>143</v>
      </c>
      <c r="L1677" s="16">
        <f t="shared" si="78"/>
        <v>0.58125000000000004</v>
      </c>
      <c r="M1677" s="3">
        <v>2024</v>
      </c>
      <c r="N1677" s="3">
        <v>6</v>
      </c>
      <c r="O1677" s="3" t="s">
        <v>28</v>
      </c>
      <c r="P1677" s="3">
        <v>13</v>
      </c>
      <c r="Q1677" s="9">
        <f xml:space="preserve"> Table1[[#This Row],[Total_Sales]] / Table1[[#This Row],[Quantity_Sold]]</f>
        <v>169.10400000000001</v>
      </c>
      <c r="R1677" s="14" t="str">
        <f t="shared" si="79"/>
        <v>Afternoon</v>
      </c>
      <c r="S1677" s="30">
        <f t="shared" si="80"/>
        <v>0.15</v>
      </c>
    </row>
    <row r="1678" spans="1:19" ht="15.75" customHeight="1" x14ac:dyDescent="0.3">
      <c r="A1678" s="3">
        <v>1188</v>
      </c>
      <c r="B1678" s="4">
        <v>45468</v>
      </c>
      <c r="C1678" s="3">
        <v>201</v>
      </c>
      <c r="D1678" s="3">
        <v>301</v>
      </c>
      <c r="E1678" s="3">
        <v>104</v>
      </c>
      <c r="F1678" s="3">
        <v>5</v>
      </c>
      <c r="G1678" s="5">
        <v>291.512</v>
      </c>
      <c r="H1678" s="5">
        <v>1457.56</v>
      </c>
      <c r="I1678" s="5">
        <v>306.08759999999995</v>
      </c>
      <c r="J1678" s="3" t="b">
        <v>0</v>
      </c>
      <c r="K1678" s="3" t="s">
        <v>199</v>
      </c>
      <c r="L1678" s="16">
        <f t="shared" si="78"/>
        <v>0.3576388888888889</v>
      </c>
      <c r="M1678" s="3">
        <v>2024</v>
      </c>
      <c r="N1678" s="3">
        <v>6</v>
      </c>
      <c r="O1678" s="3" t="s">
        <v>31</v>
      </c>
      <c r="P1678" s="3">
        <v>8</v>
      </c>
      <c r="Q1678" s="9">
        <f xml:space="preserve"> Table1[[#This Row],[Total_Sales]] / Table1[[#This Row],[Quantity_Sold]]</f>
        <v>291.512</v>
      </c>
      <c r="R1678" s="14" t="str">
        <f t="shared" si="79"/>
        <v>Morning</v>
      </c>
      <c r="S1678" s="30">
        <f t="shared" si="80"/>
        <v>0.20999999999999996</v>
      </c>
    </row>
    <row r="1679" spans="1:19" ht="15.75" customHeight="1" x14ac:dyDescent="0.3">
      <c r="A1679" s="3">
        <v>2137</v>
      </c>
      <c r="B1679" s="4">
        <v>45468</v>
      </c>
      <c r="C1679" s="3">
        <v>201</v>
      </c>
      <c r="D1679" s="3">
        <v>303</v>
      </c>
      <c r="E1679" s="3">
        <v>101</v>
      </c>
      <c r="F1679" s="3">
        <v>8</v>
      </c>
      <c r="G1679" s="5">
        <v>97.994</v>
      </c>
      <c r="H1679" s="5">
        <v>783.952</v>
      </c>
      <c r="I1679" s="5">
        <v>195.988</v>
      </c>
      <c r="J1679" s="3" t="b">
        <v>0</v>
      </c>
      <c r="K1679" s="3" t="s">
        <v>636</v>
      </c>
      <c r="L1679" s="16">
        <f t="shared" si="78"/>
        <v>8.611111111111111E-2</v>
      </c>
      <c r="M1679" s="3">
        <v>2024</v>
      </c>
      <c r="N1679" s="3">
        <v>6</v>
      </c>
      <c r="O1679" s="3" t="s">
        <v>31</v>
      </c>
      <c r="P1679" s="3">
        <v>2</v>
      </c>
      <c r="Q1679" s="14">
        <f xml:space="preserve"> Table1[[#This Row],[Total_Sales]] / Table1[[#This Row],[Quantity_Sold]]</f>
        <v>97.994</v>
      </c>
      <c r="R1679" s="14" t="str">
        <f t="shared" si="79"/>
        <v>Morning</v>
      </c>
      <c r="S1679" s="30">
        <f t="shared" si="80"/>
        <v>0.25</v>
      </c>
    </row>
    <row r="1680" spans="1:19" ht="15.75" customHeight="1" x14ac:dyDescent="0.3">
      <c r="A1680" s="3">
        <v>2441</v>
      </c>
      <c r="B1680" s="4">
        <v>45468</v>
      </c>
      <c r="C1680" s="3">
        <v>205</v>
      </c>
      <c r="D1680" s="3">
        <v>301</v>
      </c>
      <c r="E1680" s="3">
        <v>102</v>
      </c>
      <c r="F1680" s="3">
        <v>7</v>
      </c>
      <c r="G1680" s="5">
        <v>64.168000000000006</v>
      </c>
      <c r="H1680" s="5">
        <v>449.17600000000004</v>
      </c>
      <c r="I1680" s="5">
        <v>85.343440000000015</v>
      </c>
      <c r="J1680" s="3" t="b">
        <v>1</v>
      </c>
      <c r="K1680" s="3" t="s">
        <v>762</v>
      </c>
      <c r="L1680" s="16">
        <f t="shared" si="78"/>
        <v>0.15833333333333333</v>
      </c>
      <c r="M1680" s="3">
        <v>2024</v>
      </c>
      <c r="N1680" s="3">
        <v>6</v>
      </c>
      <c r="O1680" s="3" t="s">
        <v>31</v>
      </c>
      <c r="P1680" s="3">
        <v>3</v>
      </c>
      <c r="Q1680" s="9">
        <f xml:space="preserve"> Table1[[#This Row],[Total_Sales]] / Table1[[#This Row],[Quantity_Sold]]</f>
        <v>64.168000000000006</v>
      </c>
      <c r="R1680" s="14" t="str">
        <f t="shared" si="79"/>
        <v>Morning</v>
      </c>
      <c r="S1680" s="30">
        <f t="shared" si="80"/>
        <v>0.19</v>
      </c>
    </row>
    <row r="1681" spans="1:19" ht="15.75" customHeight="1" x14ac:dyDescent="0.3">
      <c r="A1681" s="3">
        <v>2610</v>
      </c>
      <c r="B1681" s="4">
        <v>45468</v>
      </c>
      <c r="C1681" s="3">
        <v>205</v>
      </c>
      <c r="D1681" s="3">
        <v>301</v>
      </c>
      <c r="E1681" s="3">
        <v>105</v>
      </c>
      <c r="F1681" s="3">
        <v>7</v>
      </c>
      <c r="G1681" s="5">
        <v>229.85300000000001</v>
      </c>
      <c r="H1681" s="5">
        <v>1608.971</v>
      </c>
      <c r="I1681" s="5">
        <v>337.88391000000001</v>
      </c>
      <c r="J1681" s="3" t="b">
        <v>1</v>
      </c>
      <c r="K1681" s="3" t="s">
        <v>978</v>
      </c>
      <c r="L1681" s="16">
        <f t="shared" si="78"/>
        <v>0.5625</v>
      </c>
      <c r="M1681" s="3">
        <v>2024</v>
      </c>
      <c r="N1681" s="3">
        <v>6</v>
      </c>
      <c r="O1681" s="3" t="s">
        <v>31</v>
      </c>
      <c r="P1681" s="3">
        <v>13</v>
      </c>
      <c r="Q1681" s="9">
        <f xml:space="preserve"> Table1[[#This Row],[Total_Sales]] / Table1[[#This Row],[Quantity_Sold]]</f>
        <v>229.85300000000001</v>
      </c>
      <c r="R1681" s="14" t="str">
        <f t="shared" si="79"/>
        <v>Afternoon</v>
      </c>
      <c r="S1681" s="30">
        <f t="shared" si="80"/>
        <v>0.21000000000000002</v>
      </c>
    </row>
    <row r="1682" spans="1:19" ht="15.75" customHeight="1" x14ac:dyDescent="0.3">
      <c r="A1682" s="3">
        <v>1267</v>
      </c>
      <c r="B1682" s="4">
        <v>45469</v>
      </c>
      <c r="C1682" s="3">
        <v>204</v>
      </c>
      <c r="D1682" s="3">
        <v>301</v>
      </c>
      <c r="E1682" s="3">
        <v>101</v>
      </c>
      <c r="F1682" s="3">
        <v>5</v>
      </c>
      <c r="G1682" s="5">
        <v>176.709</v>
      </c>
      <c r="H1682" s="5">
        <v>883.54500000000007</v>
      </c>
      <c r="I1682" s="5">
        <v>220.88625000000002</v>
      </c>
      <c r="J1682" s="3" t="b">
        <v>0</v>
      </c>
      <c r="K1682" s="3" t="s">
        <v>268</v>
      </c>
      <c r="L1682" s="16">
        <f t="shared" si="78"/>
        <v>0.32430555555555557</v>
      </c>
      <c r="M1682" s="3">
        <v>2024</v>
      </c>
      <c r="N1682" s="3">
        <v>6</v>
      </c>
      <c r="O1682" s="3" t="s">
        <v>18</v>
      </c>
      <c r="P1682" s="3">
        <v>7</v>
      </c>
      <c r="Q1682" s="14">
        <f xml:space="preserve"> Table1[[#This Row],[Total_Sales]] / Table1[[#This Row],[Quantity_Sold]]</f>
        <v>176.709</v>
      </c>
      <c r="R1682" s="14" t="str">
        <f t="shared" si="79"/>
        <v>Morning</v>
      </c>
      <c r="S1682" s="30">
        <f t="shared" si="80"/>
        <v>0.25</v>
      </c>
    </row>
    <row r="1683" spans="1:19" ht="15.75" customHeight="1" x14ac:dyDescent="0.3">
      <c r="A1683" s="3">
        <v>1510</v>
      </c>
      <c r="B1683" s="4">
        <v>45469</v>
      </c>
      <c r="C1683" s="3">
        <v>204</v>
      </c>
      <c r="D1683" s="3">
        <v>302</v>
      </c>
      <c r="E1683" s="3">
        <v>103</v>
      </c>
      <c r="F1683" s="3">
        <v>2</v>
      </c>
      <c r="G1683" s="5">
        <v>305.74700000000001</v>
      </c>
      <c r="H1683" s="5">
        <v>611.49400000000003</v>
      </c>
      <c r="I1683" s="5">
        <v>103.95398000000002</v>
      </c>
      <c r="J1683" s="3" t="b">
        <v>0</v>
      </c>
      <c r="K1683" s="3" t="s">
        <v>452</v>
      </c>
      <c r="L1683" s="16">
        <f t="shared" si="78"/>
        <v>0.54374999999999996</v>
      </c>
      <c r="M1683" s="3">
        <v>2024</v>
      </c>
      <c r="N1683" s="3">
        <v>6</v>
      </c>
      <c r="O1683" s="3" t="s">
        <v>18</v>
      </c>
      <c r="P1683" s="3">
        <v>13</v>
      </c>
      <c r="Q1683" s="9">
        <f xml:space="preserve"> Table1[[#This Row],[Total_Sales]] / Table1[[#This Row],[Quantity_Sold]]</f>
        <v>305.74700000000001</v>
      </c>
      <c r="R1683" s="14" t="str">
        <f t="shared" si="79"/>
        <v>Afternoon</v>
      </c>
      <c r="S1683" s="30">
        <f t="shared" si="80"/>
        <v>0.17</v>
      </c>
    </row>
    <row r="1684" spans="1:19" ht="15.75" customHeight="1" x14ac:dyDescent="0.3">
      <c r="A1684" s="3">
        <v>2497</v>
      </c>
      <c r="B1684" s="4">
        <v>45469</v>
      </c>
      <c r="C1684" s="3">
        <v>201</v>
      </c>
      <c r="D1684" s="3">
        <v>303</v>
      </c>
      <c r="E1684" s="3">
        <v>105</v>
      </c>
      <c r="F1684" s="3">
        <v>2</v>
      </c>
      <c r="G1684" s="5">
        <v>300.71600000000001</v>
      </c>
      <c r="H1684" s="5">
        <v>601.43200000000002</v>
      </c>
      <c r="I1684" s="5">
        <v>150.358</v>
      </c>
      <c r="J1684" s="3" t="b">
        <v>0</v>
      </c>
      <c r="K1684" s="3" t="s">
        <v>277</v>
      </c>
      <c r="L1684" s="16">
        <f t="shared" si="78"/>
        <v>0.80694444444444446</v>
      </c>
      <c r="M1684" s="3">
        <v>2024</v>
      </c>
      <c r="N1684" s="3">
        <v>6</v>
      </c>
      <c r="O1684" s="3" t="s">
        <v>18</v>
      </c>
      <c r="P1684" s="3">
        <v>19</v>
      </c>
      <c r="Q1684" s="9">
        <f xml:space="preserve"> Table1[[#This Row],[Total_Sales]] / Table1[[#This Row],[Quantity_Sold]]</f>
        <v>300.71600000000001</v>
      </c>
      <c r="R1684" s="14" t="str">
        <f t="shared" si="79"/>
        <v>Evening</v>
      </c>
      <c r="S1684" s="30">
        <f t="shared" si="80"/>
        <v>0.25</v>
      </c>
    </row>
    <row r="1685" spans="1:19" ht="15.75" customHeight="1" x14ac:dyDescent="0.3">
      <c r="A1685" s="3">
        <v>1786</v>
      </c>
      <c r="B1685" s="4">
        <v>45470</v>
      </c>
      <c r="C1685" s="3">
        <v>203</v>
      </c>
      <c r="D1685" s="3">
        <v>303</v>
      </c>
      <c r="E1685" s="3">
        <v>104</v>
      </c>
      <c r="F1685" s="3">
        <v>7</v>
      </c>
      <c r="G1685" s="5">
        <v>196.11800000000002</v>
      </c>
      <c r="H1685" s="5">
        <v>1372.8260000000002</v>
      </c>
      <c r="I1685" s="5">
        <v>233.38042000000007</v>
      </c>
      <c r="J1685" s="3" t="b">
        <v>0</v>
      </c>
      <c r="K1685" s="3" t="s">
        <v>297</v>
      </c>
      <c r="L1685" s="16">
        <f t="shared" si="78"/>
        <v>0.26597222222222222</v>
      </c>
      <c r="M1685" s="3">
        <v>2024</v>
      </c>
      <c r="N1685" s="3">
        <v>6</v>
      </c>
      <c r="O1685" s="3" t="s">
        <v>16</v>
      </c>
      <c r="P1685" s="3">
        <v>6</v>
      </c>
      <c r="Q1685" s="9">
        <f xml:space="preserve"> Table1[[#This Row],[Total_Sales]] / Table1[[#This Row],[Quantity_Sold]]</f>
        <v>196.11800000000002</v>
      </c>
      <c r="R1685" s="14" t="str">
        <f t="shared" si="79"/>
        <v>Morning</v>
      </c>
      <c r="S1685" s="30">
        <f t="shared" si="80"/>
        <v>0.17</v>
      </c>
    </row>
    <row r="1686" spans="1:19" ht="15.75" customHeight="1" x14ac:dyDescent="0.3">
      <c r="A1686" s="3">
        <v>2480</v>
      </c>
      <c r="B1686" s="4">
        <v>45470</v>
      </c>
      <c r="C1686" s="3">
        <v>202</v>
      </c>
      <c r="D1686" s="3">
        <v>304</v>
      </c>
      <c r="E1686" s="3">
        <v>104</v>
      </c>
      <c r="F1686" s="3">
        <v>6</v>
      </c>
      <c r="G1686" s="5">
        <v>239.35600000000002</v>
      </c>
      <c r="H1686" s="5">
        <v>1436.1360000000002</v>
      </c>
      <c r="I1686" s="5">
        <v>430.84080000000006</v>
      </c>
      <c r="J1686" s="3" t="b">
        <v>0</v>
      </c>
      <c r="K1686" s="3" t="s">
        <v>534</v>
      </c>
      <c r="L1686" s="16">
        <f t="shared" si="78"/>
        <v>0.76249999999999996</v>
      </c>
      <c r="M1686" s="3">
        <v>2024</v>
      </c>
      <c r="N1686" s="3">
        <v>6</v>
      </c>
      <c r="O1686" s="3" t="s">
        <v>16</v>
      </c>
      <c r="P1686" s="3">
        <v>18</v>
      </c>
      <c r="Q1686" s="9">
        <f xml:space="preserve"> Table1[[#This Row],[Total_Sales]] / Table1[[#This Row],[Quantity_Sold]]</f>
        <v>239.35600000000002</v>
      </c>
      <c r="R1686" s="14" t="str">
        <f t="shared" si="79"/>
        <v>Evening</v>
      </c>
      <c r="S1686" s="30">
        <f t="shared" si="80"/>
        <v>0.3</v>
      </c>
    </row>
    <row r="1687" spans="1:19" ht="15.75" customHeight="1" x14ac:dyDescent="0.3">
      <c r="A1687" s="3">
        <v>2601</v>
      </c>
      <c r="B1687" s="4">
        <v>45470</v>
      </c>
      <c r="C1687" s="3">
        <v>204</v>
      </c>
      <c r="D1687" s="3">
        <v>303</v>
      </c>
      <c r="E1687" s="3">
        <v>101</v>
      </c>
      <c r="F1687" s="3">
        <v>2</v>
      </c>
      <c r="G1687" s="5">
        <v>201.56500000000003</v>
      </c>
      <c r="H1687" s="5">
        <v>403.13000000000005</v>
      </c>
      <c r="I1687" s="5">
        <v>60.469500000000004</v>
      </c>
      <c r="J1687" s="3" t="b">
        <v>0</v>
      </c>
      <c r="K1687" s="3" t="s">
        <v>513</v>
      </c>
      <c r="L1687" s="16">
        <f t="shared" si="78"/>
        <v>0.14722222222222223</v>
      </c>
      <c r="M1687" s="3">
        <v>2024</v>
      </c>
      <c r="N1687" s="3">
        <v>6</v>
      </c>
      <c r="O1687" s="3" t="s">
        <v>16</v>
      </c>
      <c r="P1687" s="3">
        <v>3</v>
      </c>
      <c r="Q1687" s="14">
        <f xml:space="preserve"> Table1[[#This Row],[Total_Sales]] / Table1[[#This Row],[Quantity_Sold]]</f>
        <v>201.56500000000003</v>
      </c>
      <c r="R1687" s="14" t="str">
        <f t="shared" si="79"/>
        <v>Morning</v>
      </c>
      <c r="S1687" s="30">
        <f t="shared" si="80"/>
        <v>0.15</v>
      </c>
    </row>
    <row r="1688" spans="1:19" ht="15.75" customHeight="1" x14ac:dyDescent="0.3">
      <c r="A1688" s="3">
        <v>1226</v>
      </c>
      <c r="B1688" s="4">
        <v>45471</v>
      </c>
      <c r="C1688" s="3">
        <v>205</v>
      </c>
      <c r="D1688" s="3">
        <v>303</v>
      </c>
      <c r="E1688" s="3">
        <v>103</v>
      </c>
      <c r="F1688" s="3">
        <v>4</v>
      </c>
      <c r="G1688" s="5">
        <v>297.62200000000001</v>
      </c>
      <c r="H1688" s="5">
        <v>1190.4880000000001</v>
      </c>
      <c r="I1688" s="5">
        <v>357.14640000000003</v>
      </c>
      <c r="J1688" s="3" t="b">
        <v>0</v>
      </c>
      <c r="K1688" s="3" t="s">
        <v>230</v>
      </c>
      <c r="L1688" s="16">
        <f t="shared" si="78"/>
        <v>4.6527777777777779E-2</v>
      </c>
      <c r="M1688" s="3">
        <v>2024</v>
      </c>
      <c r="N1688" s="3">
        <v>6</v>
      </c>
      <c r="O1688" s="3" t="s">
        <v>26</v>
      </c>
      <c r="P1688" s="3">
        <v>1</v>
      </c>
      <c r="Q1688" s="9">
        <f xml:space="preserve"> Table1[[#This Row],[Total_Sales]] / Table1[[#This Row],[Quantity_Sold]]</f>
        <v>297.62200000000001</v>
      </c>
      <c r="R1688" s="14" t="str">
        <f t="shared" si="79"/>
        <v>Morning</v>
      </c>
      <c r="S1688" s="30">
        <f t="shared" si="80"/>
        <v>0.3</v>
      </c>
    </row>
    <row r="1689" spans="1:19" ht="15.75" customHeight="1" x14ac:dyDescent="0.3">
      <c r="A1689" s="3">
        <v>1545</v>
      </c>
      <c r="B1689" s="4">
        <v>45471</v>
      </c>
      <c r="C1689" s="3">
        <v>201</v>
      </c>
      <c r="D1689" s="3">
        <v>304</v>
      </c>
      <c r="E1689" s="3">
        <v>102</v>
      </c>
      <c r="F1689" s="3">
        <v>10</v>
      </c>
      <c r="G1689" s="5">
        <v>362.62200000000001</v>
      </c>
      <c r="H1689" s="5">
        <v>3626.2200000000003</v>
      </c>
      <c r="I1689" s="5">
        <v>543.93299999999999</v>
      </c>
      <c r="J1689" s="3" t="b">
        <v>0</v>
      </c>
      <c r="K1689" s="3" t="s">
        <v>474</v>
      </c>
      <c r="L1689" s="16">
        <f t="shared" si="78"/>
        <v>0.61875000000000002</v>
      </c>
      <c r="M1689" s="3">
        <v>2024</v>
      </c>
      <c r="N1689" s="3">
        <v>6</v>
      </c>
      <c r="O1689" s="3" t="s">
        <v>26</v>
      </c>
      <c r="P1689" s="3">
        <v>14</v>
      </c>
      <c r="Q1689" s="9">
        <f xml:space="preserve"> Table1[[#This Row],[Total_Sales]] / Table1[[#This Row],[Quantity_Sold]]</f>
        <v>362.62200000000001</v>
      </c>
      <c r="R1689" s="14" t="str">
        <f t="shared" si="79"/>
        <v>Afternoon</v>
      </c>
      <c r="S1689" s="30">
        <f t="shared" si="80"/>
        <v>0.15</v>
      </c>
    </row>
    <row r="1690" spans="1:19" ht="15.75" customHeight="1" x14ac:dyDescent="0.3">
      <c r="A1690" s="3">
        <v>1655</v>
      </c>
      <c r="B1690" s="4">
        <v>45471</v>
      </c>
      <c r="C1690" s="3">
        <v>201</v>
      </c>
      <c r="D1690" s="3">
        <v>301</v>
      </c>
      <c r="E1690" s="3">
        <v>105</v>
      </c>
      <c r="F1690" s="3">
        <v>7</v>
      </c>
      <c r="G1690" s="5">
        <v>358.423</v>
      </c>
      <c r="H1690" s="5">
        <v>2508.9610000000002</v>
      </c>
      <c r="I1690" s="5">
        <v>476.70259000000004</v>
      </c>
      <c r="J1690" s="3" t="b">
        <v>1</v>
      </c>
      <c r="K1690" s="3" t="s">
        <v>549</v>
      </c>
      <c r="L1690" s="16">
        <f t="shared" si="78"/>
        <v>0.86527777777777781</v>
      </c>
      <c r="M1690" s="3">
        <v>2024</v>
      </c>
      <c r="N1690" s="3">
        <v>6</v>
      </c>
      <c r="O1690" s="3" t="s">
        <v>26</v>
      </c>
      <c r="P1690" s="3">
        <v>20</v>
      </c>
      <c r="Q1690" s="9">
        <f xml:space="preserve"> Table1[[#This Row],[Total_Sales]] / Table1[[#This Row],[Quantity_Sold]]</f>
        <v>358.42300000000006</v>
      </c>
      <c r="R1690" s="14" t="str">
        <f t="shared" si="79"/>
        <v>Evening</v>
      </c>
      <c r="S1690" s="30">
        <f t="shared" si="80"/>
        <v>0.19</v>
      </c>
    </row>
    <row r="1691" spans="1:19" ht="15.75" customHeight="1" x14ac:dyDescent="0.3">
      <c r="A1691" s="3">
        <v>2172</v>
      </c>
      <c r="B1691" s="4">
        <v>45472</v>
      </c>
      <c r="C1691" s="3">
        <v>205</v>
      </c>
      <c r="D1691" s="3">
        <v>305</v>
      </c>
      <c r="E1691" s="3">
        <v>103</v>
      </c>
      <c r="F1691" s="3">
        <v>8</v>
      </c>
      <c r="G1691" s="5">
        <v>105.742</v>
      </c>
      <c r="H1691" s="5">
        <v>845.93600000000004</v>
      </c>
      <c r="I1691" s="5">
        <v>177.64655999999999</v>
      </c>
      <c r="J1691" s="3" t="b">
        <v>0</v>
      </c>
      <c r="K1691" s="3" t="s">
        <v>810</v>
      </c>
      <c r="L1691" s="16">
        <f t="shared" si="78"/>
        <v>0.16250000000000001</v>
      </c>
      <c r="M1691" s="3">
        <v>2024</v>
      </c>
      <c r="N1691" s="3">
        <v>6</v>
      </c>
      <c r="O1691" s="3" t="s">
        <v>22</v>
      </c>
      <c r="P1691" s="3">
        <v>3</v>
      </c>
      <c r="Q1691" s="9">
        <f xml:space="preserve"> Table1[[#This Row],[Total_Sales]] / Table1[[#This Row],[Quantity_Sold]]</f>
        <v>105.742</v>
      </c>
      <c r="R1691" s="14" t="str">
        <f t="shared" si="79"/>
        <v>Morning</v>
      </c>
      <c r="S1691" s="30">
        <f t="shared" si="80"/>
        <v>0.21</v>
      </c>
    </row>
    <row r="1692" spans="1:19" ht="15.75" customHeight="1" x14ac:dyDescent="0.3">
      <c r="A1692" s="3">
        <v>1441</v>
      </c>
      <c r="B1692" s="4">
        <v>45473</v>
      </c>
      <c r="C1692" s="3">
        <v>205</v>
      </c>
      <c r="D1692" s="3">
        <v>305</v>
      </c>
      <c r="E1692" s="3">
        <v>104</v>
      </c>
      <c r="F1692" s="3">
        <v>4</v>
      </c>
      <c r="G1692" s="5">
        <v>138.30700000000002</v>
      </c>
      <c r="H1692" s="5">
        <v>553.22800000000007</v>
      </c>
      <c r="I1692" s="5">
        <v>138.30700000000002</v>
      </c>
      <c r="J1692" s="3" t="b">
        <v>0</v>
      </c>
      <c r="K1692" s="3" t="s">
        <v>405</v>
      </c>
      <c r="L1692" s="16">
        <f t="shared" si="78"/>
        <v>2.1527777777777778E-2</v>
      </c>
      <c r="M1692" s="3">
        <v>2024</v>
      </c>
      <c r="N1692" s="3">
        <v>6</v>
      </c>
      <c r="O1692" s="3" t="s">
        <v>20</v>
      </c>
      <c r="P1692" s="3">
        <v>0</v>
      </c>
      <c r="Q1692" s="9">
        <f xml:space="preserve"> Table1[[#This Row],[Total_Sales]] / Table1[[#This Row],[Quantity_Sold]]</f>
        <v>138.30700000000002</v>
      </c>
      <c r="R1692" s="14" t="str">
        <f t="shared" si="79"/>
        <v>Morning</v>
      </c>
      <c r="S1692" s="30">
        <f t="shared" si="80"/>
        <v>0.25</v>
      </c>
    </row>
    <row r="1693" spans="1:19" ht="15.75" customHeight="1" x14ac:dyDescent="0.3">
      <c r="A1693" s="3">
        <v>1517</v>
      </c>
      <c r="B1693" s="4">
        <v>45473</v>
      </c>
      <c r="C1693" s="3">
        <v>202</v>
      </c>
      <c r="D1693" s="3">
        <v>303</v>
      </c>
      <c r="E1693" s="3">
        <v>101</v>
      </c>
      <c r="F1693" s="3">
        <v>7</v>
      </c>
      <c r="G1693" s="5">
        <v>319.488</v>
      </c>
      <c r="H1693" s="5">
        <v>2236.4160000000002</v>
      </c>
      <c r="I1693" s="5">
        <v>424.91904000000005</v>
      </c>
      <c r="J1693" s="3" t="b">
        <v>0</v>
      </c>
      <c r="K1693" s="3" t="s">
        <v>455</v>
      </c>
      <c r="L1693" s="16">
        <f t="shared" si="78"/>
        <v>0.4375</v>
      </c>
      <c r="M1693" s="3">
        <v>2024</v>
      </c>
      <c r="N1693" s="3">
        <v>6</v>
      </c>
      <c r="O1693" s="3" t="s">
        <v>20</v>
      </c>
      <c r="P1693" s="3">
        <v>10</v>
      </c>
      <c r="Q1693" s="14">
        <f xml:space="preserve"> Table1[[#This Row],[Total_Sales]] / Table1[[#This Row],[Quantity_Sold]]</f>
        <v>319.488</v>
      </c>
      <c r="R1693" s="14" t="str">
        <f t="shared" si="79"/>
        <v>Morning</v>
      </c>
      <c r="S1693" s="30">
        <f t="shared" si="80"/>
        <v>0.19</v>
      </c>
    </row>
    <row r="1694" spans="1:19" ht="15.75" customHeight="1" x14ac:dyDescent="0.3">
      <c r="A1694" s="3">
        <v>1760</v>
      </c>
      <c r="B1694" s="4">
        <v>45473</v>
      </c>
      <c r="C1694" s="3">
        <v>202</v>
      </c>
      <c r="D1694" s="3">
        <v>301</v>
      </c>
      <c r="E1694" s="3">
        <v>102</v>
      </c>
      <c r="F1694" s="3">
        <v>1</v>
      </c>
      <c r="G1694" s="5">
        <v>194.98700000000002</v>
      </c>
      <c r="H1694" s="5">
        <v>194.98700000000002</v>
      </c>
      <c r="I1694" s="5">
        <v>58.496100000000006</v>
      </c>
      <c r="J1694" s="3" t="b">
        <v>0</v>
      </c>
      <c r="K1694" s="3" t="s">
        <v>616</v>
      </c>
      <c r="L1694" s="16">
        <f t="shared" si="78"/>
        <v>0.34652777777777777</v>
      </c>
      <c r="M1694" s="3">
        <v>2024</v>
      </c>
      <c r="N1694" s="3">
        <v>6</v>
      </c>
      <c r="O1694" s="3" t="s">
        <v>20</v>
      </c>
      <c r="P1694" s="3">
        <v>8</v>
      </c>
      <c r="Q1694" s="9">
        <f xml:space="preserve"> Table1[[#This Row],[Total_Sales]] / Table1[[#This Row],[Quantity_Sold]]</f>
        <v>194.98700000000002</v>
      </c>
      <c r="R1694" s="14" t="str">
        <f t="shared" si="79"/>
        <v>Morning</v>
      </c>
      <c r="S1694" s="30">
        <f t="shared" si="80"/>
        <v>0.3</v>
      </c>
    </row>
    <row r="1695" spans="1:19" ht="15.75" customHeight="1" x14ac:dyDescent="0.3">
      <c r="A1695" s="3">
        <v>2050</v>
      </c>
      <c r="B1695" s="4">
        <v>45473</v>
      </c>
      <c r="C1695" s="3">
        <v>203</v>
      </c>
      <c r="D1695" s="3">
        <v>303</v>
      </c>
      <c r="E1695" s="3">
        <v>102</v>
      </c>
      <c r="F1695" s="3">
        <v>3</v>
      </c>
      <c r="G1695" s="5">
        <v>123.5</v>
      </c>
      <c r="H1695" s="5">
        <v>370.5</v>
      </c>
      <c r="I1695" s="5">
        <v>62.985000000000007</v>
      </c>
      <c r="J1695" s="3" t="b">
        <v>0</v>
      </c>
      <c r="K1695" s="3" t="s">
        <v>351</v>
      </c>
      <c r="L1695" s="16">
        <f t="shared" si="78"/>
        <v>0.68888888888888888</v>
      </c>
      <c r="M1695" s="3">
        <v>2024</v>
      </c>
      <c r="N1695" s="3">
        <v>6</v>
      </c>
      <c r="O1695" s="3" t="s">
        <v>20</v>
      </c>
      <c r="P1695" s="3">
        <v>16</v>
      </c>
      <c r="Q1695" s="9">
        <f xml:space="preserve"> Table1[[#This Row],[Total_Sales]] / Table1[[#This Row],[Quantity_Sold]]</f>
        <v>123.5</v>
      </c>
      <c r="R1695" s="14" t="str">
        <f t="shared" si="79"/>
        <v>Evening</v>
      </c>
      <c r="S1695" s="30">
        <f t="shared" si="80"/>
        <v>0.17</v>
      </c>
    </row>
    <row r="1696" spans="1:19" ht="15.75" customHeight="1" x14ac:dyDescent="0.3">
      <c r="A1696" s="3">
        <v>2763</v>
      </c>
      <c r="B1696" s="4">
        <v>45473</v>
      </c>
      <c r="C1696" s="3">
        <v>201</v>
      </c>
      <c r="D1696" s="3">
        <v>302</v>
      </c>
      <c r="E1696" s="3">
        <v>105</v>
      </c>
      <c r="F1696" s="3">
        <v>8</v>
      </c>
      <c r="G1696" s="5">
        <v>43.589000000000006</v>
      </c>
      <c r="H1696" s="5">
        <v>348.71200000000005</v>
      </c>
      <c r="I1696" s="5">
        <v>52.306800000000003</v>
      </c>
      <c r="J1696" s="3" t="b">
        <v>0</v>
      </c>
      <c r="K1696" s="3" t="s">
        <v>1028</v>
      </c>
      <c r="L1696" s="16">
        <f t="shared" si="78"/>
        <v>0.7416666666666667</v>
      </c>
      <c r="M1696" s="3">
        <v>2024</v>
      </c>
      <c r="N1696" s="3">
        <v>6</v>
      </c>
      <c r="O1696" s="3" t="s">
        <v>20</v>
      </c>
      <c r="P1696" s="3">
        <v>17</v>
      </c>
      <c r="Q1696" s="9">
        <f xml:space="preserve"> Table1[[#This Row],[Total_Sales]] / Table1[[#This Row],[Quantity_Sold]]</f>
        <v>43.589000000000006</v>
      </c>
      <c r="R1696" s="14" t="str">
        <f t="shared" si="79"/>
        <v>Evening</v>
      </c>
      <c r="S1696" s="30">
        <f t="shared" si="80"/>
        <v>0.15</v>
      </c>
    </row>
    <row r="1697" spans="1:19" ht="15.75" customHeight="1" x14ac:dyDescent="0.3">
      <c r="A1697" s="3">
        <v>2083</v>
      </c>
      <c r="B1697" s="4">
        <v>45474</v>
      </c>
      <c r="C1697" s="3">
        <v>202</v>
      </c>
      <c r="D1697" s="3">
        <v>301</v>
      </c>
      <c r="E1697" s="3">
        <v>102</v>
      </c>
      <c r="F1697" s="3">
        <v>5</v>
      </c>
      <c r="G1697" s="5">
        <v>112.82700000000001</v>
      </c>
      <c r="H1697" s="5">
        <v>564.1350000000001</v>
      </c>
      <c r="I1697" s="5">
        <v>141.03375000000003</v>
      </c>
      <c r="J1697" s="3" t="b">
        <v>1</v>
      </c>
      <c r="K1697" s="3" t="s">
        <v>257</v>
      </c>
      <c r="L1697" s="16">
        <f t="shared" si="78"/>
        <v>0.62708333333333333</v>
      </c>
      <c r="M1697" s="3">
        <v>2024</v>
      </c>
      <c r="N1697" s="3">
        <v>7</v>
      </c>
      <c r="O1697" s="3" t="s">
        <v>28</v>
      </c>
      <c r="P1697" s="3">
        <v>15</v>
      </c>
      <c r="Q1697" s="9">
        <f xml:space="preserve"> Table1[[#This Row],[Total_Sales]] / Table1[[#This Row],[Quantity_Sold]]</f>
        <v>112.82700000000003</v>
      </c>
      <c r="R1697" s="14" t="str">
        <f t="shared" si="79"/>
        <v>Evening</v>
      </c>
      <c r="S1697" s="30">
        <f t="shared" si="80"/>
        <v>0.25</v>
      </c>
    </row>
    <row r="1698" spans="1:19" ht="15.75" customHeight="1" x14ac:dyDescent="0.3">
      <c r="A1698" s="3">
        <v>2785</v>
      </c>
      <c r="B1698" s="4">
        <v>45474</v>
      </c>
      <c r="C1698" s="3">
        <v>203</v>
      </c>
      <c r="D1698" s="3">
        <v>302</v>
      </c>
      <c r="E1698" s="3">
        <v>104</v>
      </c>
      <c r="F1698" s="3">
        <v>2</v>
      </c>
      <c r="G1698" s="5">
        <v>179.68600000000001</v>
      </c>
      <c r="H1698" s="5">
        <v>359.37200000000001</v>
      </c>
      <c r="I1698" s="5">
        <v>89.843000000000004</v>
      </c>
      <c r="J1698" s="3" t="b">
        <v>0</v>
      </c>
      <c r="K1698" s="3" t="s">
        <v>696</v>
      </c>
      <c r="L1698" s="16">
        <f t="shared" si="78"/>
        <v>1.2500000000000001E-2</v>
      </c>
      <c r="M1698" s="3">
        <v>2024</v>
      </c>
      <c r="N1698" s="3">
        <v>7</v>
      </c>
      <c r="O1698" s="3" t="s">
        <v>28</v>
      </c>
      <c r="P1698" s="3">
        <v>0</v>
      </c>
      <c r="Q1698" s="9">
        <f xml:space="preserve"> Table1[[#This Row],[Total_Sales]] / Table1[[#This Row],[Quantity_Sold]]</f>
        <v>179.68600000000001</v>
      </c>
      <c r="R1698" s="14" t="str">
        <f t="shared" si="79"/>
        <v>Morning</v>
      </c>
      <c r="S1698" s="30">
        <f t="shared" si="80"/>
        <v>0.25</v>
      </c>
    </row>
    <row r="1699" spans="1:19" ht="15.75" customHeight="1" x14ac:dyDescent="0.3">
      <c r="A1699" s="3">
        <v>1581</v>
      </c>
      <c r="B1699" s="4">
        <v>45475</v>
      </c>
      <c r="C1699" s="3">
        <v>204</v>
      </c>
      <c r="D1699" s="3">
        <v>304</v>
      </c>
      <c r="E1699" s="3">
        <v>105</v>
      </c>
      <c r="F1699" s="3">
        <v>4</v>
      </c>
      <c r="G1699" s="5">
        <v>289.09399999999999</v>
      </c>
      <c r="H1699" s="5">
        <v>1156.376</v>
      </c>
      <c r="I1699" s="5">
        <v>173.4564</v>
      </c>
      <c r="J1699" s="3" t="b">
        <v>0</v>
      </c>
      <c r="K1699" s="3" t="s">
        <v>501</v>
      </c>
      <c r="L1699" s="16">
        <f t="shared" si="78"/>
        <v>0.83472222222222225</v>
      </c>
      <c r="M1699" s="3">
        <v>2024</v>
      </c>
      <c r="N1699" s="3">
        <v>7</v>
      </c>
      <c r="O1699" s="3" t="s">
        <v>31</v>
      </c>
      <c r="P1699" s="3">
        <v>20</v>
      </c>
      <c r="Q1699" s="9">
        <f xml:space="preserve"> Table1[[#This Row],[Total_Sales]] / Table1[[#This Row],[Quantity_Sold]]</f>
        <v>289.09399999999999</v>
      </c>
      <c r="R1699" s="14" t="str">
        <f t="shared" si="79"/>
        <v>Evening</v>
      </c>
      <c r="S1699" s="30">
        <f t="shared" si="80"/>
        <v>0.15</v>
      </c>
    </row>
    <row r="1700" spans="1:19" ht="15.75" customHeight="1" x14ac:dyDescent="0.3">
      <c r="A1700" s="3">
        <v>2087</v>
      </c>
      <c r="B1700" s="4">
        <v>45475</v>
      </c>
      <c r="C1700" s="3">
        <v>203</v>
      </c>
      <c r="D1700" s="3">
        <v>303</v>
      </c>
      <c r="E1700" s="3">
        <v>102</v>
      </c>
      <c r="F1700" s="3">
        <v>5</v>
      </c>
      <c r="G1700" s="5">
        <v>312.78000000000003</v>
      </c>
      <c r="H1700" s="5">
        <v>1563.9</v>
      </c>
      <c r="I1700" s="5">
        <v>297.14100000000002</v>
      </c>
      <c r="J1700" s="3" t="b">
        <v>0</v>
      </c>
      <c r="K1700" s="3" t="s">
        <v>777</v>
      </c>
      <c r="L1700" s="16">
        <f t="shared" si="78"/>
        <v>0.26666666666666666</v>
      </c>
      <c r="M1700" s="3">
        <v>2024</v>
      </c>
      <c r="N1700" s="3">
        <v>7</v>
      </c>
      <c r="O1700" s="3" t="s">
        <v>31</v>
      </c>
      <c r="P1700" s="3">
        <v>6</v>
      </c>
      <c r="Q1700" s="9">
        <f xml:space="preserve"> Table1[[#This Row],[Total_Sales]] / Table1[[#This Row],[Quantity_Sold]]</f>
        <v>312.78000000000003</v>
      </c>
      <c r="R1700" s="14" t="str">
        <f t="shared" si="79"/>
        <v>Morning</v>
      </c>
      <c r="S1700" s="30">
        <f t="shared" si="80"/>
        <v>0.19</v>
      </c>
    </row>
    <row r="1701" spans="1:19" ht="15.75" customHeight="1" x14ac:dyDescent="0.3">
      <c r="A1701" s="3">
        <v>2477</v>
      </c>
      <c r="B1701" s="4">
        <v>45475</v>
      </c>
      <c r="C1701" s="3">
        <v>201</v>
      </c>
      <c r="D1701" s="3">
        <v>302</v>
      </c>
      <c r="E1701" s="3">
        <v>104</v>
      </c>
      <c r="F1701" s="3">
        <v>3</v>
      </c>
      <c r="G1701" s="5">
        <v>334.58100000000002</v>
      </c>
      <c r="H1701" s="5">
        <v>1003.7430000000001</v>
      </c>
      <c r="I1701" s="5">
        <v>190.71117000000001</v>
      </c>
      <c r="J1701" s="3" t="b">
        <v>0</v>
      </c>
      <c r="K1701" s="3" t="s">
        <v>932</v>
      </c>
      <c r="L1701" s="16">
        <f t="shared" si="78"/>
        <v>0.26111111111111113</v>
      </c>
      <c r="M1701" s="3">
        <v>2024</v>
      </c>
      <c r="N1701" s="3">
        <v>7</v>
      </c>
      <c r="O1701" s="3" t="s">
        <v>31</v>
      </c>
      <c r="P1701" s="3">
        <v>6</v>
      </c>
      <c r="Q1701" s="9">
        <f xml:space="preserve"> Table1[[#This Row],[Total_Sales]] / Table1[[#This Row],[Quantity_Sold]]</f>
        <v>334.58100000000002</v>
      </c>
      <c r="R1701" s="14" t="str">
        <f t="shared" si="79"/>
        <v>Morning</v>
      </c>
      <c r="S1701" s="30">
        <f t="shared" si="80"/>
        <v>0.19</v>
      </c>
    </row>
    <row r="1702" spans="1:19" ht="15.75" customHeight="1" x14ac:dyDescent="0.3">
      <c r="A1702" s="3">
        <v>2984</v>
      </c>
      <c r="B1702" s="4">
        <v>45475</v>
      </c>
      <c r="C1702" s="3">
        <v>204</v>
      </c>
      <c r="D1702" s="3">
        <v>302</v>
      </c>
      <c r="E1702" s="3">
        <v>101</v>
      </c>
      <c r="F1702" s="3">
        <v>3</v>
      </c>
      <c r="G1702" s="5">
        <v>279.39600000000002</v>
      </c>
      <c r="H1702" s="5">
        <v>838.1880000000001</v>
      </c>
      <c r="I1702" s="5">
        <v>251.45640000000003</v>
      </c>
      <c r="J1702" s="3" t="b">
        <v>0</v>
      </c>
      <c r="K1702" s="3" t="s">
        <v>707</v>
      </c>
      <c r="L1702" s="16">
        <f t="shared" si="78"/>
        <v>0.65555555555555556</v>
      </c>
      <c r="M1702" s="3">
        <v>2024</v>
      </c>
      <c r="N1702" s="3">
        <v>7</v>
      </c>
      <c r="O1702" s="3" t="s">
        <v>31</v>
      </c>
      <c r="P1702" s="3">
        <v>15</v>
      </c>
      <c r="Q1702" s="14">
        <f xml:space="preserve"> Table1[[#This Row],[Total_Sales]] / Table1[[#This Row],[Quantity_Sold]]</f>
        <v>279.39600000000002</v>
      </c>
      <c r="R1702" s="14" t="str">
        <f t="shared" si="79"/>
        <v>Evening</v>
      </c>
      <c r="S1702" s="30">
        <f t="shared" si="80"/>
        <v>0.3</v>
      </c>
    </row>
    <row r="1703" spans="1:19" ht="15.75" customHeight="1" x14ac:dyDescent="0.3">
      <c r="A1703" s="3">
        <v>1248</v>
      </c>
      <c r="B1703" s="4">
        <v>45476</v>
      </c>
      <c r="C1703" s="3">
        <v>204</v>
      </c>
      <c r="D1703" s="3">
        <v>301</v>
      </c>
      <c r="E1703" s="3">
        <v>104</v>
      </c>
      <c r="F1703" s="3">
        <v>8</v>
      </c>
      <c r="G1703" s="5">
        <v>123.07100000000001</v>
      </c>
      <c r="H1703" s="5">
        <v>984.5680000000001</v>
      </c>
      <c r="I1703" s="5">
        <v>206.75928000000002</v>
      </c>
      <c r="J1703" s="3" t="b">
        <v>0</v>
      </c>
      <c r="K1703" s="3" t="s">
        <v>250</v>
      </c>
      <c r="L1703" s="16">
        <f t="shared" si="78"/>
        <v>0.66874999999999996</v>
      </c>
      <c r="M1703" s="3">
        <v>2024</v>
      </c>
      <c r="N1703" s="3">
        <v>7</v>
      </c>
      <c r="O1703" s="3" t="s">
        <v>18</v>
      </c>
      <c r="P1703" s="3">
        <v>16</v>
      </c>
      <c r="Q1703" s="9">
        <f xml:space="preserve"> Table1[[#This Row],[Total_Sales]] / Table1[[#This Row],[Quantity_Sold]]</f>
        <v>123.07100000000001</v>
      </c>
      <c r="R1703" s="14" t="str">
        <f t="shared" si="79"/>
        <v>Evening</v>
      </c>
      <c r="S1703" s="30">
        <f t="shared" si="80"/>
        <v>0.21</v>
      </c>
    </row>
    <row r="1704" spans="1:19" ht="15.75" customHeight="1" x14ac:dyDescent="0.3">
      <c r="A1704" s="3">
        <v>1373</v>
      </c>
      <c r="B1704" s="4">
        <v>45476</v>
      </c>
      <c r="C1704" s="3">
        <v>205</v>
      </c>
      <c r="D1704" s="3">
        <v>305</v>
      </c>
      <c r="E1704" s="3">
        <v>103</v>
      </c>
      <c r="F1704" s="3">
        <v>10</v>
      </c>
      <c r="G1704" s="5">
        <v>29.939000000000004</v>
      </c>
      <c r="H1704" s="5">
        <v>299.39000000000004</v>
      </c>
      <c r="I1704" s="5">
        <v>56.884100000000011</v>
      </c>
      <c r="J1704" s="3" t="b">
        <v>1</v>
      </c>
      <c r="K1704" s="3" t="s">
        <v>353</v>
      </c>
      <c r="L1704" s="16">
        <f t="shared" si="78"/>
        <v>0.98819444444444449</v>
      </c>
      <c r="M1704" s="3">
        <v>2024</v>
      </c>
      <c r="N1704" s="3">
        <v>7</v>
      </c>
      <c r="O1704" s="3" t="s">
        <v>18</v>
      </c>
      <c r="P1704" s="3">
        <v>23</v>
      </c>
      <c r="Q1704" s="9">
        <f xml:space="preserve"> Table1[[#This Row],[Total_Sales]] / Table1[[#This Row],[Quantity_Sold]]</f>
        <v>29.939000000000004</v>
      </c>
      <c r="R1704" s="14" t="str">
        <f t="shared" si="79"/>
        <v>Night</v>
      </c>
      <c r="S1704" s="30">
        <f t="shared" si="80"/>
        <v>0.19</v>
      </c>
    </row>
    <row r="1705" spans="1:19" ht="15.75" customHeight="1" x14ac:dyDescent="0.3">
      <c r="A1705" s="3">
        <v>2639</v>
      </c>
      <c r="B1705" s="4">
        <v>45476</v>
      </c>
      <c r="C1705" s="3">
        <v>203</v>
      </c>
      <c r="D1705" s="3">
        <v>301</v>
      </c>
      <c r="E1705" s="3">
        <v>102</v>
      </c>
      <c r="F1705" s="3">
        <v>4</v>
      </c>
      <c r="G1705" s="5">
        <v>278.94099999999997</v>
      </c>
      <c r="H1705" s="5">
        <v>1115.7639999999999</v>
      </c>
      <c r="I1705" s="5">
        <v>211.99515999999997</v>
      </c>
      <c r="J1705" s="3" t="b">
        <v>0</v>
      </c>
      <c r="K1705" s="3" t="s">
        <v>880</v>
      </c>
      <c r="L1705" s="16">
        <f t="shared" si="78"/>
        <v>0.9506944444444444</v>
      </c>
      <c r="M1705" s="3">
        <v>2024</v>
      </c>
      <c r="N1705" s="3">
        <v>7</v>
      </c>
      <c r="O1705" s="3" t="s">
        <v>18</v>
      </c>
      <c r="P1705" s="3">
        <v>22</v>
      </c>
      <c r="Q1705" s="9">
        <f xml:space="preserve"> Table1[[#This Row],[Total_Sales]] / Table1[[#This Row],[Quantity_Sold]]</f>
        <v>278.94099999999997</v>
      </c>
      <c r="R1705" s="14" t="str">
        <f t="shared" si="79"/>
        <v>Night</v>
      </c>
      <c r="S1705" s="30">
        <f t="shared" si="80"/>
        <v>0.19</v>
      </c>
    </row>
    <row r="1706" spans="1:19" ht="15.75" customHeight="1" x14ac:dyDescent="0.3">
      <c r="A1706" s="3">
        <v>1325</v>
      </c>
      <c r="B1706" s="4">
        <v>45477</v>
      </c>
      <c r="C1706" s="3">
        <v>202</v>
      </c>
      <c r="D1706" s="3">
        <v>305</v>
      </c>
      <c r="E1706" s="3">
        <v>103</v>
      </c>
      <c r="F1706" s="3">
        <v>1</v>
      </c>
      <c r="G1706" s="5">
        <v>374.62100000000004</v>
      </c>
      <c r="H1706" s="5">
        <v>374.62100000000004</v>
      </c>
      <c r="I1706" s="5">
        <v>71.177990000000008</v>
      </c>
      <c r="J1706" s="3" t="b">
        <v>0</v>
      </c>
      <c r="K1706" s="3" t="s">
        <v>312</v>
      </c>
      <c r="L1706" s="16">
        <f t="shared" si="78"/>
        <v>0.18958333333333333</v>
      </c>
      <c r="M1706" s="3">
        <v>2024</v>
      </c>
      <c r="N1706" s="3">
        <v>7</v>
      </c>
      <c r="O1706" s="3" t="s">
        <v>16</v>
      </c>
      <c r="P1706" s="3">
        <v>4</v>
      </c>
      <c r="Q1706" s="9">
        <f xml:space="preserve"> Table1[[#This Row],[Total_Sales]] / Table1[[#This Row],[Quantity_Sold]]</f>
        <v>374.62100000000004</v>
      </c>
      <c r="R1706" s="14" t="str">
        <f t="shared" si="79"/>
        <v>Morning</v>
      </c>
      <c r="S1706" s="30">
        <f t="shared" si="80"/>
        <v>0.19</v>
      </c>
    </row>
    <row r="1707" spans="1:19" ht="15.75" customHeight="1" x14ac:dyDescent="0.3">
      <c r="A1707" s="3">
        <v>1845</v>
      </c>
      <c r="B1707" s="4">
        <v>45477</v>
      </c>
      <c r="C1707" s="3">
        <v>201</v>
      </c>
      <c r="D1707" s="3">
        <v>305</v>
      </c>
      <c r="E1707" s="3">
        <v>103</v>
      </c>
      <c r="F1707" s="3">
        <v>9</v>
      </c>
      <c r="G1707" s="5">
        <v>170.17000000000002</v>
      </c>
      <c r="H1707" s="5">
        <v>1531.5300000000002</v>
      </c>
      <c r="I1707" s="5">
        <v>229.72950000000003</v>
      </c>
      <c r="J1707" s="3" t="b">
        <v>0</v>
      </c>
      <c r="K1707" s="3" t="s">
        <v>662</v>
      </c>
      <c r="L1707" s="16">
        <f t="shared" si="78"/>
        <v>0.4548611111111111</v>
      </c>
      <c r="M1707" s="3">
        <v>2024</v>
      </c>
      <c r="N1707" s="3">
        <v>7</v>
      </c>
      <c r="O1707" s="3" t="s">
        <v>16</v>
      </c>
      <c r="P1707" s="3">
        <v>10</v>
      </c>
      <c r="Q1707" s="9">
        <f xml:space="preserve"> Table1[[#This Row],[Total_Sales]] / Table1[[#This Row],[Quantity_Sold]]</f>
        <v>170.17000000000002</v>
      </c>
      <c r="R1707" s="14" t="str">
        <f t="shared" si="79"/>
        <v>Morning</v>
      </c>
      <c r="S1707" s="30">
        <f t="shared" si="80"/>
        <v>0.15</v>
      </c>
    </row>
    <row r="1708" spans="1:19" ht="15.75" customHeight="1" x14ac:dyDescent="0.3">
      <c r="A1708" s="3">
        <v>2237</v>
      </c>
      <c r="B1708" s="4">
        <v>45477</v>
      </c>
      <c r="C1708" s="3">
        <v>203</v>
      </c>
      <c r="D1708" s="3">
        <v>302</v>
      </c>
      <c r="E1708" s="3">
        <v>102</v>
      </c>
      <c r="F1708" s="3">
        <v>1</v>
      </c>
      <c r="G1708" s="5">
        <v>244.34800000000001</v>
      </c>
      <c r="H1708" s="5">
        <v>244.34800000000001</v>
      </c>
      <c r="I1708" s="5">
        <v>46.426120000000004</v>
      </c>
      <c r="J1708" s="3" t="b">
        <v>1</v>
      </c>
      <c r="K1708" s="3" t="s">
        <v>836</v>
      </c>
      <c r="L1708" s="16">
        <f t="shared" si="78"/>
        <v>5.7638888888888892E-2</v>
      </c>
      <c r="M1708" s="3">
        <v>2024</v>
      </c>
      <c r="N1708" s="3">
        <v>7</v>
      </c>
      <c r="O1708" s="3" t="s">
        <v>16</v>
      </c>
      <c r="P1708" s="3">
        <v>1</v>
      </c>
      <c r="Q1708" s="9">
        <f xml:space="preserve"> Table1[[#This Row],[Total_Sales]] / Table1[[#This Row],[Quantity_Sold]]</f>
        <v>244.34800000000001</v>
      </c>
      <c r="R1708" s="14" t="str">
        <f t="shared" si="79"/>
        <v>Morning</v>
      </c>
      <c r="S1708" s="30">
        <f t="shared" si="80"/>
        <v>0.19</v>
      </c>
    </row>
    <row r="1709" spans="1:19" ht="15.75" customHeight="1" x14ac:dyDescent="0.3">
      <c r="A1709" s="3">
        <v>2611</v>
      </c>
      <c r="B1709" s="4">
        <v>45477</v>
      </c>
      <c r="C1709" s="3">
        <v>203</v>
      </c>
      <c r="D1709" s="3">
        <v>302</v>
      </c>
      <c r="E1709" s="3">
        <v>104</v>
      </c>
      <c r="F1709" s="3">
        <v>4</v>
      </c>
      <c r="G1709" s="5">
        <v>138.57999999999998</v>
      </c>
      <c r="H1709" s="5">
        <v>554.31999999999994</v>
      </c>
      <c r="I1709" s="5">
        <v>138.57999999999998</v>
      </c>
      <c r="J1709" s="3" t="b">
        <v>0</v>
      </c>
      <c r="K1709" s="3" t="s">
        <v>405</v>
      </c>
      <c r="L1709" s="16">
        <f t="shared" si="78"/>
        <v>2.1527777777777778E-2</v>
      </c>
      <c r="M1709" s="3">
        <v>2024</v>
      </c>
      <c r="N1709" s="3">
        <v>7</v>
      </c>
      <c r="O1709" s="3" t="s">
        <v>16</v>
      </c>
      <c r="P1709" s="3">
        <v>0</v>
      </c>
      <c r="Q1709" s="9">
        <f xml:space="preserve"> Table1[[#This Row],[Total_Sales]] / Table1[[#This Row],[Quantity_Sold]]</f>
        <v>138.57999999999998</v>
      </c>
      <c r="R1709" s="14" t="str">
        <f t="shared" si="79"/>
        <v>Morning</v>
      </c>
      <c r="S1709" s="30">
        <f t="shared" si="80"/>
        <v>0.25</v>
      </c>
    </row>
    <row r="1710" spans="1:19" ht="15.75" customHeight="1" x14ac:dyDescent="0.3">
      <c r="A1710" s="3">
        <v>2818</v>
      </c>
      <c r="B1710" s="4">
        <v>45477</v>
      </c>
      <c r="C1710" s="3">
        <v>201</v>
      </c>
      <c r="D1710" s="3">
        <v>304</v>
      </c>
      <c r="E1710" s="3">
        <v>103</v>
      </c>
      <c r="F1710" s="3">
        <v>10</v>
      </c>
      <c r="G1710" s="5">
        <v>92.390999999999991</v>
      </c>
      <c r="H1710" s="5">
        <v>923.90999999999985</v>
      </c>
      <c r="I1710" s="5">
        <v>157.06469999999999</v>
      </c>
      <c r="J1710" s="3" t="b">
        <v>1</v>
      </c>
      <c r="K1710" s="3" t="s">
        <v>1050</v>
      </c>
      <c r="L1710" s="16">
        <f t="shared" si="78"/>
        <v>0.99444444444444446</v>
      </c>
      <c r="M1710" s="3">
        <v>2024</v>
      </c>
      <c r="N1710" s="3">
        <v>7</v>
      </c>
      <c r="O1710" s="3" t="s">
        <v>16</v>
      </c>
      <c r="P1710" s="3">
        <v>23</v>
      </c>
      <c r="Q1710" s="9">
        <f xml:space="preserve"> Table1[[#This Row],[Total_Sales]] / Table1[[#This Row],[Quantity_Sold]]</f>
        <v>92.390999999999991</v>
      </c>
      <c r="R1710" s="14" t="str">
        <f t="shared" si="79"/>
        <v>Night</v>
      </c>
      <c r="S1710" s="30">
        <f t="shared" si="80"/>
        <v>0.17</v>
      </c>
    </row>
    <row r="1711" spans="1:19" ht="15.75" customHeight="1" x14ac:dyDescent="0.3">
      <c r="A1711" s="3">
        <v>2358</v>
      </c>
      <c r="B1711" s="4">
        <v>45478</v>
      </c>
      <c r="C1711" s="3">
        <v>204</v>
      </c>
      <c r="D1711" s="3">
        <v>304</v>
      </c>
      <c r="E1711" s="3">
        <v>102</v>
      </c>
      <c r="F1711" s="3">
        <v>8</v>
      </c>
      <c r="G1711" s="5">
        <v>221.66299999999998</v>
      </c>
      <c r="H1711" s="5">
        <v>1773.3039999999999</v>
      </c>
      <c r="I1711" s="5">
        <v>372.39383999999995</v>
      </c>
      <c r="J1711" s="3" t="b">
        <v>0</v>
      </c>
      <c r="K1711" s="3" t="s">
        <v>888</v>
      </c>
      <c r="L1711" s="16">
        <f t="shared" si="78"/>
        <v>0.17708333333333334</v>
      </c>
      <c r="M1711" s="3">
        <v>2024</v>
      </c>
      <c r="N1711" s="3">
        <v>7</v>
      </c>
      <c r="O1711" s="3" t="s">
        <v>26</v>
      </c>
      <c r="P1711" s="3">
        <v>4</v>
      </c>
      <c r="Q1711" s="9">
        <f xml:space="preserve"> Table1[[#This Row],[Total_Sales]] / Table1[[#This Row],[Quantity_Sold]]</f>
        <v>221.66299999999998</v>
      </c>
      <c r="R1711" s="14" t="str">
        <f t="shared" si="79"/>
        <v>Morning</v>
      </c>
      <c r="S1711" s="30">
        <f t="shared" si="80"/>
        <v>0.21</v>
      </c>
    </row>
    <row r="1712" spans="1:19" ht="15.75" customHeight="1" x14ac:dyDescent="0.3">
      <c r="A1712" s="3">
        <v>2891</v>
      </c>
      <c r="B1712" s="4">
        <v>45478</v>
      </c>
      <c r="C1712" s="3">
        <v>203</v>
      </c>
      <c r="D1712" s="3">
        <v>304</v>
      </c>
      <c r="E1712" s="3">
        <v>105</v>
      </c>
      <c r="F1712" s="3">
        <v>1</v>
      </c>
      <c r="G1712" s="5">
        <v>140.49099999999999</v>
      </c>
      <c r="H1712" s="5">
        <v>140.49099999999999</v>
      </c>
      <c r="I1712" s="5">
        <v>26.693289999999998</v>
      </c>
      <c r="J1712" s="3" t="b">
        <v>0</v>
      </c>
      <c r="K1712" s="3" t="s">
        <v>1073</v>
      </c>
      <c r="L1712" s="16">
        <f t="shared" si="78"/>
        <v>0.64027777777777772</v>
      </c>
      <c r="M1712" s="3">
        <v>2024</v>
      </c>
      <c r="N1712" s="3">
        <v>7</v>
      </c>
      <c r="O1712" s="3" t="s">
        <v>26</v>
      </c>
      <c r="P1712" s="3">
        <v>15</v>
      </c>
      <c r="Q1712" s="9">
        <f xml:space="preserve"> Table1[[#This Row],[Total_Sales]] / Table1[[#This Row],[Quantity_Sold]]</f>
        <v>140.49099999999999</v>
      </c>
      <c r="R1712" s="14" t="str">
        <f t="shared" si="79"/>
        <v>Evening</v>
      </c>
      <c r="S1712" s="30">
        <f t="shared" si="80"/>
        <v>0.19</v>
      </c>
    </row>
    <row r="1713" spans="1:19" ht="15.75" customHeight="1" x14ac:dyDescent="0.3">
      <c r="A1713" s="3">
        <v>1405</v>
      </c>
      <c r="B1713" s="4">
        <v>45479</v>
      </c>
      <c r="C1713" s="3">
        <v>205</v>
      </c>
      <c r="D1713" s="3">
        <v>303</v>
      </c>
      <c r="E1713" s="3">
        <v>102</v>
      </c>
      <c r="F1713" s="3">
        <v>9</v>
      </c>
      <c r="G1713" s="5">
        <v>363.02500000000003</v>
      </c>
      <c r="H1713" s="5">
        <v>3267.2250000000004</v>
      </c>
      <c r="I1713" s="5">
        <v>816.80625000000009</v>
      </c>
      <c r="J1713" s="3" t="b">
        <v>0</v>
      </c>
      <c r="K1713" s="3" t="s">
        <v>380</v>
      </c>
      <c r="L1713" s="16">
        <f t="shared" si="78"/>
        <v>0.97638888888888886</v>
      </c>
      <c r="M1713" s="3">
        <v>2024</v>
      </c>
      <c r="N1713" s="3">
        <v>7</v>
      </c>
      <c r="O1713" s="3" t="s">
        <v>22</v>
      </c>
      <c r="P1713" s="3">
        <v>23</v>
      </c>
      <c r="Q1713" s="9">
        <f xml:space="preserve"> Table1[[#This Row],[Total_Sales]] / Table1[[#This Row],[Quantity_Sold]]</f>
        <v>363.02500000000003</v>
      </c>
      <c r="R1713" s="14" t="str">
        <f t="shared" si="79"/>
        <v>Night</v>
      </c>
      <c r="S1713" s="30">
        <f t="shared" si="80"/>
        <v>0.25</v>
      </c>
    </row>
    <row r="1714" spans="1:19" ht="15.75" customHeight="1" x14ac:dyDescent="0.3">
      <c r="A1714" s="3">
        <v>2544</v>
      </c>
      <c r="B1714" s="4">
        <v>45479</v>
      </c>
      <c r="C1714" s="3">
        <v>201</v>
      </c>
      <c r="D1714" s="3">
        <v>301</v>
      </c>
      <c r="E1714" s="3">
        <v>105</v>
      </c>
      <c r="F1714" s="3">
        <v>6</v>
      </c>
      <c r="G1714" s="5">
        <v>99.203000000000003</v>
      </c>
      <c r="H1714" s="5">
        <v>595.21800000000007</v>
      </c>
      <c r="I1714" s="5">
        <v>124.99578000000001</v>
      </c>
      <c r="J1714" s="3" t="b">
        <v>0</v>
      </c>
      <c r="K1714" s="3" t="s">
        <v>279</v>
      </c>
      <c r="L1714" s="16">
        <f t="shared" si="78"/>
        <v>0.82499999999999996</v>
      </c>
      <c r="M1714" s="3">
        <v>2024</v>
      </c>
      <c r="N1714" s="3">
        <v>7</v>
      </c>
      <c r="O1714" s="3" t="s">
        <v>22</v>
      </c>
      <c r="P1714" s="3">
        <v>19</v>
      </c>
      <c r="Q1714" s="9">
        <f xml:space="preserve"> Table1[[#This Row],[Total_Sales]] / Table1[[#This Row],[Quantity_Sold]]</f>
        <v>99.203000000000017</v>
      </c>
      <c r="R1714" s="14" t="str">
        <f t="shared" si="79"/>
        <v>Evening</v>
      </c>
      <c r="S1714" s="30">
        <f t="shared" si="80"/>
        <v>0.21</v>
      </c>
    </row>
    <row r="1715" spans="1:19" ht="15.75" customHeight="1" x14ac:dyDescent="0.3">
      <c r="A1715" s="3">
        <v>1696</v>
      </c>
      <c r="B1715" s="4">
        <v>45480</v>
      </c>
      <c r="C1715" s="3">
        <v>202</v>
      </c>
      <c r="D1715" s="3">
        <v>303</v>
      </c>
      <c r="E1715" s="3">
        <v>105</v>
      </c>
      <c r="F1715" s="3">
        <v>5</v>
      </c>
      <c r="G1715" s="5">
        <v>235.78100000000001</v>
      </c>
      <c r="H1715" s="5">
        <v>1178.905</v>
      </c>
      <c r="I1715" s="5">
        <v>200.41385</v>
      </c>
      <c r="J1715" s="3" t="b">
        <v>0</v>
      </c>
      <c r="K1715" s="3" t="s">
        <v>276</v>
      </c>
      <c r="L1715" s="16">
        <f t="shared" si="78"/>
        <v>6.5972222222222224E-2</v>
      </c>
      <c r="M1715" s="3">
        <v>2024</v>
      </c>
      <c r="N1715" s="3">
        <v>7</v>
      </c>
      <c r="O1715" s="3" t="s">
        <v>20</v>
      </c>
      <c r="P1715" s="3">
        <v>1</v>
      </c>
      <c r="Q1715" s="9">
        <f xml:space="preserve"> Table1[[#This Row],[Total_Sales]] / Table1[[#This Row],[Quantity_Sold]]</f>
        <v>235.78100000000001</v>
      </c>
      <c r="R1715" s="14" t="str">
        <f t="shared" si="79"/>
        <v>Morning</v>
      </c>
      <c r="S1715" s="30">
        <f t="shared" si="80"/>
        <v>0.17</v>
      </c>
    </row>
    <row r="1716" spans="1:19" ht="15.75" customHeight="1" x14ac:dyDescent="0.3">
      <c r="A1716" s="3">
        <v>1796</v>
      </c>
      <c r="B1716" s="4">
        <v>45480</v>
      </c>
      <c r="C1716" s="3">
        <v>201</v>
      </c>
      <c r="D1716" s="3">
        <v>303</v>
      </c>
      <c r="E1716" s="3">
        <v>101</v>
      </c>
      <c r="F1716" s="3">
        <v>2</v>
      </c>
      <c r="G1716" s="5">
        <v>83.161000000000001</v>
      </c>
      <c r="H1716" s="5">
        <v>166.322</v>
      </c>
      <c r="I1716" s="5">
        <v>49.896599999999999</v>
      </c>
      <c r="J1716" s="3" t="b">
        <v>0</v>
      </c>
      <c r="K1716" s="3" t="s">
        <v>635</v>
      </c>
      <c r="L1716" s="16">
        <f t="shared" si="78"/>
        <v>0.10208333333333333</v>
      </c>
      <c r="M1716" s="3">
        <v>2024</v>
      </c>
      <c r="N1716" s="3">
        <v>7</v>
      </c>
      <c r="O1716" s="3" t="s">
        <v>20</v>
      </c>
      <c r="P1716" s="3">
        <v>2</v>
      </c>
      <c r="Q1716" s="14">
        <f xml:space="preserve"> Table1[[#This Row],[Total_Sales]] / Table1[[#This Row],[Quantity_Sold]]</f>
        <v>83.161000000000001</v>
      </c>
      <c r="R1716" s="14" t="str">
        <f t="shared" si="79"/>
        <v>Morning</v>
      </c>
      <c r="S1716" s="30">
        <f t="shared" si="80"/>
        <v>0.3</v>
      </c>
    </row>
    <row r="1717" spans="1:19" ht="15.75" customHeight="1" x14ac:dyDescent="0.3">
      <c r="A1717" s="3">
        <v>1151</v>
      </c>
      <c r="B1717" s="4">
        <v>45481</v>
      </c>
      <c r="C1717" s="3">
        <v>201</v>
      </c>
      <c r="D1717" s="3">
        <v>304</v>
      </c>
      <c r="E1717" s="3">
        <v>101</v>
      </c>
      <c r="F1717" s="3">
        <v>3</v>
      </c>
      <c r="G1717" s="5">
        <v>246.935</v>
      </c>
      <c r="H1717" s="5">
        <v>740.80500000000006</v>
      </c>
      <c r="I1717" s="5">
        <v>140.75295000000003</v>
      </c>
      <c r="J1717" s="3" t="b">
        <v>0</v>
      </c>
      <c r="K1717" s="3" t="s">
        <v>164</v>
      </c>
      <c r="L1717" s="16">
        <f t="shared" si="78"/>
        <v>0.34375</v>
      </c>
      <c r="M1717" s="3">
        <v>2024</v>
      </c>
      <c r="N1717" s="3">
        <v>7</v>
      </c>
      <c r="O1717" s="3" t="s">
        <v>28</v>
      </c>
      <c r="P1717" s="3">
        <v>8</v>
      </c>
      <c r="Q1717" s="14">
        <f xml:space="preserve"> Table1[[#This Row],[Total_Sales]] / Table1[[#This Row],[Quantity_Sold]]</f>
        <v>246.93500000000003</v>
      </c>
      <c r="R1717" s="14" t="str">
        <f t="shared" si="79"/>
        <v>Morning</v>
      </c>
      <c r="S1717" s="30">
        <f t="shared" si="80"/>
        <v>0.19000000000000003</v>
      </c>
    </row>
    <row r="1718" spans="1:19" ht="15.75" customHeight="1" x14ac:dyDescent="0.3">
      <c r="A1718" s="3">
        <v>1502</v>
      </c>
      <c r="B1718" s="4">
        <v>45481</v>
      </c>
      <c r="C1718" s="3">
        <v>204</v>
      </c>
      <c r="D1718" s="3">
        <v>302</v>
      </c>
      <c r="E1718" s="3">
        <v>101</v>
      </c>
      <c r="F1718" s="3">
        <v>1</v>
      </c>
      <c r="G1718" s="5">
        <v>134.524</v>
      </c>
      <c r="H1718" s="5">
        <v>134.524</v>
      </c>
      <c r="I1718" s="5">
        <v>40.357199999999999</v>
      </c>
      <c r="J1718" s="3" t="b">
        <v>0</v>
      </c>
      <c r="K1718" s="3" t="s">
        <v>445</v>
      </c>
      <c r="L1718" s="16">
        <f t="shared" si="78"/>
        <v>0.93055555555555558</v>
      </c>
      <c r="M1718" s="3">
        <v>2024</v>
      </c>
      <c r="N1718" s="3">
        <v>7</v>
      </c>
      <c r="O1718" s="3" t="s">
        <v>28</v>
      </c>
      <c r="P1718" s="3">
        <v>22</v>
      </c>
      <c r="Q1718" s="14">
        <f xml:space="preserve"> Table1[[#This Row],[Total_Sales]] / Table1[[#This Row],[Quantity_Sold]]</f>
        <v>134.524</v>
      </c>
      <c r="R1718" s="14" t="str">
        <f t="shared" si="79"/>
        <v>Night</v>
      </c>
      <c r="S1718" s="30">
        <f t="shared" si="80"/>
        <v>0.3</v>
      </c>
    </row>
    <row r="1719" spans="1:19" ht="15.75" customHeight="1" x14ac:dyDescent="0.3">
      <c r="A1719" s="3">
        <v>2914</v>
      </c>
      <c r="B1719" s="4">
        <v>45481</v>
      </c>
      <c r="C1719" s="3">
        <v>202</v>
      </c>
      <c r="D1719" s="3">
        <v>303</v>
      </c>
      <c r="E1719" s="3">
        <v>103</v>
      </c>
      <c r="F1719" s="3">
        <v>2</v>
      </c>
      <c r="G1719" s="5">
        <v>200.90199999999999</v>
      </c>
      <c r="H1719" s="5">
        <v>401.80399999999997</v>
      </c>
      <c r="I1719" s="5">
        <v>68.30668</v>
      </c>
      <c r="J1719" s="3" t="b">
        <v>0</v>
      </c>
      <c r="K1719" s="3" t="s">
        <v>1082</v>
      </c>
      <c r="L1719" s="16">
        <f t="shared" si="78"/>
        <v>0.50972222222222219</v>
      </c>
      <c r="M1719" s="3">
        <v>2024</v>
      </c>
      <c r="N1719" s="3">
        <v>7</v>
      </c>
      <c r="O1719" s="3" t="s">
        <v>28</v>
      </c>
      <c r="P1719" s="3">
        <v>12</v>
      </c>
      <c r="Q1719" s="9">
        <f xml:space="preserve"> Table1[[#This Row],[Total_Sales]] / Table1[[#This Row],[Quantity_Sold]]</f>
        <v>200.90199999999999</v>
      </c>
      <c r="R1719" s="14" t="str">
        <f t="shared" si="79"/>
        <v>Afternoon</v>
      </c>
      <c r="S1719" s="30">
        <f t="shared" si="80"/>
        <v>0.17</v>
      </c>
    </row>
    <row r="1720" spans="1:19" ht="15.75" customHeight="1" x14ac:dyDescent="0.3">
      <c r="A1720" s="3">
        <v>2937</v>
      </c>
      <c r="B1720" s="4">
        <v>45481</v>
      </c>
      <c r="C1720" s="3">
        <v>204</v>
      </c>
      <c r="D1720" s="3">
        <v>305</v>
      </c>
      <c r="E1720" s="3">
        <v>105</v>
      </c>
      <c r="F1720" s="3">
        <v>1</v>
      </c>
      <c r="G1720" s="5">
        <v>152.88</v>
      </c>
      <c r="H1720" s="5">
        <v>152.88</v>
      </c>
      <c r="I1720" s="5">
        <v>22.931999999999999</v>
      </c>
      <c r="J1720" s="3" t="b">
        <v>0</v>
      </c>
      <c r="K1720" s="3" t="s">
        <v>1093</v>
      </c>
      <c r="L1720" s="16">
        <f t="shared" si="78"/>
        <v>0.84513888888888888</v>
      </c>
      <c r="M1720" s="3">
        <v>2024</v>
      </c>
      <c r="N1720" s="3">
        <v>7</v>
      </c>
      <c r="O1720" s="3" t="s">
        <v>28</v>
      </c>
      <c r="P1720" s="3">
        <v>20</v>
      </c>
      <c r="Q1720" s="9">
        <f xml:space="preserve"> Table1[[#This Row],[Total_Sales]] / Table1[[#This Row],[Quantity_Sold]]</f>
        <v>152.88</v>
      </c>
      <c r="R1720" s="14" t="str">
        <f t="shared" si="79"/>
        <v>Evening</v>
      </c>
      <c r="S1720" s="30">
        <f t="shared" si="80"/>
        <v>0.15</v>
      </c>
    </row>
    <row r="1721" spans="1:19" ht="15.75" customHeight="1" x14ac:dyDescent="0.3">
      <c r="A1721" s="3">
        <v>2903</v>
      </c>
      <c r="B1721" s="4">
        <v>45482</v>
      </c>
      <c r="C1721" s="3">
        <v>204</v>
      </c>
      <c r="D1721" s="3">
        <v>304</v>
      </c>
      <c r="E1721" s="3">
        <v>105</v>
      </c>
      <c r="F1721" s="3">
        <v>7</v>
      </c>
      <c r="G1721" s="5">
        <v>357.78600000000006</v>
      </c>
      <c r="H1721" s="5">
        <v>2504.5020000000004</v>
      </c>
      <c r="I1721" s="5">
        <v>475.85538000000008</v>
      </c>
      <c r="J1721" s="3" t="b">
        <v>0</v>
      </c>
      <c r="K1721" s="3" t="s">
        <v>1061</v>
      </c>
      <c r="L1721" s="16">
        <f t="shared" si="78"/>
        <v>0.7104166666666667</v>
      </c>
      <c r="M1721" s="3">
        <v>2024</v>
      </c>
      <c r="N1721" s="3">
        <v>7</v>
      </c>
      <c r="O1721" s="3" t="s">
        <v>31</v>
      </c>
      <c r="P1721" s="3">
        <v>17</v>
      </c>
      <c r="Q1721" s="9">
        <f xml:space="preserve"> Table1[[#This Row],[Total_Sales]] / Table1[[#This Row],[Quantity_Sold]]</f>
        <v>357.78600000000006</v>
      </c>
      <c r="R1721" s="14" t="str">
        <f t="shared" si="79"/>
        <v>Evening</v>
      </c>
      <c r="S1721" s="30">
        <f t="shared" si="80"/>
        <v>0.19</v>
      </c>
    </row>
    <row r="1722" spans="1:19" ht="15.75" customHeight="1" x14ac:dyDescent="0.3">
      <c r="A1722" s="3">
        <v>1508</v>
      </c>
      <c r="B1722" s="4">
        <v>45483</v>
      </c>
      <c r="C1722" s="3">
        <v>201</v>
      </c>
      <c r="D1722" s="3">
        <v>302</v>
      </c>
      <c r="E1722" s="3">
        <v>105</v>
      </c>
      <c r="F1722" s="3">
        <v>5</v>
      </c>
      <c r="G1722" s="5">
        <v>178.93199999999999</v>
      </c>
      <c r="H1722" s="5">
        <v>894.66</v>
      </c>
      <c r="I1722" s="5">
        <v>268.39799999999997</v>
      </c>
      <c r="J1722" s="3" t="b">
        <v>0</v>
      </c>
      <c r="K1722" s="3" t="s">
        <v>450</v>
      </c>
      <c r="L1722" s="16">
        <f t="shared" si="78"/>
        <v>0.74513888888888891</v>
      </c>
      <c r="M1722" s="3">
        <v>2024</v>
      </c>
      <c r="N1722" s="3">
        <v>7</v>
      </c>
      <c r="O1722" s="3" t="s">
        <v>18</v>
      </c>
      <c r="P1722" s="3">
        <v>17</v>
      </c>
      <c r="Q1722" s="9">
        <f xml:space="preserve"> Table1[[#This Row],[Total_Sales]] / Table1[[#This Row],[Quantity_Sold]]</f>
        <v>178.93199999999999</v>
      </c>
      <c r="R1722" s="14" t="str">
        <f t="shared" si="79"/>
        <v>Evening</v>
      </c>
      <c r="S1722" s="30">
        <f t="shared" si="80"/>
        <v>0.3</v>
      </c>
    </row>
    <row r="1723" spans="1:19" ht="15.75" customHeight="1" x14ac:dyDescent="0.3">
      <c r="A1723" s="3">
        <v>2459</v>
      </c>
      <c r="B1723" s="4">
        <v>45483</v>
      </c>
      <c r="C1723" s="3">
        <v>205</v>
      </c>
      <c r="D1723" s="3">
        <v>303</v>
      </c>
      <c r="E1723" s="3">
        <v>104</v>
      </c>
      <c r="F1723" s="3">
        <v>9</v>
      </c>
      <c r="G1723" s="5">
        <v>153.04900000000001</v>
      </c>
      <c r="H1723" s="5">
        <v>1377.441</v>
      </c>
      <c r="I1723" s="5">
        <v>261.71379000000002</v>
      </c>
      <c r="J1723" s="3" t="b">
        <v>0</v>
      </c>
      <c r="K1723" s="3" t="s">
        <v>678</v>
      </c>
      <c r="L1723" s="16">
        <f t="shared" si="78"/>
        <v>0.22708333333333333</v>
      </c>
      <c r="M1723" s="3">
        <v>2024</v>
      </c>
      <c r="N1723" s="3">
        <v>7</v>
      </c>
      <c r="O1723" s="3" t="s">
        <v>18</v>
      </c>
      <c r="P1723" s="3">
        <v>5</v>
      </c>
      <c r="Q1723" s="9">
        <f xml:space="preserve"> Table1[[#This Row],[Total_Sales]] / Table1[[#This Row],[Quantity_Sold]]</f>
        <v>153.04900000000001</v>
      </c>
      <c r="R1723" s="14" t="str">
        <f t="shared" si="79"/>
        <v>Morning</v>
      </c>
      <c r="S1723" s="30">
        <f t="shared" si="80"/>
        <v>0.19</v>
      </c>
    </row>
    <row r="1724" spans="1:19" ht="15.75" customHeight="1" x14ac:dyDescent="0.3">
      <c r="A1724" s="3">
        <v>2469</v>
      </c>
      <c r="B1724" s="4">
        <v>45483</v>
      </c>
      <c r="C1724" s="3">
        <v>204</v>
      </c>
      <c r="D1724" s="3">
        <v>301</v>
      </c>
      <c r="E1724" s="3">
        <v>104</v>
      </c>
      <c r="F1724" s="3">
        <v>10</v>
      </c>
      <c r="G1724" s="5">
        <v>301.44400000000002</v>
      </c>
      <c r="H1724" s="5">
        <v>3014.44</v>
      </c>
      <c r="I1724" s="5">
        <v>452.166</v>
      </c>
      <c r="J1724" s="3" t="b">
        <v>0</v>
      </c>
      <c r="K1724" s="3" t="s">
        <v>162</v>
      </c>
      <c r="L1724" s="16">
        <f t="shared" si="78"/>
        <v>0.61805555555555558</v>
      </c>
      <c r="M1724" s="3">
        <v>2024</v>
      </c>
      <c r="N1724" s="3">
        <v>7</v>
      </c>
      <c r="O1724" s="3" t="s">
        <v>18</v>
      </c>
      <c r="P1724" s="3">
        <v>14</v>
      </c>
      <c r="Q1724" s="9">
        <f xml:space="preserve"> Table1[[#This Row],[Total_Sales]] / Table1[[#This Row],[Quantity_Sold]]</f>
        <v>301.44400000000002</v>
      </c>
      <c r="R1724" s="14" t="str">
        <f t="shared" si="79"/>
        <v>Afternoon</v>
      </c>
      <c r="S1724" s="30">
        <f t="shared" si="80"/>
        <v>0.15</v>
      </c>
    </row>
    <row r="1725" spans="1:19" ht="15.75" customHeight="1" x14ac:dyDescent="0.3">
      <c r="A1725" s="3">
        <v>2088</v>
      </c>
      <c r="B1725" s="4">
        <v>45484</v>
      </c>
      <c r="C1725" s="3">
        <v>203</v>
      </c>
      <c r="D1725" s="3">
        <v>301</v>
      </c>
      <c r="E1725" s="3">
        <v>104</v>
      </c>
      <c r="F1725" s="3">
        <v>9</v>
      </c>
      <c r="G1725" s="5">
        <v>306.37099999999998</v>
      </c>
      <c r="H1725" s="5">
        <v>2757.3389999999999</v>
      </c>
      <c r="I1725" s="5">
        <v>579.04118999999992</v>
      </c>
      <c r="J1725" s="3" t="b">
        <v>0</v>
      </c>
      <c r="K1725" s="3" t="s">
        <v>253</v>
      </c>
      <c r="L1725" s="16">
        <f t="shared" si="78"/>
        <v>0.11805555555555555</v>
      </c>
      <c r="M1725" s="3">
        <v>2024</v>
      </c>
      <c r="N1725" s="3">
        <v>7</v>
      </c>
      <c r="O1725" s="3" t="s">
        <v>16</v>
      </c>
      <c r="P1725" s="3">
        <v>2</v>
      </c>
      <c r="Q1725" s="9">
        <f xml:space="preserve"> Table1[[#This Row],[Total_Sales]] / Table1[[#This Row],[Quantity_Sold]]</f>
        <v>306.37099999999998</v>
      </c>
      <c r="R1725" s="14" t="str">
        <f t="shared" si="79"/>
        <v>Morning</v>
      </c>
      <c r="S1725" s="30">
        <f t="shared" si="80"/>
        <v>0.20999999999999996</v>
      </c>
    </row>
    <row r="1726" spans="1:19" ht="15.75" customHeight="1" x14ac:dyDescent="0.3">
      <c r="A1726" s="3">
        <v>2346</v>
      </c>
      <c r="B1726" s="4">
        <v>45484</v>
      </c>
      <c r="C1726" s="3">
        <v>205</v>
      </c>
      <c r="D1726" s="3">
        <v>305</v>
      </c>
      <c r="E1726" s="3">
        <v>103</v>
      </c>
      <c r="F1726" s="3">
        <v>5</v>
      </c>
      <c r="G1726" s="5">
        <v>331.27900000000005</v>
      </c>
      <c r="H1726" s="5">
        <v>1656.3950000000002</v>
      </c>
      <c r="I1726" s="5">
        <v>347.84295000000003</v>
      </c>
      <c r="J1726" s="3" t="b">
        <v>0</v>
      </c>
      <c r="K1726" s="3" t="s">
        <v>439</v>
      </c>
      <c r="L1726" s="16">
        <f t="shared" si="78"/>
        <v>0.84305555555555556</v>
      </c>
      <c r="M1726" s="3">
        <v>2024</v>
      </c>
      <c r="N1726" s="3">
        <v>7</v>
      </c>
      <c r="O1726" s="3" t="s">
        <v>16</v>
      </c>
      <c r="P1726" s="3">
        <v>20</v>
      </c>
      <c r="Q1726" s="9">
        <f xml:space="preserve"> Table1[[#This Row],[Total_Sales]] / Table1[[#This Row],[Quantity_Sold]]</f>
        <v>331.27900000000005</v>
      </c>
      <c r="R1726" s="14" t="str">
        <f t="shared" si="79"/>
        <v>Evening</v>
      </c>
      <c r="S1726" s="30">
        <f t="shared" si="80"/>
        <v>0.21</v>
      </c>
    </row>
    <row r="1727" spans="1:19" ht="15.75" customHeight="1" x14ac:dyDescent="0.3">
      <c r="A1727" s="3">
        <v>2455</v>
      </c>
      <c r="B1727" s="4">
        <v>45484</v>
      </c>
      <c r="C1727" s="3">
        <v>203</v>
      </c>
      <c r="D1727" s="3">
        <v>305</v>
      </c>
      <c r="E1727" s="3">
        <v>103</v>
      </c>
      <c r="F1727" s="3">
        <v>7</v>
      </c>
      <c r="G1727" s="5">
        <v>366.834</v>
      </c>
      <c r="H1727" s="5">
        <v>2567.8380000000002</v>
      </c>
      <c r="I1727" s="5">
        <v>641.95950000000005</v>
      </c>
      <c r="J1727" s="3" t="b">
        <v>0</v>
      </c>
      <c r="K1727" s="3" t="s">
        <v>729</v>
      </c>
      <c r="L1727" s="16">
        <f t="shared" si="78"/>
        <v>0.73472222222222228</v>
      </c>
      <c r="M1727" s="3">
        <v>2024</v>
      </c>
      <c r="N1727" s="3">
        <v>7</v>
      </c>
      <c r="O1727" s="3" t="s">
        <v>16</v>
      </c>
      <c r="P1727" s="3">
        <v>17</v>
      </c>
      <c r="Q1727" s="9">
        <f xml:space="preserve"> Table1[[#This Row],[Total_Sales]] / Table1[[#This Row],[Quantity_Sold]]</f>
        <v>366.834</v>
      </c>
      <c r="R1727" s="14" t="str">
        <f t="shared" si="79"/>
        <v>Evening</v>
      </c>
      <c r="S1727" s="30">
        <f t="shared" si="80"/>
        <v>0.25</v>
      </c>
    </row>
    <row r="1728" spans="1:19" ht="15.75" customHeight="1" x14ac:dyDescent="0.3">
      <c r="A1728" s="3">
        <v>1644</v>
      </c>
      <c r="B1728" s="4">
        <v>45485</v>
      </c>
      <c r="C1728" s="3">
        <v>204</v>
      </c>
      <c r="D1728" s="3">
        <v>302</v>
      </c>
      <c r="E1728" s="3">
        <v>105</v>
      </c>
      <c r="F1728" s="3">
        <v>1</v>
      </c>
      <c r="G1728" s="5">
        <v>367.86100000000005</v>
      </c>
      <c r="H1728" s="5">
        <v>367.86100000000005</v>
      </c>
      <c r="I1728" s="5">
        <v>77.250810000000001</v>
      </c>
      <c r="J1728" s="3" t="b">
        <v>0</v>
      </c>
      <c r="K1728" s="3" t="s">
        <v>539</v>
      </c>
      <c r="L1728" s="16">
        <f t="shared" si="78"/>
        <v>0.76944444444444449</v>
      </c>
      <c r="M1728" s="3">
        <v>2024</v>
      </c>
      <c r="N1728" s="3">
        <v>7</v>
      </c>
      <c r="O1728" s="3" t="s">
        <v>26</v>
      </c>
      <c r="P1728" s="3">
        <v>18</v>
      </c>
      <c r="Q1728" s="9">
        <f xml:space="preserve"> Table1[[#This Row],[Total_Sales]] / Table1[[#This Row],[Quantity_Sold]]</f>
        <v>367.86100000000005</v>
      </c>
      <c r="R1728" s="14" t="str">
        <f t="shared" si="79"/>
        <v>Evening</v>
      </c>
      <c r="S1728" s="30">
        <f t="shared" si="80"/>
        <v>0.20999999999999996</v>
      </c>
    </row>
    <row r="1729" spans="1:19" ht="15.75" customHeight="1" x14ac:dyDescent="0.3">
      <c r="A1729" s="3">
        <v>2173</v>
      </c>
      <c r="B1729" s="4">
        <v>45485</v>
      </c>
      <c r="C1729" s="3">
        <v>205</v>
      </c>
      <c r="D1729" s="3">
        <v>303</v>
      </c>
      <c r="E1729" s="3">
        <v>103</v>
      </c>
      <c r="F1729" s="3">
        <v>7</v>
      </c>
      <c r="G1729" s="5">
        <v>218.12700000000001</v>
      </c>
      <c r="H1729" s="5">
        <v>1526.8890000000001</v>
      </c>
      <c r="I1729" s="5">
        <v>381.72225000000003</v>
      </c>
      <c r="J1729" s="3" t="b">
        <v>1</v>
      </c>
      <c r="K1729" s="3" t="s">
        <v>811</v>
      </c>
      <c r="L1729" s="16">
        <f t="shared" si="78"/>
        <v>0.37638888888888888</v>
      </c>
      <c r="M1729" s="3">
        <v>2024</v>
      </c>
      <c r="N1729" s="3">
        <v>7</v>
      </c>
      <c r="O1729" s="3" t="s">
        <v>26</v>
      </c>
      <c r="P1729" s="3">
        <v>9</v>
      </c>
      <c r="Q1729" s="9">
        <f xml:space="preserve"> Table1[[#This Row],[Total_Sales]] / Table1[[#This Row],[Quantity_Sold]]</f>
        <v>218.12700000000001</v>
      </c>
      <c r="R1729" s="14" t="str">
        <f t="shared" si="79"/>
        <v>Morning</v>
      </c>
      <c r="S1729" s="30">
        <f t="shared" si="80"/>
        <v>0.25</v>
      </c>
    </row>
    <row r="1730" spans="1:19" ht="15.75" customHeight="1" x14ac:dyDescent="0.3">
      <c r="A1730" s="3">
        <v>2471</v>
      </c>
      <c r="B1730" s="4">
        <v>45485</v>
      </c>
      <c r="C1730" s="3">
        <v>203</v>
      </c>
      <c r="D1730" s="3">
        <v>302</v>
      </c>
      <c r="E1730" s="3">
        <v>101</v>
      </c>
      <c r="F1730" s="3">
        <v>7</v>
      </c>
      <c r="G1730" s="5">
        <v>205.946</v>
      </c>
      <c r="H1730" s="5">
        <v>1441.6220000000001</v>
      </c>
      <c r="I1730" s="5">
        <v>273.90818000000002</v>
      </c>
      <c r="J1730" s="3" t="b">
        <v>0</v>
      </c>
      <c r="K1730" s="3" t="s">
        <v>930</v>
      </c>
      <c r="L1730" s="16">
        <f t="shared" ref="L1730:L1793" si="81">TIMEVALUE(K1730)</f>
        <v>0.60138888888888886</v>
      </c>
      <c r="M1730" s="3">
        <v>2024</v>
      </c>
      <c r="N1730" s="3">
        <v>7</v>
      </c>
      <c r="O1730" s="3" t="s">
        <v>26</v>
      </c>
      <c r="P1730" s="3">
        <v>14</v>
      </c>
      <c r="Q1730" s="14">
        <f xml:space="preserve"> Table1[[#This Row],[Total_Sales]] / Table1[[#This Row],[Quantity_Sold]]</f>
        <v>205.946</v>
      </c>
      <c r="R1730" s="14" t="str">
        <f t="shared" ref="R1730:R1793" si="82">IF(L1730&lt;TIME(12,0,0),"Morning", IF(L1730&lt;TIME(15,0,0),"Afternoon", IF(L1730&lt;TIME(21,0,0),"Evening","Night")))</f>
        <v>Afternoon</v>
      </c>
      <c r="S1730" s="30">
        <f t="shared" ref="S1730:S1793" si="83">(I1730/H1730)</f>
        <v>0.19</v>
      </c>
    </row>
    <row r="1731" spans="1:19" ht="15.75" customHeight="1" x14ac:dyDescent="0.3">
      <c r="A1731" s="3">
        <v>2547</v>
      </c>
      <c r="B1731" s="4">
        <v>45485</v>
      </c>
      <c r="C1731" s="3">
        <v>202</v>
      </c>
      <c r="D1731" s="3">
        <v>301</v>
      </c>
      <c r="E1731" s="3">
        <v>101</v>
      </c>
      <c r="F1731" s="3">
        <v>6</v>
      </c>
      <c r="G1731" s="5">
        <v>181.428</v>
      </c>
      <c r="H1731" s="5">
        <v>1088.568</v>
      </c>
      <c r="I1731" s="5">
        <v>163.2852</v>
      </c>
      <c r="J1731" s="3" t="b">
        <v>0</v>
      </c>
      <c r="K1731" s="3" t="s">
        <v>644</v>
      </c>
      <c r="L1731" s="16">
        <f t="shared" si="81"/>
        <v>0.70416666666666672</v>
      </c>
      <c r="M1731" s="3">
        <v>2024</v>
      </c>
      <c r="N1731" s="3">
        <v>7</v>
      </c>
      <c r="O1731" s="3" t="s">
        <v>26</v>
      </c>
      <c r="P1731" s="3">
        <v>16</v>
      </c>
      <c r="Q1731" s="14">
        <f xml:space="preserve"> Table1[[#This Row],[Total_Sales]] / Table1[[#This Row],[Quantity_Sold]]</f>
        <v>181.428</v>
      </c>
      <c r="R1731" s="14" t="str">
        <f t="shared" si="82"/>
        <v>Evening</v>
      </c>
      <c r="S1731" s="30">
        <f t="shared" si="83"/>
        <v>0.15</v>
      </c>
    </row>
    <row r="1732" spans="1:19" ht="15.75" customHeight="1" x14ac:dyDescent="0.3">
      <c r="A1732" s="3">
        <v>2625</v>
      </c>
      <c r="B1732" s="4">
        <v>45485</v>
      </c>
      <c r="C1732" s="3">
        <v>205</v>
      </c>
      <c r="D1732" s="3">
        <v>304</v>
      </c>
      <c r="E1732" s="3">
        <v>105</v>
      </c>
      <c r="F1732" s="3">
        <v>10</v>
      </c>
      <c r="G1732" s="5">
        <v>220.363</v>
      </c>
      <c r="H1732" s="5">
        <v>2203.63</v>
      </c>
      <c r="I1732" s="5">
        <v>330.54450000000003</v>
      </c>
      <c r="J1732" s="3" t="b">
        <v>0</v>
      </c>
      <c r="K1732" s="3" t="s">
        <v>600</v>
      </c>
      <c r="L1732" s="16">
        <f t="shared" si="81"/>
        <v>0.61388888888888893</v>
      </c>
      <c r="M1732" s="3">
        <v>2024</v>
      </c>
      <c r="N1732" s="3">
        <v>7</v>
      </c>
      <c r="O1732" s="3" t="s">
        <v>26</v>
      </c>
      <c r="P1732" s="3">
        <v>14</v>
      </c>
      <c r="Q1732" s="9">
        <f xml:space="preserve"> Table1[[#This Row],[Total_Sales]] / Table1[[#This Row],[Quantity_Sold]]</f>
        <v>220.363</v>
      </c>
      <c r="R1732" s="14" t="str">
        <f t="shared" si="82"/>
        <v>Afternoon</v>
      </c>
      <c r="S1732" s="30">
        <f t="shared" si="83"/>
        <v>0.15</v>
      </c>
    </row>
    <row r="1733" spans="1:19" ht="15.75" customHeight="1" x14ac:dyDescent="0.3">
      <c r="A1733" s="3">
        <v>2856</v>
      </c>
      <c r="B1733" s="4">
        <v>45485</v>
      </c>
      <c r="C1733" s="3">
        <v>201</v>
      </c>
      <c r="D1733" s="3">
        <v>303</v>
      </c>
      <c r="E1733" s="3">
        <v>102</v>
      </c>
      <c r="F1733" s="3">
        <v>6</v>
      </c>
      <c r="G1733" s="5">
        <v>337.44100000000003</v>
      </c>
      <c r="H1733" s="5">
        <v>2024.6460000000002</v>
      </c>
      <c r="I1733" s="5">
        <v>425.17566000000005</v>
      </c>
      <c r="J1733" s="3" t="b">
        <v>0</v>
      </c>
      <c r="K1733" s="3" t="s">
        <v>1064</v>
      </c>
      <c r="L1733" s="16">
        <f t="shared" si="81"/>
        <v>0.36527777777777776</v>
      </c>
      <c r="M1733" s="3">
        <v>2024</v>
      </c>
      <c r="N1733" s="3">
        <v>7</v>
      </c>
      <c r="O1733" s="3" t="s">
        <v>26</v>
      </c>
      <c r="P1733" s="3">
        <v>8</v>
      </c>
      <c r="Q1733" s="9">
        <f xml:space="preserve"> Table1[[#This Row],[Total_Sales]] / Table1[[#This Row],[Quantity_Sold]]</f>
        <v>337.44100000000003</v>
      </c>
      <c r="R1733" s="14" t="str">
        <f t="shared" si="82"/>
        <v>Morning</v>
      </c>
      <c r="S1733" s="30">
        <f t="shared" si="83"/>
        <v>0.21</v>
      </c>
    </row>
    <row r="1734" spans="1:19" ht="15.75" customHeight="1" x14ac:dyDescent="0.3">
      <c r="A1734" s="3">
        <v>1213</v>
      </c>
      <c r="B1734" s="4">
        <v>45486</v>
      </c>
      <c r="C1734" s="3">
        <v>203</v>
      </c>
      <c r="D1734" s="3">
        <v>302</v>
      </c>
      <c r="E1734" s="3">
        <v>104</v>
      </c>
      <c r="F1734" s="3">
        <v>4</v>
      </c>
      <c r="G1734" s="5">
        <v>183.18299999999999</v>
      </c>
      <c r="H1734" s="5">
        <v>732.73199999999997</v>
      </c>
      <c r="I1734" s="5">
        <v>183.18299999999999</v>
      </c>
      <c r="J1734" s="3" t="b">
        <v>0</v>
      </c>
      <c r="K1734" s="3" t="s">
        <v>219</v>
      </c>
      <c r="L1734" s="16">
        <f t="shared" si="81"/>
        <v>0.10069444444444445</v>
      </c>
      <c r="M1734" s="3">
        <v>2024</v>
      </c>
      <c r="N1734" s="3">
        <v>7</v>
      </c>
      <c r="O1734" s="3" t="s">
        <v>22</v>
      </c>
      <c r="P1734" s="3">
        <v>2</v>
      </c>
      <c r="Q1734" s="9">
        <f xml:space="preserve"> Table1[[#This Row],[Total_Sales]] / Table1[[#This Row],[Quantity_Sold]]</f>
        <v>183.18299999999999</v>
      </c>
      <c r="R1734" s="14" t="str">
        <f t="shared" si="82"/>
        <v>Morning</v>
      </c>
      <c r="S1734" s="30">
        <f t="shared" si="83"/>
        <v>0.25</v>
      </c>
    </row>
    <row r="1735" spans="1:19" ht="15.75" customHeight="1" x14ac:dyDescent="0.3">
      <c r="A1735" s="3">
        <v>1460</v>
      </c>
      <c r="B1735" s="4">
        <v>45486</v>
      </c>
      <c r="C1735" s="3">
        <v>204</v>
      </c>
      <c r="D1735" s="3">
        <v>303</v>
      </c>
      <c r="E1735" s="3">
        <v>101</v>
      </c>
      <c r="F1735" s="3">
        <v>9</v>
      </c>
      <c r="G1735" s="5">
        <v>155.792</v>
      </c>
      <c r="H1735" s="5">
        <v>1402.1279999999999</v>
      </c>
      <c r="I1735" s="5">
        <v>420.63839999999999</v>
      </c>
      <c r="J1735" s="3" t="b">
        <v>1</v>
      </c>
      <c r="K1735" s="3" t="s">
        <v>414</v>
      </c>
      <c r="L1735" s="16">
        <f t="shared" si="81"/>
        <v>0.33680555555555558</v>
      </c>
      <c r="M1735" s="3">
        <v>2024</v>
      </c>
      <c r="N1735" s="3">
        <v>7</v>
      </c>
      <c r="O1735" s="3" t="s">
        <v>22</v>
      </c>
      <c r="P1735" s="3">
        <v>8</v>
      </c>
      <c r="Q1735" s="14">
        <f xml:space="preserve"> Table1[[#This Row],[Total_Sales]] / Table1[[#This Row],[Quantity_Sold]]</f>
        <v>155.792</v>
      </c>
      <c r="R1735" s="14" t="str">
        <f t="shared" si="82"/>
        <v>Morning</v>
      </c>
      <c r="S1735" s="30">
        <f t="shared" si="83"/>
        <v>0.3</v>
      </c>
    </row>
    <row r="1736" spans="1:19" ht="15.75" customHeight="1" x14ac:dyDescent="0.3">
      <c r="A1736" s="3">
        <v>1726</v>
      </c>
      <c r="B1736" s="4">
        <v>45486</v>
      </c>
      <c r="C1736" s="3">
        <v>202</v>
      </c>
      <c r="D1736" s="3">
        <v>305</v>
      </c>
      <c r="E1736" s="3">
        <v>105</v>
      </c>
      <c r="F1736" s="3">
        <v>5</v>
      </c>
      <c r="G1736" s="5">
        <v>199.27699999999999</v>
      </c>
      <c r="H1736" s="5">
        <v>996.38499999999999</v>
      </c>
      <c r="I1736" s="5">
        <v>169.38545000000002</v>
      </c>
      <c r="J1736" s="3" t="b">
        <v>1</v>
      </c>
      <c r="K1736" s="3" t="s">
        <v>459</v>
      </c>
      <c r="L1736" s="16">
        <f t="shared" si="81"/>
        <v>0.90138888888888891</v>
      </c>
      <c r="M1736" s="3">
        <v>2024</v>
      </c>
      <c r="N1736" s="3">
        <v>7</v>
      </c>
      <c r="O1736" s="3" t="s">
        <v>22</v>
      </c>
      <c r="P1736" s="3">
        <v>21</v>
      </c>
      <c r="Q1736" s="9">
        <f xml:space="preserve"> Table1[[#This Row],[Total_Sales]] / Table1[[#This Row],[Quantity_Sold]]</f>
        <v>199.27699999999999</v>
      </c>
      <c r="R1736" s="14" t="str">
        <f t="shared" si="82"/>
        <v>Night</v>
      </c>
      <c r="S1736" s="30">
        <f t="shared" si="83"/>
        <v>0.17</v>
      </c>
    </row>
    <row r="1737" spans="1:19" ht="15.75" customHeight="1" x14ac:dyDescent="0.3">
      <c r="A1737" s="3">
        <v>2839</v>
      </c>
      <c r="B1737" s="4">
        <v>45486</v>
      </c>
      <c r="C1737" s="3">
        <v>204</v>
      </c>
      <c r="D1737" s="3">
        <v>305</v>
      </c>
      <c r="E1737" s="3">
        <v>104</v>
      </c>
      <c r="F1737" s="3">
        <v>10</v>
      </c>
      <c r="G1737" s="5">
        <v>347.98400000000004</v>
      </c>
      <c r="H1737" s="5">
        <v>3479.84</v>
      </c>
      <c r="I1737" s="5">
        <v>869.96</v>
      </c>
      <c r="J1737" s="3" t="b">
        <v>1</v>
      </c>
      <c r="K1737" s="3" t="s">
        <v>419</v>
      </c>
      <c r="L1737" s="16">
        <f t="shared" si="81"/>
        <v>0.7680555555555556</v>
      </c>
      <c r="M1737" s="3">
        <v>2024</v>
      </c>
      <c r="N1737" s="3">
        <v>7</v>
      </c>
      <c r="O1737" s="3" t="s">
        <v>22</v>
      </c>
      <c r="P1737" s="3">
        <v>18</v>
      </c>
      <c r="Q1737" s="9">
        <f xml:space="preserve"> Table1[[#This Row],[Total_Sales]] / Table1[[#This Row],[Quantity_Sold]]</f>
        <v>347.98400000000004</v>
      </c>
      <c r="R1737" s="14" t="str">
        <f t="shared" si="82"/>
        <v>Evening</v>
      </c>
      <c r="S1737" s="30">
        <f t="shared" si="83"/>
        <v>0.25</v>
      </c>
    </row>
    <row r="1738" spans="1:19" ht="15.75" customHeight="1" x14ac:dyDescent="0.3">
      <c r="A1738" s="3">
        <v>2120</v>
      </c>
      <c r="B1738" s="4">
        <v>45487</v>
      </c>
      <c r="C1738" s="3">
        <v>203</v>
      </c>
      <c r="D1738" s="3">
        <v>303</v>
      </c>
      <c r="E1738" s="3">
        <v>103</v>
      </c>
      <c r="F1738" s="3">
        <v>10</v>
      </c>
      <c r="G1738" s="5">
        <v>111.52700000000002</v>
      </c>
      <c r="H1738" s="5">
        <v>1115.2700000000002</v>
      </c>
      <c r="I1738" s="5">
        <v>334.58100000000007</v>
      </c>
      <c r="J1738" s="3" t="b">
        <v>0</v>
      </c>
      <c r="K1738" s="3" t="s">
        <v>793</v>
      </c>
      <c r="L1738" s="16">
        <f t="shared" si="81"/>
        <v>0.95347222222222228</v>
      </c>
      <c r="M1738" s="3">
        <v>2024</v>
      </c>
      <c r="N1738" s="3">
        <v>7</v>
      </c>
      <c r="O1738" s="3" t="s">
        <v>20</v>
      </c>
      <c r="P1738" s="3">
        <v>22</v>
      </c>
      <c r="Q1738" s="9">
        <f xml:space="preserve"> Table1[[#This Row],[Total_Sales]] / Table1[[#This Row],[Quantity_Sold]]</f>
        <v>111.52700000000002</v>
      </c>
      <c r="R1738" s="14" t="str">
        <f t="shared" si="82"/>
        <v>Night</v>
      </c>
      <c r="S1738" s="30">
        <f t="shared" si="83"/>
        <v>0.3</v>
      </c>
    </row>
    <row r="1739" spans="1:19" ht="15.75" customHeight="1" x14ac:dyDescent="0.3">
      <c r="A1739" s="3">
        <v>2284</v>
      </c>
      <c r="B1739" s="4">
        <v>45487</v>
      </c>
      <c r="C1739" s="3">
        <v>201</v>
      </c>
      <c r="D1739" s="3">
        <v>303</v>
      </c>
      <c r="E1739" s="3">
        <v>103</v>
      </c>
      <c r="F1739" s="3">
        <v>4</v>
      </c>
      <c r="G1739" s="5">
        <v>130.637</v>
      </c>
      <c r="H1739" s="5">
        <v>522.548</v>
      </c>
      <c r="I1739" s="5">
        <v>88.833160000000007</v>
      </c>
      <c r="J1739" s="3" t="b">
        <v>1</v>
      </c>
      <c r="K1739" s="3" t="s">
        <v>860</v>
      </c>
      <c r="L1739" s="16">
        <f t="shared" si="81"/>
        <v>0.46111111111111114</v>
      </c>
      <c r="M1739" s="3">
        <v>2024</v>
      </c>
      <c r="N1739" s="3">
        <v>7</v>
      </c>
      <c r="O1739" s="3" t="s">
        <v>20</v>
      </c>
      <c r="P1739" s="3">
        <v>11</v>
      </c>
      <c r="Q1739" s="9">
        <f xml:space="preserve"> Table1[[#This Row],[Total_Sales]] / Table1[[#This Row],[Quantity_Sold]]</f>
        <v>130.637</v>
      </c>
      <c r="R1739" s="14" t="str">
        <f t="shared" si="82"/>
        <v>Morning</v>
      </c>
      <c r="S1739" s="30">
        <f t="shared" si="83"/>
        <v>0.17</v>
      </c>
    </row>
    <row r="1740" spans="1:19" ht="15.75" customHeight="1" x14ac:dyDescent="0.3">
      <c r="A1740" s="3">
        <v>2791</v>
      </c>
      <c r="B1740" s="4">
        <v>45487</v>
      </c>
      <c r="C1740" s="3">
        <v>203</v>
      </c>
      <c r="D1740" s="3">
        <v>301</v>
      </c>
      <c r="E1740" s="3">
        <v>105</v>
      </c>
      <c r="F1740" s="3">
        <v>3</v>
      </c>
      <c r="G1740" s="5">
        <v>357.51299999999998</v>
      </c>
      <c r="H1740" s="5">
        <v>1072.539</v>
      </c>
      <c r="I1740" s="5">
        <v>268.13475</v>
      </c>
      <c r="J1740" s="3" t="b">
        <v>0</v>
      </c>
      <c r="K1740" s="3" t="s">
        <v>334</v>
      </c>
      <c r="L1740" s="16">
        <f t="shared" si="81"/>
        <v>0.85347222222222219</v>
      </c>
      <c r="M1740" s="3">
        <v>2024</v>
      </c>
      <c r="N1740" s="3">
        <v>7</v>
      </c>
      <c r="O1740" s="3" t="s">
        <v>20</v>
      </c>
      <c r="P1740" s="3">
        <v>20</v>
      </c>
      <c r="Q1740" s="9">
        <f xml:space="preserve"> Table1[[#This Row],[Total_Sales]] / Table1[[#This Row],[Quantity_Sold]]</f>
        <v>357.51299999999998</v>
      </c>
      <c r="R1740" s="14" t="str">
        <f t="shared" si="82"/>
        <v>Evening</v>
      </c>
      <c r="S1740" s="30">
        <f t="shared" si="83"/>
        <v>0.25</v>
      </c>
    </row>
    <row r="1741" spans="1:19" ht="15.75" customHeight="1" x14ac:dyDescent="0.3">
      <c r="A1741" s="3">
        <v>2768</v>
      </c>
      <c r="B1741" s="4">
        <v>45488</v>
      </c>
      <c r="C1741" s="3">
        <v>204</v>
      </c>
      <c r="D1741" s="3">
        <v>303</v>
      </c>
      <c r="E1741" s="3">
        <v>105</v>
      </c>
      <c r="F1741" s="3">
        <v>9</v>
      </c>
      <c r="G1741" s="5">
        <v>212.589</v>
      </c>
      <c r="H1741" s="5">
        <v>1913.3009999999999</v>
      </c>
      <c r="I1741" s="5">
        <v>573.99029999999993</v>
      </c>
      <c r="J1741" s="3" t="b">
        <v>0</v>
      </c>
      <c r="K1741" s="3" t="s">
        <v>970</v>
      </c>
      <c r="L1741" s="16">
        <f t="shared" si="81"/>
        <v>0.54166666666666663</v>
      </c>
      <c r="M1741" s="3">
        <v>2024</v>
      </c>
      <c r="N1741" s="3">
        <v>7</v>
      </c>
      <c r="O1741" s="3" t="s">
        <v>28</v>
      </c>
      <c r="P1741" s="3">
        <v>13</v>
      </c>
      <c r="Q1741" s="9">
        <f xml:space="preserve"> Table1[[#This Row],[Total_Sales]] / Table1[[#This Row],[Quantity_Sold]]</f>
        <v>212.589</v>
      </c>
      <c r="R1741" s="14" t="str">
        <f t="shared" si="82"/>
        <v>Afternoon</v>
      </c>
      <c r="S1741" s="30">
        <f t="shared" si="83"/>
        <v>0.3</v>
      </c>
    </row>
    <row r="1742" spans="1:19" ht="15.75" customHeight="1" x14ac:dyDescent="0.3">
      <c r="A1742" s="3">
        <v>2628</v>
      </c>
      <c r="B1742" s="4">
        <v>45489</v>
      </c>
      <c r="C1742" s="3">
        <v>203</v>
      </c>
      <c r="D1742" s="3">
        <v>304</v>
      </c>
      <c r="E1742" s="3">
        <v>101</v>
      </c>
      <c r="F1742" s="3">
        <v>5</v>
      </c>
      <c r="G1742" s="5">
        <v>247.02600000000001</v>
      </c>
      <c r="H1742" s="5">
        <v>1235.1300000000001</v>
      </c>
      <c r="I1742" s="5">
        <v>259.37729999999999</v>
      </c>
      <c r="J1742" s="3" t="b">
        <v>1</v>
      </c>
      <c r="K1742" s="3" t="s">
        <v>917</v>
      </c>
      <c r="L1742" s="16">
        <f t="shared" si="81"/>
        <v>0.12083333333333333</v>
      </c>
      <c r="M1742" s="3">
        <v>2024</v>
      </c>
      <c r="N1742" s="3">
        <v>7</v>
      </c>
      <c r="O1742" s="3" t="s">
        <v>31</v>
      </c>
      <c r="P1742" s="3">
        <v>2</v>
      </c>
      <c r="Q1742" s="14">
        <f xml:space="preserve"> Table1[[#This Row],[Total_Sales]] / Table1[[#This Row],[Quantity_Sold]]</f>
        <v>247.02600000000001</v>
      </c>
      <c r="R1742" s="14" t="str">
        <f t="shared" si="82"/>
        <v>Morning</v>
      </c>
      <c r="S1742" s="30">
        <f t="shared" si="83"/>
        <v>0.20999999999999996</v>
      </c>
    </row>
    <row r="1743" spans="1:19" ht="15.75" customHeight="1" x14ac:dyDescent="0.3">
      <c r="A1743" s="3">
        <v>1171</v>
      </c>
      <c r="B1743" s="4">
        <v>45490</v>
      </c>
      <c r="C1743" s="3">
        <v>203</v>
      </c>
      <c r="D1743" s="3">
        <v>305</v>
      </c>
      <c r="E1743" s="3">
        <v>102</v>
      </c>
      <c r="F1743" s="3">
        <v>5</v>
      </c>
      <c r="G1743" s="5">
        <v>336.726</v>
      </c>
      <c r="H1743" s="5">
        <v>1683.63</v>
      </c>
      <c r="I1743" s="5">
        <v>420.90750000000003</v>
      </c>
      <c r="J1743" s="3" t="b">
        <v>0</v>
      </c>
      <c r="K1743" s="3" t="s">
        <v>183</v>
      </c>
      <c r="L1743" s="16">
        <f t="shared" si="81"/>
        <v>0.18263888888888888</v>
      </c>
      <c r="M1743" s="3">
        <v>2024</v>
      </c>
      <c r="N1743" s="3">
        <v>7</v>
      </c>
      <c r="O1743" s="3" t="s">
        <v>18</v>
      </c>
      <c r="P1743" s="3">
        <v>4</v>
      </c>
      <c r="Q1743" s="9">
        <f xml:space="preserve"> Table1[[#This Row],[Total_Sales]] / Table1[[#This Row],[Quantity_Sold]]</f>
        <v>336.726</v>
      </c>
      <c r="R1743" s="14" t="str">
        <f t="shared" si="82"/>
        <v>Morning</v>
      </c>
      <c r="S1743" s="30">
        <f t="shared" si="83"/>
        <v>0.25</v>
      </c>
    </row>
    <row r="1744" spans="1:19" ht="15.75" customHeight="1" x14ac:dyDescent="0.3">
      <c r="A1744" s="3">
        <v>1413</v>
      </c>
      <c r="B1744" s="4">
        <v>45490</v>
      </c>
      <c r="C1744" s="3">
        <v>204</v>
      </c>
      <c r="D1744" s="3">
        <v>305</v>
      </c>
      <c r="E1744" s="3">
        <v>104</v>
      </c>
      <c r="F1744" s="3">
        <v>5</v>
      </c>
      <c r="G1744" s="5">
        <v>109.64200000000001</v>
      </c>
      <c r="H1744" s="5">
        <v>548.21</v>
      </c>
      <c r="I1744" s="5">
        <v>82.231499999999997</v>
      </c>
      <c r="J1744" s="3" t="b">
        <v>0</v>
      </c>
      <c r="K1744" s="3" t="s">
        <v>386</v>
      </c>
      <c r="L1744" s="16">
        <f t="shared" si="81"/>
        <v>0.59027777777777779</v>
      </c>
      <c r="M1744" s="3">
        <v>2024</v>
      </c>
      <c r="N1744" s="3">
        <v>7</v>
      </c>
      <c r="O1744" s="3" t="s">
        <v>18</v>
      </c>
      <c r="P1744" s="3">
        <v>14</v>
      </c>
      <c r="Q1744" s="9">
        <f xml:space="preserve"> Table1[[#This Row],[Total_Sales]] / Table1[[#This Row],[Quantity_Sold]]</f>
        <v>109.64200000000001</v>
      </c>
      <c r="R1744" s="14" t="str">
        <f t="shared" si="82"/>
        <v>Afternoon</v>
      </c>
      <c r="S1744" s="30">
        <f t="shared" si="83"/>
        <v>0.15</v>
      </c>
    </row>
    <row r="1745" spans="1:19" ht="15.75" customHeight="1" x14ac:dyDescent="0.3">
      <c r="A1745" s="3">
        <v>1448</v>
      </c>
      <c r="B1745" s="4">
        <v>45491</v>
      </c>
      <c r="C1745" s="3">
        <v>202</v>
      </c>
      <c r="D1745" s="3">
        <v>304</v>
      </c>
      <c r="E1745" s="3">
        <v>103</v>
      </c>
      <c r="F1745" s="3">
        <v>10</v>
      </c>
      <c r="G1745" s="5">
        <v>210.91200000000001</v>
      </c>
      <c r="H1745" s="5">
        <v>2109.12</v>
      </c>
      <c r="I1745" s="5">
        <v>632.73599999999999</v>
      </c>
      <c r="J1745" s="3" t="b">
        <v>0</v>
      </c>
      <c r="K1745" s="3" t="s">
        <v>408</v>
      </c>
      <c r="L1745" s="16">
        <f t="shared" si="81"/>
        <v>0.3611111111111111</v>
      </c>
      <c r="M1745" s="3">
        <v>2024</v>
      </c>
      <c r="N1745" s="3">
        <v>7</v>
      </c>
      <c r="O1745" s="3" t="s">
        <v>16</v>
      </c>
      <c r="P1745" s="3">
        <v>8</v>
      </c>
      <c r="Q1745" s="9">
        <f xml:space="preserve"> Table1[[#This Row],[Total_Sales]] / Table1[[#This Row],[Quantity_Sold]]</f>
        <v>210.91199999999998</v>
      </c>
      <c r="R1745" s="14" t="str">
        <f t="shared" si="82"/>
        <v>Morning</v>
      </c>
      <c r="S1745" s="30">
        <f t="shared" si="83"/>
        <v>0.3</v>
      </c>
    </row>
    <row r="1746" spans="1:19" ht="15.75" customHeight="1" x14ac:dyDescent="0.3">
      <c r="A1746" s="3">
        <v>1884</v>
      </c>
      <c r="B1746" s="4">
        <v>45491</v>
      </c>
      <c r="C1746" s="3">
        <v>203</v>
      </c>
      <c r="D1746" s="3">
        <v>304</v>
      </c>
      <c r="E1746" s="3">
        <v>102</v>
      </c>
      <c r="F1746" s="3">
        <v>3</v>
      </c>
      <c r="G1746" s="5">
        <v>110.20099999999999</v>
      </c>
      <c r="H1746" s="5">
        <v>330.60299999999995</v>
      </c>
      <c r="I1746" s="5">
        <v>69.426629999999989</v>
      </c>
      <c r="J1746" s="3" t="b">
        <v>1</v>
      </c>
      <c r="K1746" s="3" t="s">
        <v>682</v>
      </c>
      <c r="L1746" s="16">
        <f t="shared" si="81"/>
        <v>0.98472222222222228</v>
      </c>
      <c r="M1746" s="3">
        <v>2024</v>
      </c>
      <c r="N1746" s="3">
        <v>7</v>
      </c>
      <c r="O1746" s="3" t="s">
        <v>16</v>
      </c>
      <c r="P1746" s="3">
        <v>23</v>
      </c>
      <c r="Q1746" s="9">
        <f xml:space="preserve"> Table1[[#This Row],[Total_Sales]] / Table1[[#This Row],[Quantity_Sold]]</f>
        <v>110.20099999999998</v>
      </c>
      <c r="R1746" s="14" t="str">
        <f t="shared" si="82"/>
        <v>Night</v>
      </c>
      <c r="S1746" s="30">
        <f t="shared" si="83"/>
        <v>0.21</v>
      </c>
    </row>
    <row r="1747" spans="1:19" ht="15.75" customHeight="1" x14ac:dyDescent="0.3">
      <c r="A1747" s="3">
        <v>1774</v>
      </c>
      <c r="B1747" s="4">
        <v>45492</v>
      </c>
      <c r="C1747" s="3">
        <v>203</v>
      </c>
      <c r="D1747" s="3">
        <v>301</v>
      </c>
      <c r="E1747" s="3">
        <v>102</v>
      </c>
      <c r="F1747" s="3">
        <v>8</v>
      </c>
      <c r="G1747" s="5">
        <v>264.524</v>
      </c>
      <c r="H1747" s="5">
        <v>2116.192</v>
      </c>
      <c r="I1747" s="5">
        <v>359.75264000000004</v>
      </c>
      <c r="J1747" s="3" t="b">
        <v>0</v>
      </c>
      <c r="K1747" s="3" t="s">
        <v>622</v>
      </c>
      <c r="L1747" s="16">
        <f t="shared" si="81"/>
        <v>0.26180555555555557</v>
      </c>
      <c r="M1747" s="3">
        <v>2024</v>
      </c>
      <c r="N1747" s="3">
        <v>7</v>
      </c>
      <c r="O1747" s="3" t="s">
        <v>26</v>
      </c>
      <c r="P1747" s="3">
        <v>6</v>
      </c>
      <c r="Q1747" s="9">
        <f xml:space="preserve"> Table1[[#This Row],[Total_Sales]] / Table1[[#This Row],[Quantity_Sold]]</f>
        <v>264.524</v>
      </c>
      <c r="R1747" s="14" t="str">
        <f t="shared" si="82"/>
        <v>Morning</v>
      </c>
      <c r="S1747" s="30">
        <f t="shared" si="83"/>
        <v>0.17</v>
      </c>
    </row>
    <row r="1748" spans="1:19" ht="15.75" customHeight="1" x14ac:dyDescent="0.3">
      <c r="A1748" s="3">
        <v>2178</v>
      </c>
      <c r="B1748" s="4">
        <v>45492</v>
      </c>
      <c r="C1748" s="3">
        <v>201</v>
      </c>
      <c r="D1748" s="3">
        <v>304</v>
      </c>
      <c r="E1748" s="3">
        <v>102</v>
      </c>
      <c r="F1748" s="3">
        <v>2</v>
      </c>
      <c r="G1748" s="5">
        <v>310.05</v>
      </c>
      <c r="H1748" s="5">
        <v>620.1</v>
      </c>
      <c r="I1748" s="5">
        <v>130.221</v>
      </c>
      <c r="J1748" s="3" t="b">
        <v>1</v>
      </c>
      <c r="K1748" s="3" t="s">
        <v>144</v>
      </c>
      <c r="L1748" s="16">
        <f t="shared" si="81"/>
        <v>0.88194444444444442</v>
      </c>
      <c r="M1748" s="3">
        <v>2024</v>
      </c>
      <c r="N1748" s="3">
        <v>7</v>
      </c>
      <c r="O1748" s="3" t="s">
        <v>26</v>
      </c>
      <c r="P1748" s="3">
        <v>21</v>
      </c>
      <c r="Q1748" s="9">
        <f xml:space="preserve"> Table1[[#This Row],[Total_Sales]] / Table1[[#This Row],[Quantity_Sold]]</f>
        <v>310.05</v>
      </c>
      <c r="R1748" s="14" t="str">
        <f t="shared" si="82"/>
        <v>Night</v>
      </c>
      <c r="S1748" s="30">
        <f t="shared" si="83"/>
        <v>0.21</v>
      </c>
    </row>
    <row r="1749" spans="1:19" ht="15.75" customHeight="1" x14ac:dyDescent="0.3">
      <c r="A1749" s="3">
        <v>1717</v>
      </c>
      <c r="B1749" s="4">
        <v>45493</v>
      </c>
      <c r="C1749" s="3">
        <v>202</v>
      </c>
      <c r="D1749" s="3">
        <v>301</v>
      </c>
      <c r="E1749" s="3">
        <v>104</v>
      </c>
      <c r="F1749" s="3">
        <v>6</v>
      </c>
      <c r="G1749" s="5">
        <v>226.69399999999999</v>
      </c>
      <c r="H1749" s="5">
        <v>1360.164</v>
      </c>
      <c r="I1749" s="5">
        <v>340.041</v>
      </c>
      <c r="J1749" s="3" t="b">
        <v>1</v>
      </c>
      <c r="K1749" s="3" t="s">
        <v>590</v>
      </c>
      <c r="L1749" s="16">
        <f t="shared" si="81"/>
        <v>0.63680555555555551</v>
      </c>
      <c r="M1749" s="3">
        <v>2024</v>
      </c>
      <c r="N1749" s="3">
        <v>7</v>
      </c>
      <c r="O1749" s="3" t="s">
        <v>22</v>
      </c>
      <c r="P1749" s="3">
        <v>15</v>
      </c>
      <c r="Q1749" s="9">
        <f xml:space="preserve"> Table1[[#This Row],[Total_Sales]] / Table1[[#This Row],[Quantity_Sold]]</f>
        <v>226.69399999999999</v>
      </c>
      <c r="R1749" s="14" t="str">
        <f t="shared" si="82"/>
        <v>Evening</v>
      </c>
      <c r="S1749" s="30">
        <f t="shared" si="83"/>
        <v>0.25</v>
      </c>
    </row>
    <row r="1750" spans="1:19" ht="15.75" customHeight="1" x14ac:dyDescent="0.3">
      <c r="A1750" s="3">
        <v>2304</v>
      </c>
      <c r="B1750" s="4">
        <v>45493</v>
      </c>
      <c r="C1750" s="3">
        <v>203</v>
      </c>
      <c r="D1750" s="3">
        <v>303</v>
      </c>
      <c r="E1750" s="3">
        <v>103</v>
      </c>
      <c r="F1750" s="3">
        <v>3</v>
      </c>
      <c r="G1750" s="5">
        <v>85.956000000000003</v>
      </c>
      <c r="H1750" s="5">
        <v>257.86799999999999</v>
      </c>
      <c r="I1750" s="5">
        <v>54.152279999999998</v>
      </c>
      <c r="J1750" s="3" t="b">
        <v>0</v>
      </c>
      <c r="K1750" s="3" t="s">
        <v>312</v>
      </c>
      <c r="L1750" s="16">
        <f t="shared" si="81"/>
        <v>0.18958333333333333</v>
      </c>
      <c r="M1750" s="3">
        <v>2024</v>
      </c>
      <c r="N1750" s="3">
        <v>7</v>
      </c>
      <c r="O1750" s="3" t="s">
        <v>22</v>
      </c>
      <c r="P1750" s="3">
        <v>4</v>
      </c>
      <c r="Q1750" s="9">
        <f xml:space="preserve"> Table1[[#This Row],[Total_Sales]] / Table1[[#This Row],[Quantity_Sold]]</f>
        <v>85.956000000000003</v>
      </c>
      <c r="R1750" s="14" t="str">
        <f t="shared" si="82"/>
        <v>Morning</v>
      </c>
      <c r="S1750" s="30">
        <f t="shared" si="83"/>
        <v>0.21</v>
      </c>
    </row>
    <row r="1751" spans="1:19" ht="15.75" customHeight="1" x14ac:dyDescent="0.3">
      <c r="A1751" s="3">
        <v>2749</v>
      </c>
      <c r="B1751" s="4">
        <v>45493</v>
      </c>
      <c r="C1751" s="3">
        <v>204</v>
      </c>
      <c r="D1751" s="3">
        <v>302</v>
      </c>
      <c r="E1751" s="3">
        <v>101</v>
      </c>
      <c r="F1751" s="3">
        <v>8</v>
      </c>
      <c r="G1751" s="5">
        <v>333.98300000000006</v>
      </c>
      <c r="H1751" s="5">
        <v>2671.8640000000005</v>
      </c>
      <c r="I1751" s="5">
        <v>667.96600000000012</v>
      </c>
      <c r="J1751" s="3" t="b">
        <v>0</v>
      </c>
      <c r="K1751" s="3" t="s">
        <v>325</v>
      </c>
      <c r="L1751" s="16">
        <f t="shared" si="81"/>
        <v>0.25972222222222224</v>
      </c>
      <c r="M1751" s="3">
        <v>2024</v>
      </c>
      <c r="N1751" s="3">
        <v>7</v>
      </c>
      <c r="O1751" s="3" t="s">
        <v>22</v>
      </c>
      <c r="P1751" s="3">
        <v>6</v>
      </c>
      <c r="Q1751" s="14">
        <f xml:space="preserve"> Table1[[#This Row],[Total_Sales]] / Table1[[#This Row],[Quantity_Sold]]</f>
        <v>333.98300000000006</v>
      </c>
      <c r="R1751" s="14" t="str">
        <f t="shared" si="82"/>
        <v>Morning</v>
      </c>
      <c r="S1751" s="30">
        <f t="shared" si="83"/>
        <v>0.25</v>
      </c>
    </row>
    <row r="1752" spans="1:19" ht="15.75" customHeight="1" x14ac:dyDescent="0.3">
      <c r="A1752" s="3">
        <v>1322</v>
      </c>
      <c r="B1752" s="4">
        <v>45494</v>
      </c>
      <c r="C1752" s="3">
        <v>203</v>
      </c>
      <c r="D1752" s="3">
        <v>303</v>
      </c>
      <c r="E1752" s="3">
        <v>102</v>
      </c>
      <c r="F1752" s="3">
        <v>2</v>
      </c>
      <c r="G1752" s="5">
        <v>97.525999999999996</v>
      </c>
      <c r="H1752" s="5">
        <v>195.05199999999999</v>
      </c>
      <c r="I1752" s="5">
        <v>58.515599999999992</v>
      </c>
      <c r="J1752" s="3" t="b">
        <v>0</v>
      </c>
      <c r="K1752" s="3" t="s">
        <v>310</v>
      </c>
      <c r="L1752" s="16">
        <f t="shared" si="81"/>
        <v>0.99236111111111114</v>
      </c>
      <c r="M1752" s="3">
        <v>2024</v>
      </c>
      <c r="N1752" s="3">
        <v>7</v>
      </c>
      <c r="O1752" s="3" t="s">
        <v>20</v>
      </c>
      <c r="P1752" s="3">
        <v>23</v>
      </c>
      <c r="Q1752" s="9">
        <f xml:space="preserve"> Table1[[#This Row],[Total_Sales]] / Table1[[#This Row],[Quantity_Sold]]</f>
        <v>97.525999999999996</v>
      </c>
      <c r="R1752" s="14" t="str">
        <f t="shared" si="82"/>
        <v>Night</v>
      </c>
      <c r="S1752" s="30">
        <f t="shared" si="83"/>
        <v>0.3</v>
      </c>
    </row>
    <row r="1753" spans="1:19" ht="15.75" customHeight="1" x14ac:dyDescent="0.3">
      <c r="A1753" s="3">
        <v>1668</v>
      </c>
      <c r="B1753" s="4">
        <v>45494</v>
      </c>
      <c r="C1753" s="3">
        <v>204</v>
      </c>
      <c r="D1753" s="3">
        <v>302</v>
      </c>
      <c r="E1753" s="3">
        <v>102</v>
      </c>
      <c r="F1753" s="3">
        <v>6</v>
      </c>
      <c r="G1753" s="5">
        <v>252.22600000000003</v>
      </c>
      <c r="H1753" s="5">
        <v>1513.3560000000002</v>
      </c>
      <c r="I1753" s="5">
        <v>317.80476000000004</v>
      </c>
      <c r="J1753" s="3" t="b">
        <v>1</v>
      </c>
      <c r="K1753" s="3" t="s">
        <v>559</v>
      </c>
      <c r="L1753" s="16">
        <f t="shared" si="81"/>
        <v>0.42499999999999999</v>
      </c>
      <c r="M1753" s="3">
        <v>2024</v>
      </c>
      <c r="N1753" s="3">
        <v>7</v>
      </c>
      <c r="O1753" s="3" t="s">
        <v>20</v>
      </c>
      <c r="P1753" s="3">
        <v>10</v>
      </c>
      <c r="Q1753" s="9">
        <f xml:space="preserve"> Table1[[#This Row],[Total_Sales]] / Table1[[#This Row],[Quantity_Sold]]</f>
        <v>252.22600000000003</v>
      </c>
      <c r="R1753" s="14" t="str">
        <f t="shared" si="82"/>
        <v>Morning</v>
      </c>
      <c r="S1753" s="30">
        <f t="shared" si="83"/>
        <v>0.21</v>
      </c>
    </row>
    <row r="1754" spans="1:19" ht="15.75" customHeight="1" x14ac:dyDescent="0.3">
      <c r="A1754" s="3">
        <v>2069</v>
      </c>
      <c r="B1754" s="4">
        <v>45494</v>
      </c>
      <c r="C1754" s="3">
        <v>203</v>
      </c>
      <c r="D1754" s="3">
        <v>303</v>
      </c>
      <c r="E1754" s="3">
        <v>102</v>
      </c>
      <c r="F1754" s="3">
        <v>7</v>
      </c>
      <c r="G1754" s="5">
        <v>239.447</v>
      </c>
      <c r="H1754" s="5">
        <v>1676.1289999999999</v>
      </c>
      <c r="I1754" s="5">
        <v>318.46450999999996</v>
      </c>
      <c r="J1754" s="3" t="b">
        <v>1</v>
      </c>
      <c r="K1754" s="3" t="s">
        <v>530</v>
      </c>
      <c r="L1754" s="16">
        <f t="shared" si="81"/>
        <v>0.9291666666666667</v>
      </c>
      <c r="M1754" s="3">
        <v>2024</v>
      </c>
      <c r="N1754" s="3">
        <v>7</v>
      </c>
      <c r="O1754" s="3" t="s">
        <v>20</v>
      </c>
      <c r="P1754" s="3">
        <v>22</v>
      </c>
      <c r="Q1754" s="9">
        <f xml:space="preserve"> Table1[[#This Row],[Total_Sales]] / Table1[[#This Row],[Quantity_Sold]]</f>
        <v>239.44699999999997</v>
      </c>
      <c r="R1754" s="14" t="str">
        <f t="shared" si="82"/>
        <v>Night</v>
      </c>
      <c r="S1754" s="30">
        <f t="shared" si="83"/>
        <v>0.18999999999999997</v>
      </c>
    </row>
    <row r="1755" spans="1:19" ht="15.75" customHeight="1" x14ac:dyDescent="0.3">
      <c r="A1755" s="3">
        <v>2731</v>
      </c>
      <c r="B1755" s="4">
        <v>45494</v>
      </c>
      <c r="C1755" s="3">
        <v>202</v>
      </c>
      <c r="D1755" s="3">
        <v>301</v>
      </c>
      <c r="E1755" s="3">
        <v>103</v>
      </c>
      <c r="F1755" s="3">
        <v>2</v>
      </c>
      <c r="G1755" s="5">
        <v>336.98600000000005</v>
      </c>
      <c r="H1755" s="5">
        <v>673.97200000000009</v>
      </c>
      <c r="I1755" s="5">
        <v>168.49300000000002</v>
      </c>
      <c r="J1755" s="3" t="b">
        <v>0</v>
      </c>
      <c r="K1755" s="3" t="s">
        <v>948</v>
      </c>
      <c r="L1755" s="16">
        <f t="shared" si="81"/>
        <v>6.805555555555555E-2</v>
      </c>
      <c r="M1755" s="3">
        <v>2024</v>
      </c>
      <c r="N1755" s="3">
        <v>7</v>
      </c>
      <c r="O1755" s="3" t="s">
        <v>20</v>
      </c>
      <c r="P1755" s="3">
        <v>1</v>
      </c>
      <c r="Q1755" s="9">
        <f xml:space="preserve"> Table1[[#This Row],[Total_Sales]] / Table1[[#This Row],[Quantity_Sold]]</f>
        <v>336.98600000000005</v>
      </c>
      <c r="R1755" s="14" t="str">
        <f t="shared" si="82"/>
        <v>Morning</v>
      </c>
      <c r="S1755" s="30">
        <f t="shared" si="83"/>
        <v>0.25</v>
      </c>
    </row>
    <row r="1756" spans="1:19" ht="15.75" customHeight="1" x14ac:dyDescent="0.3">
      <c r="A1756" s="3">
        <v>2810</v>
      </c>
      <c r="B1756" s="4">
        <v>45494</v>
      </c>
      <c r="C1756" s="3">
        <v>202</v>
      </c>
      <c r="D1756" s="3">
        <v>301</v>
      </c>
      <c r="E1756" s="3">
        <v>102</v>
      </c>
      <c r="F1756" s="3">
        <v>3</v>
      </c>
      <c r="G1756" s="5">
        <v>71.278999999999996</v>
      </c>
      <c r="H1756" s="5">
        <v>213.83699999999999</v>
      </c>
      <c r="I1756" s="5">
        <v>64.1511</v>
      </c>
      <c r="J1756" s="3" t="b">
        <v>0</v>
      </c>
      <c r="K1756" s="3" t="s">
        <v>338</v>
      </c>
      <c r="L1756" s="16">
        <f t="shared" si="81"/>
        <v>0.92986111111111114</v>
      </c>
      <c r="M1756" s="3">
        <v>2024</v>
      </c>
      <c r="N1756" s="3">
        <v>7</v>
      </c>
      <c r="O1756" s="3" t="s">
        <v>20</v>
      </c>
      <c r="P1756" s="3">
        <v>22</v>
      </c>
      <c r="Q1756" s="9">
        <f xml:space="preserve"> Table1[[#This Row],[Total_Sales]] / Table1[[#This Row],[Quantity_Sold]]</f>
        <v>71.278999999999996</v>
      </c>
      <c r="R1756" s="14" t="str">
        <f t="shared" si="82"/>
        <v>Night</v>
      </c>
      <c r="S1756" s="30">
        <f t="shared" si="83"/>
        <v>0.3</v>
      </c>
    </row>
    <row r="1757" spans="1:19" ht="15.75" customHeight="1" x14ac:dyDescent="0.3">
      <c r="A1757" s="3">
        <v>2585</v>
      </c>
      <c r="B1757" s="4">
        <v>45495</v>
      </c>
      <c r="C1757" s="3">
        <v>201</v>
      </c>
      <c r="D1757" s="3">
        <v>305</v>
      </c>
      <c r="E1757" s="3">
        <v>105</v>
      </c>
      <c r="F1757" s="3">
        <v>6</v>
      </c>
      <c r="G1757" s="5">
        <v>255.63200000000001</v>
      </c>
      <c r="H1757" s="5">
        <v>1533.7919999999999</v>
      </c>
      <c r="I1757" s="5">
        <v>291.42048</v>
      </c>
      <c r="J1757" s="3" t="b">
        <v>0</v>
      </c>
      <c r="K1757" s="3" t="s">
        <v>726</v>
      </c>
      <c r="L1757" s="16">
        <f t="shared" si="81"/>
        <v>0.29305555555555557</v>
      </c>
      <c r="M1757" s="3">
        <v>2024</v>
      </c>
      <c r="N1757" s="3">
        <v>7</v>
      </c>
      <c r="O1757" s="3" t="s">
        <v>28</v>
      </c>
      <c r="P1757" s="3">
        <v>7</v>
      </c>
      <c r="Q1757" s="9">
        <f xml:space="preserve"> Table1[[#This Row],[Total_Sales]] / Table1[[#This Row],[Quantity_Sold]]</f>
        <v>255.63199999999998</v>
      </c>
      <c r="R1757" s="14" t="str">
        <f t="shared" si="82"/>
        <v>Morning</v>
      </c>
      <c r="S1757" s="30">
        <f t="shared" si="83"/>
        <v>0.19</v>
      </c>
    </row>
    <row r="1758" spans="1:19" ht="15.75" customHeight="1" x14ac:dyDescent="0.3">
      <c r="A1758" s="3">
        <v>2777</v>
      </c>
      <c r="B1758" s="4">
        <v>45495</v>
      </c>
      <c r="C1758" s="3">
        <v>201</v>
      </c>
      <c r="D1758" s="3">
        <v>302</v>
      </c>
      <c r="E1758" s="3">
        <v>103</v>
      </c>
      <c r="F1758" s="3">
        <v>10</v>
      </c>
      <c r="G1758" s="5">
        <v>213.096</v>
      </c>
      <c r="H1758" s="5">
        <v>2130.96</v>
      </c>
      <c r="I1758" s="5">
        <v>404.88240000000002</v>
      </c>
      <c r="J1758" s="3" t="b">
        <v>0</v>
      </c>
      <c r="K1758" s="3" t="s">
        <v>449</v>
      </c>
      <c r="L1758" s="16">
        <f t="shared" si="81"/>
        <v>0.74722222222222223</v>
      </c>
      <c r="M1758" s="3">
        <v>2024</v>
      </c>
      <c r="N1758" s="3">
        <v>7</v>
      </c>
      <c r="O1758" s="3" t="s">
        <v>28</v>
      </c>
      <c r="P1758" s="3">
        <v>17</v>
      </c>
      <c r="Q1758" s="9">
        <f xml:space="preserve"> Table1[[#This Row],[Total_Sales]] / Table1[[#This Row],[Quantity_Sold]]</f>
        <v>213.096</v>
      </c>
      <c r="R1758" s="14" t="str">
        <f t="shared" si="82"/>
        <v>Evening</v>
      </c>
      <c r="S1758" s="30">
        <f t="shared" si="83"/>
        <v>0.19</v>
      </c>
    </row>
    <row r="1759" spans="1:19" ht="15.75" customHeight="1" x14ac:dyDescent="0.3">
      <c r="A1759" s="3">
        <v>2007</v>
      </c>
      <c r="B1759" s="4">
        <v>45496</v>
      </c>
      <c r="C1759" s="3">
        <v>204</v>
      </c>
      <c r="D1759" s="3">
        <v>303</v>
      </c>
      <c r="E1759" s="3">
        <v>103</v>
      </c>
      <c r="F1759" s="3">
        <v>3</v>
      </c>
      <c r="G1759" s="5">
        <v>152.06100000000001</v>
      </c>
      <c r="H1759" s="5">
        <v>456.18299999999999</v>
      </c>
      <c r="I1759" s="5">
        <v>68.427449999999993</v>
      </c>
      <c r="J1759" s="3" t="b">
        <v>0</v>
      </c>
      <c r="K1759" s="3" t="s">
        <v>688</v>
      </c>
      <c r="L1759" s="16">
        <f t="shared" si="81"/>
        <v>0.45555555555555555</v>
      </c>
      <c r="M1759" s="3">
        <v>2024</v>
      </c>
      <c r="N1759" s="3">
        <v>7</v>
      </c>
      <c r="O1759" s="3" t="s">
        <v>31</v>
      </c>
      <c r="P1759" s="3">
        <v>10</v>
      </c>
      <c r="Q1759" s="9">
        <f xml:space="preserve"> Table1[[#This Row],[Total_Sales]] / Table1[[#This Row],[Quantity_Sold]]</f>
        <v>152.06100000000001</v>
      </c>
      <c r="R1759" s="14" t="str">
        <f t="shared" si="82"/>
        <v>Morning</v>
      </c>
      <c r="S1759" s="30">
        <f t="shared" si="83"/>
        <v>0.15</v>
      </c>
    </row>
    <row r="1760" spans="1:19" ht="15.75" customHeight="1" x14ac:dyDescent="0.3">
      <c r="A1760" s="3">
        <v>2317</v>
      </c>
      <c r="B1760" s="4">
        <v>45496</v>
      </c>
      <c r="C1760" s="3">
        <v>204</v>
      </c>
      <c r="D1760" s="3">
        <v>302</v>
      </c>
      <c r="E1760" s="3">
        <v>103</v>
      </c>
      <c r="F1760" s="3">
        <v>3</v>
      </c>
      <c r="G1760" s="5">
        <v>262.91200000000003</v>
      </c>
      <c r="H1760" s="5">
        <v>788.7360000000001</v>
      </c>
      <c r="I1760" s="5">
        <v>197.18400000000003</v>
      </c>
      <c r="J1760" s="3" t="b">
        <v>0</v>
      </c>
      <c r="K1760" s="3" t="s">
        <v>876</v>
      </c>
      <c r="L1760" s="16">
        <f t="shared" si="81"/>
        <v>0.2298611111111111</v>
      </c>
      <c r="M1760" s="3">
        <v>2024</v>
      </c>
      <c r="N1760" s="3">
        <v>7</v>
      </c>
      <c r="O1760" s="3" t="s">
        <v>31</v>
      </c>
      <c r="P1760" s="3">
        <v>5</v>
      </c>
      <c r="Q1760" s="9">
        <f xml:space="preserve"> Table1[[#This Row],[Total_Sales]] / Table1[[#This Row],[Quantity_Sold]]</f>
        <v>262.91200000000003</v>
      </c>
      <c r="R1760" s="14" t="str">
        <f t="shared" si="82"/>
        <v>Morning</v>
      </c>
      <c r="S1760" s="30">
        <f t="shared" si="83"/>
        <v>0.25</v>
      </c>
    </row>
    <row r="1761" spans="1:19" ht="15.75" customHeight="1" x14ac:dyDescent="0.3">
      <c r="A1761" s="3">
        <v>1670</v>
      </c>
      <c r="B1761" s="4">
        <v>45497</v>
      </c>
      <c r="C1761" s="3">
        <v>201</v>
      </c>
      <c r="D1761" s="3">
        <v>302</v>
      </c>
      <c r="E1761" s="3">
        <v>105</v>
      </c>
      <c r="F1761" s="3">
        <v>5</v>
      </c>
      <c r="G1761" s="5">
        <v>96.850000000000009</v>
      </c>
      <c r="H1761" s="5">
        <v>484.25000000000006</v>
      </c>
      <c r="I1761" s="5">
        <v>145.27500000000001</v>
      </c>
      <c r="J1761" s="3" t="b">
        <v>1</v>
      </c>
      <c r="K1761" s="3" t="s">
        <v>561</v>
      </c>
      <c r="L1761" s="16">
        <f t="shared" si="81"/>
        <v>0.45208333333333334</v>
      </c>
      <c r="M1761" s="3">
        <v>2024</v>
      </c>
      <c r="N1761" s="3">
        <v>7</v>
      </c>
      <c r="O1761" s="3" t="s">
        <v>18</v>
      </c>
      <c r="P1761" s="3">
        <v>10</v>
      </c>
      <c r="Q1761" s="9">
        <f xml:space="preserve"> Table1[[#This Row],[Total_Sales]] / Table1[[#This Row],[Quantity_Sold]]</f>
        <v>96.850000000000009</v>
      </c>
      <c r="R1761" s="14" t="str">
        <f t="shared" si="82"/>
        <v>Morning</v>
      </c>
      <c r="S1761" s="30">
        <f t="shared" si="83"/>
        <v>0.3</v>
      </c>
    </row>
    <row r="1762" spans="1:19" ht="15.75" customHeight="1" x14ac:dyDescent="0.3">
      <c r="A1762" s="3">
        <v>2149</v>
      </c>
      <c r="B1762" s="4">
        <v>45497</v>
      </c>
      <c r="C1762" s="3">
        <v>202</v>
      </c>
      <c r="D1762" s="3">
        <v>304</v>
      </c>
      <c r="E1762" s="3">
        <v>101</v>
      </c>
      <c r="F1762" s="3">
        <v>1</v>
      </c>
      <c r="G1762" s="5">
        <v>370.79900000000004</v>
      </c>
      <c r="H1762" s="5">
        <v>370.79900000000004</v>
      </c>
      <c r="I1762" s="5">
        <v>92.699750000000009</v>
      </c>
      <c r="J1762" s="3" t="b">
        <v>0</v>
      </c>
      <c r="K1762" s="3" t="s">
        <v>622</v>
      </c>
      <c r="L1762" s="16">
        <f t="shared" si="81"/>
        <v>0.26180555555555557</v>
      </c>
      <c r="M1762" s="3">
        <v>2024</v>
      </c>
      <c r="N1762" s="3">
        <v>7</v>
      </c>
      <c r="O1762" s="3" t="s">
        <v>18</v>
      </c>
      <c r="P1762" s="3">
        <v>6</v>
      </c>
      <c r="Q1762" s="14">
        <f xml:space="preserve"> Table1[[#This Row],[Total_Sales]] / Table1[[#This Row],[Quantity_Sold]]</f>
        <v>370.79900000000004</v>
      </c>
      <c r="R1762" s="14" t="str">
        <f t="shared" si="82"/>
        <v>Morning</v>
      </c>
      <c r="S1762" s="30">
        <f t="shared" si="83"/>
        <v>0.25</v>
      </c>
    </row>
    <row r="1763" spans="1:19" ht="15.75" customHeight="1" x14ac:dyDescent="0.3">
      <c r="A1763" s="3">
        <v>2909</v>
      </c>
      <c r="B1763" s="4">
        <v>45497</v>
      </c>
      <c r="C1763" s="3">
        <v>202</v>
      </c>
      <c r="D1763" s="3">
        <v>302</v>
      </c>
      <c r="E1763" s="3">
        <v>102</v>
      </c>
      <c r="F1763" s="3">
        <v>3</v>
      </c>
      <c r="G1763" s="5">
        <v>67.39200000000001</v>
      </c>
      <c r="H1763" s="5">
        <v>202.17600000000004</v>
      </c>
      <c r="I1763" s="5">
        <v>38.413440000000008</v>
      </c>
      <c r="J1763" s="3" t="b">
        <v>0</v>
      </c>
      <c r="K1763" s="3" t="s">
        <v>293</v>
      </c>
      <c r="L1763" s="16">
        <f t="shared" si="81"/>
        <v>0.1361111111111111</v>
      </c>
      <c r="M1763" s="3">
        <v>2024</v>
      </c>
      <c r="N1763" s="3">
        <v>7</v>
      </c>
      <c r="O1763" s="3" t="s">
        <v>18</v>
      </c>
      <c r="P1763" s="3">
        <v>3</v>
      </c>
      <c r="Q1763" s="9">
        <f xml:space="preserve"> Table1[[#This Row],[Total_Sales]] / Table1[[#This Row],[Quantity_Sold]]</f>
        <v>67.39200000000001</v>
      </c>
      <c r="R1763" s="14" t="str">
        <f t="shared" si="82"/>
        <v>Morning</v>
      </c>
      <c r="S1763" s="30">
        <f t="shared" si="83"/>
        <v>0.19</v>
      </c>
    </row>
    <row r="1764" spans="1:19" ht="15.75" customHeight="1" x14ac:dyDescent="0.3">
      <c r="A1764" s="3">
        <v>2955</v>
      </c>
      <c r="B1764" s="4">
        <v>45497</v>
      </c>
      <c r="C1764" s="3">
        <v>204</v>
      </c>
      <c r="D1764" s="3">
        <v>305</v>
      </c>
      <c r="E1764" s="3">
        <v>103</v>
      </c>
      <c r="F1764" s="3">
        <v>10</v>
      </c>
      <c r="G1764" s="5">
        <v>132.71700000000001</v>
      </c>
      <c r="H1764" s="5">
        <v>1327.17</v>
      </c>
      <c r="I1764" s="5">
        <v>199.07550000000001</v>
      </c>
      <c r="J1764" s="3" t="b">
        <v>0</v>
      </c>
      <c r="K1764" s="3" t="s">
        <v>946</v>
      </c>
      <c r="L1764" s="16">
        <f t="shared" si="81"/>
        <v>0.18402777777777779</v>
      </c>
      <c r="M1764" s="3">
        <v>2024</v>
      </c>
      <c r="N1764" s="3">
        <v>7</v>
      </c>
      <c r="O1764" s="3" t="s">
        <v>18</v>
      </c>
      <c r="P1764" s="3">
        <v>4</v>
      </c>
      <c r="Q1764" s="9">
        <f xml:space="preserve"> Table1[[#This Row],[Total_Sales]] / Table1[[#This Row],[Quantity_Sold]]</f>
        <v>132.71700000000001</v>
      </c>
      <c r="R1764" s="14" t="str">
        <f t="shared" si="82"/>
        <v>Morning</v>
      </c>
      <c r="S1764" s="30">
        <f t="shared" si="83"/>
        <v>0.15</v>
      </c>
    </row>
    <row r="1765" spans="1:19" ht="15.75" customHeight="1" x14ac:dyDescent="0.3">
      <c r="A1765" s="3">
        <v>1024</v>
      </c>
      <c r="B1765" s="4">
        <v>45498</v>
      </c>
      <c r="C1765" s="3">
        <v>201</v>
      </c>
      <c r="D1765" s="3">
        <v>303</v>
      </c>
      <c r="E1765" s="3">
        <v>105</v>
      </c>
      <c r="F1765" s="3">
        <v>9</v>
      </c>
      <c r="G1765" s="5">
        <v>323.77800000000002</v>
      </c>
      <c r="H1765" s="5">
        <v>2914.0020000000004</v>
      </c>
      <c r="I1765" s="5">
        <v>495.3803400000001</v>
      </c>
      <c r="J1765" s="3" t="b">
        <v>0</v>
      </c>
      <c r="K1765" s="3" t="s">
        <v>45</v>
      </c>
      <c r="L1765" s="16">
        <f t="shared" si="81"/>
        <v>0.55763888888888891</v>
      </c>
      <c r="M1765" s="3">
        <v>2024</v>
      </c>
      <c r="N1765" s="3">
        <v>7</v>
      </c>
      <c r="O1765" s="3" t="s">
        <v>16</v>
      </c>
      <c r="P1765" s="3">
        <v>13</v>
      </c>
      <c r="Q1765" s="9">
        <f xml:space="preserve"> Table1[[#This Row],[Total_Sales]] / Table1[[#This Row],[Quantity_Sold]]</f>
        <v>323.77800000000002</v>
      </c>
      <c r="R1765" s="14" t="str">
        <f t="shared" si="82"/>
        <v>Afternoon</v>
      </c>
      <c r="S1765" s="30">
        <f t="shared" si="83"/>
        <v>0.17</v>
      </c>
    </row>
    <row r="1766" spans="1:19" ht="15.75" customHeight="1" x14ac:dyDescent="0.3">
      <c r="A1766" s="3">
        <v>1260</v>
      </c>
      <c r="B1766" s="4">
        <v>45498</v>
      </c>
      <c r="C1766" s="3">
        <v>201</v>
      </c>
      <c r="D1766" s="3">
        <v>303</v>
      </c>
      <c r="E1766" s="3">
        <v>101</v>
      </c>
      <c r="F1766" s="3">
        <v>2</v>
      </c>
      <c r="G1766" s="5">
        <v>367.38000000000005</v>
      </c>
      <c r="H1766" s="5">
        <v>734.7600000000001</v>
      </c>
      <c r="I1766" s="5">
        <v>154.29960000000003</v>
      </c>
      <c r="J1766" s="3" t="b">
        <v>0</v>
      </c>
      <c r="K1766" s="3" t="s">
        <v>261</v>
      </c>
      <c r="L1766" s="16">
        <f t="shared" si="81"/>
        <v>0.2902777777777778</v>
      </c>
      <c r="M1766" s="3">
        <v>2024</v>
      </c>
      <c r="N1766" s="3">
        <v>7</v>
      </c>
      <c r="O1766" s="3" t="s">
        <v>16</v>
      </c>
      <c r="P1766" s="3">
        <v>6</v>
      </c>
      <c r="Q1766" s="14">
        <f xml:space="preserve"> Table1[[#This Row],[Total_Sales]] / Table1[[#This Row],[Quantity_Sold]]</f>
        <v>367.38000000000005</v>
      </c>
      <c r="R1766" s="14" t="str">
        <f t="shared" si="82"/>
        <v>Morning</v>
      </c>
      <c r="S1766" s="30">
        <f t="shared" si="83"/>
        <v>0.21000000000000002</v>
      </c>
    </row>
    <row r="1767" spans="1:19" ht="15.75" customHeight="1" x14ac:dyDescent="0.3">
      <c r="A1767" s="3">
        <v>2181</v>
      </c>
      <c r="B1767" s="4">
        <v>45498</v>
      </c>
      <c r="C1767" s="3">
        <v>203</v>
      </c>
      <c r="D1767" s="3">
        <v>304</v>
      </c>
      <c r="E1767" s="3">
        <v>105</v>
      </c>
      <c r="F1767" s="3">
        <v>2</v>
      </c>
      <c r="G1767" s="5">
        <v>61.594000000000008</v>
      </c>
      <c r="H1767" s="5">
        <v>123.18800000000002</v>
      </c>
      <c r="I1767" s="5">
        <v>18.478200000000001</v>
      </c>
      <c r="J1767" s="3" t="b">
        <v>0</v>
      </c>
      <c r="K1767" s="3" t="s">
        <v>813</v>
      </c>
      <c r="L1767" s="16">
        <f t="shared" si="81"/>
        <v>0.85277777777777775</v>
      </c>
      <c r="M1767" s="3">
        <v>2024</v>
      </c>
      <c r="N1767" s="3">
        <v>7</v>
      </c>
      <c r="O1767" s="3" t="s">
        <v>16</v>
      </c>
      <c r="P1767" s="3">
        <v>20</v>
      </c>
      <c r="Q1767" s="9">
        <f xml:space="preserve"> Table1[[#This Row],[Total_Sales]] / Table1[[#This Row],[Quantity_Sold]]</f>
        <v>61.594000000000008</v>
      </c>
      <c r="R1767" s="14" t="str">
        <f t="shared" si="82"/>
        <v>Evening</v>
      </c>
      <c r="S1767" s="30">
        <f t="shared" si="83"/>
        <v>0.15</v>
      </c>
    </row>
    <row r="1768" spans="1:19" ht="15.75" customHeight="1" x14ac:dyDescent="0.3">
      <c r="A1768" s="3">
        <v>2292</v>
      </c>
      <c r="B1768" s="4">
        <v>45498</v>
      </c>
      <c r="C1768" s="3">
        <v>205</v>
      </c>
      <c r="D1768" s="3">
        <v>301</v>
      </c>
      <c r="E1768" s="3">
        <v>101</v>
      </c>
      <c r="F1768" s="3">
        <v>2</v>
      </c>
      <c r="G1768" s="5">
        <v>214.27900000000002</v>
      </c>
      <c r="H1768" s="5">
        <v>428.55800000000005</v>
      </c>
      <c r="I1768" s="5">
        <v>89.99718</v>
      </c>
      <c r="J1768" s="3" t="b">
        <v>0</v>
      </c>
      <c r="K1768" s="3" t="s">
        <v>866</v>
      </c>
      <c r="L1768" s="16">
        <f t="shared" si="81"/>
        <v>0.73333333333333328</v>
      </c>
      <c r="M1768" s="3">
        <v>2024</v>
      </c>
      <c r="N1768" s="3">
        <v>7</v>
      </c>
      <c r="O1768" s="3" t="s">
        <v>16</v>
      </c>
      <c r="P1768" s="3">
        <v>17</v>
      </c>
      <c r="Q1768" s="14">
        <f xml:space="preserve"> Table1[[#This Row],[Total_Sales]] / Table1[[#This Row],[Quantity_Sold]]</f>
        <v>214.27900000000002</v>
      </c>
      <c r="R1768" s="14" t="str">
        <f t="shared" si="82"/>
        <v>Evening</v>
      </c>
      <c r="S1768" s="30">
        <f t="shared" si="83"/>
        <v>0.20999999999999996</v>
      </c>
    </row>
    <row r="1769" spans="1:19" ht="15.75" customHeight="1" x14ac:dyDescent="0.3">
      <c r="A1769" s="3">
        <v>2836</v>
      </c>
      <c r="B1769" s="4">
        <v>45498</v>
      </c>
      <c r="C1769" s="3">
        <v>205</v>
      </c>
      <c r="D1769" s="3">
        <v>305</v>
      </c>
      <c r="E1769" s="3">
        <v>105</v>
      </c>
      <c r="F1769" s="3">
        <v>6</v>
      </c>
      <c r="G1769" s="5">
        <v>153.20499999999998</v>
      </c>
      <c r="H1769" s="5">
        <v>919.2299999999999</v>
      </c>
      <c r="I1769" s="5">
        <v>156.26910000000001</v>
      </c>
      <c r="J1769" s="3" t="b">
        <v>0</v>
      </c>
      <c r="K1769" s="3" t="s">
        <v>404</v>
      </c>
      <c r="L1769" s="16">
        <f t="shared" si="81"/>
        <v>0.39791666666666664</v>
      </c>
      <c r="M1769" s="3">
        <v>2024</v>
      </c>
      <c r="N1769" s="3">
        <v>7</v>
      </c>
      <c r="O1769" s="3" t="s">
        <v>16</v>
      </c>
      <c r="P1769" s="3">
        <v>9</v>
      </c>
      <c r="Q1769" s="9">
        <f xml:space="preserve"> Table1[[#This Row],[Total_Sales]] / Table1[[#This Row],[Quantity_Sold]]</f>
        <v>153.20499999999998</v>
      </c>
      <c r="R1769" s="14" t="str">
        <f t="shared" si="82"/>
        <v>Morning</v>
      </c>
      <c r="S1769" s="30">
        <f t="shared" si="83"/>
        <v>0.17000000000000004</v>
      </c>
    </row>
    <row r="1770" spans="1:19" ht="15.75" customHeight="1" x14ac:dyDescent="0.3">
      <c r="A1770" s="3">
        <v>1117</v>
      </c>
      <c r="B1770" s="4">
        <v>45499</v>
      </c>
      <c r="C1770" s="3">
        <v>205</v>
      </c>
      <c r="D1770" s="3">
        <v>302</v>
      </c>
      <c r="E1770" s="3">
        <v>101</v>
      </c>
      <c r="F1770" s="3">
        <v>6</v>
      </c>
      <c r="G1770" s="5">
        <v>230.542</v>
      </c>
      <c r="H1770" s="5">
        <v>1383.252</v>
      </c>
      <c r="I1770" s="5">
        <v>345.81299999999999</v>
      </c>
      <c r="J1770" s="3" t="b">
        <v>0</v>
      </c>
      <c r="K1770" s="3" t="s">
        <v>132</v>
      </c>
      <c r="L1770" s="16">
        <f t="shared" si="81"/>
        <v>0.38194444444444442</v>
      </c>
      <c r="M1770" s="3">
        <v>2024</v>
      </c>
      <c r="N1770" s="3">
        <v>7</v>
      </c>
      <c r="O1770" s="3" t="s">
        <v>26</v>
      </c>
      <c r="P1770" s="3">
        <v>9</v>
      </c>
      <c r="Q1770" s="14">
        <f xml:space="preserve"> Table1[[#This Row],[Total_Sales]] / Table1[[#This Row],[Quantity_Sold]]</f>
        <v>230.542</v>
      </c>
      <c r="R1770" s="14" t="str">
        <f t="shared" si="82"/>
        <v>Morning</v>
      </c>
      <c r="S1770" s="30">
        <f t="shared" si="83"/>
        <v>0.25</v>
      </c>
    </row>
    <row r="1771" spans="1:19" ht="15.75" customHeight="1" x14ac:dyDescent="0.3">
      <c r="A1771" s="3">
        <v>2153</v>
      </c>
      <c r="B1771" s="4">
        <v>45499</v>
      </c>
      <c r="C1771" s="3">
        <v>203</v>
      </c>
      <c r="D1771" s="3">
        <v>304</v>
      </c>
      <c r="E1771" s="3">
        <v>105</v>
      </c>
      <c r="F1771" s="3">
        <v>6</v>
      </c>
      <c r="G1771" s="5">
        <v>77.037999999999997</v>
      </c>
      <c r="H1771" s="5">
        <v>462.22799999999995</v>
      </c>
      <c r="I1771" s="5">
        <v>87.823319999999995</v>
      </c>
      <c r="J1771" s="3" t="b">
        <v>0</v>
      </c>
      <c r="K1771" s="3" t="s">
        <v>802</v>
      </c>
      <c r="L1771" s="16">
        <f t="shared" si="81"/>
        <v>0.69097222222222221</v>
      </c>
      <c r="M1771" s="3">
        <v>2024</v>
      </c>
      <c r="N1771" s="3">
        <v>7</v>
      </c>
      <c r="O1771" s="3" t="s">
        <v>26</v>
      </c>
      <c r="P1771" s="3">
        <v>16</v>
      </c>
      <c r="Q1771" s="9">
        <f xml:space="preserve"> Table1[[#This Row],[Total_Sales]] / Table1[[#This Row],[Quantity_Sold]]</f>
        <v>77.037999999999997</v>
      </c>
      <c r="R1771" s="14" t="str">
        <f t="shared" si="82"/>
        <v>Evening</v>
      </c>
      <c r="S1771" s="30">
        <f t="shared" si="83"/>
        <v>0.19</v>
      </c>
    </row>
    <row r="1772" spans="1:19" ht="15.75" customHeight="1" x14ac:dyDescent="0.3">
      <c r="A1772" s="3">
        <v>1358</v>
      </c>
      <c r="B1772" s="4">
        <v>45500</v>
      </c>
      <c r="C1772" s="3">
        <v>201</v>
      </c>
      <c r="D1772" s="3">
        <v>304</v>
      </c>
      <c r="E1772" s="3">
        <v>104</v>
      </c>
      <c r="F1772" s="3">
        <v>2</v>
      </c>
      <c r="G1772" s="5">
        <v>276.51</v>
      </c>
      <c r="H1772" s="5">
        <v>553.02</v>
      </c>
      <c r="I1772" s="5">
        <v>165.90599999999998</v>
      </c>
      <c r="J1772" s="3" t="b">
        <v>1</v>
      </c>
      <c r="K1772" s="3" t="s">
        <v>341</v>
      </c>
      <c r="L1772" s="16">
        <f t="shared" si="81"/>
        <v>0.89097222222222228</v>
      </c>
      <c r="M1772" s="3">
        <v>2024</v>
      </c>
      <c r="N1772" s="3">
        <v>7</v>
      </c>
      <c r="O1772" s="3" t="s">
        <v>22</v>
      </c>
      <c r="P1772" s="3">
        <v>21</v>
      </c>
      <c r="Q1772" s="9">
        <f xml:space="preserve"> Table1[[#This Row],[Total_Sales]] / Table1[[#This Row],[Quantity_Sold]]</f>
        <v>276.51</v>
      </c>
      <c r="R1772" s="14" t="str">
        <f t="shared" si="82"/>
        <v>Night</v>
      </c>
      <c r="S1772" s="30">
        <f t="shared" si="83"/>
        <v>0.3</v>
      </c>
    </row>
    <row r="1773" spans="1:19" ht="15.75" customHeight="1" x14ac:dyDescent="0.3">
      <c r="A1773" s="3">
        <v>2276</v>
      </c>
      <c r="B1773" s="4">
        <v>45500</v>
      </c>
      <c r="C1773" s="3">
        <v>203</v>
      </c>
      <c r="D1773" s="3">
        <v>303</v>
      </c>
      <c r="E1773" s="3">
        <v>101</v>
      </c>
      <c r="F1773" s="3">
        <v>6</v>
      </c>
      <c r="G1773" s="5">
        <v>328.06800000000004</v>
      </c>
      <c r="H1773" s="5">
        <v>1968.4080000000004</v>
      </c>
      <c r="I1773" s="5">
        <v>590.52240000000006</v>
      </c>
      <c r="J1773" s="3" t="b">
        <v>0</v>
      </c>
      <c r="K1773" s="3" t="s">
        <v>526</v>
      </c>
      <c r="L1773" s="16">
        <f t="shared" si="81"/>
        <v>0.71944444444444444</v>
      </c>
      <c r="M1773" s="3">
        <v>2024</v>
      </c>
      <c r="N1773" s="3">
        <v>7</v>
      </c>
      <c r="O1773" s="3" t="s">
        <v>22</v>
      </c>
      <c r="P1773" s="3">
        <v>17</v>
      </c>
      <c r="Q1773" s="14">
        <f xml:space="preserve"> Table1[[#This Row],[Total_Sales]] / Table1[[#This Row],[Quantity_Sold]]</f>
        <v>328.06800000000004</v>
      </c>
      <c r="R1773" s="14" t="str">
        <f t="shared" si="82"/>
        <v>Evening</v>
      </c>
      <c r="S1773" s="30">
        <f t="shared" si="83"/>
        <v>0.3</v>
      </c>
    </row>
    <row r="1774" spans="1:19" ht="15.75" customHeight="1" x14ac:dyDescent="0.3">
      <c r="A1774" s="3">
        <v>1861</v>
      </c>
      <c r="B1774" s="4">
        <v>45501</v>
      </c>
      <c r="C1774" s="3">
        <v>202</v>
      </c>
      <c r="D1774" s="3">
        <v>302</v>
      </c>
      <c r="E1774" s="3">
        <v>105</v>
      </c>
      <c r="F1774" s="3">
        <v>2</v>
      </c>
      <c r="G1774" s="5">
        <v>45.63</v>
      </c>
      <c r="H1774" s="5">
        <v>91.26</v>
      </c>
      <c r="I1774" s="5">
        <v>22.815000000000001</v>
      </c>
      <c r="J1774" s="3" t="b">
        <v>0</v>
      </c>
      <c r="K1774" s="3" t="s">
        <v>669</v>
      </c>
      <c r="L1774" s="16">
        <f t="shared" si="81"/>
        <v>0.90833333333333333</v>
      </c>
      <c r="M1774" s="3">
        <v>2024</v>
      </c>
      <c r="N1774" s="3">
        <v>7</v>
      </c>
      <c r="O1774" s="3" t="s">
        <v>20</v>
      </c>
      <c r="P1774" s="3">
        <v>21</v>
      </c>
      <c r="Q1774" s="9">
        <f xml:space="preserve"> Table1[[#This Row],[Total_Sales]] / Table1[[#This Row],[Quantity_Sold]]</f>
        <v>45.63</v>
      </c>
      <c r="R1774" s="14" t="str">
        <f t="shared" si="82"/>
        <v>Night</v>
      </c>
      <c r="S1774" s="30">
        <f t="shared" si="83"/>
        <v>0.25</v>
      </c>
    </row>
    <row r="1775" spans="1:19" ht="15.75" customHeight="1" x14ac:dyDescent="0.3">
      <c r="A1775" s="3">
        <v>1742</v>
      </c>
      <c r="B1775" s="4">
        <v>45502</v>
      </c>
      <c r="C1775" s="3">
        <v>201</v>
      </c>
      <c r="D1775" s="3">
        <v>301</v>
      </c>
      <c r="E1775" s="3">
        <v>103</v>
      </c>
      <c r="F1775" s="3">
        <v>6</v>
      </c>
      <c r="G1775" s="5">
        <v>78.02600000000001</v>
      </c>
      <c r="H1775" s="5">
        <v>468.15600000000006</v>
      </c>
      <c r="I1775" s="5">
        <v>140.44680000000002</v>
      </c>
      <c r="J1775" s="3" t="b">
        <v>0</v>
      </c>
      <c r="K1775" s="3" t="s">
        <v>603</v>
      </c>
      <c r="L1775" s="16">
        <f t="shared" si="81"/>
        <v>0.49652777777777779</v>
      </c>
      <c r="M1775" s="3">
        <v>2024</v>
      </c>
      <c r="N1775" s="3">
        <v>7</v>
      </c>
      <c r="O1775" s="3" t="s">
        <v>28</v>
      </c>
      <c r="P1775" s="3">
        <v>11</v>
      </c>
      <c r="Q1775" s="9">
        <f xml:space="preserve"> Table1[[#This Row],[Total_Sales]] / Table1[[#This Row],[Quantity_Sold]]</f>
        <v>78.02600000000001</v>
      </c>
      <c r="R1775" s="14" t="str">
        <f t="shared" si="82"/>
        <v>Morning</v>
      </c>
      <c r="S1775" s="30">
        <f t="shared" si="83"/>
        <v>0.3</v>
      </c>
    </row>
    <row r="1776" spans="1:19" ht="15.75" customHeight="1" x14ac:dyDescent="0.3">
      <c r="A1776" s="3">
        <v>1054</v>
      </c>
      <c r="B1776" s="4">
        <v>45503</v>
      </c>
      <c r="C1776" s="3">
        <v>201</v>
      </c>
      <c r="D1776" s="3">
        <v>305</v>
      </c>
      <c r="E1776" s="3">
        <v>105</v>
      </c>
      <c r="F1776" s="3">
        <v>1</v>
      </c>
      <c r="G1776" s="5">
        <v>261.95</v>
      </c>
      <c r="H1776" s="5">
        <v>261.95</v>
      </c>
      <c r="I1776" s="5">
        <v>44.531500000000001</v>
      </c>
      <c r="J1776" s="3" t="b">
        <v>0</v>
      </c>
      <c r="K1776" s="3" t="s">
        <v>74</v>
      </c>
      <c r="L1776" s="16">
        <f t="shared" si="81"/>
        <v>0.83750000000000002</v>
      </c>
      <c r="M1776" s="3">
        <v>2024</v>
      </c>
      <c r="N1776" s="3">
        <v>7</v>
      </c>
      <c r="O1776" s="3" t="s">
        <v>31</v>
      </c>
      <c r="P1776" s="3">
        <v>20</v>
      </c>
      <c r="Q1776" s="9">
        <f xml:space="preserve"> Table1[[#This Row],[Total_Sales]] / Table1[[#This Row],[Quantity_Sold]]</f>
        <v>261.95</v>
      </c>
      <c r="R1776" s="14" t="str">
        <f t="shared" si="82"/>
        <v>Evening</v>
      </c>
      <c r="S1776" s="30">
        <f t="shared" si="83"/>
        <v>0.17</v>
      </c>
    </row>
    <row r="1777" spans="1:19" ht="15.75" customHeight="1" x14ac:dyDescent="0.3">
      <c r="A1777" s="3">
        <v>1801</v>
      </c>
      <c r="B1777" s="4">
        <v>45503</v>
      </c>
      <c r="C1777" s="3">
        <v>202</v>
      </c>
      <c r="D1777" s="3">
        <v>304</v>
      </c>
      <c r="E1777" s="3">
        <v>102</v>
      </c>
      <c r="F1777" s="3">
        <v>3</v>
      </c>
      <c r="G1777" s="5">
        <v>144.10499999999999</v>
      </c>
      <c r="H1777" s="5">
        <v>432.31499999999994</v>
      </c>
      <c r="I1777" s="5">
        <v>108.07874999999999</v>
      </c>
      <c r="J1777" s="3" t="b">
        <v>0</v>
      </c>
      <c r="K1777" s="3" t="s">
        <v>638</v>
      </c>
      <c r="L1777" s="16">
        <f t="shared" si="81"/>
        <v>0.2673611111111111</v>
      </c>
      <c r="M1777" s="3">
        <v>2024</v>
      </c>
      <c r="N1777" s="3">
        <v>7</v>
      </c>
      <c r="O1777" s="3" t="s">
        <v>31</v>
      </c>
      <c r="P1777" s="3">
        <v>6</v>
      </c>
      <c r="Q1777" s="9">
        <f xml:space="preserve"> Table1[[#This Row],[Total_Sales]] / Table1[[#This Row],[Quantity_Sold]]</f>
        <v>144.10499999999999</v>
      </c>
      <c r="R1777" s="14" t="str">
        <f t="shared" si="82"/>
        <v>Morning</v>
      </c>
      <c r="S1777" s="30">
        <f t="shared" si="83"/>
        <v>0.25</v>
      </c>
    </row>
    <row r="1778" spans="1:19" ht="15.75" customHeight="1" x14ac:dyDescent="0.3">
      <c r="A1778" s="3">
        <v>2487</v>
      </c>
      <c r="B1778" s="4">
        <v>45503</v>
      </c>
      <c r="C1778" s="3">
        <v>201</v>
      </c>
      <c r="D1778" s="3">
        <v>302</v>
      </c>
      <c r="E1778" s="3">
        <v>104</v>
      </c>
      <c r="F1778" s="3">
        <v>2</v>
      </c>
      <c r="G1778" s="5">
        <v>324.18100000000004</v>
      </c>
      <c r="H1778" s="5">
        <v>648.36200000000008</v>
      </c>
      <c r="I1778" s="5">
        <v>97.254300000000015</v>
      </c>
      <c r="J1778" s="3" t="b">
        <v>0</v>
      </c>
      <c r="K1778" s="3" t="s">
        <v>189</v>
      </c>
      <c r="L1778" s="16">
        <f t="shared" si="81"/>
        <v>0.20694444444444443</v>
      </c>
      <c r="M1778" s="3">
        <v>2024</v>
      </c>
      <c r="N1778" s="3">
        <v>7</v>
      </c>
      <c r="O1778" s="3" t="s">
        <v>31</v>
      </c>
      <c r="P1778" s="3">
        <v>4</v>
      </c>
      <c r="Q1778" s="9">
        <f xml:space="preserve"> Table1[[#This Row],[Total_Sales]] / Table1[[#This Row],[Quantity_Sold]]</f>
        <v>324.18100000000004</v>
      </c>
      <c r="R1778" s="14" t="str">
        <f t="shared" si="82"/>
        <v>Morning</v>
      </c>
      <c r="S1778" s="30">
        <f t="shared" si="83"/>
        <v>0.15</v>
      </c>
    </row>
    <row r="1779" spans="1:19" ht="15.75" customHeight="1" x14ac:dyDescent="0.3">
      <c r="A1779" s="3">
        <v>1347</v>
      </c>
      <c r="B1779" s="4">
        <v>45504</v>
      </c>
      <c r="C1779" s="3">
        <v>201</v>
      </c>
      <c r="D1779" s="3">
        <v>304</v>
      </c>
      <c r="E1779" s="3">
        <v>104</v>
      </c>
      <c r="F1779" s="3">
        <v>4</v>
      </c>
      <c r="G1779" s="5">
        <v>155.76599999999999</v>
      </c>
      <c r="H1779" s="5">
        <v>623.06399999999996</v>
      </c>
      <c r="I1779" s="5">
        <v>93.459599999999995</v>
      </c>
      <c r="J1779" s="3" t="b">
        <v>1</v>
      </c>
      <c r="K1779" s="3" t="s">
        <v>331</v>
      </c>
      <c r="L1779" s="16">
        <f t="shared" si="81"/>
        <v>0.54305555555555551</v>
      </c>
      <c r="M1779" s="3">
        <v>2024</v>
      </c>
      <c r="N1779" s="3">
        <v>7</v>
      </c>
      <c r="O1779" s="3" t="s">
        <v>18</v>
      </c>
      <c r="P1779" s="3">
        <v>13</v>
      </c>
      <c r="Q1779" s="9">
        <f xml:space="preserve"> Table1[[#This Row],[Total_Sales]] / Table1[[#This Row],[Quantity_Sold]]</f>
        <v>155.76599999999999</v>
      </c>
      <c r="R1779" s="14" t="str">
        <f t="shared" si="82"/>
        <v>Afternoon</v>
      </c>
      <c r="S1779" s="30">
        <f t="shared" si="83"/>
        <v>0.15</v>
      </c>
    </row>
    <row r="1780" spans="1:19" ht="15.75" customHeight="1" x14ac:dyDescent="0.3">
      <c r="A1780" s="3">
        <v>1368</v>
      </c>
      <c r="B1780" s="4">
        <v>45505</v>
      </c>
      <c r="C1780" s="3">
        <v>203</v>
      </c>
      <c r="D1780" s="3">
        <v>304</v>
      </c>
      <c r="E1780" s="3">
        <v>102</v>
      </c>
      <c r="F1780" s="3">
        <v>5</v>
      </c>
      <c r="G1780" s="5">
        <v>234.71500000000003</v>
      </c>
      <c r="H1780" s="5">
        <v>1173.5750000000003</v>
      </c>
      <c r="I1780" s="5">
        <v>246.45075000000006</v>
      </c>
      <c r="J1780" s="3" t="b">
        <v>0</v>
      </c>
      <c r="K1780" s="3" t="s">
        <v>349</v>
      </c>
      <c r="L1780" s="16">
        <f t="shared" si="81"/>
        <v>0.67222222222222228</v>
      </c>
      <c r="M1780" s="3">
        <v>2024</v>
      </c>
      <c r="N1780" s="3">
        <v>8</v>
      </c>
      <c r="O1780" s="3" t="s">
        <v>16</v>
      </c>
      <c r="P1780" s="3">
        <v>16</v>
      </c>
      <c r="Q1780" s="9">
        <f xml:space="preserve"> Table1[[#This Row],[Total_Sales]] / Table1[[#This Row],[Quantity_Sold]]</f>
        <v>234.71500000000006</v>
      </c>
      <c r="R1780" s="14" t="str">
        <f t="shared" si="82"/>
        <v>Evening</v>
      </c>
      <c r="S1780" s="30">
        <f t="shared" si="83"/>
        <v>0.21</v>
      </c>
    </row>
    <row r="1781" spans="1:19" ht="15.75" customHeight="1" x14ac:dyDescent="0.3">
      <c r="A1781" s="3">
        <v>1778</v>
      </c>
      <c r="B1781" s="4">
        <v>45505</v>
      </c>
      <c r="C1781" s="3">
        <v>205</v>
      </c>
      <c r="D1781" s="3">
        <v>305</v>
      </c>
      <c r="E1781" s="3">
        <v>103</v>
      </c>
      <c r="F1781" s="3">
        <v>1</v>
      </c>
      <c r="G1781" s="5">
        <v>300.06599999999997</v>
      </c>
      <c r="H1781" s="5">
        <v>300.06599999999997</v>
      </c>
      <c r="I1781" s="5">
        <v>90.019799999999989</v>
      </c>
      <c r="J1781" s="3" t="b">
        <v>0</v>
      </c>
      <c r="K1781" s="3" t="s">
        <v>625</v>
      </c>
      <c r="L1781" s="16">
        <f t="shared" si="81"/>
        <v>0.29097222222222224</v>
      </c>
      <c r="M1781" s="3">
        <v>2024</v>
      </c>
      <c r="N1781" s="3">
        <v>8</v>
      </c>
      <c r="O1781" s="3" t="s">
        <v>16</v>
      </c>
      <c r="P1781" s="3">
        <v>6</v>
      </c>
      <c r="Q1781" s="9">
        <f xml:space="preserve"> Table1[[#This Row],[Total_Sales]] / Table1[[#This Row],[Quantity_Sold]]</f>
        <v>300.06599999999997</v>
      </c>
      <c r="R1781" s="14" t="str">
        <f t="shared" si="82"/>
        <v>Morning</v>
      </c>
      <c r="S1781" s="30">
        <f t="shared" si="83"/>
        <v>0.3</v>
      </c>
    </row>
    <row r="1782" spans="1:19" ht="15.75" customHeight="1" x14ac:dyDescent="0.3">
      <c r="A1782" s="3">
        <v>1244</v>
      </c>
      <c r="B1782" s="4">
        <v>45506</v>
      </c>
      <c r="C1782" s="3">
        <v>201</v>
      </c>
      <c r="D1782" s="3">
        <v>304</v>
      </c>
      <c r="E1782" s="3">
        <v>104</v>
      </c>
      <c r="F1782" s="3">
        <v>8</v>
      </c>
      <c r="G1782" s="5">
        <v>104.26</v>
      </c>
      <c r="H1782" s="5">
        <v>834.08</v>
      </c>
      <c r="I1782" s="5">
        <v>250.22399999999999</v>
      </c>
      <c r="J1782" s="3" t="b">
        <v>1</v>
      </c>
      <c r="K1782" s="3" t="s">
        <v>187</v>
      </c>
      <c r="L1782" s="16">
        <f t="shared" si="81"/>
        <v>0.75555555555555554</v>
      </c>
      <c r="M1782" s="3">
        <v>2024</v>
      </c>
      <c r="N1782" s="3">
        <v>8</v>
      </c>
      <c r="O1782" s="3" t="s">
        <v>26</v>
      </c>
      <c r="P1782" s="3">
        <v>18</v>
      </c>
      <c r="Q1782" s="9">
        <f xml:space="preserve"> Table1[[#This Row],[Total_Sales]] / Table1[[#This Row],[Quantity_Sold]]</f>
        <v>104.26</v>
      </c>
      <c r="R1782" s="14" t="str">
        <f t="shared" si="82"/>
        <v>Evening</v>
      </c>
      <c r="S1782" s="30">
        <f t="shared" si="83"/>
        <v>0.3</v>
      </c>
    </row>
    <row r="1783" spans="1:19" ht="15.75" customHeight="1" x14ac:dyDescent="0.3">
      <c r="A1783" s="3">
        <v>1744</v>
      </c>
      <c r="B1783" s="4">
        <v>45506</v>
      </c>
      <c r="C1783" s="3">
        <v>202</v>
      </c>
      <c r="D1783" s="3">
        <v>302</v>
      </c>
      <c r="E1783" s="3">
        <v>101</v>
      </c>
      <c r="F1783" s="3">
        <v>8</v>
      </c>
      <c r="G1783" s="5">
        <v>283.76400000000001</v>
      </c>
      <c r="H1783" s="5">
        <v>2270.1120000000001</v>
      </c>
      <c r="I1783" s="5">
        <v>385.91904000000005</v>
      </c>
      <c r="J1783" s="3" t="b">
        <v>1</v>
      </c>
      <c r="K1783" s="3" t="s">
        <v>432</v>
      </c>
      <c r="L1783" s="16">
        <f t="shared" si="81"/>
        <v>0.13402777777777777</v>
      </c>
      <c r="M1783" s="3">
        <v>2024</v>
      </c>
      <c r="N1783" s="3">
        <v>8</v>
      </c>
      <c r="O1783" s="3" t="s">
        <v>26</v>
      </c>
      <c r="P1783" s="3">
        <v>3</v>
      </c>
      <c r="Q1783" s="14">
        <f xml:space="preserve"> Table1[[#This Row],[Total_Sales]] / Table1[[#This Row],[Quantity_Sold]]</f>
        <v>283.76400000000001</v>
      </c>
      <c r="R1783" s="14" t="str">
        <f t="shared" si="82"/>
        <v>Morning</v>
      </c>
      <c r="S1783" s="30">
        <f t="shared" si="83"/>
        <v>0.17</v>
      </c>
    </row>
    <row r="1784" spans="1:19" ht="15.75" customHeight="1" x14ac:dyDescent="0.3">
      <c r="A1784" s="3">
        <v>2147</v>
      </c>
      <c r="B1784" s="4">
        <v>45506</v>
      </c>
      <c r="C1784" s="3">
        <v>202</v>
      </c>
      <c r="D1784" s="3">
        <v>302</v>
      </c>
      <c r="E1784" s="3">
        <v>105</v>
      </c>
      <c r="F1784" s="3">
        <v>7</v>
      </c>
      <c r="G1784" s="5">
        <v>80.144999999999996</v>
      </c>
      <c r="H1784" s="5">
        <v>561.01499999999999</v>
      </c>
      <c r="I1784" s="5">
        <v>106.59285</v>
      </c>
      <c r="J1784" s="3" t="b">
        <v>0</v>
      </c>
      <c r="K1784" s="3" t="s">
        <v>739</v>
      </c>
      <c r="L1784" s="16">
        <f t="shared" si="81"/>
        <v>0.51944444444444449</v>
      </c>
      <c r="M1784" s="3">
        <v>2024</v>
      </c>
      <c r="N1784" s="3">
        <v>8</v>
      </c>
      <c r="O1784" s="3" t="s">
        <v>26</v>
      </c>
      <c r="P1784" s="3">
        <v>12</v>
      </c>
      <c r="Q1784" s="9">
        <f xml:space="preserve"> Table1[[#This Row],[Total_Sales]] / Table1[[#This Row],[Quantity_Sold]]</f>
        <v>80.144999999999996</v>
      </c>
      <c r="R1784" s="14" t="str">
        <f t="shared" si="82"/>
        <v>Afternoon</v>
      </c>
      <c r="S1784" s="30">
        <f t="shared" si="83"/>
        <v>0.19</v>
      </c>
    </row>
    <row r="1785" spans="1:19" ht="15.75" customHeight="1" x14ac:dyDescent="0.3">
      <c r="A1785" s="3">
        <v>1284</v>
      </c>
      <c r="B1785" s="4">
        <v>45507</v>
      </c>
      <c r="C1785" s="3">
        <v>204</v>
      </c>
      <c r="D1785" s="3">
        <v>302</v>
      </c>
      <c r="E1785" s="3">
        <v>101</v>
      </c>
      <c r="F1785" s="3">
        <v>4</v>
      </c>
      <c r="G1785" s="5">
        <v>102.297</v>
      </c>
      <c r="H1785" s="5">
        <v>409.18799999999999</v>
      </c>
      <c r="I1785" s="5">
        <v>85.929479999999998</v>
      </c>
      <c r="J1785" s="3" t="b">
        <v>0</v>
      </c>
      <c r="K1785" s="3" t="s">
        <v>281</v>
      </c>
      <c r="L1785" s="16">
        <f t="shared" si="81"/>
        <v>0.41111111111111109</v>
      </c>
      <c r="M1785" s="3">
        <v>2024</v>
      </c>
      <c r="N1785" s="3">
        <v>8</v>
      </c>
      <c r="O1785" s="3" t="s">
        <v>22</v>
      </c>
      <c r="P1785" s="3">
        <v>9</v>
      </c>
      <c r="Q1785" s="14">
        <f xml:space="preserve"> Table1[[#This Row],[Total_Sales]] / Table1[[#This Row],[Quantity_Sold]]</f>
        <v>102.297</v>
      </c>
      <c r="R1785" s="14" t="str">
        <f t="shared" si="82"/>
        <v>Morning</v>
      </c>
      <c r="S1785" s="30">
        <f t="shared" si="83"/>
        <v>0.21</v>
      </c>
    </row>
    <row r="1786" spans="1:19" ht="15.75" customHeight="1" x14ac:dyDescent="0.3">
      <c r="A1786" s="3">
        <v>1341</v>
      </c>
      <c r="B1786" s="4">
        <v>45508</v>
      </c>
      <c r="C1786" s="3">
        <v>203</v>
      </c>
      <c r="D1786" s="3">
        <v>302</v>
      </c>
      <c r="E1786" s="3">
        <v>104</v>
      </c>
      <c r="F1786" s="3">
        <v>5</v>
      </c>
      <c r="G1786" s="5">
        <v>53.507999999999996</v>
      </c>
      <c r="H1786" s="5">
        <v>267.53999999999996</v>
      </c>
      <c r="I1786" s="5">
        <v>40.130999999999993</v>
      </c>
      <c r="J1786" s="3" t="b">
        <v>0</v>
      </c>
      <c r="K1786" s="3" t="s">
        <v>325</v>
      </c>
      <c r="L1786" s="16">
        <f t="shared" si="81"/>
        <v>0.25972222222222224</v>
      </c>
      <c r="M1786" s="3">
        <v>2024</v>
      </c>
      <c r="N1786" s="3">
        <v>8</v>
      </c>
      <c r="O1786" s="3" t="s">
        <v>20</v>
      </c>
      <c r="P1786" s="3">
        <v>6</v>
      </c>
      <c r="Q1786" s="9">
        <f xml:space="preserve"> Table1[[#This Row],[Total_Sales]] / Table1[[#This Row],[Quantity_Sold]]</f>
        <v>53.507999999999996</v>
      </c>
      <c r="R1786" s="14" t="str">
        <f t="shared" si="82"/>
        <v>Morning</v>
      </c>
      <c r="S1786" s="30">
        <f t="shared" si="83"/>
        <v>0.15</v>
      </c>
    </row>
    <row r="1787" spans="1:19" ht="15.75" customHeight="1" x14ac:dyDescent="0.3">
      <c r="A1787" s="3">
        <v>1605</v>
      </c>
      <c r="B1787" s="4">
        <v>45508</v>
      </c>
      <c r="C1787" s="3">
        <v>203</v>
      </c>
      <c r="D1787" s="3">
        <v>301</v>
      </c>
      <c r="E1787" s="3">
        <v>105</v>
      </c>
      <c r="F1787" s="3">
        <v>8</v>
      </c>
      <c r="G1787" s="5">
        <v>76.894999999999996</v>
      </c>
      <c r="H1787" s="5">
        <v>615.16</v>
      </c>
      <c r="I1787" s="5">
        <v>92.273999999999987</v>
      </c>
      <c r="J1787" s="3" t="b">
        <v>0</v>
      </c>
      <c r="K1787" s="3" t="s">
        <v>515</v>
      </c>
      <c r="L1787" s="16">
        <f t="shared" si="81"/>
        <v>0.35625000000000001</v>
      </c>
      <c r="M1787" s="3">
        <v>2024</v>
      </c>
      <c r="N1787" s="3">
        <v>8</v>
      </c>
      <c r="O1787" s="3" t="s">
        <v>20</v>
      </c>
      <c r="P1787" s="3">
        <v>8</v>
      </c>
      <c r="Q1787" s="9">
        <f xml:space="preserve"> Table1[[#This Row],[Total_Sales]] / Table1[[#This Row],[Quantity_Sold]]</f>
        <v>76.894999999999996</v>
      </c>
      <c r="R1787" s="14" t="str">
        <f t="shared" si="82"/>
        <v>Morning</v>
      </c>
      <c r="S1787" s="30">
        <f t="shared" si="83"/>
        <v>0.15</v>
      </c>
    </row>
    <row r="1788" spans="1:19" ht="15.75" customHeight="1" x14ac:dyDescent="0.3">
      <c r="A1788" s="3">
        <v>2809</v>
      </c>
      <c r="B1788" s="4">
        <v>45508</v>
      </c>
      <c r="C1788" s="3">
        <v>204</v>
      </c>
      <c r="D1788" s="3">
        <v>302</v>
      </c>
      <c r="E1788" s="3">
        <v>102</v>
      </c>
      <c r="F1788" s="3">
        <v>3</v>
      </c>
      <c r="G1788" s="5">
        <v>327.483</v>
      </c>
      <c r="H1788" s="5">
        <v>982.44900000000007</v>
      </c>
      <c r="I1788" s="5">
        <v>245.61225000000002</v>
      </c>
      <c r="J1788" s="3" t="b">
        <v>0</v>
      </c>
      <c r="K1788" s="3" t="s">
        <v>411</v>
      </c>
      <c r="L1788" s="16">
        <f t="shared" si="81"/>
        <v>7.6388888888888895E-2</v>
      </c>
      <c r="M1788" s="3">
        <v>2024</v>
      </c>
      <c r="N1788" s="3">
        <v>8</v>
      </c>
      <c r="O1788" s="3" t="s">
        <v>20</v>
      </c>
      <c r="P1788" s="3">
        <v>1</v>
      </c>
      <c r="Q1788" s="9">
        <f xml:space="preserve"> Table1[[#This Row],[Total_Sales]] / Table1[[#This Row],[Quantity_Sold]]</f>
        <v>327.483</v>
      </c>
      <c r="R1788" s="14" t="str">
        <f t="shared" si="82"/>
        <v>Morning</v>
      </c>
      <c r="S1788" s="30">
        <f t="shared" si="83"/>
        <v>0.25</v>
      </c>
    </row>
    <row r="1789" spans="1:19" ht="15.75" customHeight="1" x14ac:dyDescent="0.3">
      <c r="A1789" s="3">
        <v>2828</v>
      </c>
      <c r="B1789" s="4">
        <v>45508</v>
      </c>
      <c r="C1789" s="3">
        <v>204</v>
      </c>
      <c r="D1789" s="3">
        <v>301</v>
      </c>
      <c r="E1789" s="3">
        <v>101</v>
      </c>
      <c r="F1789" s="3">
        <v>5</v>
      </c>
      <c r="G1789" s="5">
        <v>363.19400000000002</v>
      </c>
      <c r="H1789" s="5">
        <v>1815.97</v>
      </c>
      <c r="I1789" s="5">
        <v>544.79099999999994</v>
      </c>
      <c r="J1789" s="3" t="b">
        <v>0</v>
      </c>
      <c r="K1789" s="3" t="s">
        <v>834</v>
      </c>
      <c r="L1789" s="16">
        <f t="shared" si="81"/>
        <v>0.69722222222222219</v>
      </c>
      <c r="M1789" s="3">
        <v>2024</v>
      </c>
      <c r="N1789" s="3">
        <v>8</v>
      </c>
      <c r="O1789" s="3" t="s">
        <v>20</v>
      </c>
      <c r="P1789" s="3">
        <v>16</v>
      </c>
      <c r="Q1789" s="14">
        <f xml:space="preserve"> Table1[[#This Row],[Total_Sales]] / Table1[[#This Row],[Quantity_Sold]]</f>
        <v>363.19400000000002</v>
      </c>
      <c r="R1789" s="14" t="str">
        <f t="shared" si="82"/>
        <v>Evening</v>
      </c>
      <c r="S1789" s="30">
        <f t="shared" si="83"/>
        <v>0.3</v>
      </c>
    </row>
    <row r="1790" spans="1:19" ht="15.75" customHeight="1" x14ac:dyDescent="0.3">
      <c r="A1790" s="3">
        <v>2901</v>
      </c>
      <c r="B1790" s="4">
        <v>45508</v>
      </c>
      <c r="C1790" s="3">
        <v>201</v>
      </c>
      <c r="D1790" s="3">
        <v>301</v>
      </c>
      <c r="E1790" s="3">
        <v>101</v>
      </c>
      <c r="F1790" s="3">
        <v>3</v>
      </c>
      <c r="G1790" s="5">
        <v>348.01</v>
      </c>
      <c r="H1790" s="5">
        <v>1044.03</v>
      </c>
      <c r="I1790" s="5">
        <v>156.6045</v>
      </c>
      <c r="J1790" s="3" t="b">
        <v>0</v>
      </c>
      <c r="K1790" s="3" t="s">
        <v>1078</v>
      </c>
      <c r="L1790" s="16">
        <f t="shared" si="81"/>
        <v>0.1451388888888889</v>
      </c>
      <c r="M1790" s="3">
        <v>2024</v>
      </c>
      <c r="N1790" s="3">
        <v>8</v>
      </c>
      <c r="O1790" s="3" t="s">
        <v>20</v>
      </c>
      <c r="P1790" s="3">
        <v>3</v>
      </c>
      <c r="Q1790" s="14">
        <f xml:space="preserve"> Table1[[#This Row],[Total_Sales]] / Table1[[#This Row],[Quantity_Sold]]</f>
        <v>348.01</v>
      </c>
      <c r="R1790" s="14" t="str">
        <f t="shared" si="82"/>
        <v>Morning</v>
      </c>
      <c r="S1790" s="30">
        <f t="shared" si="83"/>
        <v>0.15</v>
      </c>
    </row>
    <row r="1791" spans="1:19" ht="15.75" customHeight="1" x14ac:dyDescent="0.3">
      <c r="A1791" s="3">
        <v>2963</v>
      </c>
      <c r="B1791" s="4">
        <v>45508</v>
      </c>
      <c r="C1791" s="3">
        <v>201</v>
      </c>
      <c r="D1791" s="3">
        <v>303</v>
      </c>
      <c r="E1791" s="3">
        <v>105</v>
      </c>
      <c r="F1791" s="3">
        <v>7</v>
      </c>
      <c r="G1791" s="5">
        <v>326.36500000000001</v>
      </c>
      <c r="H1791" s="5">
        <v>2284.5550000000003</v>
      </c>
      <c r="I1791" s="5">
        <v>434.06545000000006</v>
      </c>
      <c r="J1791" s="3" t="b">
        <v>0</v>
      </c>
      <c r="K1791" s="3" t="s">
        <v>665</v>
      </c>
      <c r="L1791" s="16">
        <f t="shared" si="81"/>
        <v>0.76111111111111107</v>
      </c>
      <c r="M1791" s="3">
        <v>2024</v>
      </c>
      <c r="N1791" s="3">
        <v>8</v>
      </c>
      <c r="O1791" s="3" t="s">
        <v>20</v>
      </c>
      <c r="P1791" s="3">
        <v>18</v>
      </c>
      <c r="Q1791" s="9">
        <f xml:space="preserve"> Table1[[#This Row],[Total_Sales]] / Table1[[#This Row],[Quantity_Sold]]</f>
        <v>326.36500000000007</v>
      </c>
      <c r="R1791" s="14" t="str">
        <f t="shared" si="82"/>
        <v>Evening</v>
      </c>
      <c r="S1791" s="30">
        <f t="shared" si="83"/>
        <v>0.19</v>
      </c>
    </row>
    <row r="1792" spans="1:19" ht="15.75" customHeight="1" x14ac:dyDescent="0.3">
      <c r="A1792" s="3">
        <v>1203</v>
      </c>
      <c r="B1792" s="4">
        <v>45509</v>
      </c>
      <c r="C1792" s="3">
        <v>201</v>
      </c>
      <c r="D1792" s="3">
        <v>303</v>
      </c>
      <c r="E1792" s="3">
        <v>103</v>
      </c>
      <c r="F1792" s="3">
        <v>7</v>
      </c>
      <c r="G1792" s="5">
        <v>167.92099999999999</v>
      </c>
      <c r="H1792" s="5">
        <v>1175.4469999999999</v>
      </c>
      <c r="I1792" s="5">
        <v>176.31704999999997</v>
      </c>
      <c r="J1792" s="3" t="b">
        <v>0</v>
      </c>
      <c r="K1792" s="3" t="s">
        <v>212</v>
      </c>
      <c r="L1792" s="16">
        <f t="shared" si="81"/>
        <v>0.84722222222222221</v>
      </c>
      <c r="M1792" s="3">
        <v>2024</v>
      </c>
      <c r="N1792" s="3">
        <v>8</v>
      </c>
      <c r="O1792" s="3" t="s">
        <v>28</v>
      </c>
      <c r="P1792" s="3">
        <v>20</v>
      </c>
      <c r="Q1792" s="9">
        <f xml:space="preserve"> Table1[[#This Row],[Total_Sales]] / Table1[[#This Row],[Quantity_Sold]]</f>
        <v>167.92099999999999</v>
      </c>
      <c r="R1792" s="14" t="str">
        <f t="shared" si="82"/>
        <v>Evening</v>
      </c>
      <c r="S1792" s="30">
        <f t="shared" si="83"/>
        <v>0.15</v>
      </c>
    </row>
    <row r="1793" spans="1:19" ht="15.75" customHeight="1" x14ac:dyDescent="0.3">
      <c r="A1793" s="3">
        <v>1318</v>
      </c>
      <c r="B1793" s="4">
        <v>45510</v>
      </c>
      <c r="C1793" s="3">
        <v>205</v>
      </c>
      <c r="D1793" s="3">
        <v>304</v>
      </c>
      <c r="E1793" s="3">
        <v>105</v>
      </c>
      <c r="F1793" s="3">
        <v>1</v>
      </c>
      <c r="G1793" s="5">
        <v>138.13800000000001</v>
      </c>
      <c r="H1793" s="5">
        <v>138.13800000000001</v>
      </c>
      <c r="I1793" s="5">
        <v>23.483460000000001</v>
      </c>
      <c r="J1793" s="3" t="b">
        <v>0</v>
      </c>
      <c r="K1793" s="3" t="s">
        <v>306</v>
      </c>
      <c r="L1793" s="16">
        <f t="shared" si="81"/>
        <v>0.37777777777777777</v>
      </c>
      <c r="M1793" s="3">
        <v>2024</v>
      </c>
      <c r="N1793" s="3">
        <v>8</v>
      </c>
      <c r="O1793" s="3" t="s">
        <v>31</v>
      </c>
      <c r="P1793" s="3">
        <v>9</v>
      </c>
      <c r="Q1793" s="9">
        <f xml:space="preserve"> Table1[[#This Row],[Total_Sales]] / Table1[[#This Row],[Quantity_Sold]]</f>
        <v>138.13800000000001</v>
      </c>
      <c r="R1793" s="14" t="str">
        <f t="shared" si="82"/>
        <v>Morning</v>
      </c>
      <c r="S1793" s="30">
        <f t="shared" si="83"/>
        <v>0.17</v>
      </c>
    </row>
    <row r="1794" spans="1:19" ht="15.75" customHeight="1" x14ac:dyDescent="0.3">
      <c r="A1794" s="3">
        <v>1604</v>
      </c>
      <c r="B1794" s="4">
        <v>45510</v>
      </c>
      <c r="C1794" s="3">
        <v>202</v>
      </c>
      <c r="D1794" s="3">
        <v>301</v>
      </c>
      <c r="E1794" s="3">
        <v>105</v>
      </c>
      <c r="F1794" s="3">
        <v>7</v>
      </c>
      <c r="G1794" s="5">
        <v>112.19</v>
      </c>
      <c r="H1794" s="5">
        <v>785.32999999999993</v>
      </c>
      <c r="I1794" s="5">
        <v>235.59899999999996</v>
      </c>
      <c r="J1794" s="3" t="b">
        <v>0</v>
      </c>
      <c r="K1794" s="3" t="s">
        <v>147</v>
      </c>
      <c r="L1794" s="16">
        <f t="shared" ref="L1794:L1857" si="84">TIMEVALUE(K1794)</f>
        <v>4.1666666666666664E-2</v>
      </c>
      <c r="M1794" s="3">
        <v>2024</v>
      </c>
      <c r="N1794" s="3">
        <v>8</v>
      </c>
      <c r="O1794" s="3" t="s">
        <v>31</v>
      </c>
      <c r="P1794" s="3">
        <v>1</v>
      </c>
      <c r="Q1794" s="9">
        <f xml:space="preserve"> Table1[[#This Row],[Total_Sales]] / Table1[[#This Row],[Quantity_Sold]]</f>
        <v>112.18999999999998</v>
      </c>
      <c r="R1794" s="14" t="str">
        <f t="shared" ref="R1794:R1857" si="85">IF(L1794&lt;TIME(12,0,0),"Morning", IF(L1794&lt;TIME(15,0,0),"Afternoon", IF(L1794&lt;TIME(21,0,0),"Evening","Night")))</f>
        <v>Morning</v>
      </c>
      <c r="S1794" s="30">
        <f t="shared" ref="S1794:S1857" si="86">(I1794/H1794)</f>
        <v>0.3</v>
      </c>
    </row>
    <row r="1795" spans="1:19" ht="15.75" customHeight="1" x14ac:dyDescent="0.3">
      <c r="A1795" s="3">
        <v>2742</v>
      </c>
      <c r="B1795" s="4">
        <v>45510</v>
      </c>
      <c r="C1795" s="3">
        <v>205</v>
      </c>
      <c r="D1795" s="3">
        <v>305</v>
      </c>
      <c r="E1795" s="3">
        <v>102</v>
      </c>
      <c r="F1795" s="3">
        <v>10</v>
      </c>
      <c r="G1795" s="5">
        <v>353.43100000000004</v>
      </c>
      <c r="H1795" s="5">
        <v>3534.3100000000004</v>
      </c>
      <c r="I1795" s="5">
        <v>742.20510000000002</v>
      </c>
      <c r="J1795" s="3" t="b">
        <v>0</v>
      </c>
      <c r="K1795" s="3" t="s">
        <v>826</v>
      </c>
      <c r="L1795" s="16">
        <f t="shared" si="84"/>
        <v>0.5805555555555556</v>
      </c>
      <c r="M1795" s="3">
        <v>2024</v>
      </c>
      <c r="N1795" s="3">
        <v>8</v>
      </c>
      <c r="O1795" s="3" t="s">
        <v>31</v>
      </c>
      <c r="P1795" s="3">
        <v>13</v>
      </c>
      <c r="Q1795" s="9">
        <f xml:space="preserve"> Table1[[#This Row],[Total_Sales]] / Table1[[#This Row],[Quantity_Sold]]</f>
        <v>353.43100000000004</v>
      </c>
      <c r="R1795" s="14" t="str">
        <f t="shared" si="85"/>
        <v>Afternoon</v>
      </c>
      <c r="S1795" s="30">
        <f t="shared" si="86"/>
        <v>0.21</v>
      </c>
    </row>
    <row r="1796" spans="1:19" ht="15.75" customHeight="1" x14ac:dyDescent="0.3">
      <c r="A1796" s="3">
        <v>2925</v>
      </c>
      <c r="B1796" s="4">
        <v>45510</v>
      </c>
      <c r="C1796" s="3">
        <v>202</v>
      </c>
      <c r="D1796" s="3">
        <v>302</v>
      </c>
      <c r="E1796" s="3">
        <v>104</v>
      </c>
      <c r="F1796" s="3">
        <v>2</v>
      </c>
      <c r="G1796" s="5">
        <v>265.33</v>
      </c>
      <c r="H1796" s="5">
        <v>530.66</v>
      </c>
      <c r="I1796" s="5">
        <v>79.59899999999999</v>
      </c>
      <c r="J1796" s="3" t="b">
        <v>0</v>
      </c>
      <c r="K1796" s="3" t="s">
        <v>297</v>
      </c>
      <c r="L1796" s="16">
        <f t="shared" si="84"/>
        <v>0.26597222222222222</v>
      </c>
      <c r="M1796" s="3">
        <v>2024</v>
      </c>
      <c r="N1796" s="3">
        <v>8</v>
      </c>
      <c r="O1796" s="3" t="s">
        <v>31</v>
      </c>
      <c r="P1796" s="3">
        <v>6</v>
      </c>
      <c r="Q1796" s="9">
        <f xml:space="preserve"> Table1[[#This Row],[Total_Sales]] / Table1[[#This Row],[Quantity_Sold]]</f>
        <v>265.33</v>
      </c>
      <c r="R1796" s="14" t="str">
        <f t="shared" si="85"/>
        <v>Morning</v>
      </c>
      <c r="S1796" s="30">
        <f t="shared" si="86"/>
        <v>0.15</v>
      </c>
    </row>
    <row r="1797" spans="1:19" ht="15.75" customHeight="1" x14ac:dyDescent="0.3">
      <c r="A1797" s="3">
        <v>1549</v>
      </c>
      <c r="B1797" s="4">
        <v>45511</v>
      </c>
      <c r="C1797" s="3">
        <v>204</v>
      </c>
      <c r="D1797" s="3">
        <v>302</v>
      </c>
      <c r="E1797" s="3">
        <v>101</v>
      </c>
      <c r="F1797" s="3">
        <v>7</v>
      </c>
      <c r="G1797" s="5">
        <v>259.012</v>
      </c>
      <c r="H1797" s="5">
        <v>1813.0840000000001</v>
      </c>
      <c r="I1797" s="5">
        <v>453.27100000000002</v>
      </c>
      <c r="J1797" s="3" t="b">
        <v>1</v>
      </c>
      <c r="K1797" s="3" t="s">
        <v>477</v>
      </c>
      <c r="L1797" s="16">
        <f t="shared" si="84"/>
        <v>0.83611111111111114</v>
      </c>
      <c r="M1797" s="3">
        <v>2024</v>
      </c>
      <c r="N1797" s="3">
        <v>8</v>
      </c>
      <c r="O1797" s="3" t="s">
        <v>18</v>
      </c>
      <c r="P1797" s="3">
        <v>20</v>
      </c>
      <c r="Q1797" s="14">
        <f xml:space="preserve"> Table1[[#This Row],[Total_Sales]] / Table1[[#This Row],[Quantity_Sold]]</f>
        <v>259.012</v>
      </c>
      <c r="R1797" s="14" t="str">
        <f t="shared" si="85"/>
        <v>Evening</v>
      </c>
      <c r="S1797" s="30">
        <f t="shared" si="86"/>
        <v>0.25</v>
      </c>
    </row>
    <row r="1798" spans="1:19" ht="15.75" customHeight="1" x14ac:dyDescent="0.3">
      <c r="A1798" s="3">
        <v>2097</v>
      </c>
      <c r="B1798" s="4">
        <v>45511</v>
      </c>
      <c r="C1798" s="3">
        <v>203</v>
      </c>
      <c r="D1798" s="3">
        <v>305</v>
      </c>
      <c r="E1798" s="3">
        <v>102</v>
      </c>
      <c r="F1798" s="3">
        <v>9</v>
      </c>
      <c r="G1798" s="5">
        <v>254.93</v>
      </c>
      <c r="H1798" s="5">
        <v>2294.37</v>
      </c>
      <c r="I1798" s="5">
        <v>344.15549999999996</v>
      </c>
      <c r="J1798" s="3" t="b">
        <v>0</v>
      </c>
      <c r="K1798" s="3" t="s">
        <v>781</v>
      </c>
      <c r="L1798" s="16">
        <f t="shared" si="84"/>
        <v>0.47708333333333336</v>
      </c>
      <c r="M1798" s="3">
        <v>2024</v>
      </c>
      <c r="N1798" s="3">
        <v>8</v>
      </c>
      <c r="O1798" s="3" t="s">
        <v>18</v>
      </c>
      <c r="P1798" s="3">
        <v>11</v>
      </c>
      <c r="Q1798" s="9">
        <f xml:space="preserve"> Table1[[#This Row],[Total_Sales]] / Table1[[#This Row],[Quantity_Sold]]</f>
        <v>254.92999999999998</v>
      </c>
      <c r="R1798" s="14" t="str">
        <f t="shared" si="85"/>
        <v>Morning</v>
      </c>
      <c r="S1798" s="30">
        <f t="shared" si="86"/>
        <v>0.15</v>
      </c>
    </row>
    <row r="1799" spans="1:19" ht="15.75" customHeight="1" x14ac:dyDescent="0.3">
      <c r="A1799" s="3">
        <v>2513</v>
      </c>
      <c r="B1799" s="4">
        <v>45511</v>
      </c>
      <c r="C1799" s="3">
        <v>202</v>
      </c>
      <c r="D1799" s="3">
        <v>305</v>
      </c>
      <c r="E1799" s="3">
        <v>102</v>
      </c>
      <c r="F1799" s="3">
        <v>5</v>
      </c>
      <c r="G1799" s="5">
        <v>319.89100000000002</v>
      </c>
      <c r="H1799" s="5">
        <v>1599.4550000000002</v>
      </c>
      <c r="I1799" s="5">
        <v>303.89645000000002</v>
      </c>
      <c r="J1799" s="3" t="b">
        <v>0</v>
      </c>
      <c r="K1799" s="3" t="s">
        <v>67</v>
      </c>
      <c r="L1799" s="16">
        <f t="shared" si="84"/>
        <v>0.65069444444444446</v>
      </c>
      <c r="M1799" s="3">
        <v>2024</v>
      </c>
      <c r="N1799" s="3">
        <v>8</v>
      </c>
      <c r="O1799" s="3" t="s">
        <v>18</v>
      </c>
      <c r="P1799" s="3">
        <v>15</v>
      </c>
      <c r="Q1799" s="9">
        <f xml:space="preserve"> Table1[[#This Row],[Total_Sales]] / Table1[[#This Row],[Quantity_Sold]]</f>
        <v>319.89100000000002</v>
      </c>
      <c r="R1799" s="14" t="str">
        <f t="shared" si="85"/>
        <v>Evening</v>
      </c>
      <c r="S1799" s="30">
        <f t="shared" si="86"/>
        <v>0.19</v>
      </c>
    </row>
    <row r="1800" spans="1:19" ht="15.75" customHeight="1" x14ac:dyDescent="0.3">
      <c r="A1800" s="3">
        <v>2965</v>
      </c>
      <c r="B1800" s="4">
        <v>45511</v>
      </c>
      <c r="C1800" s="3">
        <v>204</v>
      </c>
      <c r="D1800" s="3">
        <v>303</v>
      </c>
      <c r="E1800" s="3">
        <v>105</v>
      </c>
      <c r="F1800" s="3">
        <v>6</v>
      </c>
      <c r="G1800" s="5">
        <v>79.832999999999998</v>
      </c>
      <c r="H1800" s="5">
        <v>478.99799999999999</v>
      </c>
      <c r="I1800" s="5">
        <v>119.7495</v>
      </c>
      <c r="J1800" s="3" t="b">
        <v>0</v>
      </c>
      <c r="K1800" s="3" t="s">
        <v>386</v>
      </c>
      <c r="L1800" s="16">
        <f t="shared" si="84"/>
        <v>0.59027777777777779</v>
      </c>
      <c r="M1800" s="3">
        <v>2024</v>
      </c>
      <c r="N1800" s="3">
        <v>8</v>
      </c>
      <c r="O1800" s="3" t="s">
        <v>18</v>
      </c>
      <c r="P1800" s="3">
        <v>14</v>
      </c>
      <c r="Q1800" s="9">
        <f xml:space="preserve"> Table1[[#This Row],[Total_Sales]] / Table1[[#This Row],[Quantity_Sold]]</f>
        <v>79.832999999999998</v>
      </c>
      <c r="R1800" s="14" t="str">
        <f t="shared" si="85"/>
        <v>Afternoon</v>
      </c>
      <c r="S1800" s="30">
        <f t="shared" si="86"/>
        <v>0.25</v>
      </c>
    </row>
    <row r="1801" spans="1:19" ht="15.75" customHeight="1" x14ac:dyDescent="0.3">
      <c r="A1801" s="3">
        <v>1380</v>
      </c>
      <c r="B1801" s="4">
        <v>45512</v>
      </c>
      <c r="C1801" s="3">
        <v>201</v>
      </c>
      <c r="D1801" s="3">
        <v>302</v>
      </c>
      <c r="E1801" s="3">
        <v>102</v>
      </c>
      <c r="F1801" s="3">
        <v>2</v>
      </c>
      <c r="G1801" s="5">
        <v>122.27800000000001</v>
      </c>
      <c r="H1801" s="5">
        <v>244.55600000000001</v>
      </c>
      <c r="I1801" s="5">
        <v>51.356760000000001</v>
      </c>
      <c r="J1801" s="3" t="b">
        <v>1</v>
      </c>
      <c r="K1801" s="3" t="s">
        <v>174</v>
      </c>
      <c r="L1801" s="16">
        <f t="shared" si="84"/>
        <v>0.13333333333333333</v>
      </c>
      <c r="M1801" s="3">
        <v>2024</v>
      </c>
      <c r="N1801" s="3">
        <v>8</v>
      </c>
      <c r="O1801" s="3" t="s">
        <v>16</v>
      </c>
      <c r="P1801" s="3">
        <v>3</v>
      </c>
      <c r="Q1801" s="9">
        <f xml:space="preserve"> Table1[[#This Row],[Total_Sales]] / Table1[[#This Row],[Quantity_Sold]]</f>
        <v>122.27800000000001</v>
      </c>
      <c r="R1801" s="14" t="str">
        <f t="shared" si="85"/>
        <v>Morning</v>
      </c>
      <c r="S1801" s="30">
        <f t="shared" si="86"/>
        <v>0.21</v>
      </c>
    </row>
    <row r="1802" spans="1:19" ht="15.75" customHeight="1" x14ac:dyDescent="0.3">
      <c r="A1802" s="3">
        <v>1689</v>
      </c>
      <c r="B1802" s="4">
        <v>45512</v>
      </c>
      <c r="C1802" s="3">
        <v>202</v>
      </c>
      <c r="D1802" s="3">
        <v>302</v>
      </c>
      <c r="E1802" s="3">
        <v>104</v>
      </c>
      <c r="F1802" s="3">
        <v>5</v>
      </c>
      <c r="G1802" s="5">
        <v>178.191</v>
      </c>
      <c r="H1802" s="5">
        <v>890.95500000000004</v>
      </c>
      <c r="I1802" s="5">
        <v>133.64324999999999</v>
      </c>
      <c r="J1802" s="3" t="b">
        <v>0</v>
      </c>
      <c r="K1802" s="3" t="s">
        <v>572</v>
      </c>
      <c r="L1802" s="16">
        <f t="shared" si="84"/>
        <v>0.17847222222222223</v>
      </c>
      <c r="M1802" s="3">
        <v>2024</v>
      </c>
      <c r="N1802" s="3">
        <v>8</v>
      </c>
      <c r="O1802" s="3" t="s">
        <v>16</v>
      </c>
      <c r="P1802" s="3">
        <v>4</v>
      </c>
      <c r="Q1802" s="9">
        <f xml:space="preserve"> Table1[[#This Row],[Total_Sales]] / Table1[[#This Row],[Quantity_Sold]]</f>
        <v>178.191</v>
      </c>
      <c r="R1802" s="14" t="str">
        <f t="shared" si="85"/>
        <v>Morning</v>
      </c>
      <c r="S1802" s="30">
        <f t="shared" si="86"/>
        <v>0.15</v>
      </c>
    </row>
    <row r="1803" spans="1:19" ht="15.75" customHeight="1" x14ac:dyDescent="0.3">
      <c r="A1803" s="3">
        <v>2287</v>
      </c>
      <c r="B1803" s="4">
        <v>45512</v>
      </c>
      <c r="C1803" s="3">
        <v>201</v>
      </c>
      <c r="D1803" s="3">
        <v>303</v>
      </c>
      <c r="E1803" s="3">
        <v>102</v>
      </c>
      <c r="F1803" s="3">
        <v>3</v>
      </c>
      <c r="G1803" s="5">
        <v>316.29000000000002</v>
      </c>
      <c r="H1803" s="5">
        <v>948.87000000000012</v>
      </c>
      <c r="I1803" s="5">
        <v>237.21750000000003</v>
      </c>
      <c r="J1803" s="3" t="b">
        <v>0</v>
      </c>
      <c r="K1803" s="3" t="s">
        <v>512</v>
      </c>
      <c r="L1803" s="16">
        <f t="shared" si="84"/>
        <v>0.88680555555555551</v>
      </c>
      <c r="M1803" s="3">
        <v>2024</v>
      </c>
      <c r="N1803" s="3">
        <v>8</v>
      </c>
      <c r="O1803" s="3" t="s">
        <v>16</v>
      </c>
      <c r="P1803" s="3">
        <v>21</v>
      </c>
      <c r="Q1803" s="9">
        <f xml:space="preserve"> Table1[[#This Row],[Total_Sales]] / Table1[[#This Row],[Quantity_Sold]]</f>
        <v>316.29000000000002</v>
      </c>
      <c r="R1803" s="14" t="str">
        <f t="shared" si="85"/>
        <v>Night</v>
      </c>
      <c r="S1803" s="30">
        <f t="shared" si="86"/>
        <v>0.25</v>
      </c>
    </row>
    <row r="1804" spans="1:19" ht="15.75" customHeight="1" x14ac:dyDescent="0.3">
      <c r="A1804" s="3">
        <v>2293</v>
      </c>
      <c r="B1804" s="4">
        <v>45512</v>
      </c>
      <c r="C1804" s="3">
        <v>202</v>
      </c>
      <c r="D1804" s="3">
        <v>301</v>
      </c>
      <c r="E1804" s="3">
        <v>103</v>
      </c>
      <c r="F1804" s="3">
        <v>5</v>
      </c>
      <c r="G1804" s="5">
        <v>88.907000000000011</v>
      </c>
      <c r="H1804" s="5">
        <v>444.53500000000008</v>
      </c>
      <c r="I1804" s="5">
        <v>111.13375000000002</v>
      </c>
      <c r="J1804" s="3" t="b">
        <v>1</v>
      </c>
      <c r="K1804" s="3" t="s">
        <v>785</v>
      </c>
      <c r="L1804" s="16">
        <f t="shared" si="84"/>
        <v>0.40972222222222221</v>
      </c>
      <c r="M1804" s="3">
        <v>2024</v>
      </c>
      <c r="N1804" s="3">
        <v>8</v>
      </c>
      <c r="O1804" s="3" t="s">
        <v>16</v>
      </c>
      <c r="P1804" s="3">
        <v>9</v>
      </c>
      <c r="Q1804" s="9">
        <f xml:space="preserve"> Table1[[#This Row],[Total_Sales]] / Table1[[#This Row],[Quantity_Sold]]</f>
        <v>88.907000000000011</v>
      </c>
      <c r="R1804" s="14" t="str">
        <f t="shared" si="85"/>
        <v>Morning</v>
      </c>
      <c r="S1804" s="30">
        <f t="shared" si="86"/>
        <v>0.25</v>
      </c>
    </row>
    <row r="1805" spans="1:19" ht="15.75" customHeight="1" x14ac:dyDescent="0.3">
      <c r="A1805" s="3">
        <v>2460</v>
      </c>
      <c r="B1805" s="4">
        <v>45512</v>
      </c>
      <c r="C1805" s="3">
        <v>202</v>
      </c>
      <c r="D1805" s="3">
        <v>305</v>
      </c>
      <c r="E1805" s="3">
        <v>103</v>
      </c>
      <c r="F1805" s="3">
        <v>2</v>
      </c>
      <c r="G1805" s="5">
        <v>261.76800000000003</v>
      </c>
      <c r="H1805" s="5">
        <v>523.53600000000006</v>
      </c>
      <c r="I1805" s="5">
        <v>109.94256000000001</v>
      </c>
      <c r="J1805" s="3" t="b">
        <v>0</v>
      </c>
      <c r="K1805" s="3" t="s">
        <v>260</v>
      </c>
      <c r="L1805" s="16">
        <f t="shared" si="84"/>
        <v>0.45694444444444443</v>
      </c>
      <c r="M1805" s="3">
        <v>2024</v>
      </c>
      <c r="N1805" s="3">
        <v>8</v>
      </c>
      <c r="O1805" s="3" t="s">
        <v>16</v>
      </c>
      <c r="P1805" s="3">
        <v>10</v>
      </c>
      <c r="Q1805" s="9">
        <f xml:space="preserve"> Table1[[#This Row],[Total_Sales]] / Table1[[#This Row],[Quantity_Sold]]</f>
        <v>261.76800000000003</v>
      </c>
      <c r="R1805" s="14" t="str">
        <f t="shared" si="85"/>
        <v>Morning</v>
      </c>
      <c r="S1805" s="30">
        <f t="shared" si="86"/>
        <v>0.21</v>
      </c>
    </row>
    <row r="1806" spans="1:19" ht="15.75" customHeight="1" x14ac:dyDescent="0.3">
      <c r="A1806" s="3">
        <v>2664</v>
      </c>
      <c r="B1806" s="4">
        <v>45512</v>
      </c>
      <c r="C1806" s="3">
        <v>204</v>
      </c>
      <c r="D1806" s="3">
        <v>304</v>
      </c>
      <c r="E1806" s="3">
        <v>105</v>
      </c>
      <c r="F1806" s="3">
        <v>10</v>
      </c>
      <c r="G1806" s="5">
        <v>286.67600000000004</v>
      </c>
      <c r="H1806" s="5">
        <v>2866.76</v>
      </c>
      <c r="I1806" s="5">
        <v>602.01959999999997</v>
      </c>
      <c r="J1806" s="3" t="b">
        <v>0</v>
      </c>
      <c r="K1806" s="3" t="s">
        <v>321</v>
      </c>
      <c r="L1806" s="16">
        <f t="shared" si="84"/>
        <v>0.76458333333333328</v>
      </c>
      <c r="M1806" s="3">
        <v>2024</v>
      </c>
      <c r="N1806" s="3">
        <v>8</v>
      </c>
      <c r="O1806" s="3" t="s">
        <v>16</v>
      </c>
      <c r="P1806" s="3">
        <v>18</v>
      </c>
      <c r="Q1806" s="9">
        <f xml:space="preserve"> Table1[[#This Row],[Total_Sales]] / Table1[[#This Row],[Quantity_Sold]]</f>
        <v>286.67600000000004</v>
      </c>
      <c r="R1806" s="14" t="str">
        <f t="shared" si="85"/>
        <v>Evening</v>
      </c>
      <c r="S1806" s="30">
        <f t="shared" si="86"/>
        <v>0.20999999999999996</v>
      </c>
    </row>
    <row r="1807" spans="1:19" ht="15.75" customHeight="1" x14ac:dyDescent="0.3">
      <c r="A1807" s="3">
        <v>1015</v>
      </c>
      <c r="B1807" s="4">
        <v>45513</v>
      </c>
      <c r="C1807" s="3">
        <v>204</v>
      </c>
      <c r="D1807" s="3">
        <v>301</v>
      </c>
      <c r="E1807" s="3">
        <v>103</v>
      </c>
      <c r="F1807" s="3">
        <v>9</v>
      </c>
      <c r="G1807" s="5">
        <v>251.77099999999999</v>
      </c>
      <c r="H1807" s="5">
        <v>2265.9389999999999</v>
      </c>
      <c r="I1807" s="5">
        <v>566.48474999999996</v>
      </c>
      <c r="J1807" s="3" t="b">
        <v>0</v>
      </c>
      <c r="K1807" s="3" t="s">
        <v>36</v>
      </c>
      <c r="L1807" s="16">
        <f t="shared" si="84"/>
        <v>0.27847222222222223</v>
      </c>
      <c r="M1807" s="3">
        <v>2024</v>
      </c>
      <c r="N1807" s="3">
        <v>8</v>
      </c>
      <c r="O1807" s="3" t="s">
        <v>26</v>
      </c>
      <c r="P1807" s="3">
        <v>6</v>
      </c>
      <c r="Q1807" s="9">
        <f xml:space="preserve"> Table1[[#This Row],[Total_Sales]] / Table1[[#This Row],[Quantity_Sold]]</f>
        <v>251.77099999999999</v>
      </c>
      <c r="R1807" s="14" t="str">
        <f t="shared" si="85"/>
        <v>Morning</v>
      </c>
      <c r="S1807" s="30">
        <f t="shared" si="86"/>
        <v>0.25</v>
      </c>
    </row>
    <row r="1808" spans="1:19" ht="15.75" customHeight="1" x14ac:dyDescent="0.3">
      <c r="A1808" s="3">
        <v>1558</v>
      </c>
      <c r="B1808" s="4">
        <v>45513</v>
      </c>
      <c r="C1808" s="3">
        <v>201</v>
      </c>
      <c r="D1808" s="3">
        <v>301</v>
      </c>
      <c r="E1808" s="3">
        <v>101</v>
      </c>
      <c r="F1808" s="3">
        <v>8</v>
      </c>
      <c r="G1808" s="5">
        <v>369.33000000000004</v>
      </c>
      <c r="H1808" s="5">
        <v>2954.6400000000003</v>
      </c>
      <c r="I1808" s="5">
        <v>502.28880000000009</v>
      </c>
      <c r="J1808" s="3" t="b">
        <v>0</v>
      </c>
      <c r="K1808" s="3" t="s">
        <v>485</v>
      </c>
      <c r="L1808" s="16">
        <f t="shared" si="84"/>
        <v>0.91527777777777775</v>
      </c>
      <c r="M1808" s="3">
        <v>2024</v>
      </c>
      <c r="N1808" s="3">
        <v>8</v>
      </c>
      <c r="O1808" s="3" t="s">
        <v>26</v>
      </c>
      <c r="P1808" s="3">
        <v>21</v>
      </c>
      <c r="Q1808" s="14">
        <f xml:space="preserve"> Table1[[#This Row],[Total_Sales]] / Table1[[#This Row],[Quantity_Sold]]</f>
        <v>369.33000000000004</v>
      </c>
      <c r="R1808" s="14" t="str">
        <f t="shared" si="85"/>
        <v>Night</v>
      </c>
      <c r="S1808" s="30">
        <f t="shared" si="86"/>
        <v>0.17</v>
      </c>
    </row>
    <row r="1809" spans="1:19" ht="15.75" customHeight="1" x14ac:dyDescent="0.3">
      <c r="A1809" s="3">
        <v>2832</v>
      </c>
      <c r="B1809" s="4">
        <v>45513</v>
      </c>
      <c r="C1809" s="3">
        <v>204</v>
      </c>
      <c r="D1809" s="3">
        <v>303</v>
      </c>
      <c r="E1809" s="3">
        <v>101</v>
      </c>
      <c r="F1809" s="3">
        <v>8</v>
      </c>
      <c r="G1809" s="5">
        <v>282.048</v>
      </c>
      <c r="H1809" s="5">
        <v>2256.384</v>
      </c>
      <c r="I1809" s="5">
        <v>473.84064000000001</v>
      </c>
      <c r="J1809" s="3" t="b">
        <v>0</v>
      </c>
      <c r="K1809" s="3" t="s">
        <v>48</v>
      </c>
      <c r="L1809" s="16">
        <f t="shared" si="84"/>
        <v>0.89861111111111114</v>
      </c>
      <c r="M1809" s="3">
        <v>2024</v>
      </c>
      <c r="N1809" s="3">
        <v>8</v>
      </c>
      <c r="O1809" s="3" t="s">
        <v>26</v>
      </c>
      <c r="P1809" s="3">
        <v>21</v>
      </c>
      <c r="Q1809" s="14">
        <f xml:space="preserve"> Table1[[#This Row],[Total_Sales]] / Table1[[#This Row],[Quantity_Sold]]</f>
        <v>282.048</v>
      </c>
      <c r="R1809" s="14" t="str">
        <f t="shared" si="85"/>
        <v>Night</v>
      </c>
      <c r="S1809" s="30">
        <f t="shared" si="86"/>
        <v>0.21</v>
      </c>
    </row>
    <row r="1810" spans="1:19" ht="15.75" customHeight="1" x14ac:dyDescent="0.3">
      <c r="A1810" s="3">
        <v>1212</v>
      </c>
      <c r="B1810" s="4">
        <v>45514</v>
      </c>
      <c r="C1810" s="3">
        <v>204</v>
      </c>
      <c r="D1810" s="3">
        <v>302</v>
      </c>
      <c r="E1810" s="3">
        <v>105</v>
      </c>
      <c r="F1810" s="3">
        <v>7</v>
      </c>
      <c r="G1810" s="5">
        <v>164.02100000000002</v>
      </c>
      <c r="H1810" s="5">
        <v>1148.1470000000002</v>
      </c>
      <c r="I1810" s="5">
        <v>241.11087000000003</v>
      </c>
      <c r="J1810" s="3" t="b">
        <v>0</v>
      </c>
      <c r="K1810" s="3" t="s">
        <v>218</v>
      </c>
      <c r="L1810" s="16">
        <f t="shared" si="84"/>
        <v>0.25694444444444442</v>
      </c>
      <c r="M1810" s="3">
        <v>2024</v>
      </c>
      <c r="N1810" s="3">
        <v>8</v>
      </c>
      <c r="O1810" s="3" t="s">
        <v>22</v>
      </c>
      <c r="P1810" s="3">
        <v>6</v>
      </c>
      <c r="Q1810" s="9">
        <f xml:space="preserve"> Table1[[#This Row],[Total_Sales]] / Table1[[#This Row],[Quantity_Sold]]</f>
        <v>164.02100000000002</v>
      </c>
      <c r="R1810" s="14" t="str">
        <f t="shared" si="85"/>
        <v>Morning</v>
      </c>
      <c r="S1810" s="30">
        <f t="shared" si="86"/>
        <v>0.21</v>
      </c>
    </row>
    <row r="1811" spans="1:19" ht="15.75" customHeight="1" x14ac:dyDescent="0.3">
      <c r="A1811" s="3">
        <v>1378</v>
      </c>
      <c r="B1811" s="4">
        <v>45515</v>
      </c>
      <c r="C1811" s="3">
        <v>202</v>
      </c>
      <c r="D1811" s="3">
        <v>303</v>
      </c>
      <c r="E1811" s="3">
        <v>101</v>
      </c>
      <c r="F1811" s="3">
        <v>2</v>
      </c>
      <c r="G1811" s="5">
        <v>159.84799999999998</v>
      </c>
      <c r="H1811" s="5">
        <v>319.69599999999997</v>
      </c>
      <c r="I1811" s="5">
        <v>54.348320000000001</v>
      </c>
      <c r="J1811" s="3" t="b">
        <v>1</v>
      </c>
      <c r="K1811" s="3" t="s">
        <v>357</v>
      </c>
      <c r="L1811" s="16">
        <f t="shared" si="84"/>
        <v>0.71250000000000002</v>
      </c>
      <c r="M1811" s="3">
        <v>2024</v>
      </c>
      <c r="N1811" s="3">
        <v>8</v>
      </c>
      <c r="O1811" s="3" t="s">
        <v>20</v>
      </c>
      <c r="P1811" s="3">
        <v>17</v>
      </c>
      <c r="Q1811" s="14">
        <f xml:space="preserve"> Table1[[#This Row],[Total_Sales]] / Table1[[#This Row],[Quantity_Sold]]</f>
        <v>159.84799999999998</v>
      </c>
      <c r="R1811" s="14" t="str">
        <f t="shared" si="85"/>
        <v>Evening</v>
      </c>
      <c r="S1811" s="30">
        <f t="shared" si="86"/>
        <v>0.17</v>
      </c>
    </row>
    <row r="1812" spans="1:19" ht="15.75" customHeight="1" x14ac:dyDescent="0.3">
      <c r="A1812" s="3">
        <v>1431</v>
      </c>
      <c r="B1812" s="4">
        <v>45515</v>
      </c>
      <c r="C1812" s="3">
        <v>201</v>
      </c>
      <c r="D1812" s="3">
        <v>305</v>
      </c>
      <c r="E1812" s="3">
        <v>104</v>
      </c>
      <c r="F1812" s="3">
        <v>4</v>
      </c>
      <c r="G1812" s="5">
        <v>166.4</v>
      </c>
      <c r="H1812" s="5">
        <v>665.6</v>
      </c>
      <c r="I1812" s="5">
        <v>99.84</v>
      </c>
      <c r="J1812" s="3" t="b">
        <v>1</v>
      </c>
      <c r="K1812" s="3" t="s">
        <v>399</v>
      </c>
      <c r="L1812" s="16">
        <f t="shared" si="84"/>
        <v>0.22430555555555556</v>
      </c>
      <c r="M1812" s="3">
        <v>2024</v>
      </c>
      <c r="N1812" s="3">
        <v>8</v>
      </c>
      <c r="O1812" s="3" t="s">
        <v>20</v>
      </c>
      <c r="P1812" s="3">
        <v>5</v>
      </c>
      <c r="Q1812" s="9">
        <f xml:space="preserve"> Table1[[#This Row],[Total_Sales]] / Table1[[#This Row],[Quantity_Sold]]</f>
        <v>166.4</v>
      </c>
      <c r="R1812" s="14" t="str">
        <f t="shared" si="85"/>
        <v>Morning</v>
      </c>
      <c r="S1812" s="30">
        <f t="shared" si="86"/>
        <v>0.15</v>
      </c>
    </row>
    <row r="1813" spans="1:19" ht="15.75" customHeight="1" x14ac:dyDescent="0.3">
      <c r="A1813" s="3">
        <v>1459</v>
      </c>
      <c r="B1813" s="4">
        <v>45515</v>
      </c>
      <c r="C1813" s="3">
        <v>204</v>
      </c>
      <c r="D1813" s="3">
        <v>304</v>
      </c>
      <c r="E1813" s="3">
        <v>101</v>
      </c>
      <c r="F1813" s="3">
        <v>4</v>
      </c>
      <c r="G1813" s="5">
        <v>192.959</v>
      </c>
      <c r="H1813" s="5">
        <v>771.83600000000001</v>
      </c>
      <c r="I1813" s="5">
        <v>192.959</v>
      </c>
      <c r="J1813" s="3" t="b">
        <v>0</v>
      </c>
      <c r="K1813" s="3" t="s">
        <v>280</v>
      </c>
      <c r="L1813" s="16">
        <f t="shared" si="84"/>
        <v>0.33888888888888891</v>
      </c>
      <c r="M1813" s="3">
        <v>2024</v>
      </c>
      <c r="N1813" s="3">
        <v>8</v>
      </c>
      <c r="O1813" s="3" t="s">
        <v>20</v>
      </c>
      <c r="P1813" s="3">
        <v>8</v>
      </c>
      <c r="Q1813" s="14">
        <f xml:space="preserve"> Table1[[#This Row],[Total_Sales]] / Table1[[#This Row],[Quantity_Sold]]</f>
        <v>192.959</v>
      </c>
      <c r="R1813" s="14" t="str">
        <f t="shared" si="85"/>
        <v>Morning</v>
      </c>
      <c r="S1813" s="30">
        <f t="shared" si="86"/>
        <v>0.25</v>
      </c>
    </row>
    <row r="1814" spans="1:19" ht="15.75" customHeight="1" x14ac:dyDescent="0.3">
      <c r="A1814" s="3">
        <v>1179</v>
      </c>
      <c r="B1814" s="4">
        <v>45516</v>
      </c>
      <c r="C1814" s="3">
        <v>205</v>
      </c>
      <c r="D1814" s="3">
        <v>303</v>
      </c>
      <c r="E1814" s="3">
        <v>105</v>
      </c>
      <c r="F1814" s="3">
        <v>8</v>
      </c>
      <c r="G1814" s="5">
        <v>387.738</v>
      </c>
      <c r="H1814" s="5">
        <v>3101.904</v>
      </c>
      <c r="I1814" s="5">
        <v>465.28559999999999</v>
      </c>
      <c r="J1814" s="3" t="b">
        <v>0</v>
      </c>
      <c r="K1814" s="3" t="s">
        <v>190</v>
      </c>
      <c r="L1814" s="16">
        <f t="shared" si="84"/>
        <v>0.92847222222222225</v>
      </c>
      <c r="M1814" s="3">
        <v>2024</v>
      </c>
      <c r="N1814" s="3">
        <v>8</v>
      </c>
      <c r="O1814" s="3" t="s">
        <v>28</v>
      </c>
      <c r="P1814" s="3">
        <v>22</v>
      </c>
      <c r="Q1814" s="9">
        <f xml:space="preserve"> Table1[[#This Row],[Total_Sales]] / Table1[[#This Row],[Quantity_Sold]]</f>
        <v>387.738</v>
      </c>
      <c r="R1814" s="14" t="str">
        <f t="shared" si="85"/>
        <v>Night</v>
      </c>
      <c r="S1814" s="30">
        <f t="shared" si="86"/>
        <v>0.15</v>
      </c>
    </row>
    <row r="1815" spans="1:19" ht="15.75" customHeight="1" x14ac:dyDescent="0.3">
      <c r="A1815" s="3">
        <v>1746</v>
      </c>
      <c r="B1815" s="4">
        <v>45516</v>
      </c>
      <c r="C1815" s="3">
        <v>201</v>
      </c>
      <c r="D1815" s="3">
        <v>303</v>
      </c>
      <c r="E1815" s="3">
        <v>105</v>
      </c>
      <c r="F1815" s="3">
        <v>3</v>
      </c>
      <c r="G1815" s="5">
        <v>184.87300000000002</v>
      </c>
      <c r="H1815" s="5">
        <v>554.61900000000003</v>
      </c>
      <c r="I1815" s="5">
        <v>116.46999</v>
      </c>
      <c r="J1815" s="3" t="b">
        <v>0</v>
      </c>
      <c r="K1815" s="3" t="s">
        <v>605</v>
      </c>
      <c r="L1815" s="16">
        <f t="shared" si="84"/>
        <v>0.70347222222222228</v>
      </c>
      <c r="M1815" s="3">
        <v>2024</v>
      </c>
      <c r="N1815" s="3">
        <v>8</v>
      </c>
      <c r="O1815" s="3" t="s">
        <v>28</v>
      </c>
      <c r="P1815" s="3">
        <v>16</v>
      </c>
      <c r="Q1815" s="9">
        <f xml:space="preserve"> Table1[[#This Row],[Total_Sales]] / Table1[[#This Row],[Quantity_Sold]]</f>
        <v>184.87300000000002</v>
      </c>
      <c r="R1815" s="14" t="str">
        <f t="shared" si="85"/>
        <v>Evening</v>
      </c>
      <c r="S1815" s="30">
        <f t="shared" si="86"/>
        <v>0.21</v>
      </c>
    </row>
    <row r="1816" spans="1:19" ht="15.75" customHeight="1" x14ac:dyDescent="0.3">
      <c r="A1816" s="3">
        <v>2734</v>
      </c>
      <c r="B1816" s="4">
        <v>45516</v>
      </c>
      <c r="C1816" s="3">
        <v>201</v>
      </c>
      <c r="D1816" s="3">
        <v>303</v>
      </c>
      <c r="E1816" s="3">
        <v>105</v>
      </c>
      <c r="F1816" s="3">
        <v>8</v>
      </c>
      <c r="G1816" s="5">
        <v>126.21700000000001</v>
      </c>
      <c r="H1816" s="5">
        <v>1009.7360000000001</v>
      </c>
      <c r="I1816" s="5">
        <v>171.65512000000004</v>
      </c>
      <c r="J1816" s="3" t="b">
        <v>0</v>
      </c>
      <c r="K1816" s="3" t="s">
        <v>1016</v>
      </c>
      <c r="L1816" s="16">
        <f t="shared" si="84"/>
        <v>0.42708333333333331</v>
      </c>
      <c r="M1816" s="3">
        <v>2024</v>
      </c>
      <c r="N1816" s="3">
        <v>8</v>
      </c>
      <c r="O1816" s="3" t="s">
        <v>28</v>
      </c>
      <c r="P1816" s="3">
        <v>10</v>
      </c>
      <c r="Q1816" s="9">
        <f xml:space="preserve"> Table1[[#This Row],[Total_Sales]] / Table1[[#This Row],[Quantity_Sold]]</f>
        <v>126.21700000000001</v>
      </c>
      <c r="R1816" s="14" t="str">
        <f t="shared" si="85"/>
        <v>Morning</v>
      </c>
      <c r="S1816" s="30">
        <f t="shared" si="86"/>
        <v>0.17</v>
      </c>
    </row>
    <row r="1817" spans="1:19" ht="15.75" customHeight="1" x14ac:dyDescent="0.3">
      <c r="A1817" s="3">
        <v>1381</v>
      </c>
      <c r="B1817" s="4">
        <v>45517</v>
      </c>
      <c r="C1817" s="3">
        <v>203</v>
      </c>
      <c r="D1817" s="3">
        <v>303</v>
      </c>
      <c r="E1817" s="3">
        <v>101</v>
      </c>
      <c r="F1817" s="3">
        <v>4</v>
      </c>
      <c r="G1817" s="5">
        <v>101.62100000000001</v>
      </c>
      <c r="H1817" s="5">
        <v>406.48400000000004</v>
      </c>
      <c r="I1817" s="5">
        <v>101.62100000000001</v>
      </c>
      <c r="J1817" s="3" t="b">
        <v>0</v>
      </c>
      <c r="K1817" s="3" t="s">
        <v>359</v>
      </c>
      <c r="L1817" s="16">
        <f t="shared" si="84"/>
        <v>0.36041666666666666</v>
      </c>
      <c r="M1817" s="3">
        <v>2024</v>
      </c>
      <c r="N1817" s="3">
        <v>8</v>
      </c>
      <c r="O1817" s="3" t="s">
        <v>31</v>
      </c>
      <c r="P1817" s="3">
        <v>8</v>
      </c>
      <c r="Q1817" s="14">
        <f xml:space="preserve"> Table1[[#This Row],[Total_Sales]] / Table1[[#This Row],[Quantity_Sold]]</f>
        <v>101.62100000000001</v>
      </c>
      <c r="R1817" s="14" t="str">
        <f t="shared" si="85"/>
        <v>Morning</v>
      </c>
      <c r="S1817" s="30">
        <f t="shared" si="86"/>
        <v>0.25</v>
      </c>
    </row>
    <row r="1818" spans="1:19" ht="15.75" customHeight="1" x14ac:dyDescent="0.3">
      <c r="A1818" s="3">
        <v>1383</v>
      </c>
      <c r="B1818" s="4">
        <v>45517</v>
      </c>
      <c r="C1818" s="3">
        <v>203</v>
      </c>
      <c r="D1818" s="3">
        <v>302</v>
      </c>
      <c r="E1818" s="3">
        <v>104</v>
      </c>
      <c r="F1818" s="3">
        <v>2</v>
      </c>
      <c r="G1818" s="5">
        <v>198.822</v>
      </c>
      <c r="H1818" s="5">
        <v>397.64400000000001</v>
      </c>
      <c r="I1818" s="5">
        <v>59.646599999999999</v>
      </c>
      <c r="J1818" s="3" t="b">
        <v>1</v>
      </c>
      <c r="K1818" s="3" t="s">
        <v>361</v>
      </c>
      <c r="L1818" s="16">
        <f t="shared" si="84"/>
        <v>0.19375000000000001</v>
      </c>
      <c r="M1818" s="3">
        <v>2024</v>
      </c>
      <c r="N1818" s="3">
        <v>8</v>
      </c>
      <c r="O1818" s="3" t="s">
        <v>31</v>
      </c>
      <c r="P1818" s="3">
        <v>4</v>
      </c>
      <c r="Q1818" s="9">
        <f xml:space="preserve"> Table1[[#This Row],[Total_Sales]] / Table1[[#This Row],[Quantity_Sold]]</f>
        <v>198.822</v>
      </c>
      <c r="R1818" s="14" t="str">
        <f t="shared" si="85"/>
        <v>Morning</v>
      </c>
      <c r="S1818" s="30">
        <f t="shared" si="86"/>
        <v>0.15</v>
      </c>
    </row>
    <row r="1819" spans="1:19" ht="15.75" customHeight="1" x14ac:dyDescent="0.3">
      <c r="A1819" s="3">
        <v>2677</v>
      </c>
      <c r="B1819" s="4">
        <v>45517</v>
      </c>
      <c r="C1819" s="3">
        <v>205</v>
      </c>
      <c r="D1819" s="3">
        <v>305</v>
      </c>
      <c r="E1819" s="3">
        <v>104</v>
      </c>
      <c r="F1819" s="3">
        <v>7</v>
      </c>
      <c r="G1819" s="5">
        <v>47.996000000000002</v>
      </c>
      <c r="H1819" s="5">
        <v>335.97200000000004</v>
      </c>
      <c r="I1819" s="5">
        <v>83.993000000000009</v>
      </c>
      <c r="J1819" s="3" t="b">
        <v>0</v>
      </c>
      <c r="K1819" s="3" t="s">
        <v>687</v>
      </c>
      <c r="L1819" s="16">
        <f t="shared" si="84"/>
        <v>0.69305555555555554</v>
      </c>
      <c r="M1819" s="3">
        <v>2024</v>
      </c>
      <c r="N1819" s="3">
        <v>8</v>
      </c>
      <c r="O1819" s="3" t="s">
        <v>31</v>
      </c>
      <c r="P1819" s="3">
        <v>16</v>
      </c>
      <c r="Q1819" s="9">
        <f xml:space="preserve"> Table1[[#This Row],[Total_Sales]] / Table1[[#This Row],[Quantity_Sold]]</f>
        <v>47.996000000000002</v>
      </c>
      <c r="R1819" s="14" t="str">
        <f t="shared" si="85"/>
        <v>Evening</v>
      </c>
      <c r="S1819" s="30">
        <f t="shared" si="86"/>
        <v>0.25</v>
      </c>
    </row>
    <row r="1820" spans="1:19" ht="15.75" customHeight="1" x14ac:dyDescent="0.3">
      <c r="A1820" s="3">
        <v>2945</v>
      </c>
      <c r="B1820" s="4">
        <v>45517</v>
      </c>
      <c r="C1820" s="3">
        <v>203</v>
      </c>
      <c r="D1820" s="3">
        <v>304</v>
      </c>
      <c r="E1820" s="3">
        <v>104</v>
      </c>
      <c r="F1820" s="3">
        <v>6</v>
      </c>
      <c r="G1820" s="5">
        <v>122.005</v>
      </c>
      <c r="H1820" s="5">
        <v>732.03</v>
      </c>
      <c r="I1820" s="5">
        <v>139.0857</v>
      </c>
      <c r="J1820" s="3" t="b">
        <v>0</v>
      </c>
      <c r="K1820" s="3" t="s">
        <v>969</v>
      </c>
      <c r="L1820" s="16">
        <f t="shared" si="84"/>
        <v>0.87222222222222223</v>
      </c>
      <c r="M1820" s="3">
        <v>2024</v>
      </c>
      <c r="N1820" s="3">
        <v>8</v>
      </c>
      <c r="O1820" s="3" t="s">
        <v>31</v>
      </c>
      <c r="P1820" s="3">
        <v>20</v>
      </c>
      <c r="Q1820" s="9">
        <f xml:space="preserve"> Table1[[#This Row],[Total_Sales]] / Table1[[#This Row],[Quantity_Sold]]</f>
        <v>122.005</v>
      </c>
      <c r="R1820" s="14" t="str">
        <f t="shared" si="85"/>
        <v>Evening</v>
      </c>
      <c r="S1820" s="30">
        <f t="shared" si="86"/>
        <v>0.19</v>
      </c>
    </row>
    <row r="1821" spans="1:19" ht="15.75" customHeight="1" x14ac:dyDescent="0.3">
      <c r="A1821" s="3">
        <v>1163</v>
      </c>
      <c r="B1821" s="4">
        <v>45518</v>
      </c>
      <c r="C1821" s="3">
        <v>202</v>
      </c>
      <c r="D1821" s="3">
        <v>301</v>
      </c>
      <c r="E1821" s="3">
        <v>101</v>
      </c>
      <c r="F1821" s="3">
        <v>9</v>
      </c>
      <c r="G1821" s="5">
        <v>222.65100000000001</v>
      </c>
      <c r="H1821" s="5">
        <v>2003.8590000000002</v>
      </c>
      <c r="I1821" s="5">
        <v>380.73321000000004</v>
      </c>
      <c r="J1821" s="3" t="b">
        <v>0</v>
      </c>
      <c r="K1821" s="3" t="s">
        <v>176</v>
      </c>
      <c r="L1821" s="16">
        <f t="shared" si="84"/>
        <v>0.71527777777777779</v>
      </c>
      <c r="M1821" s="3">
        <v>2024</v>
      </c>
      <c r="N1821" s="3">
        <v>8</v>
      </c>
      <c r="O1821" s="3" t="s">
        <v>18</v>
      </c>
      <c r="P1821" s="3">
        <v>17</v>
      </c>
      <c r="Q1821" s="14">
        <f xml:space="preserve"> Table1[[#This Row],[Total_Sales]] / Table1[[#This Row],[Quantity_Sold]]</f>
        <v>222.65100000000001</v>
      </c>
      <c r="R1821" s="14" t="str">
        <f t="shared" si="85"/>
        <v>Evening</v>
      </c>
      <c r="S1821" s="30">
        <f t="shared" si="86"/>
        <v>0.19</v>
      </c>
    </row>
    <row r="1822" spans="1:19" ht="15.75" customHeight="1" x14ac:dyDescent="0.3">
      <c r="A1822" s="3">
        <v>2387</v>
      </c>
      <c r="B1822" s="4">
        <v>45519</v>
      </c>
      <c r="C1822" s="3">
        <v>203</v>
      </c>
      <c r="D1822" s="3">
        <v>304</v>
      </c>
      <c r="E1822" s="3">
        <v>102</v>
      </c>
      <c r="F1822" s="3">
        <v>8</v>
      </c>
      <c r="G1822" s="5">
        <v>109.85000000000001</v>
      </c>
      <c r="H1822" s="5">
        <v>878.80000000000007</v>
      </c>
      <c r="I1822" s="5">
        <v>166.97200000000001</v>
      </c>
      <c r="J1822" s="3" t="b">
        <v>1</v>
      </c>
      <c r="K1822" s="3" t="s">
        <v>891</v>
      </c>
      <c r="L1822" s="16">
        <f t="shared" si="84"/>
        <v>0.60763888888888884</v>
      </c>
      <c r="M1822" s="3">
        <v>2024</v>
      </c>
      <c r="N1822" s="3">
        <v>8</v>
      </c>
      <c r="O1822" s="3" t="s">
        <v>16</v>
      </c>
      <c r="P1822" s="3">
        <v>14</v>
      </c>
      <c r="Q1822" s="9">
        <f xml:space="preserve"> Table1[[#This Row],[Total_Sales]] / Table1[[#This Row],[Quantity_Sold]]</f>
        <v>109.85000000000001</v>
      </c>
      <c r="R1822" s="14" t="str">
        <f t="shared" si="85"/>
        <v>Afternoon</v>
      </c>
      <c r="S1822" s="30">
        <f t="shared" si="86"/>
        <v>0.19</v>
      </c>
    </row>
    <row r="1823" spans="1:19" ht="15.75" customHeight="1" x14ac:dyDescent="0.3">
      <c r="A1823" s="3">
        <v>2926</v>
      </c>
      <c r="B1823" s="4">
        <v>45519</v>
      </c>
      <c r="C1823" s="3">
        <v>204</v>
      </c>
      <c r="D1823" s="3">
        <v>301</v>
      </c>
      <c r="E1823" s="3">
        <v>104</v>
      </c>
      <c r="F1823" s="3">
        <v>6</v>
      </c>
      <c r="G1823" s="5">
        <v>306.05900000000003</v>
      </c>
      <c r="H1823" s="5">
        <v>1836.3540000000003</v>
      </c>
      <c r="I1823" s="5">
        <v>312.18018000000006</v>
      </c>
      <c r="J1823" s="3" t="b">
        <v>1</v>
      </c>
      <c r="K1823" s="3" t="s">
        <v>1034</v>
      </c>
      <c r="L1823" s="16">
        <f t="shared" si="84"/>
        <v>0.46180555555555558</v>
      </c>
      <c r="M1823" s="3">
        <v>2024</v>
      </c>
      <c r="N1823" s="3">
        <v>8</v>
      </c>
      <c r="O1823" s="3" t="s">
        <v>16</v>
      </c>
      <c r="P1823" s="3">
        <v>11</v>
      </c>
      <c r="Q1823" s="9">
        <f xml:space="preserve"> Table1[[#This Row],[Total_Sales]] / Table1[[#This Row],[Quantity_Sold]]</f>
        <v>306.05900000000003</v>
      </c>
      <c r="R1823" s="14" t="str">
        <f t="shared" si="85"/>
        <v>Morning</v>
      </c>
      <c r="S1823" s="30">
        <f t="shared" si="86"/>
        <v>0.17</v>
      </c>
    </row>
    <row r="1824" spans="1:19" ht="15.75" customHeight="1" x14ac:dyDescent="0.3">
      <c r="A1824" s="3">
        <v>1086</v>
      </c>
      <c r="B1824" s="4">
        <v>45520</v>
      </c>
      <c r="C1824" s="3">
        <v>201</v>
      </c>
      <c r="D1824" s="3">
        <v>301</v>
      </c>
      <c r="E1824" s="3">
        <v>103</v>
      </c>
      <c r="F1824" s="3">
        <v>10</v>
      </c>
      <c r="G1824" s="5">
        <v>165.542</v>
      </c>
      <c r="H1824" s="5">
        <v>1655.42</v>
      </c>
      <c r="I1824" s="5">
        <v>347.63819999999998</v>
      </c>
      <c r="J1824" s="3" t="b">
        <v>0</v>
      </c>
      <c r="K1824" s="3" t="s">
        <v>105</v>
      </c>
      <c r="L1824" s="16">
        <f t="shared" si="84"/>
        <v>0.8569444444444444</v>
      </c>
      <c r="M1824" s="3">
        <v>2024</v>
      </c>
      <c r="N1824" s="3">
        <v>8</v>
      </c>
      <c r="O1824" s="3" t="s">
        <v>26</v>
      </c>
      <c r="P1824" s="3">
        <v>20</v>
      </c>
      <c r="Q1824" s="9">
        <f xml:space="preserve"> Table1[[#This Row],[Total_Sales]] / Table1[[#This Row],[Quantity_Sold]]</f>
        <v>165.542</v>
      </c>
      <c r="R1824" s="14" t="str">
        <f t="shared" si="85"/>
        <v>Evening</v>
      </c>
      <c r="S1824" s="30">
        <f t="shared" si="86"/>
        <v>0.21</v>
      </c>
    </row>
    <row r="1825" spans="1:19" ht="15.75" customHeight="1" x14ac:dyDescent="0.3">
      <c r="A1825" s="3">
        <v>1986</v>
      </c>
      <c r="B1825" s="4">
        <v>45520</v>
      </c>
      <c r="C1825" s="3">
        <v>201</v>
      </c>
      <c r="D1825" s="3">
        <v>301</v>
      </c>
      <c r="E1825" s="3">
        <v>102</v>
      </c>
      <c r="F1825" s="3">
        <v>10</v>
      </c>
      <c r="G1825" s="5">
        <v>262.99</v>
      </c>
      <c r="H1825" s="5">
        <v>2629.9</v>
      </c>
      <c r="I1825" s="5">
        <v>552.279</v>
      </c>
      <c r="J1825" s="3" t="b">
        <v>0</v>
      </c>
      <c r="K1825" s="3" t="s">
        <v>718</v>
      </c>
      <c r="L1825" s="16">
        <f t="shared" si="84"/>
        <v>0.95208333333333328</v>
      </c>
      <c r="M1825" s="3">
        <v>2024</v>
      </c>
      <c r="N1825" s="3">
        <v>8</v>
      </c>
      <c r="O1825" s="3" t="s">
        <v>26</v>
      </c>
      <c r="P1825" s="3">
        <v>22</v>
      </c>
      <c r="Q1825" s="9">
        <f xml:space="preserve"> Table1[[#This Row],[Total_Sales]] / Table1[[#This Row],[Quantity_Sold]]</f>
        <v>262.99</v>
      </c>
      <c r="R1825" s="14" t="str">
        <f t="shared" si="85"/>
        <v>Night</v>
      </c>
      <c r="S1825" s="30">
        <f t="shared" si="86"/>
        <v>0.21</v>
      </c>
    </row>
    <row r="1826" spans="1:19" ht="15.75" customHeight="1" x14ac:dyDescent="0.3">
      <c r="A1826" s="3">
        <v>2549</v>
      </c>
      <c r="B1826" s="4">
        <v>45520</v>
      </c>
      <c r="C1826" s="3">
        <v>204</v>
      </c>
      <c r="D1826" s="3">
        <v>302</v>
      </c>
      <c r="E1826" s="3">
        <v>102</v>
      </c>
      <c r="F1826" s="3">
        <v>5</v>
      </c>
      <c r="G1826" s="5">
        <v>339.18300000000005</v>
      </c>
      <c r="H1826" s="5">
        <v>1695.9150000000002</v>
      </c>
      <c r="I1826" s="5">
        <v>322.22385000000003</v>
      </c>
      <c r="J1826" s="3" t="b">
        <v>0</v>
      </c>
      <c r="K1826" s="3" t="s">
        <v>142</v>
      </c>
      <c r="L1826" s="16">
        <f t="shared" si="84"/>
        <v>0.21944444444444444</v>
      </c>
      <c r="M1826" s="3">
        <v>2024</v>
      </c>
      <c r="N1826" s="3">
        <v>8</v>
      </c>
      <c r="O1826" s="3" t="s">
        <v>26</v>
      </c>
      <c r="P1826" s="3">
        <v>5</v>
      </c>
      <c r="Q1826" s="9">
        <f xml:space="preserve"> Table1[[#This Row],[Total_Sales]] / Table1[[#This Row],[Quantity_Sold]]</f>
        <v>339.18300000000005</v>
      </c>
      <c r="R1826" s="14" t="str">
        <f t="shared" si="85"/>
        <v>Morning</v>
      </c>
      <c r="S1826" s="30">
        <f t="shared" si="86"/>
        <v>0.19</v>
      </c>
    </row>
    <row r="1827" spans="1:19" ht="15.75" customHeight="1" x14ac:dyDescent="0.3">
      <c r="A1827" s="3">
        <v>2576</v>
      </c>
      <c r="B1827" s="4">
        <v>45520</v>
      </c>
      <c r="C1827" s="3">
        <v>204</v>
      </c>
      <c r="D1827" s="3">
        <v>304</v>
      </c>
      <c r="E1827" s="3">
        <v>103</v>
      </c>
      <c r="F1827" s="3">
        <v>6</v>
      </c>
      <c r="G1827" s="5">
        <v>356.798</v>
      </c>
      <c r="H1827" s="5">
        <v>2140.788</v>
      </c>
      <c r="I1827" s="5">
        <v>642.2364</v>
      </c>
      <c r="J1827" s="3" t="b">
        <v>1</v>
      </c>
      <c r="K1827" s="3" t="s">
        <v>965</v>
      </c>
      <c r="L1827" s="16">
        <f t="shared" si="84"/>
        <v>2.361111111111111E-2</v>
      </c>
      <c r="M1827" s="3">
        <v>2024</v>
      </c>
      <c r="N1827" s="3">
        <v>8</v>
      </c>
      <c r="O1827" s="3" t="s">
        <v>26</v>
      </c>
      <c r="P1827" s="3">
        <v>0</v>
      </c>
      <c r="Q1827" s="9">
        <f xml:space="preserve"> Table1[[#This Row],[Total_Sales]] / Table1[[#This Row],[Quantity_Sold]]</f>
        <v>356.798</v>
      </c>
      <c r="R1827" s="14" t="str">
        <f t="shared" si="85"/>
        <v>Morning</v>
      </c>
      <c r="S1827" s="30">
        <f t="shared" si="86"/>
        <v>0.3</v>
      </c>
    </row>
    <row r="1828" spans="1:19" ht="15.75" customHeight="1" x14ac:dyDescent="0.3">
      <c r="A1828" s="3">
        <v>2193</v>
      </c>
      <c r="B1828" s="4">
        <v>45521</v>
      </c>
      <c r="C1828" s="3">
        <v>204</v>
      </c>
      <c r="D1828" s="3">
        <v>301</v>
      </c>
      <c r="E1828" s="3">
        <v>103</v>
      </c>
      <c r="F1828" s="3">
        <v>6</v>
      </c>
      <c r="G1828" s="5">
        <v>178.12600000000003</v>
      </c>
      <c r="H1828" s="5">
        <v>1068.7560000000003</v>
      </c>
      <c r="I1828" s="5">
        <v>160.31340000000003</v>
      </c>
      <c r="J1828" s="3" t="b">
        <v>0</v>
      </c>
      <c r="K1828" s="3" t="s">
        <v>254</v>
      </c>
      <c r="L1828" s="16">
        <f t="shared" si="84"/>
        <v>0.41805555555555557</v>
      </c>
      <c r="M1828" s="3">
        <v>2024</v>
      </c>
      <c r="N1828" s="3">
        <v>8</v>
      </c>
      <c r="O1828" s="3" t="s">
        <v>22</v>
      </c>
      <c r="P1828" s="3">
        <v>10</v>
      </c>
      <c r="Q1828" s="9">
        <f xml:space="preserve"> Table1[[#This Row],[Total_Sales]] / Table1[[#This Row],[Quantity_Sold]]</f>
        <v>178.12600000000006</v>
      </c>
      <c r="R1828" s="14" t="str">
        <f t="shared" si="85"/>
        <v>Morning</v>
      </c>
      <c r="S1828" s="30">
        <f t="shared" si="86"/>
        <v>0.15</v>
      </c>
    </row>
    <row r="1829" spans="1:19" ht="15.75" customHeight="1" x14ac:dyDescent="0.3">
      <c r="A1829" s="3">
        <v>2604</v>
      </c>
      <c r="B1829" s="4">
        <v>45521</v>
      </c>
      <c r="C1829" s="3">
        <v>204</v>
      </c>
      <c r="D1829" s="3">
        <v>302</v>
      </c>
      <c r="E1829" s="3">
        <v>102</v>
      </c>
      <c r="F1829" s="3">
        <v>9</v>
      </c>
      <c r="G1829" s="5">
        <v>89.804000000000002</v>
      </c>
      <c r="H1829" s="5">
        <v>808.23599999999999</v>
      </c>
      <c r="I1829" s="5">
        <v>169.72955999999999</v>
      </c>
      <c r="J1829" s="3" t="b">
        <v>0</v>
      </c>
      <c r="K1829" s="3" t="s">
        <v>339</v>
      </c>
      <c r="L1829" s="16">
        <f t="shared" si="84"/>
        <v>0.91041666666666665</v>
      </c>
      <c r="M1829" s="3">
        <v>2024</v>
      </c>
      <c r="N1829" s="3">
        <v>8</v>
      </c>
      <c r="O1829" s="3" t="s">
        <v>22</v>
      </c>
      <c r="P1829" s="3">
        <v>21</v>
      </c>
      <c r="Q1829" s="9">
        <f xml:space="preserve"> Table1[[#This Row],[Total_Sales]] / Table1[[#This Row],[Quantity_Sold]]</f>
        <v>89.804000000000002</v>
      </c>
      <c r="R1829" s="14" t="str">
        <f t="shared" si="85"/>
        <v>Night</v>
      </c>
      <c r="S1829" s="30">
        <f t="shared" si="86"/>
        <v>0.21</v>
      </c>
    </row>
    <row r="1830" spans="1:19" ht="15.75" customHeight="1" x14ac:dyDescent="0.3">
      <c r="A1830" s="3">
        <v>2667</v>
      </c>
      <c r="B1830" s="4">
        <v>45522</v>
      </c>
      <c r="C1830" s="3">
        <v>203</v>
      </c>
      <c r="D1830" s="3">
        <v>304</v>
      </c>
      <c r="E1830" s="3">
        <v>102</v>
      </c>
      <c r="F1830" s="3">
        <v>6</v>
      </c>
      <c r="G1830" s="5">
        <v>47.554000000000002</v>
      </c>
      <c r="H1830" s="5">
        <v>285.32400000000001</v>
      </c>
      <c r="I1830" s="5">
        <v>42.7986</v>
      </c>
      <c r="J1830" s="3" t="b">
        <v>0</v>
      </c>
      <c r="K1830" s="3" t="s">
        <v>822</v>
      </c>
      <c r="L1830" s="16">
        <f t="shared" si="84"/>
        <v>0.94861111111111107</v>
      </c>
      <c r="M1830" s="3">
        <v>2024</v>
      </c>
      <c r="N1830" s="3">
        <v>8</v>
      </c>
      <c r="O1830" s="3" t="s">
        <v>20</v>
      </c>
      <c r="P1830" s="3">
        <v>22</v>
      </c>
      <c r="Q1830" s="9">
        <f xml:space="preserve"> Table1[[#This Row],[Total_Sales]] / Table1[[#This Row],[Quantity_Sold]]</f>
        <v>47.554000000000002</v>
      </c>
      <c r="R1830" s="14" t="str">
        <f t="shared" si="85"/>
        <v>Night</v>
      </c>
      <c r="S1830" s="30">
        <f t="shared" si="86"/>
        <v>0.15</v>
      </c>
    </row>
    <row r="1831" spans="1:19" ht="15.75" customHeight="1" x14ac:dyDescent="0.3">
      <c r="A1831" s="3">
        <v>1580</v>
      </c>
      <c r="B1831" s="4">
        <v>45523</v>
      </c>
      <c r="C1831" s="3">
        <v>201</v>
      </c>
      <c r="D1831" s="3">
        <v>302</v>
      </c>
      <c r="E1831" s="3">
        <v>104</v>
      </c>
      <c r="F1831" s="3">
        <v>9</v>
      </c>
      <c r="G1831" s="5">
        <v>212.55</v>
      </c>
      <c r="H1831" s="5">
        <v>1912.95</v>
      </c>
      <c r="I1831" s="5">
        <v>573.88499999999999</v>
      </c>
      <c r="J1831" s="3" t="b">
        <v>0</v>
      </c>
      <c r="K1831" s="3" t="s">
        <v>500</v>
      </c>
      <c r="L1831" s="16">
        <f t="shared" si="84"/>
        <v>0.78263888888888888</v>
      </c>
      <c r="M1831" s="3">
        <v>2024</v>
      </c>
      <c r="N1831" s="3">
        <v>8</v>
      </c>
      <c r="O1831" s="3" t="s">
        <v>28</v>
      </c>
      <c r="P1831" s="3">
        <v>18</v>
      </c>
      <c r="Q1831" s="9">
        <f xml:space="preserve"> Table1[[#This Row],[Total_Sales]] / Table1[[#This Row],[Quantity_Sold]]</f>
        <v>212.55</v>
      </c>
      <c r="R1831" s="14" t="str">
        <f t="shared" si="85"/>
        <v>Evening</v>
      </c>
      <c r="S1831" s="30">
        <f t="shared" si="86"/>
        <v>0.3</v>
      </c>
    </row>
    <row r="1832" spans="1:19" ht="15.75" customHeight="1" x14ac:dyDescent="0.3">
      <c r="A1832" s="3">
        <v>2291</v>
      </c>
      <c r="B1832" s="4">
        <v>45523</v>
      </c>
      <c r="C1832" s="3">
        <v>202</v>
      </c>
      <c r="D1832" s="3">
        <v>302</v>
      </c>
      <c r="E1832" s="3">
        <v>102</v>
      </c>
      <c r="F1832" s="3">
        <v>7</v>
      </c>
      <c r="G1832" s="5">
        <v>288.86</v>
      </c>
      <c r="H1832" s="5">
        <v>2022.02</v>
      </c>
      <c r="I1832" s="5">
        <v>384.18380000000002</v>
      </c>
      <c r="J1832" s="3" t="b">
        <v>0</v>
      </c>
      <c r="K1832" s="3" t="s">
        <v>865</v>
      </c>
      <c r="L1832" s="16">
        <f t="shared" si="84"/>
        <v>0.74652777777777779</v>
      </c>
      <c r="M1832" s="3">
        <v>2024</v>
      </c>
      <c r="N1832" s="3">
        <v>8</v>
      </c>
      <c r="O1832" s="3" t="s">
        <v>28</v>
      </c>
      <c r="P1832" s="3">
        <v>17</v>
      </c>
      <c r="Q1832" s="9">
        <f xml:space="preserve"> Table1[[#This Row],[Total_Sales]] / Table1[[#This Row],[Quantity_Sold]]</f>
        <v>288.86</v>
      </c>
      <c r="R1832" s="14" t="str">
        <f t="shared" si="85"/>
        <v>Evening</v>
      </c>
      <c r="S1832" s="30">
        <f t="shared" si="86"/>
        <v>0.19</v>
      </c>
    </row>
    <row r="1833" spans="1:19" ht="15.75" customHeight="1" x14ac:dyDescent="0.3">
      <c r="A1833" s="3">
        <v>2999</v>
      </c>
      <c r="B1833" s="4">
        <v>45524</v>
      </c>
      <c r="C1833" s="3">
        <v>202</v>
      </c>
      <c r="D1833" s="3">
        <v>305</v>
      </c>
      <c r="E1833" s="3">
        <v>104</v>
      </c>
      <c r="F1833" s="3">
        <v>6</v>
      </c>
      <c r="G1833" s="5">
        <v>202.86500000000001</v>
      </c>
      <c r="H1833" s="5">
        <v>1217.19</v>
      </c>
      <c r="I1833" s="5">
        <v>231.26610000000002</v>
      </c>
      <c r="J1833" s="3" t="b">
        <v>1</v>
      </c>
      <c r="K1833" s="3" t="s">
        <v>760</v>
      </c>
      <c r="L1833" s="16">
        <f t="shared" si="84"/>
        <v>0.62222222222222223</v>
      </c>
      <c r="M1833" s="3">
        <v>2024</v>
      </c>
      <c r="N1833" s="3">
        <v>8</v>
      </c>
      <c r="O1833" s="3" t="s">
        <v>31</v>
      </c>
      <c r="P1833" s="3">
        <v>14</v>
      </c>
      <c r="Q1833" s="9">
        <f xml:space="preserve"> Table1[[#This Row],[Total_Sales]] / Table1[[#This Row],[Quantity_Sold]]</f>
        <v>202.86500000000001</v>
      </c>
      <c r="R1833" s="14" t="str">
        <f t="shared" si="85"/>
        <v>Afternoon</v>
      </c>
      <c r="S1833" s="30">
        <f t="shared" si="86"/>
        <v>0.19</v>
      </c>
    </row>
    <row r="1834" spans="1:19" ht="15.75" customHeight="1" x14ac:dyDescent="0.3">
      <c r="A1834" s="3">
        <v>1461</v>
      </c>
      <c r="B1834" s="4">
        <v>45525</v>
      </c>
      <c r="C1834" s="3">
        <v>204</v>
      </c>
      <c r="D1834" s="3">
        <v>303</v>
      </c>
      <c r="E1834" s="3">
        <v>101</v>
      </c>
      <c r="F1834" s="3">
        <v>10</v>
      </c>
      <c r="G1834" s="5">
        <v>174.69399999999999</v>
      </c>
      <c r="H1834" s="5">
        <v>1746.9399999999998</v>
      </c>
      <c r="I1834" s="5">
        <v>262.04099999999994</v>
      </c>
      <c r="J1834" s="3" t="b">
        <v>1</v>
      </c>
      <c r="K1834" s="3" t="s">
        <v>415</v>
      </c>
      <c r="L1834" s="16">
        <f t="shared" si="84"/>
        <v>0.46458333333333335</v>
      </c>
      <c r="M1834" s="3">
        <v>2024</v>
      </c>
      <c r="N1834" s="3">
        <v>8</v>
      </c>
      <c r="O1834" s="3" t="s">
        <v>18</v>
      </c>
      <c r="P1834" s="3">
        <v>11</v>
      </c>
      <c r="Q1834" s="14">
        <f xml:space="preserve"> Table1[[#This Row],[Total_Sales]] / Table1[[#This Row],[Quantity_Sold]]</f>
        <v>174.69399999999999</v>
      </c>
      <c r="R1834" s="14" t="str">
        <f t="shared" si="85"/>
        <v>Morning</v>
      </c>
      <c r="S1834" s="30">
        <f t="shared" si="86"/>
        <v>0.14999999999999997</v>
      </c>
    </row>
    <row r="1835" spans="1:19" ht="15.75" customHeight="1" x14ac:dyDescent="0.3">
      <c r="A1835" s="3">
        <v>1892</v>
      </c>
      <c r="B1835" s="4">
        <v>45525</v>
      </c>
      <c r="C1835" s="3">
        <v>203</v>
      </c>
      <c r="D1835" s="3">
        <v>303</v>
      </c>
      <c r="E1835" s="3">
        <v>102</v>
      </c>
      <c r="F1835" s="3">
        <v>5</v>
      </c>
      <c r="G1835" s="5">
        <v>80.262</v>
      </c>
      <c r="H1835" s="5">
        <v>401.31</v>
      </c>
      <c r="I1835" s="5">
        <v>120.393</v>
      </c>
      <c r="J1835" s="3" t="b">
        <v>1</v>
      </c>
      <c r="K1835" s="3" t="s">
        <v>687</v>
      </c>
      <c r="L1835" s="16">
        <f t="shared" si="84"/>
        <v>0.69305555555555554</v>
      </c>
      <c r="M1835" s="3">
        <v>2024</v>
      </c>
      <c r="N1835" s="3">
        <v>8</v>
      </c>
      <c r="O1835" s="3" t="s">
        <v>18</v>
      </c>
      <c r="P1835" s="3">
        <v>16</v>
      </c>
      <c r="Q1835" s="9">
        <f xml:space="preserve"> Table1[[#This Row],[Total_Sales]] / Table1[[#This Row],[Quantity_Sold]]</f>
        <v>80.262</v>
      </c>
      <c r="R1835" s="14" t="str">
        <f t="shared" si="85"/>
        <v>Evening</v>
      </c>
      <c r="S1835" s="30">
        <f t="shared" si="86"/>
        <v>0.3</v>
      </c>
    </row>
    <row r="1836" spans="1:19" ht="15.75" customHeight="1" x14ac:dyDescent="0.3">
      <c r="A1836" s="3">
        <v>2773</v>
      </c>
      <c r="B1836" s="4">
        <v>45525</v>
      </c>
      <c r="C1836" s="3">
        <v>201</v>
      </c>
      <c r="D1836" s="3">
        <v>301</v>
      </c>
      <c r="E1836" s="3">
        <v>102</v>
      </c>
      <c r="F1836" s="3">
        <v>2</v>
      </c>
      <c r="G1836" s="5">
        <v>334.97100000000006</v>
      </c>
      <c r="H1836" s="5">
        <v>669.94200000000012</v>
      </c>
      <c r="I1836" s="5">
        <v>167.48550000000003</v>
      </c>
      <c r="J1836" s="3" t="b">
        <v>0</v>
      </c>
      <c r="K1836" s="3" t="s">
        <v>323</v>
      </c>
      <c r="L1836" s="16">
        <f t="shared" si="84"/>
        <v>7.2916666666666671E-2</v>
      </c>
      <c r="M1836" s="3">
        <v>2024</v>
      </c>
      <c r="N1836" s="3">
        <v>8</v>
      </c>
      <c r="O1836" s="3" t="s">
        <v>18</v>
      </c>
      <c r="P1836" s="3">
        <v>1</v>
      </c>
      <c r="Q1836" s="9">
        <f xml:space="preserve"> Table1[[#This Row],[Total_Sales]] / Table1[[#This Row],[Quantity_Sold]]</f>
        <v>334.97100000000006</v>
      </c>
      <c r="R1836" s="14" t="str">
        <f t="shared" si="85"/>
        <v>Morning</v>
      </c>
      <c r="S1836" s="30">
        <f t="shared" si="86"/>
        <v>0.25</v>
      </c>
    </row>
    <row r="1837" spans="1:19" ht="15.75" customHeight="1" x14ac:dyDescent="0.3">
      <c r="A1837" s="3">
        <v>2802</v>
      </c>
      <c r="B1837" s="4">
        <v>45525</v>
      </c>
      <c r="C1837" s="3">
        <v>204</v>
      </c>
      <c r="D1837" s="3">
        <v>304</v>
      </c>
      <c r="E1837" s="3">
        <v>104</v>
      </c>
      <c r="F1837" s="3">
        <v>10</v>
      </c>
      <c r="G1837" s="5">
        <v>166.68600000000001</v>
      </c>
      <c r="H1837" s="5">
        <v>1666.8600000000001</v>
      </c>
      <c r="I1837" s="5">
        <v>350.04060000000004</v>
      </c>
      <c r="J1837" s="3" t="b">
        <v>0</v>
      </c>
      <c r="K1837" s="3" t="s">
        <v>824</v>
      </c>
      <c r="L1837" s="16">
        <f t="shared" si="84"/>
        <v>0.93263888888888891</v>
      </c>
      <c r="M1837" s="3">
        <v>2024</v>
      </c>
      <c r="N1837" s="3">
        <v>8</v>
      </c>
      <c r="O1837" s="3" t="s">
        <v>18</v>
      </c>
      <c r="P1837" s="3">
        <v>22</v>
      </c>
      <c r="Q1837" s="9">
        <f xml:space="preserve"> Table1[[#This Row],[Total_Sales]] / Table1[[#This Row],[Quantity_Sold]]</f>
        <v>166.68600000000001</v>
      </c>
      <c r="R1837" s="14" t="str">
        <f t="shared" si="85"/>
        <v>Night</v>
      </c>
      <c r="S1837" s="30">
        <f t="shared" si="86"/>
        <v>0.21000000000000002</v>
      </c>
    </row>
    <row r="1838" spans="1:19" ht="15.75" customHeight="1" x14ac:dyDescent="0.3">
      <c r="A1838" s="3">
        <v>2196</v>
      </c>
      <c r="B1838" s="4">
        <v>45526</v>
      </c>
      <c r="C1838" s="3">
        <v>204</v>
      </c>
      <c r="D1838" s="3">
        <v>303</v>
      </c>
      <c r="E1838" s="3">
        <v>103</v>
      </c>
      <c r="F1838" s="3">
        <v>2</v>
      </c>
      <c r="G1838" s="5">
        <v>265.99300000000005</v>
      </c>
      <c r="H1838" s="5">
        <v>531.9860000000001</v>
      </c>
      <c r="I1838" s="5">
        <v>111.71706000000002</v>
      </c>
      <c r="J1838" s="3" t="b">
        <v>0</v>
      </c>
      <c r="K1838" s="3" t="s">
        <v>99</v>
      </c>
      <c r="L1838" s="16">
        <f t="shared" si="84"/>
        <v>0.39305555555555555</v>
      </c>
      <c r="M1838" s="3">
        <v>2024</v>
      </c>
      <c r="N1838" s="3">
        <v>8</v>
      </c>
      <c r="O1838" s="3" t="s">
        <v>16</v>
      </c>
      <c r="P1838" s="3">
        <v>9</v>
      </c>
      <c r="Q1838" s="9">
        <f xml:space="preserve"> Table1[[#This Row],[Total_Sales]] / Table1[[#This Row],[Quantity_Sold]]</f>
        <v>265.99300000000005</v>
      </c>
      <c r="R1838" s="14" t="str">
        <f t="shared" si="85"/>
        <v>Morning</v>
      </c>
      <c r="S1838" s="30">
        <f t="shared" si="86"/>
        <v>0.21</v>
      </c>
    </row>
    <row r="1839" spans="1:19" ht="15.75" customHeight="1" x14ac:dyDescent="0.3">
      <c r="A1839" s="3">
        <v>2983</v>
      </c>
      <c r="B1839" s="4">
        <v>45526</v>
      </c>
      <c r="C1839" s="3">
        <v>201</v>
      </c>
      <c r="D1839" s="3">
        <v>301</v>
      </c>
      <c r="E1839" s="3">
        <v>103</v>
      </c>
      <c r="F1839" s="3">
        <v>2</v>
      </c>
      <c r="G1839" s="5">
        <v>28.548000000000002</v>
      </c>
      <c r="H1839" s="5">
        <v>57.096000000000004</v>
      </c>
      <c r="I1839" s="5">
        <v>14.274000000000001</v>
      </c>
      <c r="J1839" s="3" t="b">
        <v>0</v>
      </c>
      <c r="K1839" s="3" t="s">
        <v>579</v>
      </c>
      <c r="L1839" s="16">
        <f t="shared" si="84"/>
        <v>0.8666666666666667</v>
      </c>
      <c r="M1839" s="3">
        <v>2024</v>
      </c>
      <c r="N1839" s="3">
        <v>8</v>
      </c>
      <c r="O1839" s="3" t="s">
        <v>16</v>
      </c>
      <c r="P1839" s="3">
        <v>20</v>
      </c>
      <c r="Q1839" s="9">
        <f xml:space="preserve"> Table1[[#This Row],[Total_Sales]] / Table1[[#This Row],[Quantity_Sold]]</f>
        <v>28.548000000000002</v>
      </c>
      <c r="R1839" s="14" t="str">
        <f t="shared" si="85"/>
        <v>Evening</v>
      </c>
      <c r="S1839" s="30">
        <f t="shared" si="86"/>
        <v>0.25</v>
      </c>
    </row>
    <row r="1840" spans="1:19" ht="15.75" customHeight="1" x14ac:dyDescent="0.3">
      <c r="A1840" s="3">
        <v>2182</v>
      </c>
      <c r="B1840" s="4">
        <v>45528</v>
      </c>
      <c r="C1840" s="3">
        <v>201</v>
      </c>
      <c r="D1840" s="3">
        <v>305</v>
      </c>
      <c r="E1840" s="3">
        <v>102</v>
      </c>
      <c r="F1840" s="3">
        <v>10</v>
      </c>
      <c r="G1840" s="5">
        <v>165.72400000000002</v>
      </c>
      <c r="H1840" s="5">
        <v>1657.2400000000002</v>
      </c>
      <c r="I1840" s="5">
        <v>281.73080000000004</v>
      </c>
      <c r="J1840" s="3" t="b">
        <v>0</v>
      </c>
      <c r="K1840" s="3" t="s">
        <v>321</v>
      </c>
      <c r="L1840" s="16">
        <f t="shared" si="84"/>
        <v>0.76458333333333328</v>
      </c>
      <c r="M1840" s="3">
        <v>2024</v>
      </c>
      <c r="N1840" s="3">
        <v>8</v>
      </c>
      <c r="O1840" s="3" t="s">
        <v>22</v>
      </c>
      <c r="P1840" s="3">
        <v>18</v>
      </c>
      <c r="Q1840" s="9">
        <f xml:space="preserve"> Table1[[#This Row],[Total_Sales]] / Table1[[#This Row],[Quantity_Sold]]</f>
        <v>165.72400000000002</v>
      </c>
      <c r="R1840" s="14" t="str">
        <f t="shared" si="85"/>
        <v>Evening</v>
      </c>
      <c r="S1840" s="30">
        <f t="shared" si="86"/>
        <v>0.17</v>
      </c>
    </row>
    <row r="1841" spans="1:19" ht="15.75" customHeight="1" x14ac:dyDescent="0.3">
      <c r="A1841" s="3">
        <v>2321</v>
      </c>
      <c r="B1841" s="4">
        <v>45528</v>
      </c>
      <c r="C1841" s="3">
        <v>205</v>
      </c>
      <c r="D1841" s="3">
        <v>301</v>
      </c>
      <c r="E1841" s="3">
        <v>102</v>
      </c>
      <c r="F1841" s="3">
        <v>6</v>
      </c>
      <c r="G1841" s="5">
        <v>372.51500000000004</v>
      </c>
      <c r="H1841" s="5">
        <v>2235.09</v>
      </c>
      <c r="I1841" s="5">
        <v>424.6671</v>
      </c>
      <c r="J1841" s="3" t="b">
        <v>1</v>
      </c>
      <c r="K1841" s="3" t="s">
        <v>155</v>
      </c>
      <c r="L1841" s="16">
        <f t="shared" si="84"/>
        <v>0.5493055555555556</v>
      </c>
      <c r="M1841" s="3">
        <v>2024</v>
      </c>
      <c r="N1841" s="3">
        <v>8</v>
      </c>
      <c r="O1841" s="3" t="s">
        <v>22</v>
      </c>
      <c r="P1841" s="3">
        <v>13</v>
      </c>
      <c r="Q1841" s="9">
        <f xml:space="preserve"> Table1[[#This Row],[Total_Sales]] / Table1[[#This Row],[Quantity_Sold]]</f>
        <v>372.51500000000004</v>
      </c>
      <c r="R1841" s="14" t="str">
        <f t="shared" si="85"/>
        <v>Afternoon</v>
      </c>
      <c r="S1841" s="30">
        <f t="shared" si="86"/>
        <v>0.19</v>
      </c>
    </row>
    <row r="1842" spans="1:19" ht="15.75" customHeight="1" x14ac:dyDescent="0.3">
      <c r="A1842" s="3">
        <v>1626</v>
      </c>
      <c r="B1842" s="4">
        <v>45529</v>
      </c>
      <c r="C1842" s="3">
        <v>202</v>
      </c>
      <c r="D1842" s="3">
        <v>301</v>
      </c>
      <c r="E1842" s="3">
        <v>104</v>
      </c>
      <c r="F1842" s="3">
        <v>5</v>
      </c>
      <c r="G1842" s="5">
        <v>84.474000000000004</v>
      </c>
      <c r="H1842" s="5">
        <v>422.37</v>
      </c>
      <c r="I1842" s="5">
        <v>88.697699999999998</v>
      </c>
      <c r="J1842" s="3" t="b">
        <v>0</v>
      </c>
      <c r="K1842" s="3" t="s">
        <v>220</v>
      </c>
      <c r="L1842" s="16">
        <f t="shared" si="84"/>
        <v>8.1944444444444445E-2</v>
      </c>
      <c r="M1842" s="3">
        <v>2024</v>
      </c>
      <c r="N1842" s="3">
        <v>8</v>
      </c>
      <c r="O1842" s="3" t="s">
        <v>20</v>
      </c>
      <c r="P1842" s="3">
        <v>1</v>
      </c>
      <c r="Q1842" s="9">
        <f xml:space="preserve"> Table1[[#This Row],[Total_Sales]] / Table1[[#This Row],[Quantity_Sold]]</f>
        <v>84.474000000000004</v>
      </c>
      <c r="R1842" s="14" t="str">
        <f t="shared" si="85"/>
        <v>Morning</v>
      </c>
      <c r="S1842" s="30">
        <f t="shared" si="86"/>
        <v>0.21</v>
      </c>
    </row>
    <row r="1843" spans="1:19" ht="15.75" customHeight="1" x14ac:dyDescent="0.3">
      <c r="A1843" s="3">
        <v>2206</v>
      </c>
      <c r="B1843" s="4">
        <v>45529</v>
      </c>
      <c r="C1843" s="3">
        <v>203</v>
      </c>
      <c r="D1843" s="3">
        <v>302</v>
      </c>
      <c r="E1843" s="3">
        <v>104</v>
      </c>
      <c r="F1843" s="3">
        <v>6</v>
      </c>
      <c r="G1843" s="5">
        <v>245.089</v>
      </c>
      <c r="H1843" s="5">
        <v>1470.5340000000001</v>
      </c>
      <c r="I1843" s="5">
        <v>249.99078000000003</v>
      </c>
      <c r="J1843" s="3" t="b">
        <v>0</v>
      </c>
      <c r="K1843" s="3" t="s">
        <v>490</v>
      </c>
      <c r="L1843" s="16">
        <f t="shared" si="84"/>
        <v>0.30833333333333335</v>
      </c>
      <c r="M1843" s="3">
        <v>2024</v>
      </c>
      <c r="N1843" s="3">
        <v>8</v>
      </c>
      <c r="O1843" s="3" t="s">
        <v>20</v>
      </c>
      <c r="P1843" s="3">
        <v>7</v>
      </c>
      <c r="Q1843" s="9">
        <f xml:space="preserve"> Table1[[#This Row],[Total_Sales]] / Table1[[#This Row],[Quantity_Sold]]</f>
        <v>245.08900000000003</v>
      </c>
      <c r="R1843" s="14" t="str">
        <f t="shared" si="85"/>
        <v>Morning</v>
      </c>
      <c r="S1843" s="30">
        <f t="shared" si="86"/>
        <v>0.17</v>
      </c>
    </row>
    <row r="1844" spans="1:19" ht="15.75" customHeight="1" x14ac:dyDescent="0.3">
      <c r="A1844" s="3">
        <v>1220</v>
      </c>
      <c r="B1844" s="4">
        <v>45530</v>
      </c>
      <c r="C1844" s="3">
        <v>205</v>
      </c>
      <c r="D1844" s="3">
        <v>301</v>
      </c>
      <c r="E1844" s="3">
        <v>104</v>
      </c>
      <c r="F1844" s="3">
        <v>10</v>
      </c>
      <c r="G1844" s="5">
        <v>368.459</v>
      </c>
      <c r="H1844" s="5">
        <v>3684.59</v>
      </c>
      <c r="I1844" s="5">
        <v>1105.377</v>
      </c>
      <c r="J1844" s="3" t="b">
        <v>0</v>
      </c>
      <c r="K1844" s="3" t="s">
        <v>225</v>
      </c>
      <c r="L1844" s="16">
        <f t="shared" si="84"/>
        <v>0.26805555555555555</v>
      </c>
      <c r="M1844" s="3">
        <v>2024</v>
      </c>
      <c r="N1844" s="3">
        <v>8</v>
      </c>
      <c r="O1844" s="3" t="s">
        <v>28</v>
      </c>
      <c r="P1844" s="3">
        <v>6</v>
      </c>
      <c r="Q1844" s="9">
        <f xml:space="preserve"> Table1[[#This Row],[Total_Sales]] / Table1[[#This Row],[Quantity_Sold]]</f>
        <v>368.459</v>
      </c>
      <c r="R1844" s="14" t="str">
        <f t="shared" si="85"/>
        <v>Morning</v>
      </c>
      <c r="S1844" s="30">
        <f t="shared" si="86"/>
        <v>0.3</v>
      </c>
    </row>
    <row r="1845" spans="1:19" ht="15.75" customHeight="1" x14ac:dyDescent="0.3">
      <c r="A1845" s="3">
        <v>2119</v>
      </c>
      <c r="B1845" s="4">
        <v>45530</v>
      </c>
      <c r="C1845" s="3">
        <v>201</v>
      </c>
      <c r="D1845" s="3">
        <v>301</v>
      </c>
      <c r="E1845" s="3">
        <v>101</v>
      </c>
      <c r="F1845" s="3">
        <v>5</v>
      </c>
      <c r="G1845" s="5">
        <v>373.78899999999999</v>
      </c>
      <c r="H1845" s="5">
        <v>1868.9449999999999</v>
      </c>
      <c r="I1845" s="5">
        <v>467.23624999999998</v>
      </c>
      <c r="J1845" s="3" t="b">
        <v>0</v>
      </c>
      <c r="K1845" s="3" t="s">
        <v>792</v>
      </c>
      <c r="L1845" s="16">
        <f t="shared" si="84"/>
        <v>0.37013888888888891</v>
      </c>
      <c r="M1845" s="3">
        <v>2024</v>
      </c>
      <c r="N1845" s="3">
        <v>8</v>
      </c>
      <c r="O1845" s="3" t="s">
        <v>28</v>
      </c>
      <c r="P1845" s="3">
        <v>8</v>
      </c>
      <c r="Q1845" s="14">
        <f xml:space="preserve"> Table1[[#This Row],[Total_Sales]] / Table1[[#This Row],[Quantity_Sold]]</f>
        <v>373.78899999999999</v>
      </c>
      <c r="R1845" s="14" t="str">
        <f t="shared" si="85"/>
        <v>Morning</v>
      </c>
      <c r="S1845" s="30">
        <f t="shared" si="86"/>
        <v>0.25</v>
      </c>
    </row>
    <row r="1846" spans="1:19" ht="15.75" customHeight="1" x14ac:dyDescent="0.3">
      <c r="A1846" s="3">
        <v>2589</v>
      </c>
      <c r="B1846" s="4">
        <v>45530</v>
      </c>
      <c r="C1846" s="3">
        <v>201</v>
      </c>
      <c r="D1846" s="3">
        <v>303</v>
      </c>
      <c r="E1846" s="3">
        <v>102</v>
      </c>
      <c r="F1846" s="3">
        <v>3</v>
      </c>
      <c r="G1846" s="5">
        <v>337.94799999999998</v>
      </c>
      <c r="H1846" s="5">
        <v>1013.8439999999999</v>
      </c>
      <c r="I1846" s="5">
        <v>152.07659999999998</v>
      </c>
      <c r="J1846" s="3" t="b">
        <v>0</v>
      </c>
      <c r="K1846" s="3" t="s">
        <v>232</v>
      </c>
      <c r="L1846" s="16">
        <f t="shared" si="84"/>
        <v>6.3194444444444442E-2</v>
      </c>
      <c r="M1846" s="3">
        <v>2024</v>
      </c>
      <c r="N1846" s="3">
        <v>8</v>
      </c>
      <c r="O1846" s="3" t="s">
        <v>28</v>
      </c>
      <c r="P1846" s="3">
        <v>1</v>
      </c>
      <c r="Q1846" s="9">
        <f xml:space="preserve"> Table1[[#This Row],[Total_Sales]] / Table1[[#This Row],[Quantity_Sold]]</f>
        <v>337.94799999999998</v>
      </c>
      <c r="R1846" s="14" t="str">
        <f t="shared" si="85"/>
        <v>Morning</v>
      </c>
      <c r="S1846" s="30">
        <f t="shared" si="86"/>
        <v>0.15</v>
      </c>
    </row>
    <row r="1847" spans="1:19" ht="15.75" customHeight="1" x14ac:dyDescent="0.3">
      <c r="A1847" s="3">
        <v>1074</v>
      </c>
      <c r="B1847" s="4">
        <v>45531</v>
      </c>
      <c r="C1847" s="3">
        <v>201</v>
      </c>
      <c r="D1847" s="3">
        <v>303</v>
      </c>
      <c r="E1847" s="3">
        <v>101</v>
      </c>
      <c r="F1847" s="3">
        <v>1</v>
      </c>
      <c r="G1847" s="5">
        <v>180.12800000000001</v>
      </c>
      <c r="H1847" s="5">
        <v>180.12800000000001</v>
      </c>
      <c r="I1847" s="5">
        <v>37.826880000000003</v>
      </c>
      <c r="J1847" s="3" t="b">
        <v>0</v>
      </c>
      <c r="K1847" s="3" t="s">
        <v>93</v>
      </c>
      <c r="L1847" s="16">
        <f t="shared" si="84"/>
        <v>0.62916666666666665</v>
      </c>
      <c r="M1847" s="3">
        <v>2024</v>
      </c>
      <c r="N1847" s="3">
        <v>8</v>
      </c>
      <c r="O1847" s="3" t="s">
        <v>31</v>
      </c>
      <c r="P1847" s="3">
        <v>15</v>
      </c>
      <c r="Q1847" s="14">
        <f xml:space="preserve"> Table1[[#This Row],[Total_Sales]] / Table1[[#This Row],[Quantity_Sold]]</f>
        <v>180.12800000000001</v>
      </c>
      <c r="R1847" s="14" t="str">
        <f t="shared" si="85"/>
        <v>Evening</v>
      </c>
      <c r="S1847" s="30">
        <f t="shared" si="86"/>
        <v>0.21</v>
      </c>
    </row>
    <row r="1848" spans="1:19" ht="15.75" customHeight="1" x14ac:dyDescent="0.3">
      <c r="A1848" s="3">
        <v>2223</v>
      </c>
      <c r="B1848" s="4">
        <v>45531</v>
      </c>
      <c r="C1848" s="3">
        <v>205</v>
      </c>
      <c r="D1848" s="3">
        <v>301</v>
      </c>
      <c r="E1848" s="3">
        <v>101</v>
      </c>
      <c r="F1848" s="3">
        <v>6</v>
      </c>
      <c r="G1848" s="5">
        <v>74.256</v>
      </c>
      <c r="H1848" s="5">
        <v>445.536</v>
      </c>
      <c r="I1848" s="5">
        <v>66.830399999999997</v>
      </c>
      <c r="J1848" s="3" t="b">
        <v>0</v>
      </c>
      <c r="K1848" s="3" t="s">
        <v>827</v>
      </c>
      <c r="L1848" s="16">
        <f t="shared" si="84"/>
        <v>0.91180555555555554</v>
      </c>
      <c r="M1848" s="3">
        <v>2024</v>
      </c>
      <c r="N1848" s="3">
        <v>8</v>
      </c>
      <c r="O1848" s="3" t="s">
        <v>31</v>
      </c>
      <c r="P1848" s="3">
        <v>21</v>
      </c>
      <c r="Q1848" s="14">
        <f xml:space="preserve"> Table1[[#This Row],[Total_Sales]] / Table1[[#This Row],[Quantity_Sold]]</f>
        <v>74.256</v>
      </c>
      <c r="R1848" s="14" t="str">
        <f t="shared" si="85"/>
        <v>Night</v>
      </c>
      <c r="S1848" s="30">
        <f t="shared" si="86"/>
        <v>0.15</v>
      </c>
    </row>
    <row r="1849" spans="1:19" ht="15.75" customHeight="1" x14ac:dyDescent="0.3">
      <c r="A1849" s="3">
        <v>2329</v>
      </c>
      <c r="B1849" s="4">
        <v>45531</v>
      </c>
      <c r="C1849" s="3">
        <v>203</v>
      </c>
      <c r="D1849" s="3">
        <v>303</v>
      </c>
      <c r="E1849" s="3">
        <v>104</v>
      </c>
      <c r="F1849" s="3">
        <v>2</v>
      </c>
      <c r="G1849" s="5">
        <v>248.989</v>
      </c>
      <c r="H1849" s="5">
        <v>497.97800000000001</v>
      </c>
      <c r="I1849" s="5">
        <v>124.4945</v>
      </c>
      <c r="J1849" s="3" t="b">
        <v>0</v>
      </c>
      <c r="K1849" s="3" t="s">
        <v>196</v>
      </c>
      <c r="L1849" s="16">
        <f t="shared" si="84"/>
        <v>0.20069444444444445</v>
      </c>
      <c r="M1849" s="3">
        <v>2024</v>
      </c>
      <c r="N1849" s="3">
        <v>8</v>
      </c>
      <c r="O1849" s="3" t="s">
        <v>31</v>
      </c>
      <c r="P1849" s="3">
        <v>4</v>
      </c>
      <c r="Q1849" s="9">
        <f xml:space="preserve"> Table1[[#This Row],[Total_Sales]] / Table1[[#This Row],[Quantity_Sold]]</f>
        <v>248.989</v>
      </c>
      <c r="R1849" s="14" t="str">
        <f t="shared" si="85"/>
        <v>Morning</v>
      </c>
      <c r="S1849" s="30">
        <f t="shared" si="86"/>
        <v>0.25</v>
      </c>
    </row>
    <row r="1850" spans="1:19" ht="15.75" customHeight="1" x14ac:dyDescent="0.3">
      <c r="A1850" s="3">
        <v>1393</v>
      </c>
      <c r="B1850" s="4">
        <v>45532</v>
      </c>
      <c r="C1850" s="3">
        <v>205</v>
      </c>
      <c r="D1850" s="3">
        <v>301</v>
      </c>
      <c r="E1850" s="3">
        <v>101</v>
      </c>
      <c r="F1850" s="3">
        <v>1</v>
      </c>
      <c r="G1850" s="5">
        <v>149.52600000000001</v>
      </c>
      <c r="H1850" s="5">
        <v>149.52600000000001</v>
      </c>
      <c r="I1850" s="5">
        <v>37.381500000000003</v>
      </c>
      <c r="J1850" s="3" t="b">
        <v>0</v>
      </c>
      <c r="K1850" s="3" t="s">
        <v>368</v>
      </c>
      <c r="L1850" s="16">
        <f t="shared" si="84"/>
        <v>0.2076388888888889</v>
      </c>
      <c r="M1850" s="3">
        <v>2024</v>
      </c>
      <c r="N1850" s="3">
        <v>8</v>
      </c>
      <c r="O1850" s="3" t="s">
        <v>18</v>
      </c>
      <c r="P1850" s="3">
        <v>4</v>
      </c>
      <c r="Q1850" s="14">
        <f xml:space="preserve"> Table1[[#This Row],[Total_Sales]] / Table1[[#This Row],[Quantity_Sold]]</f>
        <v>149.52600000000001</v>
      </c>
      <c r="R1850" s="14" t="str">
        <f t="shared" si="85"/>
        <v>Morning</v>
      </c>
      <c r="S1850" s="30">
        <f t="shared" si="86"/>
        <v>0.25</v>
      </c>
    </row>
    <row r="1851" spans="1:19" ht="15.75" customHeight="1" x14ac:dyDescent="0.3">
      <c r="A1851" s="3">
        <v>1889</v>
      </c>
      <c r="B1851" s="4">
        <v>45532</v>
      </c>
      <c r="C1851" s="3">
        <v>201</v>
      </c>
      <c r="D1851" s="3">
        <v>301</v>
      </c>
      <c r="E1851" s="3">
        <v>104</v>
      </c>
      <c r="F1851" s="3">
        <v>3</v>
      </c>
      <c r="G1851" s="5">
        <v>264.82300000000004</v>
      </c>
      <c r="H1851" s="5">
        <v>794.46900000000005</v>
      </c>
      <c r="I1851" s="5">
        <v>150.94911000000002</v>
      </c>
      <c r="J1851" s="3" t="b">
        <v>0</v>
      </c>
      <c r="K1851" s="3" t="s">
        <v>685</v>
      </c>
      <c r="L1851" s="16">
        <f t="shared" si="84"/>
        <v>1.1111111111111112E-2</v>
      </c>
      <c r="M1851" s="3">
        <v>2024</v>
      </c>
      <c r="N1851" s="3">
        <v>8</v>
      </c>
      <c r="O1851" s="3" t="s">
        <v>18</v>
      </c>
      <c r="P1851" s="3">
        <v>0</v>
      </c>
      <c r="Q1851" s="9">
        <f xml:space="preserve"> Table1[[#This Row],[Total_Sales]] / Table1[[#This Row],[Quantity_Sold]]</f>
        <v>264.82300000000004</v>
      </c>
      <c r="R1851" s="14" t="str">
        <f t="shared" si="85"/>
        <v>Morning</v>
      </c>
      <c r="S1851" s="30">
        <f t="shared" si="86"/>
        <v>0.19</v>
      </c>
    </row>
    <row r="1852" spans="1:19" ht="15.75" customHeight="1" x14ac:dyDescent="0.3">
      <c r="A1852" s="3">
        <v>1906</v>
      </c>
      <c r="B1852" s="4">
        <v>45532</v>
      </c>
      <c r="C1852" s="3">
        <v>201</v>
      </c>
      <c r="D1852" s="3">
        <v>302</v>
      </c>
      <c r="E1852" s="3">
        <v>102</v>
      </c>
      <c r="F1852" s="3">
        <v>8</v>
      </c>
      <c r="G1852" s="5">
        <v>254.28</v>
      </c>
      <c r="H1852" s="5">
        <v>2034.24</v>
      </c>
      <c r="I1852" s="5">
        <v>345.82080000000002</v>
      </c>
      <c r="J1852" s="3" t="b">
        <v>0</v>
      </c>
      <c r="K1852" s="3" t="s">
        <v>697</v>
      </c>
      <c r="L1852" s="16">
        <f t="shared" si="84"/>
        <v>0.94305555555555554</v>
      </c>
      <c r="M1852" s="3">
        <v>2024</v>
      </c>
      <c r="N1852" s="3">
        <v>8</v>
      </c>
      <c r="O1852" s="3" t="s">
        <v>18</v>
      </c>
      <c r="P1852" s="3">
        <v>22</v>
      </c>
      <c r="Q1852" s="9">
        <f xml:space="preserve"> Table1[[#This Row],[Total_Sales]] / Table1[[#This Row],[Quantity_Sold]]</f>
        <v>254.28</v>
      </c>
      <c r="R1852" s="14" t="str">
        <f t="shared" si="85"/>
        <v>Night</v>
      </c>
      <c r="S1852" s="30">
        <f t="shared" si="86"/>
        <v>0.17</v>
      </c>
    </row>
    <row r="1853" spans="1:19" ht="15.75" customHeight="1" x14ac:dyDescent="0.3">
      <c r="A1853" s="3">
        <v>2091</v>
      </c>
      <c r="B1853" s="4">
        <v>45532</v>
      </c>
      <c r="C1853" s="3">
        <v>201</v>
      </c>
      <c r="D1853" s="3">
        <v>305</v>
      </c>
      <c r="E1853" s="3">
        <v>104</v>
      </c>
      <c r="F1853" s="3">
        <v>3</v>
      </c>
      <c r="G1853" s="5">
        <v>84.656000000000006</v>
      </c>
      <c r="H1853" s="5">
        <v>253.96800000000002</v>
      </c>
      <c r="I1853" s="5">
        <v>38.095199999999998</v>
      </c>
      <c r="J1853" s="3" t="b">
        <v>0</v>
      </c>
      <c r="K1853" s="3" t="s">
        <v>757</v>
      </c>
      <c r="L1853" s="16">
        <f t="shared" si="84"/>
        <v>0.20347222222222222</v>
      </c>
      <c r="M1853" s="3">
        <v>2024</v>
      </c>
      <c r="N1853" s="3">
        <v>8</v>
      </c>
      <c r="O1853" s="3" t="s">
        <v>18</v>
      </c>
      <c r="P1853" s="3">
        <v>4</v>
      </c>
      <c r="Q1853" s="9">
        <f xml:space="preserve"> Table1[[#This Row],[Total_Sales]] / Table1[[#This Row],[Quantity_Sold]]</f>
        <v>84.656000000000006</v>
      </c>
      <c r="R1853" s="14" t="str">
        <f t="shared" si="85"/>
        <v>Morning</v>
      </c>
      <c r="S1853" s="30">
        <f t="shared" si="86"/>
        <v>0.15</v>
      </c>
    </row>
    <row r="1854" spans="1:19" ht="15.75" customHeight="1" x14ac:dyDescent="0.3">
      <c r="A1854" s="3">
        <v>2546</v>
      </c>
      <c r="B1854" s="4">
        <v>45532</v>
      </c>
      <c r="C1854" s="3">
        <v>201</v>
      </c>
      <c r="D1854" s="3">
        <v>302</v>
      </c>
      <c r="E1854" s="3">
        <v>101</v>
      </c>
      <c r="F1854" s="3">
        <v>8</v>
      </c>
      <c r="G1854" s="5">
        <v>216.11200000000002</v>
      </c>
      <c r="H1854" s="5">
        <v>1728.8960000000002</v>
      </c>
      <c r="I1854" s="5">
        <v>518.66880000000003</v>
      </c>
      <c r="J1854" s="3" t="b">
        <v>0</v>
      </c>
      <c r="K1854" s="3" t="s">
        <v>21</v>
      </c>
      <c r="L1854" s="16">
        <f t="shared" si="84"/>
        <v>0.28472222222222221</v>
      </c>
      <c r="M1854" s="3">
        <v>2024</v>
      </c>
      <c r="N1854" s="3">
        <v>8</v>
      </c>
      <c r="O1854" s="3" t="s">
        <v>18</v>
      </c>
      <c r="P1854" s="3">
        <v>6</v>
      </c>
      <c r="Q1854" s="14">
        <f xml:space="preserve"> Table1[[#This Row],[Total_Sales]] / Table1[[#This Row],[Quantity_Sold]]</f>
        <v>216.11200000000002</v>
      </c>
      <c r="R1854" s="14" t="str">
        <f t="shared" si="85"/>
        <v>Morning</v>
      </c>
      <c r="S1854" s="30">
        <f t="shared" si="86"/>
        <v>0.3</v>
      </c>
    </row>
    <row r="1855" spans="1:19" ht="15.75" customHeight="1" x14ac:dyDescent="0.3">
      <c r="A1855" s="3">
        <v>1172</v>
      </c>
      <c r="B1855" s="4">
        <v>45533</v>
      </c>
      <c r="C1855" s="3">
        <v>205</v>
      </c>
      <c r="D1855" s="3">
        <v>302</v>
      </c>
      <c r="E1855" s="3">
        <v>104</v>
      </c>
      <c r="F1855" s="3">
        <v>10</v>
      </c>
      <c r="G1855" s="5">
        <v>72.384</v>
      </c>
      <c r="H1855" s="5">
        <v>723.84</v>
      </c>
      <c r="I1855" s="5">
        <v>217.15200000000002</v>
      </c>
      <c r="J1855" s="3" t="b">
        <v>0</v>
      </c>
      <c r="K1855" s="3" t="s">
        <v>184</v>
      </c>
      <c r="L1855" s="16">
        <f t="shared" si="84"/>
        <v>0.38333333333333336</v>
      </c>
      <c r="M1855" s="3">
        <v>2024</v>
      </c>
      <c r="N1855" s="3">
        <v>8</v>
      </c>
      <c r="O1855" s="3" t="s">
        <v>16</v>
      </c>
      <c r="P1855" s="3">
        <v>9</v>
      </c>
      <c r="Q1855" s="9">
        <f xml:space="preserve"> Table1[[#This Row],[Total_Sales]] / Table1[[#This Row],[Quantity_Sold]]</f>
        <v>72.384</v>
      </c>
      <c r="R1855" s="14" t="str">
        <f t="shared" si="85"/>
        <v>Morning</v>
      </c>
      <c r="S1855" s="30">
        <f t="shared" si="86"/>
        <v>0.3</v>
      </c>
    </row>
    <row r="1856" spans="1:19" ht="15.75" customHeight="1" x14ac:dyDescent="0.3">
      <c r="A1856" s="3">
        <v>1536</v>
      </c>
      <c r="B1856" s="4">
        <v>45533</v>
      </c>
      <c r="C1856" s="3">
        <v>202</v>
      </c>
      <c r="D1856" s="3">
        <v>304</v>
      </c>
      <c r="E1856" s="3">
        <v>103</v>
      </c>
      <c r="F1856" s="3">
        <v>1</v>
      </c>
      <c r="G1856" s="5">
        <v>334.36</v>
      </c>
      <c r="H1856" s="5">
        <v>334.36</v>
      </c>
      <c r="I1856" s="5">
        <v>70.215599999999995</v>
      </c>
      <c r="J1856" s="3" t="b">
        <v>1</v>
      </c>
      <c r="K1856" s="3" t="s">
        <v>221</v>
      </c>
      <c r="L1856" s="16">
        <f t="shared" si="84"/>
        <v>0.37430555555555556</v>
      </c>
      <c r="M1856" s="3">
        <v>2024</v>
      </c>
      <c r="N1856" s="3">
        <v>8</v>
      </c>
      <c r="O1856" s="3" t="s">
        <v>16</v>
      </c>
      <c r="P1856" s="3">
        <v>8</v>
      </c>
      <c r="Q1856" s="9">
        <f xml:space="preserve"> Table1[[#This Row],[Total_Sales]] / Table1[[#This Row],[Quantity_Sold]]</f>
        <v>334.36</v>
      </c>
      <c r="R1856" s="14" t="str">
        <f t="shared" si="85"/>
        <v>Morning</v>
      </c>
      <c r="S1856" s="30">
        <f t="shared" si="86"/>
        <v>0.20999999999999996</v>
      </c>
    </row>
    <row r="1857" spans="1:19" ht="15.75" customHeight="1" x14ac:dyDescent="0.3">
      <c r="A1857" s="3">
        <v>1560</v>
      </c>
      <c r="B1857" s="4">
        <v>45534</v>
      </c>
      <c r="C1857" s="3">
        <v>203</v>
      </c>
      <c r="D1857" s="3">
        <v>302</v>
      </c>
      <c r="E1857" s="3">
        <v>105</v>
      </c>
      <c r="F1857" s="3">
        <v>3</v>
      </c>
      <c r="G1857" s="5">
        <v>287.65100000000001</v>
      </c>
      <c r="H1857" s="5">
        <v>862.95299999999997</v>
      </c>
      <c r="I1857" s="5">
        <v>181.22012999999998</v>
      </c>
      <c r="J1857" s="3" t="b">
        <v>0</v>
      </c>
      <c r="K1857" s="3" t="s">
        <v>487</v>
      </c>
      <c r="L1857" s="16">
        <f t="shared" si="84"/>
        <v>0.54652777777777772</v>
      </c>
      <c r="M1857" s="3">
        <v>2024</v>
      </c>
      <c r="N1857" s="3">
        <v>8</v>
      </c>
      <c r="O1857" s="3" t="s">
        <v>26</v>
      </c>
      <c r="P1857" s="3">
        <v>13</v>
      </c>
      <c r="Q1857" s="9">
        <f xml:space="preserve"> Table1[[#This Row],[Total_Sales]] / Table1[[#This Row],[Quantity_Sold]]</f>
        <v>287.65100000000001</v>
      </c>
      <c r="R1857" s="14" t="str">
        <f t="shared" si="85"/>
        <v>Afternoon</v>
      </c>
      <c r="S1857" s="30">
        <f t="shared" si="86"/>
        <v>0.21</v>
      </c>
    </row>
    <row r="1858" spans="1:19" ht="15.75" customHeight="1" x14ac:dyDescent="0.3">
      <c r="A1858" s="3">
        <v>1817</v>
      </c>
      <c r="B1858" s="4">
        <v>45534</v>
      </c>
      <c r="C1858" s="3">
        <v>201</v>
      </c>
      <c r="D1858" s="3">
        <v>302</v>
      </c>
      <c r="E1858" s="3">
        <v>104</v>
      </c>
      <c r="F1858" s="3">
        <v>10</v>
      </c>
      <c r="G1858" s="5">
        <v>64.350000000000009</v>
      </c>
      <c r="H1858" s="5">
        <v>643.50000000000011</v>
      </c>
      <c r="I1858" s="5">
        <v>122.26500000000003</v>
      </c>
      <c r="J1858" s="3" t="b">
        <v>1</v>
      </c>
      <c r="K1858" s="3" t="s">
        <v>470</v>
      </c>
      <c r="L1858" s="16">
        <f t="shared" ref="L1858:L1921" si="87">TIMEVALUE(K1858)</f>
        <v>0.9458333333333333</v>
      </c>
      <c r="M1858" s="3">
        <v>2024</v>
      </c>
      <c r="N1858" s="3">
        <v>8</v>
      </c>
      <c r="O1858" s="3" t="s">
        <v>26</v>
      </c>
      <c r="P1858" s="3">
        <v>22</v>
      </c>
      <c r="Q1858" s="9">
        <f xml:space="preserve"> Table1[[#This Row],[Total_Sales]] / Table1[[#This Row],[Quantity_Sold]]</f>
        <v>64.350000000000009</v>
      </c>
      <c r="R1858" s="14" t="str">
        <f t="shared" ref="R1858:R1921" si="88">IF(L1858&lt;TIME(12,0,0),"Morning", IF(L1858&lt;TIME(15,0,0),"Afternoon", IF(L1858&lt;TIME(21,0,0),"Evening","Night")))</f>
        <v>Night</v>
      </c>
      <c r="S1858" s="30">
        <f t="shared" ref="S1858:S1921" si="89">(I1858/H1858)</f>
        <v>0.19</v>
      </c>
    </row>
    <row r="1859" spans="1:19" ht="15.75" customHeight="1" x14ac:dyDescent="0.3">
      <c r="A1859" s="3">
        <v>1881</v>
      </c>
      <c r="B1859" s="4">
        <v>45534</v>
      </c>
      <c r="C1859" s="3">
        <v>201</v>
      </c>
      <c r="D1859" s="3">
        <v>304</v>
      </c>
      <c r="E1859" s="3">
        <v>101</v>
      </c>
      <c r="F1859" s="3">
        <v>10</v>
      </c>
      <c r="G1859" s="5">
        <v>254.29300000000003</v>
      </c>
      <c r="H1859" s="5">
        <v>2542.9300000000003</v>
      </c>
      <c r="I1859" s="5">
        <v>381.43950000000001</v>
      </c>
      <c r="J1859" s="3" t="b">
        <v>0</v>
      </c>
      <c r="K1859" s="3" t="s">
        <v>559</v>
      </c>
      <c r="L1859" s="16">
        <f t="shared" si="87"/>
        <v>0.42499999999999999</v>
      </c>
      <c r="M1859" s="3">
        <v>2024</v>
      </c>
      <c r="N1859" s="3">
        <v>8</v>
      </c>
      <c r="O1859" s="3" t="s">
        <v>26</v>
      </c>
      <c r="P1859" s="3">
        <v>10</v>
      </c>
      <c r="Q1859" s="14">
        <f xml:space="preserve"> Table1[[#This Row],[Total_Sales]] / Table1[[#This Row],[Quantity_Sold]]</f>
        <v>254.29300000000003</v>
      </c>
      <c r="R1859" s="14" t="str">
        <f t="shared" si="88"/>
        <v>Morning</v>
      </c>
      <c r="S1859" s="30">
        <f t="shared" si="89"/>
        <v>0.15</v>
      </c>
    </row>
    <row r="1860" spans="1:19" ht="15.75" customHeight="1" x14ac:dyDescent="0.3">
      <c r="A1860" s="3">
        <v>1021</v>
      </c>
      <c r="B1860" s="4">
        <v>45535</v>
      </c>
      <c r="C1860" s="3">
        <v>201</v>
      </c>
      <c r="D1860" s="3">
        <v>303</v>
      </c>
      <c r="E1860" s="3">
        <v>104</v>
      </c>
      <c r="F1860" s="3">
        <v>7</v>
      </c>
      <c r="G1860" s="5">
        <v>352.50800000000004</v>
      </c>
      <c r="H1860" s="5">
        <v>2467.5560000000005</v>
      </c>
      <c r="I1860" s="5">
        <v>616.88900000000012</v>
      </c>
      <c r="J1860" s="3" t="b">
        <v>1</v>
      </c>
      <c r="K1860" s="3" t="s">
        <v>42</v>
      </c>
      <c r="L1860" s="16">
        <f t="shared" si="87"/>
        <v>0.24791666666666667</v>
      </c>
      <c r="M1860" s="3">
        <v>2024</v>
      </c>
      <c r="N1860" s="3">
        <v>8</v>
      </c>
      <c r="O1860" s="3" t="s">
        <v>22</v>
      </c>
      <c r="P1860" s="3">
        <v>5</v>
      </c>
      <c r="Q1860" s="9">
        <f xml:space="preserve"> Table1[[#This Row],[Total_Sales]] / Table1[[#This Row],[Quantity_Sold]]</f>
        <v>352.5080000000001</v>
      </c>
      <c r="R1860" s="14" t="str">
        <f t="shared" si="88"/>
        <v>Morning</v>
      </c>
      <c r="S1860" s="30">
        <f t="shared" si="89"/>
        <v>0.25</v>
      </c>
    </row>
    <row r="1861" spans="1:19" ht="15.75" customHeight="1" x14ac:dyDescent="0.3">
      <c r="A1861" s="3">
        <v>1245</v>
      </c>
      <c r="B1861" s="4">
        <v>45535</v>
      </c>
      <c r="C1861" s="3">
        <v>202</v>
      </c>
      <c r="D1861" s="3">
        <v>303</v>
      </c>
      <c r="E1861" s="3">
        <v>102</v>
      </c>
      <c r="F1861" s="3">
        <v>10</v>
      </c>
      <c r="G1861" s="5">
        <v>144.58600000000001</v>
      </c>
      <c r="H1861" s="5">
        <v>1445.8600000000001</v>
      </c>
      <c r="I1861" s="5">
        <v>216.87900000000002</v>
      </c>
      <c r="J1861" s="3" t="b">
        <v>0</v>
      </c>
      <c r="K1861" s="3" t="s">
        <v>248</v>
      </c>
      <c r="L1861" s="16">
        <f t="shared" si="87"/>
        <v>0.98958333333333337</v>
      </c>
      <c r="M1861" s="3">
        <v>2024</v>
      </c>
      <c r="N1861" s="3">
        <v>8</v>
      </c>
      <c r="O1861" s="3" t="s">
        <v>22</v>
      </c>
      <c r="P1861" s="3">
        <v>23</v>
      </c>
      <c r="Q1861" s="9">
        <f xml:space="preserve"> Table1[[#This Row],[Total_Sales]] / Table1[[#This Row],[Quantity_Sold]]</f>
        <v>144.58600000000001</v>
      </c>
      <c r="R1861" s="14" t="str">
        <f t="shared" si="88"/>
        <v>Night</v>
      </c>
      <c r="S1861" s="30">
        <f t="shared" si="89"/>
        <v>0.15</v>
      </c>
    </row>
    <row r="1862" spans="1:19" ht="15.75" customHeight="1" x14ac:dyDescent="0.3">
      <c r="A1862" s="3">
        <v>1512</v>
      </c>
      <c r="B1862" s="4">
        <v>45536</v>
      </c>
      <c r="C1862" s="3">
        <v>201</v>
      </c>
      <c r="D1862" s="3">
        <v>305</v>
      </c>
      <c r="E1862" s="3">
        <v>101</v>
      </c>
      <c r="F1862" s="3">
        <v>4</v>
      </c>
      <c r="G1862" s="5">
        <v>276.471</v>
      </c>
      <c r="H1862" s="5">
        <v>1105.884</v>
      </c>
      <c r="I1862" s="5">
        <v>232.23563999999999</v>
      </c>
      <c r="J1862" s="3" t="b">
        <v>0</v>
      </c>
      <c r="K1862" s="3" t="s">
        <v>453</v>
      </c>
      <c r="L1862" s="16">
        <f t="shared" si="87"/>
        <v>0.8256944444444444</v>
      </c>
      <c r="M1862" s="3">
        <v>2024</v>
      </c>
      <c r="N1862" s="3">
        <v>9</v>
      </c>
      <c r="O1862" s="3" t="s">
        <v>20</v>
      </c>
      <c r="P1862" s="3">
        <v>19</v>
      </c>
      <c r="Q1862" s="14">
        <f xml:space="preserve"> Table1[[#This Row],[Total_Sales]] / Table1[[#This Row],[Quantity_Sold]]</f>
        <v>276.471</v>
      </c>
      <c r="R1862" s="14" t="str">
        <f t="shared" si="88"/>
        <v>Evening</v>
      </c>
      <c r="S1862" s="30">
        <f t="shared" si="89"/>
        <v>0.21</v>
      </c>
    </row>
    <row r="1863" spans="1:19" ht="15.75" customHeight="1" x14ac:dyDescent="0.3">
      <c r="A1863" s="3">
        <v>2080</v>
      </c>
      <c r="B1863" s="4">
        <v>45538</v>
      </c>
      <c r="C1863" s="3">
        <v>202</v>
      </c>
      <c r="D1863" s="3">
        <v>305</v>
      </c>
      <c r="E1863" s="3">
        <v>104</v>
      </c>
      <c r="F1863" s="3">
        <v>9</v>
      </c>
      <c r="G1863" s="5">
        <v>336.40100000000001</v>
      </c>
      <c r="H1863" s="5">
        <v>3027.6089999999999</v>
      </c>
      <c r="I1863" s="5">
        <v>514.69353000000001</v>
      </c>
      <c r="J1863" s="3" t="b">
        <v>0</v>
      </c>
      <c r="K1863" s="3" t="s">
        <v>774</v>
      </c>
      <c r="L1863" s="16">
        <f t="shared" si="87"/>
        <v>0.12222222222222222</v>
      </c>
      <c r="M1863" s="3">
        <v>2024</v>
      </c>
      <c r="N1863" s="3">
        <v>9</v>
      </c>
      <c r="O1863" s="3" t="s">
        <v>31</v>
      </c>
      <c r="P1863" s="3">
        <v>2</v>
      </c>
      <c r="Q1863" s="9">
        <f xml:space="preserve"> Table1[[#This Row],[Total_Sales]] / Table1[[#This Row],[Quantity_Sold]]</f>
        <v>336.40100000000001</v>
      </c>
      <c r="R1863" s="14" t="str">
        <f t="shared" si="88"/>
        <v>Morning</v>
      </c>
      <c r="S1863" s="30">
        <f t="shared" si="89"/>
        <v>0.17</v>
      </c>
    </row>
    <row r="1864" spans="1:19" ht="15.75" customHeight="1" x14ac:dyDescent="0.3">
      <c r="A1864" s="3">
        <v>2315</v>
      </c>
      <c r="B1864" s="4">
        <v>45538</v>
      </c>
      <c r="C1864" s="3">
        <v>202</v>
      </c>
      <c r="D1864" s="3">
        <v>301</v>
      </c>
      <c r="E1864" s="3">
        <v>104</v>
      </c>
      <c r="F1864" s="3">
        <v>5</v>
      </c>
      <c r="G1864" s="5">
        <v>186.953</v>
      </c>
      <c r="H1864" s="5">
        <v>934.76499999999999</v>
      </c>
      <c r="I1864" s="5">
        <v>177.60534999999999</v>
      </c>
      <c r="J1864" s="3" t="b">
        <v>0</v>
      </c>
      <c r="K1864" s="3" t="s">
        <v>875</v>
      </c>
      <c r="L1864" s="16">
        <f t="shared" si="87"/>
        <v>0.15694444444444444</v>
      </c>
      <c r="M1864" s="3">
        <v>2024</v>
      </c>
      <c r="N1864" s="3">
        <v>9</v>
      </c>
      <c r="O1864" s="3" t="s">
        <v>31</v>
      </c>
      <c r="P1864" s="3">
        <v>3</v>
      </c>
      <c r="Q1864" s="9">
        <f xml:space="preserve"> Table1[[#This Row],[Total_Sales]] / Table1[[#This Row],[Quantity_Sold]]</f>
        <v>186.953</v>
      </c>
      <c r="R1864" s="14" t="str">
        <f t="shared" si="88"/>
        <v>Morning</v>
      </c>
      <c r="S1864" s="30">
        <f t="shared" si="89"/>
        <v>0.19</v>
      </c>
    </row>
    <row r="1865" spans="1:19" ht="15.75" customHeight="1" x14ac:dyDescent="0.3">
      <c r="A1865" s="3">
        <v>2484</v>
      </c>
      <c r="B1865" s="4">
        <v>45538</v>
      </c>
      <c r="C1865" s="3">
        <v>203</v>
      </c>
      <c r="D1865" s="3">
        <v>303</v>
      </c>
      <c r="E1865" s="3">
        <v>102</v>
      </c>
      <c r="F1865" s="3">
        <v>9</v>
      </c>
      <c r="G1865" s="5">
        <v>93.807999999999993</v>
      </c>
      <c r="H1865" s="5">
        <v>844.27199999999993</v>
      </c>
      <c r="I1865" s="5">
        <v>177.29711999999998</v>
      </c>
      <c r="J1865" s="3" t="b">
        <v>0</v>
      </c>
      <c r="K1865" s="3" t="s">
        <v>545</v>
      </c>
      <c r="L1865" s="16">
        <f t="shared" si="87"/>
        <v>0.46805555555555556</v>
      </c>
      <c r="M1865" s="3">
        <v>2024</v>
      </c>
      <c r="N1865" s="3">
        <v>9</v>
      </c>
      <c r="O1865" s="3" t="s">
        <v>31</v>
      </c>
      <c r="P1865" s="3">
        <v>11</v>
      </c>
      <c r="Q1865" s="9">
        <f xml:space="preserve"> Table1[[#This Row],[Total_Sales]] / Table1[[#This Row],[Quantity_Sold]]</f>
        <v>93.807999999999993</v>
      </c>
      <c r="R1865" s="14" t="str">
        <f t="shared" si="88"/>
        <v>Morning</v>
      </c>
      <c r="S1865" s="30">
        <f t="shared" si="89"/>
        <v>0.21</v>
      </c>
    </row>
    <row r="1866" spans="1:19" ht="15.75" customHeight="1" x14ac:dyDescent="0.3">
      <c r="A1866" s="3">
        <v>2899</v>
      </c>
      <c r="B1866" s="4">
        <v>45538</v>
      </c>
      <c r="C1866" s="3">
        <v>204</v>
      </c>
      <c r="D1866" s="3">
        <v>303</v>
      </c>
      <c r="E1866" s="3">
        <v>105</v>
      </c>
      <c r="F1866" s="3">
        <v>9</v>
      </c>
      <c r="G1866" s="5">
        <v>195.06500000000003</v>
      </c>
      <c r="H1866" s="5">
        <v>1755.5850000000003</v>
      </c>
      <c r="I1866" s="5">
        <v>438.89625000000007</v>
      </c>
      <c r="J1866" s="3" t="b">
        <v>0</v>
      </c>
      <c r="K1866" s="3" t="s">
        <v>1076</v>
      </c>
      <c r="L1866" s="16">
        <f t="shared" si="87"/>
        <v>0.67777777777777781</v>
      </c>
      <c r="M1866" s="3">
        <v>2024</v>
      </c>
      <c r="N1866" s="3">
        <v>9</v>
      </c>
      <c r="O1866" s="3" t="s">
        <v>31</v>
      </c>
      <c r="P1866" s="3">
        <v>16</v>
      </c>
      <c r="Q1866" s="9">
        <f xml:space="preserve"> Table1[[#This Row],[Total_Sales]] / Table1[[#This Row],[Quantity_Sold]]</f>
        <v>195.06500000000003</v>
      </c>
      <c r="R1866" s="14" t="str">
        <f t="shared" si="88"/>
        <v>Evening</v>
      </c>
      <c r="S1866" s="30">
        <f t="shared" si="89"/>
        <v>0.25</v>
      </c>
    </row>
    <row r="1867" spans="1:19" ht="15.75" customHeight="1" x14ac:dyDescent="0.3">
      <c r="A1867" s="3">
        <v>2954</v>
      </c>
      <c r="B1867" s="4">
        <v>45538</v>
      </c>
      <c r="C1867" s="3">
        <v>204</v>
      </c>
      <c r="D1867" s="3">
        <v>304</v>
      </c>
      <c r="E1867" s="3">
        <v>104</v>
      </c>
      <c r="F1867" s="3">
        <v>3</v>
      </c>
      <c r="G1867" s="5">
        <v>108.67999999999999</v>
      </c>
      <c r="H1867" s="5">
        <v>326.03999999999996</v>
      </c>
      <c r="I1867" s="5">
        <v>97.811999999999983</v>
      </c>
      <c r="J1867" s="3" t="b">
        <v>0</v>
      </c>
      <c r="K1867" s="3" t="s">
        <v>1029</v>
      </c>
      <c r="L1867" s="16">
        <f t="shared" si="87"/>
        <v>0.15902777777777777</v>
      </c>
      <c r="M1867" s="3">
        <v>2024</v>
      </c>
      <c r="N1867" s="3">
        <v>9</v>
      </c>
      <c r="O1867" s="3" t="s">
        <v>31</v>
      </c>
      <c r="P1867" s="3">
        <v>3</v>
      </c>
      <c r="Q1867" s="9">
        <f xml:space="preserve"> Table1[[#This Row],[Total_Sales]] / Table1[[#This Row],[Quantity_Sold]]</f>
        <v>108.67999999999999</v>
      </c>
      <c r="R1867" s="14" t="str">
        <f t="shared" si="88"/>
        <v>Morning</v>
      </c>
      <c r="S1867" s="30">
        <f t="shared" si="89"/>
        <v>0.3</v>
      </c>
    </row>
    <row r="1868" spans="1:19" ht="15.75" customHeight="1" x14ac:dyDescent="0.3">
      <c r="A1868" s="3">
        <v>1001</v>
      </c>
      <c r="B1868" s="4">
        <v>45540</v>
      </c>
      <c r="C1868" s="3">
        <v>202</v>
      </c>
      <c r="D1868" s="3">
        <v>305</v>
      </c>
      <c r="E1868" s="3">
        <v>101</v>
      </c>
      <c r="F1868" s="3">
        <v>2</v>
      </c>
      <c r="G1868" s="5">
        <v>309.24400000000003</v>
      </c>
      <c r="H1868" s="5">
        <v>618.48800000000006</v>
      </c>
      <c r="I1868" s="5">
        <v>117.51272000000002</v>
      </c>
      <c r="J1868" s="3" t="b">
        <v>0</v>
      </c>
      <c r="K1868" s="3" t="s">
        <v>15</v>
      </c>
      <c r="L1868" s="16">
        <f t="shared" si="87"/>
        <v>0.99097222222222225</v>
      </c>
      <c r="M1868" s="3">
        <v>2024</v>
      </c>
      <c r="N1868" s="3">
        <v>9</v>
      </c>
      <c r="O1868" s="3" t="s">
        <v>16</v>
      </c>
      <c r="P1868" s="3">
        <v>23</v>
      </c>
      <c r="Q1868" s="14">
        <f xml:space="preserve"> Table1[[#This Row],[Total_Sales]] / Table1[[#This Row],[Quantity_Sold]]</f>
        <v>309.24400000000003</v>
      </c>
      <c r="R1868" s="14" t="str">
        <f t="shared" si="88"/>
        <v>Night</v>
      </c>
      <c r="S1868" s="30">
        <f t="shared" si="89"/>
        <v>0.19</v>
      </c>
    </row>
    <row r="1869" spans="1:19" ht="15.75" customHeight="1" x14ac:dyDescent="0.3">
      <c r="A1869" s="3">
        <v>1174</v>
      </c>
      <c r="B1869" s="4">
        <v>45540</v>
      </c>
      <c r="C1869" s="3">
        <v>205</v>
      </c>
      <c r="D1869" s="3">
        <v>305</v>
      </c>
      <c r="E1869" s="3">
        <v>102</v>
      </c>
      <c r="F1869" s="3">
        <v>4</v>
      </c>
      <c r="G1869" s="5">
        <v>346.85300000000001</v>
      </c>
      <c r="H1869" s="5">
        <v>1387.412</v>
      </c>
      <c r="I1869" s="5">
        <v>235.86004000000003</v>
      </c>
      <c r="J1869" s="3" t="b">
        <v>0</v>
      </c>
      <c r="K1869" s="3" t="s">
        <v>186</v>
      </c>
      <c r="L1869" s="16">
        <f t="shared" si="87"/>
        <v>9.2361111111111116E-2</v>
      </c>
      <c r="M1869" s="3">
        <v>2024</v>
      </c>
      <c r="N1869" s="3">
        <v>9</v>
      </c>
      <c r="O1869" s="3" t="s">
        <v>16</v>
      </c>
      <c r="P1869" s="3">
        <v>2</v>
      </c>
      <c r="Q1869" s="9">
        <f xml:space="preserve"> Table1[[#This Row],[Total_Sales]] / Table1[[#This Row],[Quantity_Sold]]</f>
        <v>346.85300000000001</v>
      </c>
      <c r="R1869" s="14" t="str">
        <f t="shared" si="88"/>
        <v>Morning</v>
      </c>
      <c r="S1869" s="30">
        <f t="shared" si="89"/>
        <v>0.17</v>
      </c>
    </row>
    <row r="1870" spans="1:19" ht="15.75" customHeight="1" x14ac:dyDescent="0.3">
      <c r="A1870" s="3">
        <v>1603</v>
      </c>
      <c r="B1870" s="4">
        <v>45540</v>
      </c>
      <c r="C1870" s="3">
        <v>205</v>
      </c>
      <c r="D1870" s="3">
        <v>302</v>
      </c>
      <c r="E1870" s="3">
        <v>102</v>
      </c>
      <c r="F1870" s="3">
        <v>6</v>
      </c>
      <c r="G1870" s="5">
        <v>133.601</v>
      </c>
      <c r="H1870" s="5">
        <v>801.60599999999999</v>
      </c>
      <c r="I1870" s="5">
        <v>200.4015</v>
      </c>
      <c r="J1870" s="3" t="b">
        <v>0</v>
      </c>
      <c r="K1870" s="3" t="s">
        <v>255</v>
      </c>
      <c r="L1870" s="16">
        <f t="shared" si="87"/>
        <v>0.4465277777777778</v>
      </c>
      <c r="M1870" s="3">
        <v>2024</v>
      </c>
      <c r="N1870" s="3">
        <v>9</v>
      </c>
      <c r="O1870" s="3" t="s">
        <v>16</v>
      </c>
      <c r="P1870" s="3">
        <v>10</v>
      </c>
      <c r="Q1870" s="9">
        <f xml:space="preserve"> Table1[[#This Row],[Total_Sales]] / Table1[[#This Row],[Quantity_Sold]]</f>
        <v>133.601</v>
      </c>
      <c r="R1870" s="14" t="str">
        <f t="shared" si="88"/>
        <v>Morning</v>
      </c>
      <c r="S1870" s="30">
        <f t="shared" si="89"/>
        <v>0.25</v>
      </c>
    </row>
    <row r="1871" spans="1:19" ht="15.75" customHeight="1" x14ac:dyDescent="0.3">
      <c r="A1871" s="3">
        <v>1759</v>
      </c>
      <c r="B1871" s="4">
        <v>45540</v>
      </c>
      <c r="C1871" s="3">
        <v>201</v>
      </c>
      <c r="D1871" s="3">
        <v>303</v>
      </c>
      <c r="E1871" s="3">
        <v>104</v>
      </c>
      <c r="F1871" s="3">
        <v>6</v>
      </c>
      <c r="G1871" s="5">
        <v>28.366</v>
      </c>
      <c r="H1871" s="5">
        <v>170.196</v>
      </c>
      <c r="I1871" s="5">
        <v>42.548999999999999</v>
      </c>
      <c r="J1871" s="3" t="b">
        <v>0</v>
      </c>
      <c r="K1871" s="3" t="s">
        <v>615</v>
      </c>
      <c r="L1871" s="16">
        <f t="shared" si="87"/>
        <v>0.41249999999999998</v>
      </c>
      <c r="M1871" s="3">
        <v>2024</v>
      </c>
      <c r="N1871" s="3">
        <v>9</v>
      </c>
      <c r="O1871" s="3" t="s">
        <v>16</v>
      </c>
      <c r="P1871" s="3">
        <v>9</v>
      </c>
      <c r="Q1871" s="9">
        <f xml:space="preserve"> Table1[[#This Row],[Total_Sales]] / Table1[[#This Row],[Quantity_Sold]]</f>
        <v>28.366</v>
      </c>
      <c r="R1871" s="14" t="str">
        <f t="shared" si="88"/>
        <v>Morning</v>
      </c>
      <c r="S1871" s="30">
        <f t="shared" si="89"/>
        <v>0.25</v>
      </c>
    </row>
    <row r="1872" spans="1:19" ht="15.75" customHeight="1" x14ac:dyDescent="0.3">
      <c r="A1872" s="3">
        <v>2171</v>
      </c>
      <c r="B1872" s="4">
        <v>45540</v>
      </c>
      <c r="C1872" s="3">
        <v>204</v>
      </c>
      <c r="D1872" s="3">
        <v>305</v>
      </c>
      <c r="E1872" s="3">
        <v>101</v>
      </c>
      <c r="F1872" s="3">
        <v>5</v>
      </c>
      <c r="G1872" s="5">
        <v>95.01700000000001</v>
      </c>
      <c r="H1872" s="5">
        <v>475.08500000000004</v>
      </c>
      <c r="I1872" s="5">
        <v>90.26615000000001</v>
      </c>
      <c r="J1872" s="3" t="b">
        <v>0</v>
      </c>
      <c r="K1872" s="3" t="s">
        <v>207</v>
      </c>
      <c r="L1872" s="16">
        <f t="shared" si="87"/>
        <v>0.30694444444444446</v>
      </c>
      <c r="M1872" s="3">
        <v>2024</v>
      </c>
      <c r="N1872" s="3">
        <v>9</v>
      </c>
      <c r="O1872" s="3" t="s">
        <v>16</v>
      </c>
      <c r="P1872" s="3">
        <v>7</v>
      </c>
      <c r="Q1872" s="14">
        <f xml:space="preserve"> Table1[[#This Row],[Total_Sales]] / Table1[[#This Row],[Quantity_Sold]]</f>
        <v>95.01700000000001</v>
      </c>
      <c r="R1872" s="14" t="str">
        <f t="shared" si="88"/>
        <v>Morning</v>
      </c>
      <c r="S1872" s="30">
        <f t="shared" si="89"/>
        <v>0.19</v>
      </c>
    </row>
    <row r="1873" spans="1:19" ht="15.75" customHeight="1" x14ac:dyDescent="0.3">
      <c r="A1873" s="3">
        <v>2566</v>
      </c>
      <c r="B1873" s="4">
        <v>45540</v>
      </c>
      <c r="C1873" s="3">
        <v>201</v>
      </c>
      <c r="D1873" s="3">
        <v>302</v>
      </c>
      <c r="E1873" s="3">
        <v>103</v>
      </c>
      <c r="F1873" s="3">
        <v>5</v>
      </c>
      <c r="G1873" s="5">
        <v>172.96500000000003</v>
      </c>
      <c r="H1873" s="5">
        <v>864.82500000000016</v>
      </c>
      <c r="I1873" s="5">
        <v>147.02025000000003</v>
      </c>
      <c r="J1873" s="3" t="b">
        <v>0</v>
      </c>
      <c r="K1873" s="3" t="s">
        <v>570</v>
      </c>
      <c r="L1873" s="16">
        <f t="shared" si="87"/>
        <v>0.99861111111111112</v>
      </c>
      <c r="M1873" s="3">
        <v>2024</v>
      </c>
      <c r="N1873" s="3">
        <v>9</v>
      </c>
      <c r="O1873" s="3" t="s">
        <v>16</v>
      </c>
      <c r="P1873" s="3">
        <v>23</v>
      </c>
      <c r="Q1873" s="9">
        <f xml:space="preserve"> Table1[[#This Row],[Total_Sales]] / Table1[[#This Row],[Quantity_Sold]]</f>
        <v>172.96500000000003</v>
      </c>
      <c r="R1873" s="14" t="str">
        <f t="shared" si="88"/>
        <v>Night</v>
      </c>
      <c r="S1873" s="30">
        <f t="shared" si="89"/>
        <v>0.17</v>
      </c>
    </row>
    <row r="1874" spans="1:19" ht="15.75" customHeight="1" x14ac:dyDescent="0.3">
      <c r="A1874" s="3">
        <v>1080</v>
      </c>
      <c r="B1874" s="4">
        <v>45541</v>
      </c>
      <c r="C1874" s="3">
        <v>205</v>
      </c>
      <c r="D1874" s="3">
        <v>304</v>
      </c>
      <c r="E1874" s="3">
        <v>105</v>
      </c>
      <c r="F1874" s="3">
        <v>5</v>
      </c>
      <c r="G1874" s="5">
        <v>301.35300000000001</v>
      </c>
      <c r="H1874" s="5">
        <v>1506.7650000000001</v>
      </c>
      <c r="I1874" s="5">
        <v>316.42065000000002</v>
      </c>
      <c r="J1874" s="3" t="b">
        <v>0</v>
      </c>
      <c r="K1874" s="3" t="s">
        <v>99</v>
      </c>
      <c r="L1874" s="16">
        <f t="shared" si="87"/>
        <v>0.39305555555555555</v>
      </c>
      <c r="M1874" s="3">
        <v>2024</v>
      </c>
      <c r="N1874" s="3">
        <v>9</v>
      </c>
      <c r="O1874" s="3" t="s">
        <v>26</v>
      </c>
      <c r="P1874" s="3">
        <v>9</v>
      </c>
      <c r="Q1874" s="9">
        <f xml:space="preserve"> Table1[[#This Row],[Total_Sales]] / Table1[[#This Row],[Quantity_Sold]]</f>
        <v>301.35300000000001</v>
      </c>
      <c r="R1874" s="14" t="str">
        <f t="shared" si="88"/>
        <v>Morning</v>
      </c>
      <c r="S1874" s="30">
        <f t="shared" si="89"/>
        <v>0.21</v>
      </c>
    </row>
    <row r="1875" spans="1:19" ht="15.75" customHeight="1" x14ac:dyDescent="0.3">
      <c r="A1875" s="3">
        <v>2336</v>
      </c>
      <c r="B1875" s="4">
        <v>45541</v>
      </c>
      <c r="C1875" s="3">
        <v>204</v>
      </c>
      <c r="D1875" s="3">
        <v>305</v>
      </c>
      <c r="E1875" s="3">
        <v>105</v>
      </c>
      <c r="F1875" s="3">
        <v>1</v>
      </c>
      <c r="G1875" s="5">
        <v>298.92200000000003</v>
      </c>
      <c r="H1875" s="5">
        <v>298.92200000000003</v>
      </c>
      <c r="I1875" s="5">
        <v>89.676600000000008</v>
      </c>
      <c r="J1875" s="3" t="b">
        <v>0</v>
      </c>
      <c r="K1875" s="3" t="s">
        <v>346</v>
      </c>
      <c r="L1875" s="16">
        <f t="shared" si="87"/>
        <v>0.19722222222222222</v>
      </c>
      <c r="M1875" s="3">
        <v>2024</v>
      </c>
      <c r="N1875" s="3">
        <v>9</v>
      </c>
      <c r="O1875" s="3" t="s">
        <v>26</v>
      </c>
      <c r="P1875" s="3">
        <v>4</v>
      </c>
      <c r="Q1875" s="9">
        <f xml:space="preserve"> Table1[[#This Row],[Total_Sales]] / Table1[[#This Row],[Quantity_Sold]]</f>
        <v>298.92200000000003</v>
      </c>
      <c r="R1875" s="14" t="str">
        <f t="shared" si="88"/>
        <v>Morning</v>
      </c>
      <c r="S1875" s="30">
        <f t="shared" si="89"/>
        <v>0.3</v>
      </c>
    </row>
    <row r="1876" spans="1:19" ht="15.75" customHeight="1" x14ac:dyDescent="0.3">
      <c r="A1876" s="3">
        <v>2491</v>
      </c>
      <c r="B1876" s="4">
        <v>45541</v>
      </c>
      <c r="C1876" s="3">
        <v>204</v>
      </c>
      <c r="D1876" s="3">
        <v>301</v>
      </c>
      <c r="E1876" s="3">
        <v>102</v>
      </c>
      <c r="F1876" s="3">
        <v>7</v>
      </c>
      <c r="G1876" s="5">
        <v>376.45400000000001</v>
      </c>
      <c r="H1876" s="5">
        <v>2635.1779999999999</v>
      </c>
      <c r="I1876" s="5">
        <v>658.79449999999997</v>
      </c>
      <c r="J1876" s="3" t="b">
        <v>0</v>
      </c>
      <c r="K1876" s="3" t="s">
        <v>75</v>
      </c>
      <c r="L1876" s="16">
        <f t="shared" si="87"/>
        <v>0.51875000000000004</v>
      </c>
      <c r="M1876" s="3">
        <v>2024</v>
      </c>
      <c r="N1876" s="3">
        <v>9</v>
      </c>
      <c r="O1876" s="3" t="s">
        <v>26</v>
      </c>
      <c r="P1876" s="3">
        <v>12</v>
      </c>
      <c r="Q1876" s="9">
        <f xml:space="preserve"> Table1[[#This Row],[Total_Sales]] / Table1[[#This Row],[Quantity_Sold]]</f>
        <v>376.45400000000001</v>
      </c>
      <c r="R1876" s="14" t="str">
        <f t="shared" si="88"/>
        <v>Afternoon</v>
      </c>
      <c r="S1876" s="30">
        <f t="shared" si="89"/>
        <v>0.25</v>
      </c>
    </row>
    <row r="1877" spans="1:19" ht="15.75" customHeight="1" x14ac:dyDescent="0.3">
      <c r="A1877" s="3">
        <v>1246</v>
      </c>
      <c r="B1877" s="4">
        <v>45542</v>
      </c>
      <c r="C1877" s="3">
        <v>201</v>
      </c>
      <c r="D1877" s="3">
        <v>304</v>
      </c>
      <c r="E1877" s="3">
        <v>102</v>
      </c>
      <c r="F1877" s="3">
        <v>9</v>
      </c>
      <c r="G1877" s="5">
        <v>193.28400000000002</v>
      </c>
      <c r="H1877" s="5">
        <v>1739.5560000000003</v>
      </c>
      <c r="I1877" s="5">
        <v>295.72452000000004</v>
      </c>
      <c r="J1877" s="3" t="b">
        <v>1</v>
      </c>
      <c r="K1877" s="3" t="s">
        <v>249</v>
      </c>
      <c r="L1877" s="16">
        <f t="shared" si="87"/>
        <v>0.3840277777777778</v>
      </c>
      <c r="M1877" s="3">
        <v>2024</v>
      </c>
      <c r="N1877" s="3">
        <v>9</v>
      </c>
      <c r="O1877" s="3" t="s">
        <v>22</v>
      </c>
      <c r="P1877" s="3">
        <v>9</v>
      </c>
      <c r="Q1877" s="9">
        <f xml:space="preserve"> Table1[[#This Row],[Total_Sales]] / Table1[[#This Row],[Quantity_Sold]]</f>
        <v>193.28400000000002</v>
      </c>
      <c r="R1877" s="14" t="str">
        <f t="shared" si="88"/>
        <v>Morning</v>
      </c>
      <c r="S1877" s="30">
        <f t="shared" si="89"/>
        <v>0.16999999999999998</v>
      </c>
    </row>
    <row r="1878" spans="1:19" ht="15.75" customHeight="1" x14ac:dyDescent="0.3">
      <c r="A1878" s="3">
        <v>1659</v>
      </c>
      <c r="B1878" s="4">
        <v>45542</v>
      </c>
      <c r="C1878" s="3">
        <v>202</v>
      </c>
      <c r="D1878" s="3">
        <v>301</v>
      </c>
      <c r="E1878" s="3">
        <v>103</v>
      </c>
      <c r="F1878" s="3">
        <v>5</v>
      </c>
      <c r="G1878" s="5">
        <v>105.846</v>
      </c>
      <c r="H1878" s="5">
        <v>529.23</v>
      </c>
      <c r="I1878" s="5">
        <v>79.384500000000003</v>
      </c>
      <c r="J1878" s="3" t="b">
        <v>0</v>
      </c>
      <c r="K1878" s="3" t="s">
        <v>551</v>
      </c>
      <c r="L1878" s="16">
        <f t="shared" si="87"/>
        <v>0.6118055555555556</v>
      </c>
      <c r="M1878" s="3">
        <v>2024</v>
      </c>
      <c r="N1878" s="3">
        <v>9</v>
      </c>
      <c r="O1878" s="3" t="s">
        <v>22</v>
      </c>
      <c r="P1878" s="3">
        <v>14</v>
      </c>
      <c r="Q1878" s="9">
        <f xml:space="preserve"> Table1[[#This Row],[Total_Sales]] / Table1[[#This Row],[Quantity_Sold]]</f>
        <v>105.846</v>
      </c>
      <c r="R1878" s="14" t="str">
        <f t="shared" si="88"/>
        <v>Afternoon</v>
      </c>
      <c r="S1878" s="30">
        <f t="shared" si="89"/>
        <v>0.15</v>
      </c>
    </row>
    <row r="1879" spans="1:19" ht="15.75" customHeight="1" x14ac:dyDescent="0.3">
      <c r="A1879" s="3">
        <v>2663</v>
      </c>
      <c r="B1879" s="4">
        <v>45542</v>
      </c>
      <c r="C1879" s="3">
        <v>205</v>
      </c>
      <c r="D1879" s="3">
        <v>301</v>
      </c>
      <c r="E1879" s="3">
        <v>105</v>
      </c>
      <c r="F1879" s="3">
        <v>7</v>
      </c>
      <c r="G1879" s="5">
        <v>102.99900000000001</v>
      </c>
      <c r="H1879" s="5">
        <v>720.99300000000005</v>
      </c>
      <c r="I1879" s="5">
        <v>136.98867000000001</v>
      </c>
      <c r="J1879" s="3" t="b">
        <v>0</v>
      </c>
      <c r="K1879" s="3" t="s">
        <v>492</v>
      </c>
      <c r="L1879" s="16">
        <f t="shared" si="87"/>
        <v>0.6020833333333333</v>
      </c>
      <c r="M1879" s="3">
        <v>2024</v>
      </c>
      <c r="N1879" s="3">
        <v>9</v>
      </c>
      <c r="O1879" s="3" t="s">
        <v>22</v>
      </c>
      <c r="P1879" s="3">
        <v>14</v>
      </c>
      <c r="Q1879" s="9">
        <f xml:space="preserve"> Table1[[#This Row],[Total_Sales]] / Table1[[#This Row],[Quantity_Sold]]</f>
        <v>102.99900000000001</v>
      </c>
      <c r="R1879" s="14" t="str">
        <f t="shared" si="88"/>
        <v>Afternoon</v>
      </c>
      <c r="S1879" s="30">
        <f t="shared" si="89"/>
        <v>0.19</v>
      </c>
    </row>
    <row r="1880" spans="1:19" ht="15.75" customHeight="1" x14ac:dyDescent="0.3">
      <c r="A1880" s="3">
        <v>1414</v>
      </c>
      <c r="B1880" s="4">
        <v>45543</v>
      </c>
      <c r="C1880" s="3">
        <v>205</v>
      </c>
      <c r="D1880" s="3">
        <v>301</v>
      </c>
      <c r="E1880" s="3">
        <v>101</v>
      </c>
      <c r="F1880" s="3">
        <v>9</v>
      </c>
      <c r="G1880" s="5">
        <v>331.851</v>
      </c>
      <c r="H1880" s="5">
        <v>2986.6590000000001</v>
      </c>
      <c r="I1880" s="5">
        <v>507.73203000000007</v>
      </c>
      <c r="J1880" s="3" t="b">
        <v>0</v>
      </c>
      <c r="K1880" s="3" t="s">
        <v>387</v>
      </c>
      <c r="L1880" s="16">
        <f t="shared" si="87"/>
        <v>0.61736111111111114</v>
      </c>
      <c r="M1880" s="3">
        <v>2024</v>
      </c>
      <c r="N1880" s="3">
        <v>9</v>
      </c>
      <c r="O1880" s="3" t="s">
        <v>20</v>
      </c>
      <c r="P1880" s="3">
        <v>14</v>
      </c>
      <c r="Q1880" s="14">
        <f xml:space="preserve"> Table1[[#This Row],[Total_Sales]] / Table1[[#This Row],[Quantity_Sold]]</f>
        <v>331.851</v>
      </c>
      <c r="R1880" s="14" t="str">
        <f t="shared" si="88"/>
        <v>Afternoon</v>
      </c>
      <c r="S1880" s="30">
        <f t="shared" si="89"/>
        <v>0.17</v>
      </c>
    </row>
    <row r="1881" spans="1:19" ht="15.75" customHeight="1" x14ac:dyDescent="0.3">
      <c r="A1881" s="3">
        <v>2860</v>
      </c>
      <c r="B1881" s="4">
        <v>45543</v>
      </c>
      <c r="C1881" s="3">
        <v>202</v>
      </c>
      <c r="D1881" s="3">
        <v>305</v>
      </c>
      <c r="E1881" s="3">
        <v>103</v>
      </c>
      <c r="F1881" s="3">
        <v>4</v>
      </c>
      <c r="G1881" s="5">
        <v>156.88400000000001</v>
      </c>
      <c r="H1881" s="5">
        <v>627.53600000000006</v>
      </c>
      <c r="I1881" s="5">
        <v>106.68112000000002</v>
      </c>
      <c r="J1881" s="3" t="b">
        <v>0</v>
      </c>
      <c r="K1881" s="3" t="s">
        <v>87</v>
      </c>
      <c r="L1881" s="16">
        <f t="shared" si="87"/>
        <v>0.11319444444444444</v>
      </c>
      <c r="M1881" s="3">
        <v>2024</v>
      </c>
      <c r="N1881" s="3">
        <v>9</v>
      </c>
      <c r="O1881" s="3" t="s">
        <v>20</v>
      </c>
      <c r="P1881" s="3">
        <v>2</v>
      </c>
      <c r="Q1881" s="9">
        <f xml:space="preserve"> Table1[[#This Row],[Total_Sales]] / Table1[[#This Row],[Quantity_Sold]]</f>
        <v>156.88400000000001</v>
      </c>
      <c r="R1881" s="14" t="str">
        <f t="shared" si="88"/>
        <v>Morning</v>
      </c>
      <c r="S1881" s="30">
        <f t="shared" si="89"/>
        <v>0.17</v>
      </c>
    </row>
    <row r="1882" spans="1:19" ht="15.75" customHeight="1" x14ac:dyDescent="0.3">
      <c r="A1882" s="3">
        <v>2929</v>
      </c>
      <c r="B1882" s="4">
        <v>45543</v>
      </c>
      <c r="C1882" s="3">
        <v>202</v>
      </c>
      <c r="D1882" s="3">
        <v>303</v>
      </c>
      <c r="E1882" s="3">
        <v>103</v>
      </c>
      <c r="F1882" s="3">
        <v>8</v>
      </c>
      <c r="G1882" s="5">
        <v>36.347999999999999</v>
      </c>
      <c r="H1882" s="5">
        <v>290.78399999999999</v>
      </c>
      <c r="I1882" s="5">
        <v>72.695999999999998</v>
      </c>
      <c r="J1882" s="3" t="b">
        <v>0</v>
      </c>
      <c r="K1882" s="3" t="s">
        <v>694</v>
      </c>
      <c r="L1882" s="16">
        <f t="shared" si="87"/>
        <v>2.8472222222222222E-2</v>
      </c>
      <c r="M1882" s="3">
        <v>2024</v>
      </c>
      <c r="N1882" s="3">
        <v>9</v>
      </c>
      <c r="O1882" s="3" t="s">
        <v>20</v>
      </c>
      <c r="P1882" s="3">
        <v>0</v>
      </c>
      <c r="Q1882" s="9">
        <f xml:space="preserve"> Table1[[#This Row],[Total_Sales]] / Table1[[#This Row],[Quantity_Sold]]</f>
        <v>36.347999999999999</v>
      </c>
      <c r="R1882" s="14" t="str">
        <f t="shared" si="88"/>
        <v>Morning</v>
      </c>
      <c r="S1882" s="30">
        <f t="shared" si="89"/>
        <v>0.25</v>
      </c>
    </row>
    <row r="1883" spans="1:19" ht="15.75" customHeight="1" x14ac:dyDescent="0.3">
      <c r="A1883" s="3">
        <v>1640</v>
      </c>
      <c r="B1883" s="4">
        <v>45544</v>
      </c>
      <c r="C1883" s="3">
        <v>203</v>
      </c>
      <c r="D1883" s="3">
        <v>305</v>
      </c>
      <c r="E1883" s="3">
        <v>103</v>
      </c>
      <c r="F1883" s="3">
        <v>4</v>
      </c>
      <c r="G1883" s="5">
        <v>187.72000000000003</v>
      </c>
      <c r="H1883" s="5">
        <v>750.88000000000011</v>
      </c>
      <c r="I1883" s="5">
        <v>225.26400000000004</v>
      </c>
      <c r="J1883" s="3" t="b">
        <v>1</v>
      </c>
      <c r="K1883" s="3" t="s">
        <v>538</v>
      </c>
      <c r="L1883" s="16">
        <f t="shared" si="87"/>
        <v>0.70972222222222225</v>
      </c>
      <c r="M1883" s="3">
        <v>2024</v>
      </c>
      <c r="N1883" s="3">
        <v>9</v>
      </c>
      <c r="O1883" s="3" t="s">
        <v>28</v>
      </c>
      <c r="P1883" s="3">
        <v>17</v>
      </c>
      <c r="Q1883" s="9">
        <f xml:space="preserve"> Table1[[#This Row],[Total_Sales]] / Table1[[#This Row],[Quantity_Sold]]</f>
        <v>187.72000000000003</v>
      </c>
      <c r="R1883" s="14" t="str">
        <f t="shared" si="88"/>
        <v>Evening</v>
      </c>
      <c r="S1883" s="30">
        <f t="shared" si="89"/>
        <v>0.3</v>
      </c>
    </row>
    <row r="1884" spans="1:19" ht="15.75" customHeight="1" x14ac:dyDescent="0.3">
      <c r="A1884" s="3">
        <v>2852</v>
      </c>
      <c r="B1884" s="4">
        <v>45544</v>
      </c>
      <c r="C1884" s="3">
        <v>201</v>
      </c>
      <c r="D1884" s="3">
        <v>304</v>
      </c>
      <c r="E1884" s="3">
        <v>101</v>
      </c>
      <c r="F1884" s="3">
        <v>5</v>
      </c>
      <c r="G1884" s="5">
        <v>150.22800000000001</v>
      </c>
      <c r="H1884" s="5">
        <v>751.1400000000001</v>
      </c>
      <c r="I1884" s="5">
        <v>225.34200000000001</v>
      </c>
      <c r="J1884" s="3" t="b">
        <v>0</v>
      </c>
      <c r="K1884" s="3" t="s">
        <v>312</v>
      </c>
      <c r="L1884" s="16">
        <f t="shared" si="87"/>
        <v>0.18958333333333333</v>
      </c>
      <c r="M1884" s="3">
        <v>2024</v>
      </c>
      <c r="N1884" s="3">
        <v>9</v>
      </c>
      <c r="O1884" s="3" t="s">
        <v>28</v>
      </c>
      <c r="P1884" s="3">
        <v>4</v>
      </c>
      <c r="Q1884" s="14">
        <f xml:space="preserve"> Table1[[#This Row],[Total_Sales]] / Table1[[#This Row],[Quantity_Sold]]</f>
        <v>150.22800000000001</v>
      </c>
      <c r="R1884" s="14" t="str">
        <f t="shared" si="88"/>
        <v>Morning</v>
      </c>
      <c r="S1884" s="30">
        <f t="shared" si="89"/>
        <v>0.3</v>
      </c>
    </row>
    <row r="1885" spans="1:19" ht="15.75" customHeight="1" x14ac:dyDescent="0.3">
      <c r="A1885" s="3">
        <v>2637</v>
      </c>
      <c r="B1885" s="4">
        <v>45545</v>
      </c>
      <c r="C1885" s="3">
        <v>201</v>
      </c>
      <c r="D1885" s="3">
        <v>303</v>
      </c>
      <c r="E1885" s="3">
        <v>105</v>
      </c>
      <c r="F1885" s="3">
        <v>1</v>
      </c>
      <c r="G1885" s="5">
        <v>61.737000000000002</v>
      </c>
      <c r="H1885" s="5">
        <v>61.737000000000002</v>
      </c>
      <c r="I1885" s="5">
        <v>9.2605500000000003</v>
      </c>
      <c r="J1885" s="3" t="b">
        <v>0</v>
      </c>
      <c r="K1885" s="3" t="s">
        <v>986</v>
      </c>
      <c r="L1885" s="16">
        <f t="shared" si="87"/>
        <v>0.65</v>
      </c>
      <c r="M1885" s="3">
        <v>2024</v>
      </c>
      <c r="N1885" s="3">
        <v>9</v>
      </c>
      <c r="O1885" s="3" t="s">
        <v>31</v>
      </c>
      <c r="P1885" s="3">
        <v>15</v>
      </c>
      <c r="Q1885" s="9">
        <f xml:space="preserve"> Table1[[#This Row],[Total_Sales]] / Table1[[#This Row],[Quantity_Sold]]</f>
        <v>61.737000000000002</v>
      </c>
      <c r="R1885" s="14" t="str">
        <f t="shared" si="88"/>
        <v>Evening</v>
      </c>
      <c r="S1885" s="30">
        <f t="shared" si="89"/>
        <v>0.15</v>
      </c>
    </row>
    <row r="1886" spans="1:19" ht="15.75" customHeight="1" x14ac:dyDescent="0.3">
      <c r="A1886" s="3">
        <v>1224</v>
      </c>
      <c r="B1886" s="4">
        <v>45546</v>
      </c>
      <c r="C1886" s="3">
        <v>203</v>
      </c>
      <c r="D1886" s="3">
        <v>302</v>
      </c>
      <c r="E1886" s="3">
        <v>101</v>
      </c>
      <c r="F1886" s="3">
        <v>6</v>
      </c>
      <c r="G1886" s="5">
        <v>148.07000000000002</v>
      </c>
      <c r="H1886" s="5">
        <v>888.42000000000007</v>
      </c>
      <c r="I1886" s="5">
        <v>186.56820000000002</v>
      </c>
      <c r="J1886" s="3" t="b">
        <v>1</v>
      </c>
      <c r="K1886" s="3" t="s">
        <v>228</v>
      </c>
      <c r="L1886" s="16">
        <f t="shared" si="87"/>
        <v>0.97986111111111107</v>
      </c>
      <c r="M1886" s="3">
        <v>2024</v>
      </c>
      <c r="N1886" s="3">
        <v>9</v>
      </c>
      <c r="O1886" s="3" t="s">
        <v>18</v>
      </c>
      <c r="P1886" s="3">
        <v>23</v>
      </c>
      <c r="Q1886" s="14">
        <f xml:space="preserve"> Table1[[#This Row],[Total_Sales]] / Table1[[#This Row],[Quantity_Sold]]</f>
        <v>148.07000000000002</v>
      </c>
      <c r="R1886" s="14" t="str">
        <f t="shared" si="88"/>
        <v>Night</v>
      </c>
      <c r="S1886" s="30">
        <f t="shared" si="89"/>
        <v>0.21</v>
      </c>
    </row>
    <row r="1887" spans="1:19" ht="15.75" customHeight="1" x14ac:dyDescent="0.3">
      <c r="A1887" s="3">
        <v>1669</v>
      </c>
      <c r="B1887" s="4">
        <v>45546</v>
      </c>
      <c r="C1887" s="3">
        <v>203</v>
      </c>
      <c r="D1887" s="3">
        <v>304</v>
      </c>
      <c r="E1887" s="3">
        <v>103</v>
      </c>
      <c r="F1887" s="3">
        <v>4</v>
      </c>
      <c r="G1887" s="5">
        <v>154.375</v>
      </c>
      <c r="H1887" s="5">
        <v>617.5</v>
      </c>
      <c r="I1887" s="5">
        <v>154.375</v>
      </c>
      <c r="J1887" s="3" t="b">
        <v>0</v>
      </c>
      <c r="K1887" s="3" t="s">
        <v>560</v>
      </c>
      <c r="L1887" s="16">
        <f t="shared" si="87"/>
        <v>0.54583333333333328</v>
      </c>
      <c r="M1887" s="3">
        <v>2024</v>
      </c>
      <c r="N1887" s="3">
        <v>9</v>
      </c>
      <c r="O1887" s="3" t="s">
        <v>18</v>
      </c>
      <c r="P1887" s="3">
        <v>13</v>
      </c>
      <c r="Q1887" s="9">
        <f xml:space="preserve"> Table1[[#This Row],[Total_Sales]] / Table1[[#This Row],[Quantity_Sold]]</f>
        <v>154.375</v>
      </c>
      <c r="R1887" s="14" t="str">
        <f t="shared" si="88"/>
        <v>Afternoon</v>
      </c>
      <c r="S1887" s="30">
        <f t="shared" si="89"/>
        <v>0.25</v>
      </c>
    </row>
    <row r="1888" spans="1:19" ht="15.75" customHeight="1" x14ac:dyDescent="0.3">
      <c r="A1888" s="3">
        <v>2242</v>
      </c>
      <c r="B1888" s="4">
        <v>45547</v>
      </c>
      <c r="C1888" s="3">
        <v>203</v>
      </c>
      <c r="D1888" s="3">
        <v>305</v>
      </c>
      <c r="E1888" s="3">
        <v>104</v>
      </c>
      <c r="F1888" s="3">
        <v>3</v>
      </c>
      <c r="G1888" s="5">
        <v>178.43799999999999</v>
      </c>
      <c r="H1888" s="5">
        <v>535.31399999999996</v>
      </c>
      <c r="I1888" s="5">
        <v>91.003380000000007</v>
      </c>
      <c r="J1888" s="3" t="b">
        <v>1</v>
      </c>
      <c r="K1888" s="3" t="s">
        <v>449</v>
      </c>
      <c r="L1888" s="16">
        <f t="shared" si="87"/>
        <v>0.74722222222222223</v>
      </c>
      <c r="M1888" s="3">
        <v>2024</v>
      </c>
      <c r="N1888" s="3">
        <v>9</v>
      </c>
      <c r="O1888" s="3" t="s">
        <v>16</v>
      </c>
      <c r="P1888" s="3">
        <v>17</v>
      </c>
      <c r="Q1888" s="9">
        <f xml:space="preserve"> Table1[[#This Row],[Total_Sales]] / Table1[[#This Row],[Quantity_Sold]]</f>
        <v>178.43799999999999</v>
      </c>
      <c r="R1888" s="14" t="str">
        <f t="shared" si="88"/>
        <v>Evening</v>
      </c>
      <c r="S1888" s="30">
        <f t="shared" si="89"/>
        <v>0.17</v>
      </c>
    </row>
    <row r="1889" spans="1:19" ht="15.75" customHeight="1" x14ac:dyDescent="0.3">
      <c r="A1889" s="3">
        <v>2501</v>
      </c>
      <c r="B1889" s="4">
        <v>45547</v>
      </c>
      <c r="C1889" s="3">
        <v>205</v>
      </c>
      <c r="D1889" s="3">
        <v>305</v>
      </c>
      <c r="E1889" s="3">
        <v>103</v>
      </c>
      <c r="F1889" s="3">
        <v>6</v>
      </c>
      <c r="G1889" s="5">
        <v>31.447000000000003</v>
      </c>
      <c r="H1889" s="5">
        <v>188.68200000000002</v>
      </c>
      <c r="I1889" s="5">
        <v>35.849580000000003</v>
      </c>
      <c r="J1889" s="3" t="b">
        <v>0</v>
      </c>
      <c r="K1889" s="3" t="s">
        <v>940</v>
      </c>
      <c r="L1889" s="16">
        <f t="shared" si="87"/>
        <v>4.027777777777778E-2</v>
      </c>
      <c r="M1889" s="3">
        <v>2024</v>
      </c>
      <c r="N1889" s="3">
        <v>9</v>
      </c>
      <c r="O1889" s="3" t="s">
        <v>16</v>
      </c>
      <c r="P1889" s="3">
        <v>0</v>
      </c>
      <c r="Q1889" s="9">
        <f xml:space="preserve"> Table1[[#This Row],[Total_Sales]] / Table1[[#This Row],[Quantity_Sold]]</f>
        <v>31.447000000000003</v>
      </c>
      <c r="R1889" s="14" t="str">
        <f t="shared" si="88"/>
        <v>Morning</v>
      </c>
      <c r="S1889" s="30">
        <f t="shared" si="89"/>
        <v>0.19</v>
      </c>
    </row>
    <row r="1890" spans="1:19" ht="15.75" customHeight="1" x14ac:dyDescent="0.3">
      <c r="A1890" s="3">
        <v>1035</v>
      </c>
      <c r="B1890" s="4">
        <v>45548</v>
      </c>
      <c r="C1890" s="3">
        <v>201</v>
      </c>
      <c r="D1890" s="3">
        <v>305</v>
      </c>
      <c r="E1890" s="3">
        <v>105</v>
      </c>
      <c r="F1890" s="3">
        <v>5</v>
      </c>
      <c r="G1890" s="5">
        <v>37.153999999999996</v>
      </c>
      <c r="H1890" s="5">
        <v>185.76999999999998</v>
      </c>
      <c r="I1890" s="5">
        <v>27.865499999999997</v>
      </c>
      <c r="J1890" s="3" t="b">
        <v>0</v>
      </c>
      <c r="K1890" s="3" t="s">
        <v>56</v>
      </c>
      <c r="L1890" s="16">
        <f t="shared" si="87"/>
        <v>0.90625</v>
      </c>
      <c r="M1890" s="3">
        <v>2024</v>
      </c>
      <c r="N1890" s="3">
        <v>9</v>
      </c>
      <c r="O1890" s="3" t="s">
        <v>26</v>
      </c>
      <c r="P1890" s="3">
        <v>21</v>
      </c>
      <c r="Q1890" s="9">
        <f xml:space="preserve"> Table1[[#This Row],[Total_Sales]] / Table1[[#This Row],[Quantity_Sold]]</f>
        <v>37.153999999999996</v>
      </c>
      <c r="R1890" s="14" t="str">
        <f t="shared" si="88"/>
        <v>Night</v>
      </c>
      <c r="S1890" s="30">
        <f t="shared" si="89"/>
        <v>0.15</v>
      </c>
    </row>
    <row r="1891" spans="1:19" ht="15.75" customHeight="1" x14ac:dyDescent="0.3">
      <c r="A1891" s="3">
        <v>2918</v>
      </c>
      <c r="B1891" s="4">
        <v>45548</v>
      </c>
      <c r="C1891" s="3">
        <v>201</v>
      </c>
      <c r="D1891" s="3">
        <v>304</v>
      </c>
      <c r="E1891" s="3">
        <v>104</v>
      </c>
      <c r="F1891" s="3">
        <v>3</v>
      </c>
      <c r="G1891" s="5">
        <v>276.22399999999999</v>
      </c>
      <c r="H1891" s="5">
        <v>828.67200000000003</v>
      </c>
      <c r="I1891" s="5">
        <v>248.60159999999999</v>
      </c>
      <c r="J1891" s="3" t="b">
        <v>0</v>
      </c>
      <c r="K1891" s="3" t="s">
        <v>1083</v>
      </c>
      <c r="L1891" s="16">
        <f t="shared" si="87"/>
        <v>0.71805555555555556</v>
      </c>
      <c r="M1891" s="3">
        <v>2024</v>
      </c>
      <c r="N1891" s="3">
        <v>9</v>
      </c>
      <c r="O1891" s="3" t="s">
        <v>26</v>
      </c>
      <c r="P1891" s="3">
        <v>17</v>
      </c>
      <c r="Q1891" s="9">
        <f xml:space="preserve"> Table1[[#This Row],[Total_Sales]] / Table1[[#This Row],[Quantity_Sold]]</f>
        <v>276.22399999999999</v>
      </c>
      <c r="R1891" s="14" t="str">
        <f t="shared" si="88"/>
        <v>Evening</v>
      </c>
      <c r="S1891" s="30">
        <f t="shared" si="89"/>
        <v>0.3</v>
      </c>
    </row>
    <row r="1892" spans="1:19" ht="15.75" customHeight="1" x14ac:dyDescent="0.3">
      <c r="A1892" s="3">
        <v>1835</v>
      </c>
      <c r="B1892" s="4">
        <v>45549</v>
      </c>
      <c r="C1892" s="3">
        <v>204</v>
      </c>
      <c r="D1892" s="3">
        <v>305</v>
      </c>
      <c r="E1892" s="3">
        <v>104</v>
      </c>
      <c r="F1892" s="3">
        <v>3</v>
      </c>
      <c r="G1892" s="5">
        <v>252.75900000000001</v>
      </c>
      <c r="H1892" s="5">
        <v>758.27700000000004</v>
      </c>
      <c r="I1892" s="5">
        <v>144.07263</v>
      </c>
      <c r="J1892" s="3" t="b">
        <v>0</v>
      </c>
      <c r="K1892" s="3" t="s">
        <v>657</v>
      </c>
      <c r="L1892" s="16">
        <f t="shared" si="87"/>
        <v>0.76597222222222228</v>
      </c>
      <c r="M1892" s="3">
        <v>2024</v>
      </c>
      <c r="N1892" s="3">
        <v>9</v>
      </c>
      <c r="O1892" s="3" t="s">
        <v>22</v>
      </c>
      <c r="P1892" s="3">
        <v>18</v>
      </c>
      <c r="Q1892" s="9">
        <f xml:space="preserve"> Table1[[#This Row],[Total_Sales]] / Table1[[#This Row],[Quantity_Sold]]</f>
        <v>252.75900000000001</v>
      </c>
      <c r="R1892" s="14" t="str">
        <f t="shared" si="88"/>
        <v>Evening</v>
      </c>
      <c r="S1892" s="30">
        <f t="shared" si="89"/>
        <v>0.19</v>
      </c>
    </row>
    <row r="1893" spans="1:19" ht="15.75" customHeight="1" x14ac:dyDescent="0.3">
      <c r="A1893" s="3">
        <v>1898</v>
      </c>
      <c r="B1893" s="4">
        <v>45549</v>
      </c>
      <c r="C1893" s="3">
        <v>201</v>
      </c>
      <c r="D1893" s="3">
        <v>304</v>
      </c>
      <c r="E1893" s="3">
        <v>101</v>
      </c>
      <c r="F1893" s="3">
        <v>6</v>
      </c>
      <c r="G1893" s="5">
        <v>227.60400000000001</v>
      </c>
      <c r="H1893" s="5">
        <v>1365.624</v>
      </c>
      <c r="I1893" s="5">
        <v>409.68720000000002</v>
      </c>
      <c r="J1893" s="3" t="b">
        <v>0</v>
      </c>
      <c r="K1893" s="3" t="s">
        <v>693</v>
      </c>
      <c r="L1893" s="16">
        <f t="shared" si="87"/>
        <v>8.4027777777777785E-2</v>
      </c>
      <c r="M1893" s="3">
        <v>2024</v>
      </c>
      <c r="N1893" s="3">
        <v>9</v>
      </c>
      <c r="O1893" s="3" t="s">
        <v>22</v>
      </c>
      <c r="P1893" s="3">
        <v>2</v>
      </c>
      <c r="Q1893" s="14">
        <f xml:space="preserve"> Table1[[#This Row],[Total_Sales]] / Table1[[#This Row],[Quantity_Sold]]</f>
        <v>227.60400000000001</v>
      </c>
      <c r="R1893" s="14" t="str">
        <f t="shared" si="88"/>
        <v>Morning</v>
      </c>
      <c r="S1893" s="30">
        <f t="shared" si="89"/>
        <v>0.3</v>
      </c>
    </row>
    <row r="1894" spans="1:19" ht="15.75" customHeight="1" x14ac:dyDescent="0.3">
      <c r="A1894" s="3">
        <v>2545</v>
      </c>
      <c r="B1894" s="4">
        <v>45549</v>
      </c>
      <c r="C1894" s="3">
        <v>205</v>
      </c>
      <c r="D1894" s="3">
        <v>304</v>
      </c>
      <c r="E1894" s="3">
        <v>104</v>
      </c>
      <c r="F1894" s="3">
        <v>9</v>
      </c>
      <c r="G1894" s="5">
        <v>191.191</v>
      </c>
      <c r="H1894" s="5">
        <v>1720.7190000000001</v>
      </c>
      <c r="I1894" s="5">
        <v>430.17975000000001</v>
      </c>
      <c r="J1894" s="3" t="b">
        <v>0</v>
      </c>
      <c r="K1894" s="3" t="s">
        <v>70</v>
      </c>
      <c r="L1894" s="16">
        <f t="shared" si="87"/>
        <v>0.33194444444444443</v>
      </c>
      <c r="M1894" s="3">
        <v>2024</v>
      </c>
      <c r="N1894" s="3">
        <v>9</v>
      </c>
      <c r="O1894" s="3" t="s">
        <v>22</v>
      </c>
      <c r="P1894" s="3">
        <v>7</v>
      </c>
      <c r="Q1894" s="9">
        <f xml:space="preserve"> Table1[[#This Row],[Total_Sales]] / Table1[[#This Row],[Quantity_Sold]]</f>
        <v>191.191</v>
      </c>
      <c r="R1894" s="14" t="str">
        <f t="shared" si="88"/>
        <v>Morning</v>
      </c>
      <c r="S1894" s="30">
        <f t="shared" si="89"/>
        <v>0.25</v>
      </c>
    </row>
    <row r="1895" spans="1:19" ht="15.75" customHeight="1" x14ac:dyDescent="0.3">
      <c r="A1895" s="3">
        <v>2760</v>
      </c>
      <c r="B1895" s="4">
        <v>45549</v>
      </c>
      <c r="C1895" s="3">
        <v>203</v>
      </c>
      <c r="D1895" s="3">
        <v>301</v>
      </c>
      <c r="E1895" s="3">
        <v>103</v>
      </c>
      <c r="F1895" s="3">
        <v>10</v>
      </c>
      <c r="G1895" s="5">
        <v>210.56100000000001</v>
      </c>
      <c r="H1895" s="5">
        <v>2105.61</v>
      </c>
      <c r="I1895" s="5">
        <v>442.17810000000003</v>
      </c>
      <c r="J1895" s="3" t="b">
        <v>1</v>
      </c>
      <c r="K1895" s="3" t="s">
        <v>988</v>
      </c>
      <c r="L1895" s="16">
        <f t="shared" si="87"/>
        <v>0.95694444444444449</v>
      </c>
      <c r="M1895" s="3">
        <v>2024</v>
      </c>
      <c r="N1895" s="3">
        <v>9</v>
      </c>
      <c r="O1895" s="3" t="s">
        <v>22</v>
      </c>
      <c r="P1895" s="3">
        <v>22</v>
      </c>
      <c r="Q1895" s="9">
        <f xml:space="preserve"> Table1[[#This Row],[Total_Sales]] / Table1[[#This Row],[Quantity_Sold]]</f>
        <v>210.56100000000001</v>
      </c>
      <c r="R1895" s="14" t="str">
        <f t="shared" si="88"/>
        <v>Night</v>
      </c>
      <c r="S1895" s="30">
        <f t="shared" si="89"/>
        <v>0.21</v>
      </c>
    </row>
    <row r="1896" spans="1:19" ht="15.75" customHeight="1" x14ac:dyDescent="0.3">
      <c r="A1896" s="3">
        <v>1195</v>
      </c>
      <c r="B1896" s="4">
        <v>45550</v>
      </c>
      <c r="C1896" s="3">
        <v>203</v>
      </c>
      <c r="D1896" s="3">
        <v>304</v>
      </c>
      <c r="E1896" s="3">
        <v>105</v>
      </c>
      <c r="F1896" s="3">
        <v>7</v>
      </c>
      <c r="G1896" s="5">
        <v>215.86500000000001</v>
      </c>
      <c r="H1896" s="5">
        <v>1511.0550000000001</v>
      </c>
      <c r="I1896" s="5">
        <v>377.76375000000002</v>
      </c>
      <c r="J1896" s="3" t="b">
        <v>0</v>
      </c>
      <c r="K1896" s="3" t="s">
        <v>206</v>
      </c>
      <c r="L1896" s="16">
        <f t="shared" si="87"/>
        <v>2.2222222222222223E-2</v>
      </c>
      <c r="M1896" s="3">
        <v>2024</v>
      </c>
      <c r="N1896" s="3">
        <v>9</v>
      </c>
      <c r="O1896" s="3" t="s">
        <v>20</v>
      </c>
      <c r="P1896" s="3">
        <v>0</v>
      </c>
      <c r="Q1896" s="9">
        <f xml:space="preserve"> Table1[[#This Row],[Total_Sales]] / Table1[[#This Row],[Quantity_Sold]]</f>
        <v>215.86500000000001</v>
      </c>
      <c r="R1896" s="14" t="str">
        <f t="shared" si="88"/>
        <v>Morning</v>
      </c>
      <c r="S1896" s="30">
        <f t="shared" si="89"/>
        <v>0.25</v>
      </c>
    </row>
    <row r="1897" spans="1:19" ht="15.75" customHeight="1" x14ac:dyDescent="0.3">
      <c r="A1897" s="3">
        <v>1423</v>
      </c>
      <c r="B1897" s="4">
        <v>45550</v>
      </c>
      <c r="C1897" s="3">
        <v>203</v>
      </c>
      <c r="D1897" s="3">
        <v>304</v>
      </c>
      <c r="E1897" s="3">
        <v>104</v>
      </c>
      <c r="F1897" s="3">
        <v>2</v>
      </c>
      <c r="G1897" s="5">
        <v>189.81299999999999</v>
      </c>
      <c r="H1897" s="5">
        <v>379.62599999999998</v>
      </c>
      <c r="I1897" s="5">
        <v>94.906499999999994</v>
      </c>
      <c r="J1897" s="3" t="b">
        <v>0</v>
      </c>
      <c r="K1897" s="3" t="s">
        <v>392</v>
      </c>
      <c r="L1897" s="16">
        <f t="shared" si="87"/>
        <v>0.68125000000000002</v>
      </c>
      <c r="M1897" s="3">
        <v>2024</v>
      </c>
      <c r="N1897" s="3">
        <v>9</v>
      </c>
      <c r="O1897" s="3" t="s">
        <v>20</v>
      </c>
      <c r="P1897" s="3">
        <v>16</v>
      </c>
      <c r="Q1897" s="9">
        <f xml:space="preserve"> Table1[[#This Row],[Total_Sales]] / Table1[[#This Row],[Quantity_Sold]]</f>
        <v>189.81299999999999</v>
      </c>
      <c r="R1897" s="14" t="str">
        <f t="shared" si="88"/>
        <v>Evening</v>
      </c>
      <c r="S1897" s="30">
        <f t="shared" si="89"/>
        <v>0.25</v>
      </c>
    </row>
    <row r="1898" spans="1:19" ht="15.75" customHeight="1" x14ac:dyDescent="0.3">
      <c r="A1898" s="3">
        <v>1222</v>
      </c>
      <c r="B1898" s="4">
        <v>45551</v>
      </c>
      <c r="C1898" s="3">
        <v>201</v>
      </c>
      <c r="D1898" s="3">
        <v>303</v>
      </c>
      <c r="E1898" s="3">
        <v>104</v>
      </c>
      <c r="F1898" s="3">
        <v>7</v>
      </c>
      <c r="G1898" s="5">
        <v>224.57500000000002</v>
      </c>
      <c r="H1898" s="5">
        <v>1572.0250000000001</v>
      </c>
      <c r="I1898" s="5">
        <v>267.24425000000002</v>
      </c>
      <c r="J1898" s="3" t="b">
        <v>1</v>
      </c>
      <c r="K1898" s="3" t="s">
        <v>198</v>
      </c>
      <c r="L1898" s="16">
        <f t="shared" si="87"/>
        <v>0</v>
      </c>
      <c r="M1898" s="3">
        <v>2024</v>
      </c>
      <c r="N1898" s="3">
        <v>9</v>
      </c>
      <c r="O1898" s="3" t="s">
        <v>28</v>
      </c>
      <c r="P1898" s="3">
        <v>0</v>
      </c>
      <c r="Q1898" s="9">
        <f xml:space="preserve"> Table1[[#This Row],[Total_Sales]] / Table1[[#This Row],[Quantity_Sold]]</f>
        <v>224.57500000000002</v>
      </c>
      <c r="R1898" s="14" t="str">
        <f t="shared" si="88"/>
        <v>Morning</v>
      </c>
      <c r="S1898" s="30">
        <f t="shared" si="89"/>
        <v>0.17</v>
      </c>
    </row>
    <row r="1899" spans="1:19" ht="15.75" customHeight="1" x14ac:dyDescent="0.3">
      <c r="A1899" s="3">
        <v>2437</v>
      </c>
      <c r="B1899" s="4">
        <v>45551</v>
      </c>
      <c r="C1899" s="3">
        <v>203</v>
      </c>
      <c r="D1899" s="3">
        <v>304</v>
      </c>
      <c r="E1899" s="3">
        <v>102</v>
      </c>
      <c r="F1899" s="3">
        <v>10</v>
      </c>
      <c r="G1899" s="5">
        <v>111.70900000000002</v>
      </c>
      <c r="H1899" s="5">
        <v>1117.0900000000001</v>
      </c>
      <c r="I1899" s="5">
        <v>279.27250000000004</v>
      </c>
      <c r="J1899" s="3" t="b">
        <v>0</v>
      </c>
      <c r="K1899" s="3" t="s">
        <v>538</v>
      </c>
      <c r="L1899" s="16">
        <f t="shared" si="87"/>
        <v>0.70972222222222225</v>
      </c>
      <c r="M1899" s="3">
        <v>2024</v>
      </c>
      <c r="N1899" s="3">
        <v>9</v>
      </c>
      <c r="O1899" s="3" t="s">
        <v>28</v>
      </c>
      <c r="P1899" s="3">
        <v>17</v>
      </c>
      <c r="Q1899" s="9">
        <f xml:space="preserve"> Table1[[#This Row],[Total_Sales]] / Table1[[#This Row],[Quantity_Sold]]</f>
        <v>111.70900000000002</v>
      </c>
      <c r="R1899" s="14" t="str">
        <f t="shared" si="88"/>
        <v>Evening</v>
      </c>
      <c r="S1899" s="30">
        <f t="shared" si="89"/>
        <v>0.25</v>
      </c>
    </row>
    <row r="1900" spans="1:19" ht="15.75" customHeight="1" x14ac:dyDescent="0.3">
      <c r="A1900" s="3">
        <v>1452</v>
      </c>
      <c r="B1900" s="4">
        <v>45552</v>
      </c>
      <c r="C1900" s="3">
        <v>205</v>
      </c>
      <c r="D1900" s="3">
        <v>305</v>
      </c>
      <c r="E1900" s="3">
        <v>104</v>
      </c>
      <c r="F1900" s="3">
        <v>6</v>
      </c>
      <c r="G1900" s="5">
        <v>284.47900000000004</v>
      </c>
      <c r="H1900" s="5">
        <v>1706.8740000000003</v>
      </c>
      <c r="I1900" s="5">
        <v>358.44354000000004</v>
      </c>
      <c r="J1900" s="3" t="b">
        <v>0</v>
      </c>
      <c r="K1900" s="3" t="s">
        <v>411</v>
      </c>
      <c r="L1900" s="16">
        <f t="shared" si="87"/>
        <v>7.6388888888888895E-2</v>
      </c>
      <c r="M1900" s="3">
        <v>2024</v>
      </c>
      <c r="N1900" s="3">
        <v>9</v>
      </c>
      <c r="O1900" s="3" t="s">
        <v>31</v>
      </c>
      <c r="P1900" s="3">
        <v>1</v>
      </c>
      <c r="Q1900" s="9">
        <f xml:space="preserve"> Table1[[#This Row],[Total_Sales]] / Table1[[#This Row],[Quantity_Sold]]</f>
        <v>284.47900000000004</v>
      </c>
      <c r="R1900" s="14" t="str">
        <f t="shared" si="88"/>
        <v>Morning</v>
      </c>
      <c r="S1900" s="30">
        <f t="shared" si="89"/>
        <v>0.21</v>
      </c>
    </row>
    <row r="1901" spans="1:19" ht="15.75" customHeight="1" x14ac:dyDescent="0.3">
      <c r="A1901" s="3">
        <v>2053</v>
      </c>
      <c r="B1901" s="4">
        <v>45552</v>
      </c>
      <c r="C1901" s="3">
        <v>205</v>
      </c>
      <c r="D1901" s="3">
        <v>302</v>
      </c>
      <c r="E1901" s="3">
        <v>103</v>
      </c>
      <c r="F1901" s="3">
        <v>6</v>
      </c>
      <c r="G1901" s="5">
        <v>299.33800000000002</v>
      </c>
      <c r="H1901" s="5">
        <v>1796.0280000000002</v>
      </c>
      <c r="I1901" s="5">
        <v>449.00700000000006</v>
      </c>
      <c r="J1901" s="3" t="b">
        <v>0</v>
      </c>
      <c r="K1901" s="3" t="s">
        <v>763</v>
      </c>
      <c r="L1901" s="16">
        <f t="shared" si="87"/>
        <v>0.96805555555555556</v>
      </c>
      <c r="M1901" s="3">
        <v>2024</v>
      </c>
      <c r="N1901" s="3">
        <v>9</v>
      </c>
      <c r="O1901" s="3" t="s">
        <v>31</v>
      </c>
      <c r="P1901" s="3">
        <v>23</v>
      </c>
      <c r="Q1901" s="9">
        <f xml:space="preserve"> Table1[[#This Row],[Total_Sales]] / Table1[[#This Row],[Quantity_Sold]]</f>
        <v>299.33800000000002</v>
      </c>
      <c r="R1901" s="14" t="str">
        <f t="shared" si="88"/>
        <v>Night</v>
      </c>
      <c r="S1901" s="30">
        <f t="shared" si="89"/>
        <v>0.25</v>
      </c>
    </row>
    <row r="1902" spans="1:19" ht="15.75" customHeight="1" x14ac:dyDescent="0.3">
      <c r="A1902" s="3">
        <v>2224</v>
      </c>
      <c r="B1902" s="4">
        <v>45553</v>
      </c>
      <c r="C1902" s="3">
        <v>203</v>
      </c>
      <c r="D1902" s="3">
        <v>301</v>
      </c>
      <c r="E1902" s="3">
        <v>105</v>
      </c>
      <c r="F1902" s="3">
        <v>7</v>
      </c>
      <c r="G1902" s="5">
        <v>325.18200000000002</v>
      </c>
      <c r="H1902" s="5">
        <v>2276.2740000000003</v>
      </c>
      <c r="I1902" s="5">
        <v>386.96658000000008</v>
      </c>
      <c r="J1902" s="3" t="b">
        <v>0</v>
      </c>
      <c r="K1902" s="3" t="s">
        <v>645</v>
      </c>
      <c r="L1902" s="16">
        <f t="shared" si="87"/>
        <v>1.9444444444444445E-2</v>
      </c>
      <c r="M1902" s="3">
        <v>2024</v>
      </c>
      <c r="N1902" s="3">
        <v>9</v>
      </c>
      <c r="O1902" s="3" t="s">
        <v>18</v>
      </c>
      <c r="P1902" s="3">
        <v>0</v>
      </c>
      <c r="Q1902" s="9">
        <f xml:space="preserve"> Table1[[#This Row],[Total_Sales]] / Table1[[#This Row],[Quantity_Sold]]</f>
        <v>325.18200000000007</v>
      </c>
      <c r="R1902" s="14" t="str">
        <f t="shared" si="88"/>
        <v>Morning</v>
      </c>
      <c r="S1902" s="30">
        <f t="shared" si="89"/>
        <v>0.17</v>
      </c>
    </row>
    <row r="1903" spans="1:19" ht="15.75" customHeight="1" x14ac:dyDescent="0.3">
      <c r="A1903" s="3">
        <v>1495</v>
      </c>
      <c r="B1903" s="4">
        <v>45554</v>
      </c>
      <c r="C1903" s="3">
        <v>205</v>
      </c>
      <c r="D1903" s="3">
        <v>301</v>
      </c>
      <c r="E1903" s="3">
        <v>103</v>
      </c>
      <c r="F1903" s="3">
        <v>8</v>
      </c>
      <c r="G1903" s="5">
        <v>139.93200000000002</v>
      </c>
      <c r="H1903" s="5">
        <v>1119.4560000000001</v>
      </c>
      <c r="I1903" s="5">
        <v>279.86400000000003</v>
      </c>
      <c r="J1903" s="3" t="b">
        <v>0</v>
      </c>
      <c r="K1903" s="3" t="s">
        <v>440</v>
      </c>
      <c r="L1903" s="16">
        <f t="shared" si="87"/>
        <v>0.89722222222222225</v>
      </c>
      <c r="M1903" s="3">
        <v>2024</v>
      </c>
      <c r="N1903" s="3">
        <v>9</v>
      </c>
      <c r="O1903" s="3" t="s">
        <v>16</v>
      </c>
      <c r="P1903" s="3">
        <v>21</v>
      </c>
      <c r="Q1903" s="9">
        <f xml:space="preserve"> Table1[[#This Row],[Total_Sales]] / Table1[[#This Row],[Quantity_Sold]]</f>
        <v>139.93200000000002</v>
      </c>
      <c r="R1903" s="14" t="str">
        <f t="shared" si="88"/>
        <v>Night</v>
      </c>
      <c r="S1903" s="30">
        <f t="shared" si="89"/>
        <v>0.25</v>
      </c>
    </row>
    <row r="1904" spans="1:19" ht="15.75" customHeight="1" x14ac:dyDescent="0.3">
      <c r="A1904" s="3">
        <v>2143</v>
      </c>
      <c r="B1904" s="4">
        <v>45554</v>
      </c>
      <c r="C1904" s="3">
        <v>203</v>
      </c>
      <c r="D1904" s="3">
        <v>301</v>
      </c>
      <c r="E1904" s="3">
        <v>102</v>
      </c>
      <c r="F1904" s="3">
        <v>2</v>
      </c>
      <c r="G1904" s="5">
        <v>255.346</v>
      </c>
      <c r="H1904" s="5">
        <v>510.69200000000001</v>
      </c>
      <c r="I1904" s="5">
        <v>127.673</v>
      </c>
      <c r="J1904" s="3" t="b">
        <v>0</v>
      </c>
      <c r="K1904" s="3" t="s">
        <v>242</v>
      </c>
      <c r="L1904" s="16">
        <f t="shared" si="87"/>
        <v>0.52986111111111112</v>
      </c>
      <c r="M1904" s="3">
        <v>2024</v>
      </c>
      <c r="N1904" s="3">
        <v>9</v>
      </c>
      <c r="O1904" s="3" t="s">
        <v>16</v>
      </c>
      <c r="P1904" s="3">
        <v>12</v>
      </c>
      <c r="Q1904" s="9">
        <f xml:space="preserve"> Table1[[#This Row],[Total_Sales]] / Table1[[#This Row],[Quantity_Sold]]</f>
        <v>255.346</v>
      </c>
      <c r="R1904" s="14" t="str">
        <f t="shared" si="88"/>
        <v>Afternoon</v>
      </c>
      <c r="S1904" s="30">
        <f t="shared" si="89"/>
        <v>0.25</v>
      </c>
    </row>
    <row r="1905" spans="1:19" ht="15.75" customHeight="1" x14ac:dyDescent="0.3">
      <c r="A1905" s="3">
        <v>1078</v>
      </c>
      <c r="B1905" s="4">
        <v>45555</v>
      </c>
      <c r="C1905" s="3">
        <v>203</v>
      </c>
      <c r="D1905" s="3">
        <v>301</v>
      </c>
      <c r="E1905" s="3">
        <v>101</v>
      </c>
      <c r="F1905" s="3">
        <v>2</v>
      </c>
      <c r="G1905" s="5">
        <v>384.709</v>
      </c>
      <c r="H1905" s="5">
        <v>769.41800000000001</v>
      </c>
      <c r="I1905" s="5">
        <v>130.80106000000001</v>
      </c>
      <c r="J1905" s="3" t="b">
        <v>0</v>
      </c>
      <c r="K1905" s="3" t="s">
        <v>97</v>
      </c>
      <c r="L1905" s="16">
        <f t="shared" si="87"/>
        <v>0.91249999999999998</v>
      </c>
      <c r="M1905" s="3">
        <v>2024</v>
      </c>
      <c r="N1905" s="3">
        <v>9</v>
      </c>
      <c r="O1905" s="3" t="s">
        <v>26</v>
      </c>
      <c r="P1905" s="3">
        <v>21</v>
      </c>
      <c r="Q1905" s="14">
        <f xml:space="preserve"> Table1[[#This Row],[Total_Sales]] / Table1[[#This Row],[Quantity_Sold]]</f>
        <v>384.709</v>
      </c>
      <c r="R1905" s="14" t="str">
        <f t="shared" si="88"/>
        <v>Night</v>
      </c>
      <c r="S1905" s="30">
        <f t="shared" si="89"/>
        <v>0.17</v>
      </c>
    </row>
    <row r="1906" spans="1:19" ht="15.75" customHeight="1" x14ac:dyDescent="0.3">
      <c r="A1906" s="3">
        <v>1442</v>
      </c>
      <c r="B1906" s="4">
        <v>45555</v>
      </c>
      <c r="C1906" s="3">
        <v>202</v>
      </c>
      <c r="D1906" s="3">
        <v>303</v>
      </c>
      <c r="E1906" s="3">
        <v>101</v>
      </c>
      <c r="F1906" s="3">
        <v>4</v>
      </c>
      <c r="G1906" s="5">
        <v>253.30500000000001</v>
      </c>
      <c r="H1906" s="5">
        <v>1013.22</v>
      </c>
      <c r="I1906" s="5">
        <v>303.96600000000001</v>
      </c>
      <c r="J1906" s="3" t="b">
        <v>0</v>
      </c>
      <c r="K1906" s="3" t="s">
        <v>126</v>
      </c>
      <c r="L1906" s="16">
        <f t="shared" si="87"/>
        <v>0.65486111111111112</v>
      </c>
      <c r="M1906" s="3">
        <v>2024</v>
      </c>
      <c r="N1906" s="3">
        <v>9</v>
      </c>
      <c r="O1906" s="3" t="s">
        <v>26</v>
      </c>
      <c r="P1906" s="3">
        <v>15</v>
      </c>
      <c r="Q1906" s="14">
        <f xml:space="preserve"> Table1[[#This Row],[Total_Sales]] / Table1[[#This Row],[Quantity_Sold]]</f>
        <v>253.30500000000001</v>
      </c>
      <c r="R1906" s="14" t="str">
        <f t="shared" si="88"/>
        <v>Evening</v>
      </c>
      <c r="S1906" s="30">
        <f t="shared" si="89"/>
        <v>0.3</v>
      </c>
    </row>
    <row r="1907" spans="1:19" ht="15.75" customHeight="1" x14ac:dyDescent="0.3">
      <c r="A1907" s="3">
        <v>1307</v>
      </c>
      <c r="B1907" s="4">
        <v>45556</v>
      </c>
      <c r="C1907" s="3">
        <v>202</v>
      </c>
      <c r="D1907" s="3">
        <v>301</v>
      </c>
      <c r="E1907" s="3">
        <v>103</v>
      </c>
      <c r="F1907" s="3">
        <v>3</v>
      </c>
      <c r="G1907" s="5">
        <v>145.613</v>
      </c>
      <c r="H1907" s="5">
        <v>436.839</v>
      </c>
      <c r="I1907" s="5">
        <v>82.999409999999997</v>
      </c>
      <c r="J1907" s="3" t="b">
        <v>0</v>
      </c>
      <c r="K1907" s="3" t="s">
        <v>160</v>
      </c>
      <c r="L1907" s="16">
        <f t="shared" si="87"/>
        <v>0.54513888888888884</v>
      </c>
      <c r="M1907" s="3">
        <v>2024</v>
      </c>
      <c r="N1907" s="3">
        <v>9</v>
      </c>
      <c r="O1907" s="3" t="s">
        <v>22</v>
      </c>
      <c r="P1907" s="3">
        <v>13</v>
      </c>
      <c r="Q1907" s="9">
        <f xml:space="preserve"> Table1[[#This Row],[Total_Sales]] / Table1[[#This Row],[Quantity_Sold]]</f>
        <v>145.613</v>
      </c>
      <c r="R1907" s="14" t="str">
        <f t="shared" si="88"/>
        <v>Afternoon</v>
      </c>
      <c r="S1907" s="30">
        <f t="shared" si="89"/>
        <v>0.19</v>
      </c>
    </row>
    <row r="1908" spans="1:19" ht="15.75" customHeight="1" x14ac:dyDescent="0.3">
      <c r="A1908" s="3">
        <v>2851</v>
      </c>
      <c r="B1908" s="4">
        <v>45556</v>
      </c>
      <c r="C1908" s="3">
        <v>204</v>
      </c>
      <c r="D1908" s="3">
        <v>305</v>
      </c>
      <c r="E1908" s="3">
        <v>103</v>
      </c>
      <c r="F1908" s="3">
        <v>7</v>
      </c>
      <c r="G1908" s="5">
        <v>376.03800000000001</v>
      </c>
      <c r="H1908" s="5">
        <v>2632.2660000000001</v>
      </c>
      <c r="I1908" s="5">
        <v>658.06650000000002</v>
      </c>
      <c r="J1908" s="3" t="b">
        <v>0</v>
      </c>
      <c r="K1908" s="3" t="s">
        <v>1063</v>
      </c>
      <c r="L1908" s="16">
        <f t="shared" si="87"/>
        <v>0.98055555555555551</v>
      </c>
      <c r="M1908" s="3">
        <v>2024</v>
      </c>
      <c r="N1908" s="3">
        <v>9</v>
      </c>
      <c r="O1908" s="3" t="s">
        <v>22</v>
      </c>
      <c r="P1908" s="3">
        <v>23</v>
      </c>
      <c r="Q1908" s="9">
        <f xml:space="preserve"> Table1[[#This Row],[Total_Sales]] / Table1[[#This Row],[Quantity_Sold]]</f>
        <v>376.03800000000001</v>
      </c>
      <c r="R1908" s="14" t="str">
        <f t="shared" si="88"/>
        <v>Night</v>
      </c>
      <c r="S1908" s="30">
        <f t="shared" si="89"/>
        <v>0.25</v>
      </c>
    </row>
    <row r="1909" spans="1:19" ht="15.75" customHeight="1" x14ac:dyDescent="0.3">
      <c r="A1909" s="3">
        <v>2868</v>
      </c>
      <c r="B1909" s="4">
        <v>45556</v>
      </c>
      <c r="C1909" s="3">
        <v>205</v>
      </c>
      <c r="D1909" s="3">
        <v>302</v>
      </c>
      <c r="E1909" s="3">
        <v>102</v>
      </c>
      <c r="F1909" s="3">
        <v>2</v>
      </c>
      <c r="G1909" s="5">
        <v>181.792</v>
      </c>
      <c r="H1909" s="5">
        <v>363.584</v>
      </c>
      <c r="I1909" s="5">
        <v>76.352639999999994</v>
      </c>
      <c r="J1909" s="3" t="b">
        <v>0</v>
      </c>
      <c r="K1909" s="3" t="s">
        <v>532</v>
      </c>
      <c r="L1909" s="16">
        <f t="shared" si="87"/>
        <v>0.67638888888888893</v>
      </c>
      <c r="M1909" s="3">
        <v>2024</v>
      </c>
      <c r="N1909" s="3">
        <v>9</v>
      </c>
      <c r="O1909" s="3" t="s">
        <v>22</v>
      </c>
      <c r="P1909" s="3">
        <v>16</v>
      </c>
      <c r="Q1909" s="9">
        <f xml:space="preserve"> Table1[[#This Row],[Total_Sales]] / Table1[[#This Row],[Quantity_Sold]]</f>
        <v>181.792</v>
      </c>
      <c r="R1909" s="14" t="str">
        <f t="shared" si="88"/>
        <v>Evening</v>
      </c>
      <c r="S1909" s="30">
        <f t="shared" si="89"/>
        <v>0.21</v>
      </c>
    </row>
    <row r="1910" spans="1:19" ht="15.75" customHeight="1" x14ac:dyDescent="0.3">
      <c r="A1910" s="3">
        <v>1280</v>
      </c>
      <c r="B1910" s="4">
        <v>45557</v>
      </c>
      <c r="C1910" s="3">
        <v>204</v>
      </c>
      <c r="D1910" s="3">
        <v>302</v>
      </c>
      <c r="E1910" s="3">
        <v>105</v>
      </c>
      <c r="F1910" s="3">
        <v>5</v>
      </c>
      <c r="G1910" s="5">
        <v>75.725000000000009</v>
      </c>
      <c r="H1910" s="5">
        <v>378.62500000000006</v>
      </c>
      <c r="I1910" s="5">
        <v>113.58750000000002</v>
      </c>
      <c r="J1910" s="3" t="b">
        <v>0</v>
      </c>
      <c r="K1910" s="3" t="s">
        <v>33</v>
      </c>
      <c r="L1910" s="16">
        <f t="shared" si="87"/>
        <v>0.30486111111111114</v>
      </c>
      <c r="M1910" s="3">
        <v>2024</v>
      </c>
      <c r="N1910" s="3">
        <v>9</v>
      </c>
      <c r="O1910" s="3" t="s">
        <v>20</v>
      </c>
      <c r="P1910" s="3">
        <v>7</v>
      </c>
      <c r="Q1910" s="9">
        <f xml:space="preserve"> Table1[[#This Row],[Total_Sales]] / Table1[[#This Row],[Quantity_Sold]]</f>
        <v>75.725000000000009</v>
      </c>
      <c r="R1910" s="14" t="str">
        <f t="shared" si="88"/>
        <v>Morning</v>
      </c>
      <c r="S1910" s="30">
        <f t="shared" si="89"/>
        <v>0.3</v>
      </c>
    </row>
    <row r="1911" spans="1:19" ht="15.75" customHeight="1" x14ac:dyDescent="0.3">
      <c r="A1911" s="3">
        <v>1981</v>
      </c>
      <c r="B1911" s="4">
        <v>45557</v>
      </c>
      <c r="C1911" s="3">
        <v>201</v>
      </c>
      <c r="D1911" s="3">
        <v>301</v>
      </c>
      <c r="E1911" s="3">
        <v>103</v>
      </c>
      <c r="F1911" s="3">
        <v>8</v>
      </c>
      <c r="G1911" s="5">
        <v>335.23099999999999</v>
      </c>
      <c r="H1911" s="5">
        <v>2681.848</v>
      </c>
      <c r="I1911" s="5">
        <v>670.46199999999999</v>
      </c>
      <c r="J1911" s="3" t="b">
        <v>1</v>
      </c>
      <c r="K1911" s="3" t="s">
        <v>126</v>
      </c>
      <c r="L1911" s="16">
        <f t="shared" si="87"/>
        <v>0.65486111111111112</v>
      </c>
      <c r="M1911" s="3">
        <v>2024</v>
      </c>
      <c r="N1911" s="3">
        <v>9</v>
      </c>
      <c r="O1911" s="3" t="s">
        <v>20</v>
      </c>
      <c r="P1911" s="3">
        <v>15</v>
      </c>
      <c r="Q1911" s="9">
        <f xml:space="preserve"> Table1[[#This Row],[Total_Sales]] / Table1[[#This Row],[Quantity_Sold]]</f>
        <v>335.23099999999999</v>
      </c>
      <c r="R1911" s="14" t="str">
        <f t="shared" si="88"/>
        <v>Evening</v>
      </c>
      <c r="S1911" s="30">
        <f t="shared" si="89"/>
        <v>0.25</v>
      </c>
    </row>
    <row r="1912" spans="1:19" ht="15.75" customHeight="1" x14ac:dyDescent="0.3">
      <c r="A1912" s="3">
        <v>2227</v>
      </c>
      <c r="B1912" s="4">
        <v>45557</v>
      </c>
      <c r="C1912" s="3">
        <v>202</v>
      </c>
      <c r="D1912" s="3">
        <v>301</v>
      </c>
      <c r="E1912" s="3">
        <v>101</v>
      </c>
      <c r="F1912" s="3">
        <v>7</v>
      </c>
      <c r="G1912" s="5">
        <v>62.127000000000002</v>
      </c>
      <c r="H1912" s="5">
        <v>434.88900000000001</v>
      </c>
      <c r="I1912" s="5">
        <v>108.72225</v>
      </c>
      <c r="J1912" s="3" t="b">
        <v>0</v>
      </c>
      <c r="K1912" s="3" t="s">
        <v>829</v>
      </c>
      <c r="L1912" s="16">
        <f t="shared" si="87"/>
        <v>5.6944444444444443E-2</v>
      </c>
      <c r="M1912" s="3">
        <v>2024</v>
      </c>
      <c r="N1912" s="3">
        <v>9</v>
      </c>
      <c r="O1912" s="3" t="s">
        <v>20</v>
      </c>
      <c r="P1912" s="3">
        <v>1</v>
      </c>
      <c r="Q1912" s="14">
        <f xml:space="preserve"> Table1[[#This Row],[Total_Sales]] / Table1[[#This Row],[Quantity_Sold]]</f>
        <v>62.127000000000002</v>
      </c>
      <c r="R1912" s="14" t="str">
        <f t="shared" si="88"/>
        <v>Morning</v>
      </c>
      <c r="S1912" s="30">
        <f t="shared" si="89"/>
        <v>0.25</v>
      </c>
    </row>
    <row r="1913" spans="1:19" ht="15.75" customHeight="1" x14ac:dyDescent="0.3">
      <c r="A1913" s="3">
        <v>1401</v>
      </c>
      <c r="B1913" s="4">
        <v>45558</v>
      </c>
      <c r="C1913" s="3">
        <v>203</v>
      </c>
      <c r="D1913" s="3">
        <v>303</v>
      </c>
      <c r="E1913" s="3">
        <v>101</v>
      </c>
      <c r="F1913" s="3">
        <v>1</v>
      </c>
      <c r="G1913" s="5">
        <v>177.38499999999999</v>
      </c>
      <c r="H1913" s="5">
        <v>177.38499999999999</v>
      </c>
      <c r="I1913" s="5">
        <v>26.607749999999999</v>
      </c>
      <c r="J1913" s="3" t="b">
        <v>0</v>
      </c>
      <c r="K1913" s="3" t="s">
        <v>376</v>
      </c>
      <c r="L1913" s="16">
        <f t="shared" si="87"/>
        <v>0.89027777777777772</v>
      </c>
      <c r="M1913" s="3">
        <v>2024</v>
      </c>
      <c r="N1913" s="3">
        <v>9</v>
      </c>
      <c r="O1913" s="3" t="s">
        <v>28</v>
      </c>
      <c r="P1913" s="3">
        <v>21</v>
      </c>
      <c r="Q1913" s="14">
        <f xml:space="preserve"> Table1[[#This Row],[Total_Sales]] / Table1[[#This Row],[Quantity_Sold]]</f>
        <v>177.38499999999999</v>
      </c>
      <c r="R1913" s="14" t="str">
        <f t="shared" si="88"/>
        <v>Night</v>
      </c>
      <c r="S1913" s="30">
        <f t="shared" si="89"/>
        <v>0.15</v>
      </c>
    </row>
    <row r="1914" spans="1:19" ht="15.75" customHeight="1" x14ac:dyDescent="0.3">
      <c r="A1914" s="3">
        <v>2750</v>
      </c>
      <c r="B1914" s="4">
        <v>45558</v>
      </c>
      <c r="C1914" s="3">
        <v>204</v>
      </c>
      <c r="D1914" s="3">
        <v>304</v>
      </c>
      <c r="E1914" s="3">
        <v>104</v>
      </c>
      <c r="F1914" s="3">
        <v>8</v>
      </c>
      <c r="G1914" s="5">
        <v>248.45600000000002</v>
      </c>
      <c r="H1914" s="5">
        <v>1987.6480000000001</v>
      </c>
      <c r="I1914" s="5">
        <v>596.2944</v>
      </c>
      <c r="J1914" s="3" t="b">
        <v>1</v>
      </c>
      <c r="K1914" s="3" t="s">
        <v>932</v>
      </c>
      <c r="L1914" s="16">
        <f t="shared" si="87"/>
        <v>0.26111111111111113</v>
      </c>
      <c r="M1914" s="3">
        <v>2024</v>
      </c>
      <c r="N1914" s="3">
        <v>9</v>
      </c>
      <c r="O1914" s="3" t="s">
        <v>28</v>
      </c>
      <c r="P1914" s="3">
        <v>6</v>
      </c>
      <c r="Q1914" s="9">
        <f xml:space="preserve"> Table1[[#This Row],[Total_Sales]] / Table1[[#This Row],[Quantity_Sold]]</f>
        <v>248.45600000000002</v>
      </c>
      <c r="R1914" s="14" t="str">
        <f t="shared" si="88"/>
        <v>Morning</v>
      </c>
      <c r="S1914" s="30">
        <f t="shared" si="89"/>
        <v>0.3</v>
      </c>
    </row>
    <row r="1915" spans="1:19" ht="15.75" customHeight="1" x14ac:dyDescent="0.3">
      <c r="A1915" s="3">
        <v>1155</v>
      </c>
      <c r="B1915" s="4">
        <v>45559</v>
      </c>
      <c r="C1915" s="3">
        <v>204</v>
      </c>
      <c r="D1915" s="3">
        <v>305</v>
      </c>
      <c r="E1915" s="3">
        <v>103</v>
      </c>
      <c r="F1915" s="3">
        <v>6</v>
      </c>
      <c r="G1915" s="5">
        <v>265.85000000000002</v>
      </c>
      <c r="H1915" s="5">
        <v>1595.1000000000001</v>
      </c>
      <c r="I1915" s="5">
        <v>239.26500000000001</v>
      </c>
      <c r="J1915" s="3" t="b">
        <v>0</v>
      </c>
      <c r="K1915" s="3" t="s">
        <v>168</v>
      </c>
      <c r="L1915" s="16">
        <f t="shared" si="87"/>
        <v>0.66666666666666663</v>
      </c>
      <c r="M1915" s="3">
        <v>2024</v>
      </c>
      <c r="N1915" s="3">
        <v>9</v>
      </c>
      <c r="O1915" s="3" t="s">
        <v>31</v>
      </c>
      <c r="P1915" s="3">
        <v>16</v>
      </c>
      <c r="Q1915" s="9">
        <f xml:space="preserve"> Table1[[#This Row],[Total_Sales]] / Table1[[#This Row],[Quantity_Sold]]</f>
        <v>265.85000000000002</v>
      </c>
      <c r="R1915" s="14" t="str">
        <f t="shared" si="88"/>
        <v>Evening</v>
      </c>
      <c r="S1915" s="30">
        <f t="shared" si="89"/>
        <v>0.15</v>
      </c>
    </row>
    <row r="1916" spans="1:19" ht="15.75" customHeight="1" x14ac:dyDescent="0.3">
      <c r="A1916" s="3">
        <v>1651</v>
      </c>
      <c r="B1916" s="4">
        <v>45559</v>
      </c>
      <c r="C1916" s="3">
        <v>202</v>
      </c>
      <c r="D1916" s="3">
        <v>302</v>
      </c>
      <c r="E1916" s="3">
        <v>104</v>
      </c>
      <c r="F1916" s="3">
        <v>9</v>
      </c>
      <c r="G1916" s="5">
        <v>380.08100000000002</v>
      </c>
      <c r="H1916" s="5">
        <v>3420.7290000000003</v>
      </c>
      <c r="I1916" s="5">
        <v>855.18225000000007</v>
      </c>
      <c r="J1916" s="3" t="b">
        <v>1</v>
      </c>
      <c r="K1916" s="3" t="s">
        <v>545</v>
      </c>
      <c r="L1916" s="16">
        <f t="shared" si="87"/>
        <v>0.46805555555555556</v>
      </c>
      <c r="M1916" s="3">
        <v>2024</v>
      </c>
      <c r="N1916" s="3">
        <v>9</v>
      </c>
      <c r="O1916" s="3" t="s">
        <v>31</v>
      </c>
      <c r="P1916" s="3">
        <v>11</v>
      </c>
      <c r="Q1916" s="9">
        <f xml:space="preserve"> Table1[[#This Row],[Total_Sales]] / Table1[[#This Row],[Quantity_Sold]]</f>
        <v>380.08100000000002</v>
      </c>
      <c r="R1916" s="14" t="str">
        <f t="shared" si="88"/>
        <v>Morning</v>
      </c>
      <c r="S1916" s="30">
        <f t="shared" si="89"/>
        <v>0.25</v>
      </c>
    </row>
    <row r="1917" spans="1:19" ht="15.75" customHeight="1" x14ac:dyDescent="0.3">
      <c r="A1917" s="3">
        <v>1674</v>
      </c>
      <c r="B1917" s="4">
        <v>45559</v>
      </c>
      <c r="C1917" s="3">
        <v>202</v>
      </c>
      <c r="D1917" s="3">
        <v>304</v>
      </c>
      <c r="E1917" s="3">
        <v>103</v>
      </c>
      <c r="F1917" s="3">
        <v>3</v>
      </c>
      <c r="G1917" s="5">
        <v>119.97700000000002</v>
      </c>
      <c r="H1917" s="5">
        <v>359.93100000000004</v>
      </c>
      <c r="I1917" s="5">
        <v>75.585509999999999</v>
      </c>
      <c r="J1917" s="3" t="b">
        <v>0</v>
      </c>
      <c r="K1917" s="3" t="s">
        <v>563</v>
      </c>
      <c r="L1917" s="16">
        <f t="shared" si="87"/>
        <v>0.83680555555555558</v>
      </c>
      <c r="M1917" s="3">
        <v>2024</v>
      </c>
      <c r="N1917" s="3">
        <v>9</v>
      </c>
      <c r="O1917" s="3" t="s">
        <v>31</v>
      </c>
      <c r="P1917" s="3">
        <v>20</v>
      </c>
      <c r="Q1917" s="9">
        <f xml:space="preserve"> Table1[[#This Row],[Total_Sales]] / Table1[[#This Row],[Quantity_Sold]]</f>
        <v>119.97700000000002</v>
      </c>
      <c r="R1917" s="14" t="str">
        <f t="shared" si="88"/>
        <v>Evening</v>
      </c>
      <c r="S1917" s="30">
        <f t="shared" si="89"/>
        <v>0.20999999999999996</v>
      </c>
    </row>
    <row r="1918" spans="1:19" ht="15.75" customHeight="1" x14ac:dyDescent="0.3">
      <c r="A1918" s="3">
        <v>1350</v>
      </c>
      <c r="B1918" s="4">
        <v>45560</v>
      </c>
      <c r="C1918" s="3">
        <v>204</v>
      </c>
      <c r="D1918" s="3">
        <v>305</v>
      </c>
      <c r="E1918" s="3">
        <v>103</v>
      </c>
      <c r="F1918" s="3">
        <v>6</v>
      </c>
      <c r="G1918" s="5">
        <v>39.597999999999999</v>
      </c>
      <c r="H1918" s="5">
        <v>237.58799999999999</v>
      </c>
      <c r="I1918" s="5">
        <v>49.893479999999997</v>
      </c>
      <c r="J1918" s="3" t="b">
        <v>1</v>
      </c>
      <c r="K1918" s="3" t="s">
        <v>333</v>
      </c>
      <c r="L1918" s="16">
        <f t="shared" si="87"/>
        <v>0.51041666666666663</v>
      </c>
      <c r="M1918" s="3">
        <v>2024</v>
      </c>
      <c r="N1918" s="3">
        <v>9</v>
      </c>
      <c r="O1918" s="3" t="s">
        <v>18</v>
      </c>
      <c r="P1918" s="3">
        <v>12</v>
      </c>
      <c r="Q1918" s="9">
        <f xml:space="preserve"> Table1[[#This Row],[Total_Sales]] / Table1[[#This Row],[Quantity_Sold]]</f>
        <v>39.597999999999999</v>
      </c>
      <c r="R1918" s="14" t="str">
        <f t="shared" si="88"/>
        <v>Afternoon</v>
      </c>
      <c r="S1918" s="30">
        <f t="shared" si="89"/>
        <v>0.21</v>
      </c>
    </row>
    <row r="1919" spans="1:19" ht="15.75" customHeight="1" x14ac:dyDescent="0.3">
      <c r="A1919" s="3">
        <v>1922</v>
      </c>
      <c r="B1919" s="4">
        <v>45560</v>
      </c>
      <c r="C1919" s="3">
        <v>204</v>
      </c>
      <c r="D1919" s="3">
        <v>302</v>
      </c>
      <c r="E1919" s="3">
        <v>105</v>
      </c>
      <c r="F1919" s="3">
        <v>7</v>
      </c>
      <c r="G1919" s="5">
        <v>168.31100000000001</v>
      </c>
      <c r="H1919" s="5">
        <v>1178.1770000000001</v>
      </c>
      <c r="I1919" s="5">
        <v>353.45310000000001</v>
      </c>
      <c r="J1919" s="3" t="b">
        <v>0</v>
      </c>
      <c r="K1919" s="3" t="s">
        <v>709</v>
      </c>
      <c r="L1919" s="16">
        <f t="shared" si="87"/>
        <v>0.15416666666666667</v>
      </c>
      <c r="M1919" s="3">
        <v>2024</v>
      </c>
      <c r="N1919" s="3">
        <v>9</v>
      </c>
      <c r="O1919" s="3" t="s">
        <v>18</v>
      </c>
      <c r="P1919" s="3">
        <v>3</v>
      </c>
      <c r="Q1919" s="9">
        <f xml:space="preserve"> Table1[[#This Row],[Total_Sales]] / Table1[[#This Row],[Quantity_Sold]]</f>
        <v>168.31100000000001</v>
      </c>
      <c r="R1919" s="14" t="str">
        <f t="shared" si="88"/>
        <v>Morning</v>
      </c>
      <c r="S1919" s="30">
        <f t="shared" si="89"/>
        <v>0.3</v>
      </c>
    </row>
    <row r="1920" spans="1:19" ht="15.75" customHeight="1" x14ac:dyDescent="0.3">
      <c r="A1920" s="3">
        <v>2131</v>
      </c>
      <c r="B1920" s="4">
        <v>45560</v>
      </c>
      <c r="C1920" s="3">
        <v>203</v>
      </c>
      <c r="D1920" s="3">
        <v>304</v>
      </c>
      <c r="E1920" s="3">
        <v>104</v>
      </c>
      <c r="F1920" s="3">
        <v>4</v>
      </c>
      <c r="G1920" s="5">
        <v>67.183999999999997</v>
      </c>
      <c r="H1920" s="5">
        <v>268.73599999999999</v>
      </c>
      <c r="I1920" s="5">
        <v>67.183999999999997</v>
      </c>
      <c r="J1920" s="3" t="b">
        <v>0</v>
      </c>
      <c r="K1920" s="3" t="s">
        <v>561</v>
      </c>
      <c r="L1920" s="16">
        <f t="shared" si="87"/>
        <v>0.45208333333333334</v>
      </c>
      <c r="M1920" s="3">
        <v>2024</v>
      </c>
      <c r="N1920" s="3">
        <v>9</v>
      </c>
      <c r="O1920" s="3" t="s">
        <v>18</v>
      </c>
      <c r="P1920" s="3">
        <v>10</v>
      </c>
      <c r="Q1920" s="9">
        <f xml:space="preserve"> Table1[[#This Row],[Total_Sales]] / Table1[[#This Row],[Quantity_Sold]]</f>
        <v>67.183999999999997</v>
      </c>
      <c r="R1920" s="14" t="str">
        <f t="shared" si="88"/>
        <v>Morning</v>
      </c>
      <c r="S1920" s="30">
        <f t="shared" si="89"/>
        <v>0.25</v>
      </c>
    </row>
    <row r="1921" spans="1:19" ht="15.75" customHeight="1" x14ac:dyDescent="0.3">
      <c r="A1921" s="3">
        <v>2465</v>
      </c>
      <c r="B1921" s="4">
        <v>45560</v>
      </c>
      <c r="C1921" s="3">
        <v>202</v>
      </c>
      <c r="D1921" s="3">
        <v>305</v>
      </c>
      <c r="E1921" s="3">
        <v>101</v>
      </c>
      <c r="F1921" s="3">
        <v>8</v>
      </c>
      <c r="G1921" s="5">
        <v>135.74600000000001</v>
      </c>
      <c r="H1921" s="5">
        <v>1085.9680000000001</v>
      </c>
      <c r="I1921" s="5">
        <v>206.33392000000001</v>
      </c>
      <c r="J1921" s="3" t="b">
        <v>0</v>
      </c>
      <c r="K1921" s="3" t="s">
        <v>597</v>
      </c>
      <c r="L1921" s="16">
        <f t="shared" si="87"/>
        <v>0.1763888888888889</v>
      </c>
      <c r="M1921" s="3">
        <v>2024</v>
      </c>
      <c r="N1921" s="3">
        <v>9</v>
      </c>
      <c r="O1921" s="3" t="s">
        <v>18</v>
      </c>
      <c r="P1921" s="3">
        <v>4</v>
      </c>
      <c r="Q1921" s="14">
        <f xml:space="preserve"> Table1[[#This Row],[Total_Sales]] / Table1[[#This Row],[Quantity_Sold]]</f>
        <v>135.74600000000001</v>
      </c>
      <c r="R1921" s="14" t="str">
        <f t="shared" si="88"/>
        <v>Morning</v>
      </c>
      <c r="S1921" s="30">
        <f t="shared" si="89"/>
        <v>0.19</v>
      </c>
    </row>
    <row r="1922" spans="1:19" ht="15.75" customHeight="1" x14ac:dyDescent="0.3">
      <c r="A1922" s="3">
        <v>1028</v>
      </c>
      <c r="B1922" s="4">
        <v>45561</v>
      </c>
      <c r="C1922" s="3">
        <v>202</v>
      </c>
      <c r="D1922" s="3">
        <v>305</v>
      </c>
      <c r="E1922" s="3">
        <v>103</v>
      </c>
      <c r="F1922" s="3">
        <v>8</v>
      </c>
      <c r="G1922" s="5">
        <v>79.131</v>
      </c>
      <c r="H1922" s="5">
        <v>633.048</v>
      </c>
      <c r="I1922" s="5">
        <v>189.9144</v>
      </c>
      <c r="J1922" s="3" t="b">
        <v>0</v>
      </c>
      <c r="K1922" s="3" t="s">
        <v>49</v>
      </c>
      <c r="L1922" s="16">
        <f t="shared" ref="L1922:L1985" si="90">TIMEVALUE(K1922)</f>
        <v>0.27152777777777776</v>
      </c>
      <c r="M1922" s="3">
        <v>2024</v>
      </c>
      <c r="N1922" s="3">
        <v>9</v>
      </c>
      <c r="O1922" s="3" t="s">
        <v>16</v>
      </c>
      <c r="P1922" s="3">
        <v>6</v>
      </c>
      <c r="Q1922" s="9">
        <f xml:space="preserve"> Table1[[#This Row],[Total_Sales]] / Table1[[#This Row],[Quantity_Sold]]</f>
        <v>79.131</v>
      </c>
      <c r="R1922" s="14" t="str">
        <f t="shared" ref="R1922:R1985" si="91">IF(L1922&lt;TIME(12,0,0),"Morning", IF(L1922&lt;TIME(15,0,0),"Afternoon", IF(L1922&lt;TIME(21,0,0),"Evening","Night")))</f>
        <v>Morning</v>
      </c>
      <c r="S1922" s="30">
        <f t="shared" ref="S1922:S1985" si="92">(I1922/H1922)</f>
        <v>0.3</v>
      </c>
    </row>
    <row r="1923" spans="1:19" ht="15.75" customHeight="1" x14ac:dyDescent="0.3">
      <c r="A1923" s="3">
        <v>1071</v>
      </c>
      <c r="B1923" s="4">
        <v>45561</v>
      </c>
      <c r="C1923" s="3">
        <v>204</v>
      </c>
      <c r="D1923" s="3">
        <v>304</v>
      </c>
      <c r="E1923" s="3">
        <v>101</v>
      </c>
      <c r="F1923" s="3">
        <v>9</v>
      </c>
      <c r="G1923" s="5">
        <v>170.43</v>
      </c>
      <c r="H1923" s="5">
        <v>1533.8700000000001</v>
      </c>
      <c r="I1923" s="5">
        <v>230.0805</v>
      </c>
      <c r="J1923" s="3" t="b">
        <v>0</v>
      </c>
      <c r="K1923" s="3" t="s">
        <v>90</v>
      </c>
      <c r="L1923" s="16">
        <f t="shared" si="90"/>
        <v>0.60555555555555551</v>
      </c>
      <c r="M1923" s="3">
        <v>2024</v>
      </c>
      <c r="N1923" s="3">
        <v>9</v>
      </c>
      <c r="O1923" s="3" t="s">
        <v>16</v>
      </c>
      <c r="P1923" s="3">
        <v>14</v>
      </c>
      <c r="Q1923" s="14">
        <f xml:space="preserve"> Table1[[#This Row],[Total_Sales]] / Table1[[#This Row],[Quantity_Sold]]</f>
        <v>170.43</v>
      </c>
      <c r="R1923" s="14" t="str">
        <f t="shared" si="91"/>
        <v>Afternoon</v>
      </c>
      <c r="S1923" s="30">
        <f t="shared" si="92"/>
        <v>0.15</v>
      </c>
    </row>
    <row r="1924" spans="1:19" ht="15.75" customHeight="1" x14ac:dyDescent="0.3">
      <c r="A1924" s="3">
        <v>1150</v>
      </c>
      <c r="B1924" s="4">
        <v>45561</v>
      </c>
      <c r="C1924" s="3">
        <v>205</v>
      </c>
      <c r="D1924" s="3">
        <v>301</v>
      </c>
      <c r="E1924" s="3">
        <v>103</v>
      </c>
      <c r="F1924" s="3">
        <v>5</v>
      </c>
      <c r="G1924" s="5">
        <v>197.31400000000002</v>
      </c>
      <c r="H1924" s="5">
        <v>986.57000000000016</v>
      </c>
      <c r="I1924" s="5">
        <v>167.71690000000004</v>
      </c>
      <c r="J1924" s="3" t="b">
        <v>0</v>
      </c>
      <c r="K1924" s="3" t="s">
        <v>163</v>
      </c>
      <c r="L1924" s="16">
        <f t="shared" si="90"/>
        <v>0.39861111111111114</v>
      </c>
      <c r="M1924" s="3">
        <v>2024</v>
      </c>
      <c r="N1924" s="3">
        <v>9</v>
      </c>
      <c r="O1924" s="3" t="s">
        <v>16</v>
      </c>
      <c r="P1924" s="3">
        <v>9</v>
      </c>
      <c r="Q1924" s="9">
        <f xml:space="preserve"> Table1[[#This Row],[Total_Sales]] / Table1[[#This Row],[Quantity_Sold]]</f>
        <v>197.31400000000002</v>
      </c>
      <c r="R1924" s="14" t="str">
        <f t="shared" si="91"/>
        <v>Morning</v>
      </c>
      <c r="S1924" s="30">
        <f t="shared" si="92"/>
        <v>0.17</v>
      </c>
    </row>
    <row r="1925" spans="1:19" ht="15.75" customHeight="1" x14ac:dyDescent="0.3">
      <c r="A1925" s="3">
        <v>2327</v>
      </c>
      <c r="B1925" s="4">
        <v>45561</v>
      </c>
      <c r="C1925" s="3">
        <v>204</v>
      </c>
      <c r="D1925" s="3">
        <v>305</v>
      </c>
      <c r="E1925" s="3">
        <v>103</v>
      </c>
      <c r="F1925" s="3">
        <v>10</v>
      </c>
      <c r="G1925" s="5">
        <v>34.97</v>
      </c>
      <c r="H1925" s="5">
        <v>349.7</v>
      </c>
      <c r="I1925" s="5">
        <v>66.442999999999998</v>
      </c>
      <c r="J1925" s="3" t="b">
        <v>0</v>
      </c>
      <c r="K1925" s="3" t="s">
        <v>569</v>
      </c>
      <c r="L1925" s="16">
        <f t="shared" si="90"/>
        <v>0.89583333333333337</v>
      </c>
      <c r="M1925" s="3">
        <v>2024</v>
      </c>
      <c r="N1925" s="3">
        <v>9</v>
      </c>
      <c r="O1925" s="3" t="s">
        <v>16</v>
      </c>
      <c r="P1925" s="3">
        <v>21</v>
      </c>
      <c r="Q1925" s="9">
        <f xml:space="preserve"> Table1[[#This Row],[Total_Sales]] / Table1[[#This Row],[Quantity_Sold]]</f>
        <v>34.97</v>
      </c>
      <c r="R1925" s="14" t="str">
        <f t="shared" si="91"/>
        <v>Night</v>
      </c>
      <c r="S1925" s="30">
        <f t="shared" si="92"/>
        <v>0.19</v>
      </c>
    </row>
    <row r="1926" spans="1:19" ht="15.75" customHeight="1" x14ac:dyDescent="0.3">
      <c r="A1926" s="3">
        <v>1577</v>
      </c>
      <c r="B1926" s="4">
        <v>45562</v>
      </c>
      <c r="C1926" s="3">
        <v>204</v>
      </c>
      <c r="D1926" s="3">
        <v>304</v>
      </c>
      <c r="E1926" s="3">
        <v>104</v>
      </c>
      <c r="F1926" s="3">
        <v>8</v>
      </c>
      <c r="G1926" s="5">
        <v>213.04400000000001</v>
      </c>
      <c r="H1926" s="5">
        <v>1704.3520000000001</v>
      </c>
      <c r="I1926" s="5">
        <v>323.82688000000002</v>
      </c>
      <c r="J1926" s="3" t="b">
        <v>0</v>
      </c>
      <c r="K1926" s="3" t="s">
        <v>497</v>
      </c>
      <c r="L1926" s="16">
        <f t="shared" si="90"/>
        <v>0.29930555555555555</v>
      </c>
      <c r="M1926" s="3">
        <v>2024</v>
      </c>
      <c r="N1926" s="3">
        <v>9</v>
      </c>
      <c r="O1926" s="3" t="s">
        <v>26</v>
      </c>
      <c r="P1926" s="3">
        <v>7</v>
      </c>
      <c r="Q1926" s="9">
        <f xml:space="preserve"> Table1[[#This Row],[Total_Sales]] / Table1[[#This Row],[Quantity_Sold]]</f>
        <v>213.04400000000001</v>
      </c>
      <c r="R1926" s="14" t="str">
        <f t="shared" si="91"/>
        <v>Morning</v>
      </c>
      <c r="S1926" s="30">
        <f t="shared" si="92"/>
        <v>0.19</v>
      </c>
    </row>
    <row r="1927" spans="1:19" ht="15.75" customHeight="1" x14ac:dyDescent="0.3">
      <c r="A1927" s="3">
        <v>2215</v>
      </c>
      <c r="B1927" s="4">
        <v>45562</v>
      </c>
      <c r="C1927" s="3">
        <v>204</v>
      </c>
      <c r="D1927" s="3">
        <v>302</v>
      </c>
      <c r="E1927" s="3">
        <v>102</v>
      </c>
      <c r="F1927" s="3">
        <v>7</v>
      </c>
      <c r="G1927" s="5">
        <v>172.27600000000001</v>
      </c>
      <c r="H1927" s="5">
        <v>1205.932</v>
      </c>
      <c r="I1927" s="5">
        <v>301.483</v>
      </c>
      <c r="J1927" s="3" t="b">
        <v>0</v>
      </c>
      <c r="K1927" s="3" t="s">
        <v>823</v>
      </c>
      <c r="L1927" s="16">
        <f t="shared" si="90"/>
        <v>0.87430555555555556</v>
      </c>
      <c r="M1927" s="3">
        <v>2024</v>
      </c>
      <c r="N1927" s="3">
        <v>9</v>
      </c>
      <c r="O1927" s="3" t="s">
        <v>26</v>
      </c>
      <c r="P1927" s="3">
        <v>20</v>
      </c>
      <c r="Q1927" s="9">
        <f xml:space="preserve"> Table1[[#This Row],[Total_Sales]] / Table1[[#This Row],[Quantity_Sold]]</f>
        <v>172.27600000000001</v>
      </c>
      <c r="R1927" s="14" t="str">
        <f t="shared" si="91"/>
        <v>Evening</v>
      </c>
      <c r="S1927" s="30">
        <f t="shared" si="92"/>
        <v>0.25</v>
      </c>
    </row>
    <row r="1928" spans="1:19" ht="15.75" customHeight="1" x14ac:dyDescent="0.3">
      <c r="A1928" s="3">
        <v>1534</v>
      </c>
      <c r="B1928" s="4">
        <v>45563</v>
      </c>
      <c r="C1928" s="3">
        <v>203</v>
      </c>
      <c r="D1928" s="3">
        <v>302</v>
      </c>
      <c r="E1928" s="3">
        <v>103</v>
      </c>
      <c r="F1928" s="3">
        <v>3</v>
      </c>
      <c r="G1928" s="5">
        <v>160.21199999999999</v>
      </c>
      <c r="H1928" s="5">
        <v>480.63599999999997</v>
      </c>
      <c r="I1928" s="5">
        <v>81.708119999999994</v>
      </c>
      <c r="J1928" s="3" t="b">
        <v>0</v>
      </c>
      <c r="K1928" s="3" t="s">
        <v>287</v>
      </c>
      <c r="L1928" s="16">
        <f t="shared" si="90"/>
        <v>0.31388888888888888</v>
      </c>
      <c r="M1928" s="3">
        <v>2024</v>
      </c>
      <c r="N1928" s="3">
        <v>9</v>
      </c>
      <c r="O1928" s="3" t="s">
        <v>22</v>
      </c>
      <c r="P1928" s="3">
        <v>7</v>
      </c>
      <c r="Q1928" s="9">
        <f xml:space="preserve"> Table1[[#This Row],[Total_Sales]] / Table1[[#This Row],[Quantity_Sold]]</f>
        <v>160.21199999999999</v>
      </c>
      <c r="R1928" s="14" t="str">
        <f t="shared" si="91"/>
        <v>Morning</v>
      </c>
      <c r="S1928" s="30">
        <f t="shared" si="92"/>
        <v>0.17</v>
      </c>
    </row>
    <row r="1929" spans="1:19" ht="15.75" customHeight="1" x14ac:dyDescent="0.3">
      <c r="A1929" s="3">
        <v>1787</v>
      </c>
      <c r="B1929" s="4">
        <v>45563</v>
      </c>
      <c r="C1929" s="3">
        <v>201</v>
      </c>
      <c r="D1929" s="3">
        <v>301</v>
      </c>
      <c r="E1929" s="3">
        <v>104</v>
      </c>
      <c r="F1929" s="3">
        <v>10</v>
      </c>
      <c r="G1929" s="5">
        <v>75.569000000000003</v>
      </c>
      <c r="H1929" s="5">
        <v>755.69</v>
      </c>
      <c r="I1929" s="5">
        <v>143.58110000000002</v>
      </c>
      <c r="J1929" s="3" t="b">
        <v>0</v>
      </c>
      <c r="K1929" s="3" t="s">
        <v>579</v>
      </c>
      <c r="L1929" s="16">
        <f t="shared" si="90"/>
        <v>0.8666666666666667</v>
      </c>
      <c r="M1929" s="3">
        <v>2024</v>
      </c>
      <c r="N1929" s="3">
        <v>9</v>
      </c>
      <c r="O1929" s="3" t="s">
        <v>22</v>
      </c>
      <c r="P1929" s="3">
        <v>20</v>
      </c>
      <c r="Q1929" s="9">
        <f xml:space="preserve"> Table1[[#This Row],[Total_Sales]] / Table1[[#This Row],[Quantity_Sold]]</f>
        <v>75.569000000000003</v>
      </c>
      <c r="R1929" s="14" t="str">
        <f t="shared" si="91"/>
        <v>Evening</v>
      </c>
      <c r="S1929" s="30">
        <f t="shared" si="92"/>
        <v>0.19</v>
      </c>
    </row>
    <row r="1930" spans="1:19" ht="15.75" customHeight="1" x14ac:dyDescent="0.3">
      <c r="A1930" s="3">
        <v>2837</v>
      </c>
      <c r="B1930" s="4">
        <v>45563</v>
      </c>
      <c r="C1930" s="3">
        <v>205</v>
      </c>
      <c r="D1930" s="3">
        <v>302</v>
      </c>
      <c r="E1930" s="3">
        <v>104</v>
      </c>
      <c r="F1930" s="3">
        <v>7</v>
      </c>
      <c r="G1930" s="5">
        <v>292.98099999999999</v>
      </c>
      <c r="H1930" s="5">
        <v>2050.8670000000002</v>
      </c>
      <c r="I1930" s="5">
        <v>389.66473000000002</v>
      </c>
      <c r="J1930" s="3" t="b">
        <v>1</v>
      </c>
      <c r="K1930" s="3" t="s">
        <v>514</v>
      </c>
      <c r="L1930" s="16">
        <f t="shared" si="90"/>
        <v>0.46875</v>
      </c>
      <c r="M1930" s="3">
        <v>2024</v>
      </c>
      <c r="N1930" s="3">
        <v>9</v>
      </c>
      <c r="O1930" s="3" t="s">
        <v>22</v>
      </c>
      <c r="P1930" s="3">
        <v>11</v>
      </c>
      <c r="Q1930" s="9">
        <f xml:space="preserve"> Table1[[#This Row],[Total_Sales]] / Table1[[#This Row],[Quantity_Sold]]</f>
        <v>292.98100000000005</v>
      </c>
      <c r="R1930" s="14" t="str">
        <f t="shared" si="91"/>
        <v>Morning</v>
      </c>
      <c r="S1930" s="30">
        <f t="shared" si="92"/>
        <v>0.19</v>
      </c>
    </row>
    <row r="1931" spans="1:19" ht="15.75" customHeight="1" x14ac:dyDescent="0.3">
      <c r="A1931" s="3">
        <v>1041</v>
      </c>
      <c r="B1931" s="4">
        <v>45564</v>
      </c>
      <c r="C1931" s="3">
        <v>204</v>
      </c>
      <c r="D1931" s="3">
        <v>303</v>
      </c>
      <c r="E1931" s="3">
        <v>103</v>
      </c>
      <c r="F1931" s="3">
        <v>5</v>
      </c>
      <c r="G1931" s="5">
        <v>71.578000000000003</v>
      </c>
      <c r="H1931" s="5">
        <v>357.89</v>
      </c>
      <c r="I1931" s="5">
        <v>53.683499999999995</v>
      </c>
      <c r="J1931" s="3" t="b">
        <v>0</v>
      </c>
      <c r="K1931" s="3" t="s">
        <v>61</v>
      </c>
      <c r="L1931" s="16">
        <f t="shared" si="90"/>
        <v>0.22013888888888888</v>
      </c>
      <c r="M1931" s="3">
        <v>2024</v>
      </c>
      <c r="N1931" s="3">
        <v>9</v>
      </c>
      <c r="O1931" s="3" t="s">
        <v>20</v>
      </c>
      <c r="P1931" s="3">
        <v>5</v>
      </c>
      <c r="Q1931" s="9">
        <f xml:space="preserve"> Table1[[#This Row],[Total_Sales]] / Table1[[#This Row],[Quantity_Sold]]</f>
        <v>71.578000000000003</v>
      </c>
      <c r="R1931" s="14" t="str">
        <f t="shared" si="91"/>
        <v>Morning</v>
      </c>
      <c r="S1931" s="30">
        <f t="shared" si="92"/>
        <v>0.15</v>
      </c>
    </row>
    <row r="1932" spans="1:19" ht="15.75" customHeight="1" x14ac:dyDescent="0.3">
      <c r="A1932" s="3">
        <v>1569</v>
      </c>
      <c r="B1932" s="4">
        <v>45564</v>
      </c>
      <c r="C1932" s="3">
        <v>203</v>
      </c>
      <c r="D1932" s="3">
        <v>302</v>
      </c>
      <c r="E1932" s="3">
        <v>104</v>
      </c>
      <c r="F1932" s="3">
        <v>5</v>
      </c>
      <c r="G1932" s="5">
        <v>379.548</v>
      </c>
      <c r="H1932" s="5">
        <v>1897.74</v>
      </c>
      <c r="I1932" s="5">
        <v>284.661</v>
      </c>
      <c r="J1932" s="3" t="b">
        <v>1</v>
      </c>
      <c r="K1932" s="3" t="s">
        <v>255</v>
      </c>
      <c r="L1932" s="16">
        <f t="shared" si="90"/>
        <v>0.4465277777777778</v>
      </c>
      <c r="M1932" s="3">
        <v>2024</v>
      </c>
      <c r="N1932" s="3">
        <v>9</v>
      </c>
      <c r="O1932" s="3" t="s">
        <v>20</v>
      </c>
      <c r="P1932" s="3">
        <v>10</v>
      </c>
      <c r="Q1932" s="9">
        <f xml:space="preserve"> Table1[[#This Row],[Total_Sales]] / Table1[[#This Row],[Quantity_Sold]]</f>
        <v>379.548</v>
      </c>
      <c r="R1932" s="14" t="str">
        <f t="shared" si="91"/>
        <v>Morning</v>
      </c>
      <c r="S1932" s="30">
        <f t="shared" si="92"/>
        <v>0.15</v>
      </c>
    </row>
    <row r="1933" spans="1:19" ht="15.75" customHeight="1" x14ac:dyDescent="0.3">
      <c r="A1933" s="3">
        <v>2268</v>
      </c>
      <c r="B1933" s="4">
        <v>45564</v>
      </c>
      <c r="C1933" s="3">
        <v>203</v>
      </c>
      <c r="D1933" s="3">
        <v>303</v>
      </c>
      <c r="E1933" s="3">
        <v>103</v>
      </c>
      <c r="F1933" s="3">
        <v>3</v>
      </c>
      <c r="G1933" s="5">
        <v>106.158</v>
      </c>
      <c r="H1933" s="5">
        <v>318.47399999999999</v>
      </c>
      <c r="I1933" s="5">
        <v>66.879539999999992</v>
      </c>
      <c r="J1933" s="3" t="b">
        <v>0</v>
      </c>
      <c r="K1933" s="3" t="s">
        <v>851</v>
      </c>
      <c r="L1933" s="16">
        <f t="shared" si="90"/>
        <v>0.47013888888888888</v>
      </c>
      <c r="M1933" s="3">
        <v>2024</v>
      </c>
      <c r="N1933" s="3">
        <v>9</v>
      </c>
      <c r="O1933" s="3" t="s">
        <v>20</v>
      </c>
      <c r="P1933" s="3">
        <v>11</v>
      </c>
      <c r="Q1933" s="9">
        <f xml:space="preserve"> Table1[[#This Row],[Total_Sales]] / Table1[[#This Row],[Quantity_Sold]]</f>
        <v>106.158</v>
      </c>
      <c r="R1933" s="14" t="str">
        <f t="shared" si="91"/>
        <v>Morning</v>
      </c>
      <c r="S1933" s="30">
        <f t="shared" si="92"/>
        <v>0.21</v>
      </c>
    </row>
    <row r="1934" spans="1:19" ht="15.75" customHeight="1" x14ac:dyDescent="0.3">
      <c r="A1934" s="3">
        <v>1643</v>
      </c>
      <c r="B1934" s="4">
        <v>45565</v>
      </c>
      <c r="C1934" s="3">
        <v>201</v>
      </c>
      <c r="D1934" s="3">
        <v>301</v>
      </c>
      <c r="E1934" s="3">
        <v>104</v>
      </c>
      <c r="F1934" s="3">
        <v>8</v>
      </c>
      <c r="G1934" s="5">
        <v>58.552</v>
      </c>
      <c r="H1934" s="5">
        <v>468.416</v>
      </c>
      <c r="I1934" s="5">
        <v>88.999039999999994</v>
      </c>
      <c r="J1934" s="3" t="b">
        <v>0</v>
      </c>
      <c r="K1934" s="3" t="s">
        <v>256</v>
      </c>
      <c r="L1934" s="16">
        <f t="shared" si="90"/>
        <v>0.92083333333333328</v>
      </c>
      <c r="M1934" s="3">
        <v>2024</v>
      </c>
      <c r="N1934" s="3">
        <v>9</v>
      </c>
      <c r="O1934" s="3" t="s">
        <v>28</v>
      </c>
      <c r="P1934" s="3">
        <v>22</v>
      </c>
      <c r="Q1934" s="9">
        <f xml:space="preserve"> Table1[[#This Row],[Total_Sales]] / Table1[[#This Row],[Quantity_Sold]]</f>
        <v>58.552</v>
      </c>
      <c r="R1934" s="14" t="str">
        <f t="shared" si="91"/>
        <v>Night</v>
      </c>
      <c r="S1934" s="30">
        <f t="shared" si="92"/>
        <v>0.18999999999999997</v>
      </c>
    </row>
    <row r="1935" spans="1:19" ht="15.75" customHeight="1" x14ac:dyDescent="0.3">
      <c r="A1935" s="3">
        <v>2398</v>
      </c>
      <c r="B1935" s="4">
        <v>45565</v>
      </c>
      <c r="C1935" s="3">
        <v>204</v>
      </c>
      <c r="D1935" s="3">
        <v>301</v>
      </c>
      <c r="E1935" s="3">
        <v>102</v>
      </c>
      <c r="F1935" s="3">
        <v>5</v>
      </c>
      <c r="G1935" s="5">
        <v>38.103000000000002</v>
      </c>
      <c r="H1935" s="5">
        <v>190.51500000000001</v>
      </c>
      <c r="I1935" s="5">
        <v>32.387550000000005</v>
      </c>
      <c r="J1935" s="3" t="b">
        <v>1</v>
      </c>
      <c r="K1935" s="3" t="s">
        <v>592</v>
      </c>
      <c r="L1935" s="16">
        <f t="shared" si="90"/>
        <v>0.3923611111111111</v>
      </c>
      <c r="M1935" s="3">
        <v>2024</v>
      </c>
      <c r="N1935" s="3">
        <v>9</v>
      </c>
      <c r="O1935" s="3" t="s">
        <v>28</v>
      </c>
      <c r="P1935" s="3">
        <v>9</v>
      </c>
      <c r="Q1935" s="9">
        <f xml:space="preserve"> Table1[[#This Row],[Total_Sales]] / Table1[[#This Row],[Quantity_Sold]]</f>
        <v>38.103000000000002</v>
      </c>
      <c r="R1935" s="14" t="str">
        <f t="shared" si="91"/>
        <v>Morning</v>
      </c>
      <c r="S1935" s="30">
        <f t="shared" si="92"/>
        <v>0.17</v>
      </c>
    </row>
    <row r="1936" spans="1:19" ht="15.75" customHeight="1" x14ac:dyDescent="0.3">
      <c r="A1936" s="3">
        <v>1794</v>
      </c>
      <c r="B1936" s="4">
        <v>45566</v>
      </c>
      <c r="C1936" s="3">
        <v>203</v>
      </c>
      <c r="D1936" s="3">
        <v>303</v>
      </c>
      <c r="E1936" s="3">
        <v>101</v>
      </c>
      <c r="F1936" s="3">
        <v>8</v>
      </c>
      <c r="G1936" s="5">
        <v>383.12299999999999</v>
      </c>
      <c r="H1936" s="5">
        <v>3064.9839999999999</v>
      </c>
      <c r="I1936" s="5">
        <v>643.64663999999993</v>
      </c>
      <c r="J1936" s="3" t="b">
        <v>0</v>
      </c>
      <c r="K1936" s="3" t="s">
        <v>380</v>
      </c>
      <c r="L1936" s="16">
        <f t="shared" si="90"/>
        <v>0.97638888888888886</v>
      </c>
      <c r="M1936" s="3">
        <v>2024</v>
      </c>
      <c r="N1936" s="3">
        <v>10</v>
      </c>
      <c r="O1936" s="3" t="s">
        <v>31</v>
      </c>
      <c r="P1936" s="3">
        <v>23</v>
      </c>
      <c r="Q1936" s="14">
        <f xml:space="preserve"> Table1[[#This Row],[Total_Sales]] / Table1[[#This Row],[Quantity_Sold]]</f>
        <v>383.12299999999999</v>
      </c>
      <c r="R1936" s="14" t="str">
        <f t="shared" si="91"/>
        <v>Night</v>
      </c>
      <c r="S1936" s="30">
        <f t="shared" si="92"/>
        <v>0.21</v>
      </c>
    </row>
    <row r="1937" spans="1:19" ht="15.75" customHeight="1" x14ac:dyDescent="0.3">
      <c r="A1937" s="3">
        <v>1980</v>
      </c>
      <c r="B1937" s="4">
        <v>45566</v>
      </c>
      <c r="C1937" s="3">
        <v>201</v>
      </c>
      <c r="D1937" s="3">
        <v>305</v>
      </c>
      <c r="E1937" s="3">
        <v>103</v>
      </c>
      <c r="F1937" s="3">
        <v>3</v>
      </c>
      <c r="G1937" s="5">
        <v>57.005000000000003</v>
      </c>
      <c r="H1937" s="5">
        <v>171.01500000000001</v>
      </c>
      <c r="I1937" s="5">
        <v>35.913150000000002</v>
      </c>
      <c r="J1937" s="3" t="b">
        <v>0</v>
      </c>
      <c r="K1937" s="3" t="s">
        <v>730</v>
      </c>
      <c r="L1937" s="16">
        <f t="shared" si="90"/>
        <v>5.9027777777777776E-2</v>
      </c>
      <c r="M1937" s="3">
        <v>2024</v>
      </c>
      <c r="N1937" s="3">
        <v>10</v>
      </c>
      <c r="O1937" s="3" t="s">
        <v>31</v>
      </c>
      <c r="P1937" s="3">
        <v>1</v>
      </c>
      <c r="Q1937" s="9">
        <f xml:space="preserve"> Table1[[#This Row],[Total_Sales]] / Table1[[#This Row],[Quantity_Sold]]</f>
        <v>57.005000000000003</v>
      </c>
      <c r="R1937" s="14" t="str">
        <f t="shared" si="91"/>
        <v>Morning</v>
      </c>
      <c r="S1937" s="30">
        <f t="shared" si="92"/>
        <v>0.21</v>
      </c>
    </row>
    <row r="1938" spans="1:19" ht="15.75" customHeight="1" x14ac:dyDescent="0.3">
      <c r="A1938" s="3">
        <v>2309</v>
      </c>
      <c r="B1938" s="4">
        <v>45566</v>
      </c>
      <c r="C1938" s="3">
        <v>201</v>
      </c>
      <c r="D1938" s="3">
        <v>301</v>
      </c>
      <c r="E1938" s="3">
        <v>103</v>
      </c>
      <c r="F1938" s="3">
        <v>9</v>
      </c>
      <c r="G1938" s="5">
        <v>214.40900000000002</v>
      </c>
      <c r="H1938" s="5">
        <v>1929.6810000000003</v>
      </c>
      <c r="I1938" s="5">
        <v>366.63939000000005</v>
      </c>
      <c r="J1938" s="3" t="b">
        <v>1</v>
      </c>
      <c r="K1938" s="3" t="s">
        <v>243</v>
      </c>
      <c r="L1938" s="16">
        <f t="shared" si="90"/>
        <v>0.28333333333333333</v>
      </c>
      <c r="M1938" s="3">
        <v>2024</v>
      </c>
      <c r="N1938" s="3">
        <v>10</v>
      </c>
      <c r="O1938" s="3" t="s">
        <v>31</v>
      </c>
      <c r="P1938" s="3">
        <v>6</v>
      </c>
      <c r="Q1938" s="9">
        <f xml:space="preserve"> Table1[[#This Row],[Total_Sales]] / Table1[[#This Row],[Quantity_Sold]]</f>
        <v>214.40900000000002</v>
      </c>
      <c r="R1938" s="14" t="str">
        <f t="shared" si="91"/>
        <v>Morning</v>
      </c>
      <c r="S1938" s="30">
        <f t="shared" si="92"/>
        <v>0.19</v>
      </c>
    </row>
    <row r="1939" spans="1:19" ht="15.75" customHeight="1" x14ac:dyDescent="0.3">
      <c r="A1939" s="3">
        <v>2913</v>
      </c>
      <c r="B1939" s="4">
        <v>45566</v>
      </c>
      <c r="C1939" s="3">
        <v>203</v>
      </c>
      <c r="D1939" s="3">
        <v>301</v>
      </c>
      <c r="E1939" s="3">
        <v>102</v>
      </c>
      <c r="F1939" s="3">
        <v>10</v>
      </c>
      <c r="G1939" s="5">
        <v>318.786</v>
      </c>
      <c r="H1939" s="5">
        <v>3187.86</v>
      </c>
      <c r="I1939" s="5">
        <v>478.17899999999997</v>
      </c>
      <c r="J1939" s="3" t="b">
        <v>0</v>
      </c>
      <c r="K1939" s="3" t="s">
        <v>872</v>
      </c>
      <c r="L1939" s="16">
        <f t="shared" si="90"/>
        <v>0.35555555555555557</v>
      </c>
      <c r="M1939" s="3">
        <v>2024</v>
      </c>
      <c r="N1939" s="3">
        <v>10</v>
      </c>
      <c r="O1939" s="3" t="s">
        <v>31</v>
      </c>
      <c r="P1939" s="3">
        <v>8</v>
      </c>
      <c r="Q1939" s="9">
        <f xml:space="preserve"> Table1[[#This Row],[Total_Sales]] / Table1[[#This Row],[Quantity_Sold]]</f>
        <v>318.786</v>
      </c>
      <c r="R1939" s="14" t="str">
        <f t="shared" si="91"/>
        <v>Morning</v>
      </c>
      <c r="S1939" s="30">
        <f t="shared" si="92"/>
        <v>0.15</v>
      </c>
    </row>
    <row r="1940" spans="1:19" ht="15.75" customHeight="1" x14ac:dyDescent="0.3">
      <c r="A1940" s="3">
        <v>1468</v>
      </c>
      <c r="B1940" s="4">
        <v>45567</v>
      </c>
      <c r="C1940" s="3">
        <v>201</v>
      </c>
      <c r="D1940" s="3">
        <v>305</v>
      </c>
      <c r="E1940" s="3">
        <v>103</v>
      </c>
      <c r="F1940" s="3">
        <v>10</v>
      </c>
      <c r="G1940" s="5">
        <v>364.39000000000004</v>
      </c>
      <c r="H1940" s="5">
        <v>3643.9000000000005</v>
      </c>
      <c r="I1940" s="5">
        <v>619.46300000000019</v>
      </c>
      <c r="J1940" s="3" t="b">
        <v>1</v>
      </c>
      <c r="K1940" s="3" t="s">
        <v>421</v>
      </c>
      <c r="L1940" s="16">
        <f t="shared" si="90"/>
        <v>0.21527777777777779</v>
      </c>
      <c r="M1940" s="3">
        <v>2024</v>
      </c>
      <c r="N1940" s="3">
        <v>10</v>
      </c>
      <c r="O1940" s="3" t="s">
        <v>18</v>
      </c>
      <c r="P1940" s="3">
        <v>5</v>
      </c>
      <c r="Q1940" s="9">
        <f xml:space="preserve"> Table1[[#This Row],[Total_Sales]] / Table1[[#This Row],[Quantity_Sold]]</f>
        <v>364.39000000000004</v>
      </c>
      <c r="R1940" s="14" t="str">
        <f t="shared" si="91"/>
        <v>Morning</v>
      </c>
      <c r="S1940" s="30">
        <f t="shared" si="92"/>
        <v>0.17000000000000004</v>
      </c>
    </row>
    <row r="1941" spans="1:19" ht="15.75" customHeight="1" x14ac:dyDescent="0.3">
      <c r="A1941" s="3">
        <v>1860</v>
      </c>
      <c r="B1941" s="4">
        <v>45567</v>
      </c>
      <c r="C1941" s="3">
        <v>202</v>
      </c>
      <c r="D1941" s="3">
        <v>301</v>
      </c>
      <c r="E1941" s="3">
        <v>103</v>
      </c>
      <c r="F1941" s="3">
        <v>9</v>
      </c>
      <c r="G1941" s="5">
        <v>83.64200000000001</v>
      </c>
      <c r="H1941" s="5">
        <v>752.77800000000013</v>
      </c>
      <c r="I1941" s="5">
        <v>158.08338000000003</v>
      </c>
      <c r="J1941" s="3" t="b">
        <v>0</v>
      </c>
      <c r="K1941" s="3" t="s">
        <v>89</v>
      </c>
      <c r="L1941" s="16">
        <f t="shared" si="90"/>
        <v>0.77361111111111114</v>
      </c>
      <c r="M1941" s="3">
        <v>2024</v>
      </c>
      <c r="N1941" s="3">
        <v>10</v>
      </c>
      <c r="O1941" s="3" t="s">
        <v>18</v>
      </c>
      <c r="P1941" s="3">
        <v>18</v>
      </c>
      <c r="Q1941" s="9">
        <f xml:space="preserve"> Table1[[#This Row],[Total_Sales]] / Table1[[#This Row],[Quantity_Sold]]</f>
        <v>83.64200000000001</v>
      </c>
      <c r="R1941" s="14" t="str">
        <f t="shared" si="91"/>
        <v>Evening</v>
      </c>
      <c r="S1941" s="30">
        <f t="shared" si="92"/>
        <v>0.21000000000000002</v>
      </c>
    </row>
    <row r="1942" spans="1:19" ht="15.75" customHeight="1" x14ac:dyDescent="0.3">
      <c r="A1942" s="3">
        <v>2361</v>
      </c>
      <c r="B1942" s="4">
        <v>45567</v>
      </c>
      <c r="C1942" s="3">
        <v>201</v>
      </c>
      <c r="D1942" s="3">
        <v>304</v>
      </c>
      <c r="E1942" s="3">
        <v>104</v>
      </c>
      <c r="F1942" s="3">
        <v>4</v>
      </c>
      <c r="G1942" s="5">
        <v>344.22700000000003</v>
      </c>
      <c r="H1942" s="5">
        <v>1376.9080000000001</v>
      </c>
      <c r="I1942" s="5">
        <v>206.53620000000001</v>
      </c>
      <c r="J1942" s="3" t="b">
        <v>0</v>
      </c>
      <c r="K1942" s="3" t="s">
        <v>678</v>
      </c>
      <c r="L1942" s="16">
        <f t="shared" si="90"/>
        <v>0.22708333333333333</v>
      </c>
      <c r="M1942" s="3">
        <v>2024</v>
      </c>
      <c r="N1942" s="3">
        <v>10</v>
      </c>
      <c r="O1942" s="3" t="s">
        <v>18</v>
      </c>
      <c r="P1942" s="3">
        <v>5</v>
      </c>
      <c r="Q1942" s="9">
        <f xml:space="preserve"> Table1[[#This Row],[Total_Sales]] / Table1[[#This Row],[Quantity_Sold]]</f>
        <v>344.22700000000003</v>
      </c>
      <c r="R1942" s="14" t="str">
        <f t="shared" si="91"/>
        <v>Morning</v>
      </c>
      <c r="S1942" s="30">
        <f t="shared" si="92"/>
        <v>0.15</v>
      </c>
    </row>
    <row r="1943" spans="1:19" ht="15.75" customHeight="1" x14ac:dyDescent="0.3">
      <c r="A1943" s="3">
        <v>2733</v>
      </c>
      <c r="B1943" s="4">
        <v>45567</v>
      </c>
      <c r="C1943" s="3">
        <v>202</v>
      </c>
      <c r="D1943" s="3">
        <v>304</v>
      </c>
      <c r="E1943" s="3">
        <v>104</v>
      </c>
      <c r="F1943" s="3">
        <v>2</v>
      </c>
      <c r="G1943" s="5">
        <v>250.75700000000001</v>
      </c>
      <c r="H1943" s="5">
        <v>501.51400000000001</v>
      </c>
      <c r="I1943" s="5">
        <v>75.227099999999993</v>
      </c>
      <c r="J1943" s="3" t="b">
        <v>0</v>
      </c>
      <c r="K1943" s="3" t="s">
        <v>849</v>
      </c>
      <c r="L1943" s="16">
        <f t="shared" si="90"/>
        <v>5.6250000000000001E-2</v>
      </c>
      <c r="M1943" s="3">
        <v>2024</v>
      </c>
      <c r="N1943" s="3">
        <v>10</v>
      </c>
      <c r="O1943" s="3" t="s">
        <v>18</v>
      </c>
      <c r="P1943" s="3">
        <v>1</v>
      </c>
      <c r="Q1943" s="9">
        <f xml:space="preserve"> Table1[[#This Row],[Total_Sales]] / Table1[[#This Row],[Quantity_Sold]]</f>
        <v>250.75700000000001</v>
      </c>
      <c r="R1943" s="14" t="str">
        <f t="shared" si="91"/>
        <v>Morning</v>
      </c>
      <c r="S1943" s="30">
        <f t="shared" si="92"/>
        <v>0.15</v>
      </c>
    </row>
    <row r="1944" spans="1:19" ht="15.75" customHeight="1" x14ac:dyDescent="0.3">
      <c r="A1944" s="3">
        <v>1085</v>
      </c>
      <c r="B1944" s="4">
        <v>45568</v>
      </c>
      <c r="C1944" s="3">
        <v>201</v>
      </c>
      <c r="D1944" s="3">
        <v>301</v>
      </c>
      <c r="E1944" s="3">
        <v>104</v>
      </c>
      <c r="F1944" s="3">
        <v>2</v>
      </c>
      <c r="G1944" s="5">
        <v>41.860000000000007</v>
      </c>
      <c r="H1944" s="5">
        <v>83.720000000000013</v>
      </c>
      <c r="I1944" s="5">
        <v>15.906800000000002</v>
      </c>
      <c r="J1944" s="3" t="b">
        <v>0</v>
      </c>
      <c r="K1944" s="3" t="s">
        <v>104</v>
      </c>
      <c r="L1944" s="16">
        <f t="shared" si="90"/>
        <v>4.0972222222222222E-2</v>
      </c>
      <c r="M1944" s="3">
        <v>2024</v>
      </c>
      <c r="N1944" s="3">
        <v>10</v>
      </c>
      <c r="O1944" s="3" t="s">
        <v>16</v>
      </c>
      <c r="P1944" s="3">
        <v>0</v>
      </c>
      <c r="Q1944" s="9">
        <f xml:space="preserve"> Table1[[#This Row],[Total_Sales]] / Table1[[#This Row],[Quantity_Sold]]</f>
        <v>41.860000000000007</v>
      </c>
      <c r="R1944" s="14" t="str">
        <f t="shared" si="91"/>
        <v>Morning</v>
      </c>
      <c r="S1944" s="30">
        <f t="shared" si="92"/>
        <v>0.19</v>
      </c>
    </row>
    <row r="1945" spans="1:19" ht="15.75" customHeight="1" x14ac:dyDescent="0.3">
      <c r="A1945" s="3">
        <v>2138</v>
      </c>
      <c r="B1945" s="4">
        <v>45568</v>
      </c>
      <c r="C1945" s="3">
        <v>201</v>
      </c>
      <c r="D1945" s="3">
        <v>305</v>
      </c>
      <c r="E1945" s="3">
        <v>103</v>
      </c>
      <c r="F1945" s="3">
        <v>8</v>
      </c>
      <c r="G1945" s="5">
        <v>321.93200000000002</v>
      </c>
      <c r="H1945" s="5">
        <v>2575.4560000000001</v>
      </c>
      <c r="I1945" s="5">
        <v>772.63679999999999</v>
      </c>
      <c r="J1945" s="3" t="b">
        <v>0</v>
      </c>
      <c r="K1945" s="3" t="s">
        <v>125</v>
      </c>
      <c r="L1945" s="16">
        <f t="shared" si="90"/>
        <v>0.48888888888888887</v>
      </c>
      <c r="M1945" s="3">
        <v>2024</v>
      </c>
      <c r="N1945" s="3">
        <v>10</v>
      </c>
      <c r="O1945" s="3" t="s">
        <v>16</v>
      </c>
      <c r="P1945" s="3">
        <v>11</v>
      </c>
      <c r="Q1945" s="9">
        <f xml:space="preserve"> Table1[[#This Row],[Total_Sales]] / Table1[[#This Row],[Quantity_Sold]]</f>
        <v>321.93200000000002</v>
      </c>
      <c r="R1945" s="14" t="str">
        <f t="shared" si="91"/>
        <v>Morning</v>
      </c>
      <c r="S1945" s="30">
        <f t="shared" si="92"/>
        <v>0.3</v>
      </c>
    </row>
    <row r="1946" spans="1:19" ht="15.75" customHeight="1" x14ac:dyDescent="0.3">
      <c r="A1946" s="3">
        <v>2388</v>
      </c>
      <c r="B1946" s="4">
        <v>45568</v>
      </c>
      <c r="C1946" s="3">
        <v>203</v>
      </c>
      <c r="D1946" s="3">
        <v>304</v>
      </c>
      <c r="E1946" s="3">
        <v>104</v>
      </c>
      <c r="F1946" s="3">
        <v>7</v>
      </c>
      <c r="G1946" s="5">
        <v>47.177</v>
      </c>
      <c r="H1946" s="5">
        <v>330.23899999999998</v>
      </c>
      <c r="I1946" s="5">
        <v>69.350189999999998</v>
      </c>
      <c r="J1946" s="3" t="b">
        <v>0</v>
      </c>
      <c r="K1946" s="3" t="s">
        <v>190</v>
      </c>
      <c r="L1946" s="16">
        <f t="shared" si="90"/>
        <v>0.92847222222222225</v>
      </c>
      <c r="M1946" s="3">
        <v>2024</v>
      </c>
      <c r="N1946" s="3">
        <v>10</v>
      </c>
      <c r="O1946" s="3" t="s">
        <v>16</v>
      </c>
      <c r="P1946" s="3">
        <v>22</v>
      </c>
      <c r="Q1946" s="9">
        <f xml:space="preserve"> Table1[[#This Row],[Total_Sales]] / Table1[[#This Row],[Quantity_Sold]]</f>
        <v>47.177</v>
      </c>
      <c r="R1946" s="14" t="str">
        <f t="shared" si="91"/>
        <v>Night</v>
      </c>
      <c r="S1946" s="30">
        <f t="shared" si="92"/>
        <v>0.21000000000000002</v>
      </c>
    </row>
    <row r="1947" spans="1:19" ht="15.75" customHeight="1" x14ac:dyDescent="0.3">
      <c r="A1947" s="3">
        <v>2968</v>
      </c>
      <c r="B1947" s="4">
        <v>45568</v>
      </c>
      <c r="C1947" s="3">
        <v>205</v>
      </c>
      <c r="D1947" s="3">
        <v>303</v>
      </c>
      <c r="E1947" s="3">
        <v>104</v>
      </c>
      <c r="F1947" s="3">
        <v>6</v>
      </c>
      <c r="G1947" s="5">
        <v>344.76</v>
      </c>
      <c r="H1947" s="5">
        <v>2068.56</v>
      </c>
      <c r="I1947" s="5">
        <v>351.65520000000004</v>
      </c>
      <c r="J1947" s="3" t="b">
        <v>0</v>
      </c>
      <c r="K1947" s="3" t="s">
        <v>818</v>
      </c>
      <c r="L1947" s="16">
        <f t="shared" si="90"/>
        <v>0.23125000000000001</v>
      </c>
      <c r="M1947" s="3">
        <v>2024</v>
      </c>
      <c r="N1947" s="3">
        <v>10</v>
      </c>
      <c r="O1947" s="3" t="s">
        <v>16</v>
      </c>
      <c r="P1947" s="3">
        <v>5</v>
      </c>
      <c r="Q1947" s="9">
        <f xml:space="preserve"> Table1[[#This Row],[Total_Sales]] / Table1[[#This Row],[Quantity_Sold]]</f>
        <v>344.76</v>
      </c>
      <c r="R1947" s="14" t="str">
        <f t="shared" si="91"/>
        <v>Morning</v>
      </c>
      <c r="S1947" s="30">
        <f t="shared" si="92"/>
        <v>0.17</v>
      </c>
    </row>
    <row r="1948" spans="1:19" ht="15.75" customHeight="1" x14ac:dyDescent="0.3">
      <c r="A1948" s="3">
        <v>1859</v>
      </c>
      <c r="B1948" s="4">
        <v>45569</v>
      </c>
      <c r="C1948" s="3">
        <v>203</v>
      </c>
      <c r="D1948" s="3">
        <v>301</v>
      </c>
      <c r="E1948" s="3">
        <v>104</v>
      </c>
      <c r="F1948" s="3">
        <v>5</v>
      </c>
      <c r="G1948" s="5">
        <v>201.292</v>
      </c>
      <c r="H1948" s="5">
        <v>1006.46</v>
      </c>
      <c r="I1948" s="5">
        <v>191.22740000000002</v>
      </c>
      <c r="J1948" s="3" t="b">
        <v>1</v>
      </c>
      <c r="K1948" s="3" t="s">
        <v>668</v>
      </c>
      <c r="L1948" s="16">
        <f t="shared" si="90"/>
        <v>0.24513888888888888</v>
      </c>
      <c r="M1948" s="3">
        <v>2024</v>
      </c>
      <c r="N1948" s="3">
        <v>10</v>
      </c>
      <c r="O1948" s="3" t="s">
        <v>26</v>
      </c>
      <c r="P1948" s="3">
        <v>5</v>
      </c>
      <c r="Q1948" s="9">
        <f xml:space="preserve"> Table1[[#This Row],[Total_Sales]] / Table1[[#This Row],[Quantity_Sold]]</f>
        <v>201.292</v>
      </c>
      <c r="R1948" s="14" t="str">
        <f t="shared" si="91"/>
        <v>Morning</v>
      </c>
      <c r="S1948" s="30">
        <f t="shared" si="92"/>
        <v>0.19</v>
      </c>
    </row>
    <row r="1949" spans="1:19" ht="15.75" customHeight="1" x14ac:dyDescent="0.3">
      <c r="A1949" s="3">
        <v>2347</v>
      </c>
      <c r="B1949" s="4">
        <v>45569</v>
      </c>
      <c r="C1949" s="3">
        <v>204</v>
      </c>
      <c r="D1949" s="3">
        <v>301</v>
      </c>
      <c r="E1949" s="3">
        <v>104</v>
      </c>
      <c r="F1949" s="3">
        <v>9</v>
      </c>
      <c r="G1949" s="5">
        <v>133.62700000000001</v>
      </c>
      <c r="H1949" s="5">
        <v>1202.643</v>
      </c>
      <c r="I1949" s="5">
        <v>300.66075000000001</v>
      </c>
      <c r="J1949" s="3" t="b">
        <v>0</v>
      </c>
      <c r="K1949" s="3" t="s">
        <v>37</v>
      </c>
      <c r="L1949" s="16">
        <f t="shared" si="90"/>
        <v>3.7499999999999999E-2</v>
      </c>
      <c r="M1949" s="3">
        <v>2024</v>
      </c>
      <c r="N1949" s="3">
        <v>10</v>
      </c>
      <c r="O1949" s="3" t="s">
        <v>26</v>
      </c>
      <c r="P1949" s="3">
        <v>0</v>
      </c>
      <c r="Q1949" s="9">
        <f xml:space="preserve"> Table1[[#This Row],[Total_Sales]] / Table1[[#This Row],[Quantity_Sold]]</f>
        <v>133.62700000000001</v>
      </c>
      <c r="R1949" s="14" t="str">
        <f t="shared" si="91"/>
        <v>Morning</v>
      </c>
      <c r="S1949" s="30">
        <f t="shared" si="92"/>
        <v>0.25</v>
      </c>
    </row>
    <row r="1950" spans="1:19" ht="15.75" customHeight="1" x14ac:dyDescent="0.3">
      <c r="A1950" s="3">
        <v>2571</v>
      </c>
      <c r="B1950" s="4">
        <v>45569</v>
      </c>
      <c r="C1950" s="3">
        <v>203</v>
      </c>
      <c r="D1950" s="3">
        <v>301</v>
      </c>
      <c r="E1950" s="3">
        <v>102</v>
      </c>
      <c r="F1950" s="3">
        <v>6</v>
      </c>
      <c r="G1950" s="5">
        <v>97.253</v>
      </c>
      <c r="H1950" s="5">
        <v>583.51800000000003</v>
      </c>
      <c r="I1950" s="5">
        <v>87.527699999999996</v>
      </c>
      <c r="J1950" s="3" t="b">
        <v>1</v>
      </c>
      <c r="K1950" s="3" t="s">
        <v>224</v>
      </c>
      <c r="L1950" s="16">
        <f t="shared" si="90"/>
        <v>0.62013888888888891</v>
      </c>
      <c r="M1950" s="3">
        <v>2024</v>
      </c>
      <c r="N1950" s="3">
        <v>10</v>
      </c>
      <c r="O1950" s="3" t="s">
        <v>26</v>
      </c>
      <c r="P1950" s="3">
        <v>14</v>
      </c>
      <c r="Q1950" s="9">
        <f xml:space="preserve"> Table1[[#This Row],[Total_Sales]] / Table1[[#This Row],[Quantity_Sold]]</f>
        <v>97.253</v>
      </c>
      <c r="R1950" s="14" t="str">
        <f t="shared" si="91"/>
        <v>Afternoon</v>
      </c>
      <c r="S1950" s="30">
        <f t="shared" si="92"/>
        <v>0.15</v>
      </c>
    </row>
    <row r="1951" spans="1:19" ht="15.75" customHeight="1" x14ac:dyDescent="0.3">
      <c r="A1951" s="3">
        <v>2656</v>
      </c>
      <c r="B1951" s="4">
        <v>45569</v>
      </c>
      <c r="C1951" s="3">
        <v>204</v>
      </c>
      <c r="D1951" s="3">
        <v>304</v>
      </c>
      <c r="E1951" s="3">
        <v>105</v>
      </c>
      <c r="F1951" s="3">
        <v>6</v>
      </c>
      <c r="G1951" s="5">
        <v>175.864</v>
      </c>
      <c r="H1951" s="5">
        <v>1055.184</v>
      </c>
      <c r="I1951" s="5">
        <v>179.38128</v>
      </c>
      <c r="J1951" s="3" t="b">
        <v>0</v>
      </c>
      <c r="K1951" s="3" t="s">
        <v>635</v>
      </c>
      <c r="L1951" s="16">
        <f t="shared" si="90"/>
        <v>0.10208333333333333</v>
      </c>
      <c r="M1951" s="3">
        <v>2024</v>
      </c>
      <c r="N1951" s="3">
        <v>10</v>
      </c>
      <c r="O1951" s="3" t="s">
        <v>26</v>
      </c>
      <c r="P1951" s="3">
        <v>2</v>
      </c>
      <c r="Q1951" s="9">
        <f xml:space="preserve"> Table1[[#This Row],[Total_Sales]] / Table1[[#This Row],[Quantity_Sold]]</f>
        <v>175.864</v>
      </c>
      <c r="R1951" s="14" t="str">
        <f t="shared" si="91"/>
        <v>Morning</v>
      </c>
      <c r="S1951" s="30">
        <f t="shared" si="92"/>
        <v>0.17</v>
      </c>
    </row>
    <row r="1952" spans="1:19" ht="15.75" customHeight="1" x14ac:dyDescent="0.3">
      <c r="A1952" s="3">
        <v>1722</v>
      </c>
      <c r="B1952" s="4">
        <v>45570</v>
      </c>
      <c r="C1952" s="3">
        <v>205</v>
      </c>
      <c r="D1952" s="3">
        <v>301</v>
      </c>
      <c r="E1952" s="3">
        <v>105</v>
      </c>
      <c r="F1952" s="3">
        <v>6</v>
      </c>
      <c r="G1952" s="5">
        <v>141.947</v>
      </c>
      <c r="H1952" s="5">
        <v>851.68200000000002</v>
      </c>
      <c r="I1952" s="5">
        <v>178.85321999999999</v>
      </c>
      <c r="J1952" s="3" t="b">
        <v>0</v>
      </c>
      <c r="K1952" s="3" t="s">
        <v>593</v>
      </c>
      <c r="L1952" s="16">
        <f t="shared" si="90"/>
        <v>0.56944444444444442</v>
      </c>
      <c r="M1952" s="3">
        <v>2024</v>
      </c>
      <c r="N1952" s="3">
        <v>10</v>
      </c>
      <c r="O1952" s="3" t="s">
        <v>22</v>
      </c>
      <c r="P1952" s="3">
        <v>13</v>
      </c>
      <c r="Q1952" s="9">
        <f xml:space="preserve"> Table1[[#This Row],[Total_Sales]] / Table1[[#This Row],[Quantity_Sold]]</f>
        <v>141.947</v>
      </c>
      <c r="R1952" s="14" t="str">
        <f t="shared" si="91"/>
        <v>Afternoon</v>
      </c>
      <c r="S1952" s="30">
        <f t="shared" si="92"/>
        <v>0.21</v>
      </c>
    </row>
    <row r="1953" spans="1:19" ht="15.75" customHeight="1" x14ac:dyDescent="0.3">
      <c r="A1953" s="3">
        <v>1960</v>
      </c>
      <c r="B1953" s="4">
        <v>45570</v>
      </c>
      <c r="C1953" s="3">
        <v>202</v>
      </c>
      <c r="D1953" s="3">
        <v>305</v>
      </c>
      <c r="E1953" s="3">
        <v>102</v>
      </c>
      <c r="F1953" s="3">
        <v>3</v>
      </c>
      <c r="G1953" s="5">
        <v>346.78800000000001</v>
      </c>
      <c r="H1953" s="5">
        <v>1040.364</v>
      </c>
      <c r="I1953" s="5">
        <v>176.86188000000001</v>
      </c>
      <c r="J1953" s="3" t="b">
        <v>0</v>
      </c>
      <c r="K1953" s="3" t="s">
        <v>729</v>
      </c>
      <c r="L1953" s="16">
        <f t="shared" si="90"/>
        <v>0.73472222222222228</v>
      </c>
      <c r="M1953" s="3">
        <v>2024</v>
      </c>
      <c r="N1953" s="3">
        <v>10</v>
      </c>
      <c r="O1953" s="3" t="s">
        <v>22</v>
      </c>
      <c r="P1953" s="3">
        <v>17</v>
      </c>
      <c r="Q1953" s="9">
        <f xml:space="preserve"> Table1[[#This Row],[Total_Sales]] / Table1[[#This Row],[Quantity_Sold]]</f>
        <v>346.78800000000001</v>
      </c>
      <c r="R1953" s="14" t="str">
        <f t="shared" si="91"/>
        <v>Evening</v>
      </c>
      <c r="S1953" s="30">
        <f t="shared" si="92"/>
        <v>0.17</v>
      </c>
    </row>
    <row r="1954" spans="1:19" ht="15.75" customHeight="1" x14ac:dyDescent="0.3">
      <c r="A1954" s="3">
        <v>2269</v>
      </c>
      <c r="B1954" s="4">
        <v>45570</v>
      </c>
      <c r="C1954" s="3">
        <v>204</v>
      </c>
      <c r="D1954" s="3">
        <v>302</v>
      </c>
      <c r="E1954" s="3">
        <v>105</v>
      </c>
      <c r="F1954" s="3">
        <v>8</v>
      </c>
      <c r="G1954" s="5">
        <v>47.073</v>
      </c>
      <c r="H1954" s="5">
        <v>376.584</v>
      </c>
      <c r="I1954" s="5">
        <v>94.146000000000001</v>
      </c>
      <c r="J1954" s="3" t="b">
        <v>1</v>
      </c>
      <c r="K1954" s="3" t="s">
        <v>420</v>
      </c>
      <c r="L1954" s="16">
        <f t="shared" si="90"/>
        <v>0.15555555555555556</v>
      </c>
      <c r="M1954" s="3">
        <v>2024</v>
      </c>
      <c r="N1954" s="3">
        <v>10</v>
      </c>
      <c r="O1954" s="3" t="s">
        <v>22</v>
      </c>
      <c r="P1954" s="3">
        <v>3</v>
      </c>
      <c r="Q1954" s="9">
        <f xml:space="preserve"> Table1[[#This Row],[Total_Sales]] / Table1[[#This Row],[Quantity_Sold]]</f>
        <v>47.073</v>
      </c>
      <c r="R1954" s="14" t="str">
        <f t="shared" si="91"/>
        <v>Morning</v>
      </c>
      <c r="S1954" s="30">
        <f t="shared" si="92"/>
        <v>0.25</v>
      </c>
    </row>
    <row r="1955" spans="1:19" ht="15.75" customHeight="1" x14ac:dyDescent="0.3">
      <c r="A1955" s="3">
        <v>2877</v>
      </c>
      <c r="B1955" s="4">
        <v>45570</v>
      </c>
      <c r="C1955" s="3">
        <v>203</v>
      </c>
      <c r="D1955" s="3">
        <v>302</v>
      </c>
      <c r="E1955" s="3">
        <v>104</v>
      </c>
      <c r="F1955" s="3">
        <v>2</v>
      </c>
      <c r="G1955" s="5">
        <v>355.81</v>
      </c>
      <c r="H1955" s="5">
        <v>711.62</v>
      </c>
      <c r="I1955" s="5">
        <v>106.74299999999999</v>
      </c>
      <c r="J1955" s="3" t="b">
        <v>1</v>
      </c>
      <c r="K1955" s="3" t="s">
        <v>896</v>
      </c>
      <c r="L1955" s="16">
        <f t="shared" si="90"/>
        <v>0.32777777777777778</v>
      </c>
      <c r="M1955" s="3">
        <v>2024</v>
      </c>
      <c r="N1955" s="3">
        <v>10</v>
      </c>
      <c r="O1955" s="3" t="s">
        <v>22</v>
      </c>
      <c r="P1955" s="3">
        <v>7</v>
      </c>
      <c r="Q1955" s="9">
        <f xml:space="preserve"> Table1[[#This Row],[Total_Sales]] / Table1[[#This Row],[Quantity_Sold]]</f>
        <v>355.81</v>
      </c>
      <c r="R1955" s="14" t="str">
        <f t="shared" si="91"/>
        <v>Morning</v>
      </c>
      <c r="S1955" s="30">
        <f t="shared" si="92"/>
        <v>0.15</v>
      </c>
    </row>
    <row r="1956" spans="1:19" ht="15.75" customHeight="1" x14ac:dyDescent="0.3">
      <c r="A1956" s="3">
        <v>1057</v>
      </c>
      <c r="B1956" s="4">
        <v>45571</v>
      </c>
      <c r="C1956" s="3">
        <v>201</v>
      </c>
      <c r="D1956" s="3">
        <v>303</v>
      </c>
      <c r="E1956" s="3">
        <v>105</v>
      </c>
      <c r="F1956" s="3">
        <v>2</v>
      </c>
      <c r="G1956" s="5">
        <v>294.26800000000003</v>
      </c>
      <c r="H1956" s="5">
        <v>588.53600000000006</v>
      </c>
      <c r="I1956" s="5">
        <v>147.13400000000001</v>
      </c>
      <c r="J1956" s="3" t="b">
        <v>0</v>
      </c>
      <c r="K1956" s="3" t="s">
        <v>77</v>
      </c>
      <c r="L1956" s="16">
        <f t="shared" si="90"/>
        <v>0.4826388888888889</v>
      </c>
      <c r="M1956" s="3">
        <v>2024</v>
      </c>
      <c r="N1956" s="3">
        <v>10</v>
      </c>
      <c r="O1956" s="3" t="s">
        <v>20</v>
      </c>
      <c r="P1956" s="3">
        <v>11</v>
      </c>
      <c r="Q1956" s="9">
        <f xml:space="preserve"> Table1[[#This Row],[Total_Sales]] / Table1[[#This Row],[Quantity_Sold]]</f>
        <v>294.26800000000003</v>
      </c>
      <c r="R1956" s="14" t="str">
        <f t="shared" si="91"/>
        <v>Morning</v>
      </c>
      <c r="S1956" s="30">
        <f t="shared" si="92"/>
        <v>0.25</v>
      </c>
    </row>
    <row r="1957" spans="1:19" ht="15.75" customHeight="1" x14ac:dyDescent="0.3">
      <c r="A1957" s="3">
        <v>1723</v>
      </c>
      <c r="B1957" s="4">
        <v>45571</v>
      </c>
      <c r="C1957" s="3">
        <v>202</v>
      </c>
      <c r="D1957" s="3">
        <v>302</v>
      </c>
      <c r="E1957" s="3">
        <v>103</v>
      </c>
      <c r="F1957" s="3">
        <v>8</v>
      </c>
      <c r="G1957" s="5">
        <v>77.311000000000007</v>
      </c>
      <c r="H1957" s="5">
        <v>618.48800000000006</v>
      </c>
      <c r="I1957" s="5">
        <v>154.62200000000001</v>
      </c>
      <c r="J1957" s="3" t="b">
        <v>0</v>
      </c>
      <c r="K1957" s="3" t="s">
        <v>125</v>
      </c>
      <c r="L1957" s="16">
        <f t="shared" si="90"/>
        <v>0.48888888888888887</v>
      </c>
      <c r="M1957" s="3">
        <v>2024</v>
      </c>
      <c r="N1957" s="3">
        <v>10</v>
      </c>
      <c r="O1957" s="3" t="s">
        <v>20</v>
      </c>
      <c r="P1957" s="3">
        <v>11</v>
      </c>
      <c r="Q1957" s="9">
        <f xml:space="preserve"> Table1[[#This Row],[Total_Sales]] / Table1[[#This Row],[Quantity_Sold]]</f>
        <v>77.311000000000007</v>
      </c>
      <c r="R1957" s="14" t="str">
        <f t="shared" si="91"/>
        <v>Morning</v>
      </c>
      <c r="S1957" s="30">
        <f t="shared" si="92"/>
        <v>0.25</v>
      </c>
    </row>
    <row r="1958" spans="1:19" ht="15.75" customHeight="1" x14ac:dyDescent="0.3">
      <c r="A1958" s="3">
        <v>2958</v>
      </c>
      <c r="B1958" s="4">
        <v>45572</v>
      </c>
      <c r="C1958" s="3">
        <v>205</v>
      </c>
      <c r="D1958" s="3">
        <v>301</v>
      </c>
      <c r="E1958" s="3">
        <v>101</v>
      </c>
      <c r="F1958" s="3">
        <v>7</v>
      </c>
      <c r="G1958" s="5">
        <v>340.37900000000002</v>
      </c>
      <c r="H1958" s="5">
        <v>2382.6530000000002</v>
      </c>
      <c r="I1958" s="5">
        <v>500.35713000000004</v>
      </c>
      <c r="J1958" s="3" t="b">
        <v>0</v>
      </c>
      <c r="K1958" s="3" t="s">
        <v>614</v>
      </c>
      <c r="L1958" s="16">
        <f t="shared" si="90"/>
        <v>7.2222222222222215E-2</v>
      </c>
      <c r="M1958" s="3">
        <v>2024</v>
      </c>
      <c r="N1958" s="3">
        <v>10</v>
      </c>
      <c r="O1958" s="3" t="s">
        <v>28</v>
      </c>
      <c r="P1958" s="3">
        <v>1</v>
      </c>
      <c r="Q1958" s="14">
        <f xml:space="preserve"> Table1[[#This Row],[Total_Sales]] / Table1[[#This Row],[Quantity_Sold]]</f>
        <v>340.37900000000002</v>
      </c>
      <c r="R1958" s="14" t="str">
        <f t="shared" si="91"/>
        <v>Morning</v>
      </c>
      <c r="S1958" s="30">
        <f t="shared" si="92"/>
        <v>0.21</v>
      </c>
    </row>
    <row r="1959" spans="1:19" ht="15.75" customHeight="1" x14ac:dyDescent="0.3">
      <c r="A1959" s="3">
        <v>1010</v>
      </c>
      <c r="B1959" s="4">
        <v>45573</v>
      </c>
      <c r="C1959" s="3">
        <v>201</v>
      </c>
      <c r="D1959" s="3">
        <v>304</v>
      </c>
      <c r="E1959" s="3">
        <v>103</v>
      </c>
      <c r="F1959" s="3">
        <v>6</v>
      </c>
      <c r="G1959" s="5">
        <v>127.68600000000001</v>
      </c>
      <c r="H1959" s="5">
        <v>766.11599999999999</v>
      </c>
      <c r="I1959" s="5">
        <v>229.8348</v>
      </c>
      <c r="J1959" s="3" t="b">
        <v>0</v>
      </c>
      <c r="K1959" s="3" t="s">
        <v>30</v>
      </c>
      <c r="L1959" s="16">
        <f t="shared" si="90"/>
        <v>0.57291666666666663</v>
      </c>
      <c r="M1959" s="3">
        <v>2024</v>
      </c>
      <c r="N1959" s="3">
        <v>10</v>
      </c>
      <c r="O1959" s="3" t="s">
        <v>31</v>
      </c>
      <c r="P1959" s="3">
        <v>13</v>
      </c>
      <c r="Q1959" s="9">
        <f xml:space="preserve"> Table1[[#This Row],[Total_Sales]] / Table1[[#This Row],[Quantity_Sold]]</f>
        <v>127.68599999999999</v>
      </c>
      <c r="R1959" s="14" t="str">
        <f t="shared" si="91"/>
        <v>Afternoon</v>
      </c>
      <c r="S1959" s="30">
        <f t="shared" si="92"/>
        <v>0.3</v>
      </c>
    </row>
    <row r="1960" spans="1:19" ht="15.75" customHeight="1" x14ac:dyDescent="0.3">
      <c r="A1960" s="3">
        <v>1476</v>
      </c>
      <c r="B1960" s="4">
        <v>45573</v>
      </c>
      <c r="C1960" s="3">
        <v>201</v>
      </c>
      <c r="D1960" s="3">
        <v>305</v>
      </c>
      <c r="E1960" s="3">
        <v>105</v>
      </c>
      <c r="F1960" s="3">
        <v>9</v>
      </c>
      <c r="G1960" s="5">
        <v>224.39300000000003</v>
      </c>
      <c r="H1960" s="5">
        <v>2019.5370000000003</v>
      </c>
      <c r="I1960" s="5">
        <v>424.10277000000002</v>
      </c>
      <c r="J1960" s="3" t="b">
        <v>1</v>
      </c>
      <c r="K1960" s="3" t="s">
        <v>19</v>
      </c>
      <c r="L1960" s="16">
        <f t="shared" si="90"/>
        <v>0.375</v>
      </c>
      <c r="M1960" s="3">
        <v>2024</v>
      </c>
      <c r="N1960" s="3">
        <v>10</v>
      </c>
      <c r="O1960" s="3" t="s">
        <v>31</v>
      </c>
      <c r="P1960" s="3">
        <v>9</v>
      </c>
      <c r="Q1960" s="9">
        <f xml:space="preserve"> Table1[[#This Row],[Total_Sales]] / Table1[[#This Row],[Quantity_Sold]]</f>
        <v>224.39300000000003</v>
      </c>
      <c r="R1960" s="14" t="str">
        <f t="shared" si="91"/>
        <v>Morning</v>
      </c>
      <c r="S1960" s="30">
        <f t="shared" si="92"/>
        <v>0.21</v>
      </c>
    </row>
    <row r="1961" spans="1:19" ht="15.75" customHeight="1" x14ac:dyDescent="0.3">
      <c r="A1961" s="3">
        <v>2823</v>
      </c>
      <c r="B1961" s="4">
        <v>45573</v>
      </c>
      <c r="C1961" s="3">
        <v>202</v>
      </c>
      <c r="D1961" s="3">
        <v>302</v>
      </c>
      <c r="E1961" s="3">
        <v>103</v>
      </c>
      <c r="F1961" s="3">
        <v>9</v>
      </c>
      <c r="G1961" s="5">
        <v>363.21999999999997</v>
      </c>
      <c r="H1961" s="5">
        <v>3268.9799999999996</v>
      </c>
      <c r="I1961" s="5">
        <v>490.34699999999992</v>
      </c>
      <c r="J1961" s="3" t="b">
        <v>0</v>
      </c>
      <c r="K1961" s="3" t="s">
        <v>1051</v>
      </c>
      <c r="L1961" s="16">
        <f t="shared" si="90"/>
        <v>7.9166666666666663E-2</v>
      </c>
      <c r="M1961" s="3">
        <v>2024</v>
      </c>
      <c r="N1961" s="3">
        <v>10</v>
      </c>
      <c r="O1961" s="3" t="s">
        <v>31</v>
      </c>
      <c r="P1961" s="3">
        <v>1</v>
      </c>
      <c r="Q1961" s="9">
        <f xml:space="preserve"> Table1[[#This Row],[Total_Sales]] / Table1[[#This Row],[Quantity_Sold]]</f>
        <v>363.21999999999997</v>
      </c>
      <c r="R1961" s="14" t="str">
        <f t="shared" si="91"/>
        <v>Morning</v>
      </c>
      <c r="S1961" s="30">
        <f t="shared" si="92"/>
        <v>0.15</v>
      </c>
    </row>
    <row r="1962" spans="1:19" ht="15.75" customHeight="1" x14ac:dyDescent="0.3">
      <c r="A1962" s="3">
        <v>2919</v>
      </c>
      <c r="B1962" s="4">
        <v>45573</v>
      </c>
      <c r="C1962" s="3">
        <v>202</v>
      </c>
      <c r="D1962" s="3">
        <v>302</v>
      </c>
      <c r="E1962" s="3">
        <v>105</v>
      </c>
      <c r="F1962" s="3">
        <v>2</v>
      </c>
      <c r="G1962" s="5">
        <v>245.011</v>
      </c>
      <c r="H1962" s="5">
        <v>490.02199999999999</v>
      </c>
      <c r="I1962" s="5">
        <v>73.503299999999996</v>
      </c>
      <c r="J1962" s="3" t="b">
        <v>1</v>
      </c>
      <c r="K1962" s="3" t="s">
        <v>899</v>
      </c>
      <c r="L1962" s="16">
        <f t="shared" si="90"/>
        <v>0.75486111111111109</v>
      </c>
      <c r="M1962" s="3">
        <v>2024</v>
      </c>
      <c r="N1962" s="3">
        <v>10</v>
      </c>
      <c r="O1962" s="3" t="s">
        <v>31</v>
      </c>
      <c r="P1962" s="3">
        <v>18</v>
      </c>
      <c r="Q1962" s="9">
        <f xml:space="preserve"> Table1[[#This Row],[Total_Sales]] / Table1[[#This Row],[Quantity_Sold]]</f>
        <v>245.011</v>
      </c>
      <c r="R1962" s="14" t="str">
        <f t="shared" si="91"/>
        <v>Evening</v>
      </c>
      <c r="S1962" s="30">
        <f t="shared" si="92"/>
        <v>0.15</v>
      </c>
    </row>
    <row r="1963" spans="1:19" ht="15.75" customHeight="1" x14ac:dyDescent="0.3">
      <c r="A1963" s="3">
        <v>2976</v>
      </c>
      <c r="B1963" s="4">
        <v>45573</v>
      </c>
      <c r="C1963" s="3">
        <v>202</v>
      </c>
      <c r="D1963" s="3">
        <v>304</v>
      </c>
      <c r="E1963" s="3">
        <v>102</v>
      </c>
      <c r="F1963" s="3">
        <v>9</v>
      </c>
      <c r="G1963" s="5">
        <v>196.417</v>
      </c>
      <c r="H1963" s="5">
        <v>1767.7529999999999</v>
      </c>
      <c r="I1963" s="5">
        <v>371.22812999999996</v>
      </c>
      <c r="J1963" s="3" t="b">
        <v>0</v>
      </c>
      <c r="K1963" s="3" t="s">
        <v>758</v>
      </c>
      <c r="L1963" s="16">
        <f t="shared" si="90"/>
        <v>0.84791666666666665</v>
      </c>
      <c r="M1963" s="3">
        <v>2024</v>
      </c>
      <c r="N1963" s="3">
        <v>10</v>
      </c>
      <c r="O1963" s="3" t="s">
        <v>31</v>
      </c>
      <c r="P1963" s="3">
        <v>20</v>
      </c>
      <c r="Q1963" s="9">
        <f xml:space="preserve"> Table1[[#This Row],[Total_Sales]] / Table1[[#This Row],[Quantity_Sold]]</f>
        <v>196.417</v>
      </c>
      <c r="R1963" s="14" t="str">
        <f t="shared" si="91"/>
        <v>Evening</v>
      </c>
      <c r="S1963" s="30">
        <f t="shared" si="92"/>
        <v>0.21</v>
      </c>
    </row>
    <row r="1964" spans="1:19" ht="15.75" customHeight="1" x14ac:dyDescent="0.3">
      <c r="A1964" s="3">
        <v>2871</v>
      </c>
      <c r="B1964" s="4">
        <v>45574</v>
      </c>
      <c r="C1964" s="3">
        <v>201</v>
      </c>
      <c r="D1964" s="3">
        <v>305</v>
      </c>
      <c r="E1964" s="3">
        <v>104</v>
      </c>
      <c r="F1964" s="3">
        <v>1</v>
      </c>
      <c r="G1964" s="5">
        <v>381.71899999999999</v>
      </c>
      <c r="H1964" s="5">
        <v>381.71899999999999</v>
      </c>
      <c r="I1964" s="5">
        <v>57.257849999999998</v>
      </c>
      <c r="J1964" s="3" t="b">
        <v>0</v>
      </c>
      <c r="K1964" s="3" t="s">
        <v>166</v>
      </c>
      <c r="L1964" s="16">
        <f t="shared" si="90"/>
        <v>0.98263888888888884</v>
      </c>
      <c r="M1964" s="3">
        <v>2024</v>
      </c>
      <c r="N1964" s="3">
        <v>10</v>
      </c>
      <c r="O1964" s="3" t="s">
        <v>18</v>
      </c>
      <c r="P1964" s="3">
        <v>23</v>
      </c>
      <c r="Q1964" s="9">
        <f xml:space="preserve"> Table1[[#This Row],[Total_Sales]] / Table1[[#This Row],[Quantity_Sold]]</f>
        <v>381.71899999999999</v>
      </c>
      <c r="R1964" s="14" t="str">
        <f t="shared" si="91"/>
        <v>Night</v>
      </c>
      <c r="S1964" s="30">
        <f t="shared" si="92"/>
        <v>0.15</v>
      </c>
    </row>
    <row r="1965" spans="1:19" ht="15.75" customHeight="1" x14ac:dyDescent="0.3">
      <c r="A1965" s="3">
        <v>2842</v>
      </c>
      <c r="B1965" s="4">
        <v>45575</v>
      </c>
      <c r="C1965" s="3">
        <v>204</v>
      </c>
      <c r="D1965" s="3">
        <v>301</v>
      </c>
      <c r="E1965" s="3">
        <v>105</v>
      </c>
      <c r="F1965" s="3">
        <v>6</v>
      </c>
      <c r="G1965" s="5">
        <v>94.600999999999999</v>
      </c>
      <c r="H1965" s="5">
        <v>567.60599999999999</v>
      </c>
      <c r="I1965" s="5">
        <v>96.493020000000001</v>
      </c>
      <c r="J1965" s="3" t="b">
        <v>0</v>
      </c>
      <c r="K1965" s="3" t="s">
        <v>1059</v>
      </c>
      <c r="L1965" s="16">
        <f t="shared" si="90"/>
        <v>0.80555555555555558</v>
      </c>
      <c r="M1965" s="3">
        <v>2024</v>
      </c>
      <c r="N1965" s="3">
        <v>10</v>
      </c>
      <c r="O1965" s="3" t="s">
        <v>16</v>
      </c>
      <c r="P1965" s="3">
        <v>19</v>
      </c>
      <c r="Q1965" s="9">
        <f xml:space="preserve"> Table1[[#This Row],[Total_Sales]] / Table1[[#This Row],[Quantity_Sold]]</f>
        <v>94.600999999999999</v>
      </c>
      <c r="R1965" s="14" t="str">
        <f t="shared" si="91"/>
        <v>Evening</v>
      </c>
      <c r="S1965" s="30">
        <f t="shared" si="92"/>
        <v>0.17</v>
      </c>
    </row>
    <row r="1966" spans="1:19" ht="15.75" customHeight="1" x14ac:dyDescent="0.3">
      <c r="A1966" s="3">
        <v>1190</v>
      </c>
      <c r="B1966" s="4">
        <v>45576</v>
      </c>
      <c r="C1966" s="3">
        <v>201</v>
      </c>
      <c r="D1966" s="3">
        <v>303</v>
      </c>
      <c r="E1966" s="3">
        <v>104</v>
      </c>
      <c r="F1966" s="3">
        <v>9</v>
      </c>
      <c r="G1966" s="5">
        <v>119.74300000000001</v>
      </c>
      <c r="H1966" s="5">
        <v>1077.6870000000001</v>
      </c>
      <c r="I1966" s="5">
        <v>323.30610000000001</v>
      </c>
      <c r="J1966" s="3" t="b">
        <v>1</v>
      </c>
      <c r="K1966" s="3" t="s">
        <v>201</v>
      </c>
      <c r="L1966" s="16">
        <f t="shared" si="90"/>
        <v>0.33750000000000002</v>
      </c>
      <c r="M1966" s="3">
        <v>2024</v>
      </c>
      <c r="N1966" s="3">
        <v>10</v>
      </c>
      <c r="O1966" s="3" t="s">
        <v>26</v>
      </c>
      <c r="P1966" s="3">
        <v>8</v>
      </c>
      <c r="Q1966" s="9">
        <f xml:space="preserve"> Table1[[#This Row],[Total_Sales]] / Table1[[#This Row],[Quantity_Sold]]</f>
        <v>119.74300000000001</v>
      </c>
      <c r="R1966" s="14" t="str">
        <f t="shared" si="91"/>
        <v>Morning</v>
      </c>
      <c r="S1966" s="30">
        <f t="shared" si="92"/>
        <v>0.3</v>
      </c>
    </row>
    <row r="1967" spans="1:19" ht="15.75" customHeight="1" x14ac:dyDescent="0.3">
      <c r="A1967" s="3">
        <v>1758</v>
      </c>
      <c r="B1967" s="4">
        <v>45576</v>
      </c>
      <c r="C1967" s="3">
        <v>202</v>
      </c>
      <c r="D1967" s="3">
        <v>301</v>
      </c>
      <c r="E1967" s="3">
        <v>103</v>
      </c>
      <c r="F1967" s="3">
        <v>9</v>
      </c>
      <c r="G1967" s="5">
        <v>142.571</v>
      </c>
      <c r="H1967" s="5">
        <v>1283.1389999999999</v>
      </c>
      <c r="I1967" s="5">
        <v>269.45918999999998</v>
      </c>
      <c r="J1967" s="3" t="b">
        <v>0</v>
      </c>
      <c r="K1967" s="3" t="s">
        <v>468</v>
      </c>
      <c r="L1967" s="16">
        <f t="shared" si="90"/>
        <v>0.29166666666666669</v>
      </c>
      <c r="M1967" s="3">
        <v>2024</v>
      </c>
      <c r="N1967" s="3">
        <v>10</v>
      </c>
      <c r="O1967" s="3" t="s">
        <v>26</v>
      </c>
      <c r="P1967" s="3">
        <v>7</v>
      </c>
      <c r="Q1967" s="9">
        <f xml:space="preserve"> Table1[[#This Row],[Total_Sales]] / Table1[[#This Row],[Quantity_Sold]]</f>
        <v>142.571</v>
      </c>
      <c r="R1967" s="14" t="str">
        <f t="shared" si="91"/>
        <v>Morning</v>
      </c>
      <c r="S1967" s="30">
        <f t="shared" si="92"/>
        <v>0.21</v>
      </c>
    </row>
    <row r="1968" spans="1:19" ht="15.75" customHeight="1" x14ac:dyDescent="0.3">
      <c r="A1968" s="3">
        <v>2202</v>
      </c>
      <c r="B1968" s="4">
        <v>45576</v>
      </c>
      <c r="C1968" s="3">
        <v>204</v>
      </c>
      <c r="D1968" s="3">
        <v>302</v>
      </c>
      <c r="E1968" s="3">
        <v>105</v>
      </c>
      <c r="F1968" s="3">
        <v>6</v>
      </c>
      <c r="G1968" s="5">
        <v>175.18799999999999</v>
      </c>
      <c r="H1968" s="5">
        <v>1051.1279999999999</v>
      </c>
      <c r="I1968" s="5">
        <v>220.73687999999999</v>
      </c>
      <c r="J1968" s="3" t="b">
        <v>0</v>
      </c>
      <c r="K1968" s="3" t="s">
        <v>563</v>
      </c>
      <c r="L1968" s="16">
        <f t="shared" si="90"/>
        <v>0.83680555555555558</v>
      </c>
      <c r="M1968" s="3">
        <v>2024</v>
      </c>
      <c r="N1968" s="3">
        <v>10</v>
      </c>
      <c r="O1968" s="3" t="s">
        <v>26</v>
      </c>
      <c r="P1968" s="3">
        <v>20</v>
      </c>
      <c r="Q1968" s="9">
        <f xml:space="preserve"> Table1[[#This Row],[Total_Sales]] / Table1[[#This Row],[Quantity_Sold]]</f>
        <v>175.18799999999999</v>
      </c>
      <c r="R1968" s="14" t="str">
        <f t="shared" si="91"/>
        <v>Evening</v>
      </c>
      <c r="S1968" s="30">
        <f t="shared" si="92"/>
        <v>0.21</v>
      </c>
    </row>
    <row r="1969" spans="1:19" ht="15.75" customHeight="1" x14ac:dyDescent="0.3">
      <c r="A1969" s="3">
        <v>2262</v>
      </c>
      <c r="B1969" s="4">
        <v>45576</v>
      </c>
      <c r="C1969" s="3">
        <v>205</v>
      </c>
      <c r="D1969" s="3">
        <v>303</v>
      </c>
      <c r="E1969" s="3">
        <v>101</v>
      </c>
      <c r="F1969" s="3">
        <v>2</v>
      </c>
      <c r="G1969" s="5">
        <v>295.80200000000002</v>
      </c>
      <c r="H1969" s="5">
        <v>591.60400000000004</v>
      </c>
      <c r="I1969" s="5">
        <v>124.23684</v>
      </c>
      <c r="J1969" s="3" t="b">
        <v>1</v>
      </c>
      <c r="K1969" s="3" t="s">
        <v>848</v>
      </c>
      <c r="L1969" s="16">
        <f t="shared" si="90"/>
        <v>0.15763888888888888</v>
      </c>
      <c r="M1969" s="3">
        <v>2024</v>
      </c>
      <c r="N1969" s="3">
        <v>10</v>
      </c>
      <c r="O1969" s="3" t="s">
        <v>26</v>
      </c>
      <c r="P1969" s="3">
        <v>3</v>
      </c>
      <c r="Q1969" s="14">
        <f xml:space="preserve"> Table1[[#This Row],[Total_Sales]] / Table1[[#This Row],[Quantity_Sold]]</f>
        <v>295.80200000000002</v>
      </c>
      <c r="R1969" s="14" t="str">
        <f t="shared" si="91"/>
        <v>Morning</v>
      </c>
      <c r="S1969" s="30">
        <f t="shared" si="92"/>
        <v>0.21</v>
      </c>
    </row>
    <row r="1970" spans="1:19" ht="15.75" customHeight="1" x14ac:dyDescent="0.3">
      <c r="A1970" s="3">
        <v>2430</v>
      </c>
      <c r="B1970" s="4">
        <v>45576</v>
      </c>
      <c r="C1970" s="3">
        <v>202</v>
      </c>
      <c r="D1970" s="3">
        <v>305</v>
      </c>
      <c r="E1970" s="3">
        <v>102</v>
      </c>
      <c r="F1970" s="3">
        <v>8</v>
      </c>
      <c r="G1970" s="5">
        <v>113.464</v>
      </c>
      <c r="H1970" s="5">
        <v>907.71199999999999</v>
      </c>
      <c r="I1970" s="5">
        <v>190.61951999999999</v>
      </c>
      <c r="J1970" s="3" t="b">
        <v>0</v>
      </c>
      <c r="K1970" s="3" t="s">
        <v>918</v>
      </c>
      <c r="L1970" s="16">
        <f t="shared" si="90"/>
        <v>0.9375</v>
      </c>
      <c r="M1970" s="3">
        <v>2024</v>
      </c>
      <c r="N1970" s="3">
        <v>10</v>
      </c>
      <c r="O1970" s="3" t="s">
        <v>26</v>
      </c>
      <c r="P1970" s="3">
        <v>22</v>
      </c>
      <c r="Q1970" s="9">
        <f xml:space="preserve"> Table1[[#This Row],[Total_Sales]] / Table1[[#This Row],[Quantity_Sold]]</f>
        <v>113.464</v>
      </c>
      <c r="R1970" s="14" t="str">
        <f t="shared" si="91"/>
        <v>Night</v>
      </c>
      <c r="S1970" s="30">
        <f t="shared" si="92"/>
        <v>0.21</v>
      </c>
    </row>
    <row r="1971" spans="1:19" ht="15.75" customHeight="1" x14ac:dyDescent="0.3">
      <c r="A1971" s="3">
        <v>2660</v>
      </c>
      <c r="B1971" s="4">
        <v>45577</v>
      </c>
      <c r="C1971" s="3">
        <v>205</v>
      </c>
      <c r="D1971" s="3">
        <v>305</v>
      </c>
      <c r="E1971" s="3">
        <v>102</v>
      </c>
      <c r="F1971" s="3">
        <v>9</v>
      </c>
      <c r="G1971" s="5">
        <v>88.049000000000007</v>
      </c>
      <c r="H1971" s="5">
        <v>792.44100000000003</v>
      </c>
      <c r="I1971" s="5">
        <v>237.73230000000001</v>
      </c>
      <c r="J1971" s="3" t="b">
        <v>0</v>
      </c>
      <c r="K1971" s="3" t="s">
        <v>992</v>
      </c>
      <c r="L1971" s="16">
        <f t="shared" si="90"/>
        <v>0.2986111111111111</v>
      </c>
      <c r="M1971" s="3">
        <v>2024</v>
      </c>
      <c r="N1971" s="3">
        <v>10</v>
      </c>
      <c r="O1971" s="3" t="s">
        <v>22</v>
      </c>
      <c r="P1971" s="3">
        <v>7</v>
      </c>
      <c r="Q1971" s="9">
        <f xml:space="preserve"> Table1[[#This Row],[Total_Sales]] / Table1[[#This Row],[Quantity_Sold]]</f>
        <v>88.049000000000007</v>
      </c>
      <c r="R1971" s="14" t="str">
        <f t="shared" si="91"/>
        <v>Morning</v>
      </c>
      <c r="S1971" s="30">
        <f t="shared" si="92"/>
        <v>0.3</v>
      </c>
    </row>
    <row r="1972" spans="1:19" ht="15.75" customHeight="1" x14ac:dyDescent="0.3">
      <c r="A1972" s="3">
        <v>2822</v>
      </c>
      <c r="B1972" s="4">
        <v>45577</v>
      </c>
      <c r="C1972" s="3">
        <v>201</v>
      </c>
      <c r="D1972" s="3">
        <v>302</v>
      </c>
      <c r="E1972" s="3">
        <v>105</v>
      </c>
      <c r="F1972" s="3">
        <v>10</v>
      </c>
      <c r="G1972" s="5">
        <v>368.73199999999997</v>
      </c>
      <c r="H1972" s="5">
        <v>3687.3199999999997</v>
      </c>
      <c r="I1972" s="5">
        <v>1106.1959999999999</v>
      </c>
      <c r="J1972" s="3" t="b">
        <v>0</v>
      </c>
      <c r="K1972" s="3" t="s">
        <v>674</v>
      </c>
      <c r="L1972" s="16">
        <f t="shared" si="90"/>
        <v>0.6430555555555556</v>
      </c>
      <c r="M1972" s="3">
        <v>2024</v>
      </c>
      <c r="N1972" s="3">
        <v>10</v>
      </c>
      <c r="O1972" s="3" t="s">
        <v>22</v>
      </c>
      <c r="P1972" s="3">
        <v>15</v>
      </c>
      <c r="Q1972" s="9">
        <f xml:space="preserve"> Table1[[#This Row],[Total_Sales]] / Table1[[#This Row],[Quantity_Sold]]</f>
        <v>368.73199999999997</v>
      </c>
      <c r="R1972" s="14" t="str">
        <f t="shared" si="91"/>
        <v>Evening</v>
      </c>
      <c r="S1972" s="30">
        <f t="shared" si="92"/>
        <v>0.3</v>
      </c>
    </row>
    <row r="1973" spans="1:19" ht="15.75" customHeight="1" x14ac:dyDescent="0.3">
      <c r="A1973" s="3">
        <v>2850</v>
      </c>
      <c r="B1973" s="4">
        <v>45578</v>
      </c>
      <c r="C1973" s="3">
        <v>202</v>
      </c>
      <c r="D1973" s="3">
        <v>305</v>
      </c>
      <c r="E1973" s="3">
        <v>102</v>
      </c>
      <c r="F1973" s="3">
        <v>7</v>
      </c>
      <c r="G1973" s="5">
        <v>346.46300000000002</v>
      </c>
      <c r="H1973" s="5">
        <v>2425.241</v>
      </c>
      <c r="I1973" s="5">
        <v>509.30061000000001</v>
      </c>
      <c r="J1973" s="3" t="b">
        <v>0</v>
      </c>
      <c r="K1973" s="3" t="s">
        <v>938</v>
      </c>
      <c r="L1973" s="16">
        <f t="shared" si="90"/>
        <v>0.40763888888888888</v>
      </c>
      <c r="M1973" s="3">
        <v>2024</v>
      </c>
      <c r="N1973" s="3">
        <v>10</v>
      </c>
      <c r="O1973" s="3" t="s">
        <v>20</v>
      </c>
      <c r="P1973" s="3">
        <v>9</v>
      </c>
      <c r="Q1973" s="9">
        <f xml:space="preserve"> Table1[[#This Row],[Total_Sales]] / Table1[[#This Row],[Quantity_Sold]]</f>
        <v>346.46300000000002</v>
      </c>
      <c r="R1973" s="14" t="str">
        <f t="shared" si="91"/>
        <v>Morning</v>
      </c>
      <c r="S1973" s="30">
        <f t="shared" si="92"/>
        <v>0.21</v>
      </c>
    </row>
    <row r="1974" spans="1:19" ht="15.75" customHeight="1" x14ac:dyDescent="0.3">
      <c r="A1974" s="3">
        <v>1727</v>
      </c>
      <c r="B1974" s="4">
        <v>45579</v>
      </c>
      <c r="C1974" s="3">
        <v>205</v>
      </c>
      <c r="D1974" s="3">
        <v>301</v>
      </c>
      <c r="E1974" s="3">
        <v>101</v>
      </c>
      <c r="F1974" s="3">
        <v>4</v>
      </c>
      <c r="G1974" s="5">
        <v>140.21800000000002</v>
      </c>
      <c r="H1974" s="5">
        <v>560.87200000000007</v>
      </c>
      <c r="I1974" s="5">
        <v>106.56568000000001</v>
      </c>
      <c r="J1974" s="3" t="b">
        <v>1</v>
      </c>
      <c r="K1974" s="3" t="s">
        <v>594</v>
      </c>
      <c r="L1974" s="16">
        <f t="shared" si="90"/>
        <v>0.94791666666666663</v>
      </c>
      <c r="M1974" s="3">
        <v>2024</v>
      </c>
      <c r="N1974" s="3">
        <v>10</v>
      </c>
      <c r="O1974" s="3" t="s">
        <v>28</v>
      </c>
      <c r="P1974" s="3">
        <v>22</v>
      </c>
      <c r="Q1974" s="14">
        <f xml:space="preserve"> Table1[[#This Row],[Total_Sales]] / Table1[[#This Row],[Quantity_Sold]]</f>
        <v>140.21800000000002</v>
      </c>
      <c r="R1974" s="14" t="str">
        <f t="shared" si="91"/>
        <v>Night</v>
      </c>
      <c r="S1974" s="30">
        <f t="shared" si="92"/>
        <v>0.19</v>
      </c>
    </row>
    <row r="1975" spans="1:19" ht="15.75" customHeight="1" x14ac:dyDescent="0.3">
      <c r="A1975" s="3">
        <v>2439</v>
      </c>
      <c r="B1975" s="4">
        <v>45579</v>
      </c>
      <c r="C1975" s="3">
        <v>203</v>
      </c>
      <c r="D1975" s="3">
        <v>305</v>
      </c>
      <c r="E1975" s="3">
        <v>105</v>
      </c>
      <c r="F1975" s="3">
        <v>8</v>
      </c>
      <c r="G1975" s="5">
        <v>215.61800000000002</v>
      </c>
      <c r="H1975" s="5">
        <v>1724.9440000000002</v>
      </c>
      <c r="I1975" s="5">
        <v>258.74160000000001</v>
      </c>
      <c r="J1975" s="3" t="b">
        <v>0</v>
      </c>
      <c r="K1975" s="3" t="s">
        <v>923</v>
      </c>
      <c r="L1975" s="16">
        <f t="shared" si="90"/>
        <v>0.56041666666666667</v>
      </c>
      <c r="M1975" s="3">
        <v>2024</v>
      </c>
      <c r="N1975" s="3">
        <v>10</v>
      </c>
      <c r="O1975" s="3" t="s">
        <v>28</v>
      </c>
      <c r="P1975" s="3">
        <v>13</v>
      </c>
      <c r="Q1975" s="9">
        <f xml:space="preserve"> Table1[[#This Row],[Total_Sales]] / Table1[[#This Row],[Quantity_Sold]]</f>
        <v>215.61800000000002</v>
      </c>
      <c r="R1975" s="14" t="str">
        <f t="shared" si="91"/>
        <v>Afternoon</v>
      </c>
      <c r="S1975" s="30">
        <f t="shared" si="92"/>
        <v>0.15</v>
      </c>
    </row>
    <row r="1976" spans="1:19" ht="15.75" customHeight="1" x14ac:dyDescent="0.3">
      <c r="A1976" s="3">
        <v>1466</v>
      </c>
      <c r="B1976" s="4">
        <v>45580</v>
      </c>
      <c r="C1976" s="3">
        <v>201</v>
      </c>
      <c r="D1976" s="3">
        <v>301</v>
      </c>
      <c r="E1976" s="3">
        <v>105</v>
      </c>
      <c r="F1976" s="3">
        <v>5</v>
      </c>
      <c r="G1976" s="5">
        <v>46.384</v>
      </c>
      <c r="H1976" s="5">
        <v>231.92000000000002</v>
      </c>
      <c r="I1976" s="5">
        <v>69.576000000000008</v>
      </c>
      <c r="J1976" s="3" t="b">
        <v>0</v>
      </c>
      <c r="K1976" s="3" t="s">
        <v>419</v>
      </c>
      <c r="L1976" s="16">
        <f t="shared" si="90"/>
        <v>0.7680555555555556</v>
      </c>
      <c r="M1976" s="3">
        <v>2024</v>
      </c>
      <c r="N1976" s="3">
        <v>10</v>
      </c>
      <c r="O1976" s="3" t="s">
        <v>31</v>
      </c>
      <c r="P1976" s="3">
        <v>18</v>
      </c>
      <c r="Q1976" s="9">
        <f xml:space="preserve"> Table1[[#This Row],[Total_Sales]] / Table1[[#This Row],[Quantity_Sold]]</f>
        <v>46.384</v>
      </c>
      <c r="R1976" s="14" t="str">
        <f t="shared" si="91"/>
        <v>Evening</v>
      </c>
      <c r="S1976" s="30">
        <f t="shared" si="92"/>
        <v>0.3</v>
      </c>
    </row>
    <row r="1977" spans="1:19" ht="15.75" customHeight="1" x14ac:dyDescent="0.3">
      <c r="A1977" s="3">
        <v>2126</v>
      </c>
      <c r="B1977" s="4">
        <v>45580</v>
      </c>
      <c r="C1977" s="3">
        <v>203</v>
      </c>
      <c r="D1977" s="3">
        <v>305</v>
      </c>
      <c r="E1977" s="3">
        <v>104</v>
      </c>
      <c r="F1977" s="3">
        <v>5</v>
      </c>
      <c r="G1977" s="5">
        <v>249.75600000000003</v>
      </c>
      <c r="H1977" s="5">
        <v>1248.7800000000002</v>
      </c>
      <c r="I1977" s="5">
        <v>374.63400000000007</v>
      </c>
      <c r="J1977" s="3" t="b">
        <v>1</v>
      </c>
      <c r="K1977" s="3" t="s">
        <v>511</v>
      </c>
      <c r="L1977" s="16">
        <f t="shared" si="90"/>
        <v>0.51249999999999996</v>
      </c>
      <c r="M1977" s="3">
        <v>2024</v>
      </c>
      <c r="N1977" s="3">
        <v>10</v>
      </c>
      <c r="O1977" s="3" t="s">
        <v>31</v>
      </c>
      <c r="P1977" s="3">
        <v>12</v>
      </c>
      <c r="Q1977" s="9">
        <f xml:space="preserve"> Table1[[#This Row],[Total_Sales]] / Table1[[#This Row],[Quantity_Sold]]</f>
        <v>249.75600000000003</v>
      </c>
      <c r="R1977" s="14" t="str">
        <f t="shared" si="91"/>
        <v>Afternoon</v>
      </c>
      <c r="S1977" s="30">
        <f t="shared" si="92"/>
        <v>0.3</v>
      </c>
    </row>
    <row r="1978" spans="1:19" ht="15.75" customHeight="1" x14ac:dyDescent="0.3">
      <c r="A1978" s="3">
        <v>1515</v>
      </c>
      <c r="B1978" s="4">
        <v>45581</v>
      </c>
      <c r="C1978" s="3">
        <v>203</v>
      </c>
      <c r="D1978" s="3">
        <v>303</v>
      </c>
      <c r="E1978" s="3">
        <v>102</v>
      </c>
      <c r="F1978" s="3">
        <v>3</v>
      </c>
      <c r="G1978" s="5">
        <v>287.24800000000005</v>
      </c>
      <c r="H1978" s="5">
        <v>861.74400000000014</v>
      </c>
      <c r="I1978" s="5">
        <v>129.26160000000002</v>
      </c>
      <c r="J1978" s="3" t="b">
        <v>0</v>
      </c>
      <c r="K1978" s="3" t="s">
        <v>374</v>
      </c>
      <c r="L1978" s="16">
        <f t="shared" si="90"/>
        <v>0.50624999999999998</v>
      </c>
      <c r="M1978" s="3">
        <v>2024</v>
      </c>
      <c r="N1978" s="3">
        <v>10</v>
      </c>
      <c r="O1978" s="3" t="s">
        <v>18</v>
      </c>
      <c r="P1978" s="3">
        <v>12</v>
      </c>
      <c r="Q1978" s="9">
        <f xml:space="preserve"> Table1[[#This Row],[Total_Sales]] / Table1[[#This Row],[Quantity_Sold]]</f>
        <v>287.24800000000005</v>
      </c>
      <c r="R1978" s="14" t="str">
        <f t="shared" si="91"/>
        <v>Afternoon</v>
      </c>
      <c r="S1978" s="30">
        <f t="shared" si="92"/>
        <v>0.15</v>
      </c>
    </row>
    <row r="1979" spans="1:19" ht="15.75" customHeight="1" x14ac:dyDescent="0.3">
      <c r="A1979" s="3">
        <v>1925</v>
      </c>
      <c r="B1979" s="4">
        <v>45582</v>
      </c>
      <c r="C1979" s="3">
        <v>204</v>
      </c>
      <c r="D1979" s="3">
        <v>304</v>
      </c>
      <c r="E1979" s="3">
        <v>103</v>
      </c>
      <c r="F1979" s="3">
        <v>8</v>
      </c>
      <c r="G1979" s="5">
        <v>389.18100000000004</v>
      </c>
      <c r="H1979" s="5">
        <v>3113.4480000000003</v>
      </c>
      <c r="I1979" s="5">
        <v>591.5551200000001</v>
      </c>
      <c r="J1979" s="3" t="b">
        <v>0</v>
      </c>
      <c r="K1979" s="3" t="s">
        <v>415</v>
      </c>
      <c r="L1979" s="16">
        <f t="shared" si="90"/>
        <v>0.46458333333333335</v>
      </c>
      <c r="M1979" s="3">
        <v>2024</v>
      </c>
      <c r="N1979" s="3">
        <v>10</v>
      </c>
      <c r="O1979" s="3" t="s">
        <v>16</v>
      </c>
      <c r="P1979" s="3">
        <v>11</v>
      </c>
      <c r="Q1979" s="9">
        <f xml:space="preserve"> Table1[[#This Row],[Total_Sales]] / Table1[[#This Row],[Quantity_Sold]]</f>
        <v>389.18100000000004</v>
      </c>
      <c r="R1979" s="14" t="str">
        <f t="shared" si="91"/>
        <v>Morning</v>
      </c>
      <c r="S1979" s="30">
        <f t="shared" si="92"/>
        <v>0.19</v>
      </c>
    </row>
    <row r="1980" spans="1:19" ht="15.75" customHeight="1" x14ac:dyDescent="0.3">
      <c r="A1980" s="3">
        <v>2233</v>
      </c>
      <c r="B1980" s="4">
        <v>45582</v>
      </c>
      <c r="C1980" s="3">
        <v>205</v>
      </c>
      <c r="D1980" s="3">
        <v>301</v>
      </c>
      <c r="E1980" s="3">
        <v>101</v>
      </c>
      <c r="F1980" s="3">
        <v>6</v>
      </c>
      <c r="G1980" s="5">
        <v>52.714999999999996</v>
      </c>
      <c r="H1980" s="5">
        <v>316.28999999999996</v>
      </c>
      <c r="I1980" s="5">
        <v>79.072499999999991</v>
      </c>
      <c r="J1980" s="3" t="b">
        <v>0</v>
      </c>
      <c r="K1980" s="3" t="s">
        <v>834</v>
      </c>
      <c r="L1980" s="16">
        <f t="shared" si="90"/>
        <v>0.69722222222222219</v>
      </c>
      <c r="M1980" s="3">
        <v>2024</v>
      </c>
      <c r="N1980" s="3">
        <v>10</v>
      </c>
      <c r="O1980" s="3" t="s">
        <v>16</v>
      </c>
      <c r="P1980" s="3">
        <v>16</v>
      </c>
      <c r="Q1980" s="14">
        <f xml:space="preserve"> Table1[[#This Row],[Total_Sales]] / Table1[[#This Row],[Quantity_Sold]]</f>
        <v>52.714999999999996</v>
      </c>
      <c r="R1980" s="14" t="str">
        <f t="shared" si="91"/>
        <v>Evening</v>
      </c>
      <c r="S1980" s="30">
        <f t="shared" si="92"/>
        <v>0.25</v>
      </c>
    </row>
    <row r="1981" spans="1:19" ht="15.75" customHeight="1" x14ac:dyDescent="0.3">
      <c r="A1981" s="3">
        <v>2495</v>
      </c>
      <c r="B1981" s="4">
        <v>45582</v>
      </c>
      <c r="C1981" s="3">
        <v>205</v>
      </c>
      <c r="D1981" s="3">
        <v>301</v>
      </c>
      <c r="E1981" s="3">
        <v>101</v>
      </c>
      <c r="F1981" s="3">
        <v>8</v>
      </c>
      <c r="G1981" s="5">
        <v>305.60400000000004</v>
      </c>
      <c r="H1981" s="5">
        <v>2444.8320000000003</v>
      </c>
      <c r="I1981" s="5">
        <v>464.51808000000005</v>
      </c>
      <c r="J1981" s="3" t="b">
        <v>1</v>
      </c>
      <c r="K1981" s="3" t="s">
        <v>938</v>
      </c>
      <c r="L1981" s="16">
        <f t="shared" si="90"/>
        <v>0.40763888888888888</v>
      </c>
      <c r="M1981" s="3">
        <v>2024</v>
      </c>
      <c r="N1981" s="3">
        <v>10</v>
      </c>
      <c r="O1981" s="3" t="s">
        <v>16</v>
      </c>
      <c r="P1981" s="3">
        <v>9</v>
      </c>
      <c r="Q1981" s="14">
        <f xml:space="preserve"> Table1[[#This Row],[Total_Sales]] / Table1[[#This Row],[Quantity_Sold]]</f>
        <v>305.60400000000004</v>
      </c>
      <c r="R1981" s="14" t="str">
        <f t="shared" si="91"/>
        <v>Morning</v>
      </c>
      <c r="S1981" s="30">
        <f t="shared" si="92"/>
        <v>0.19</v>
      </c>
    </row>
    <row r="1982" spans="1:19" ht="15.75" customHeight="1" x14ac:dyDescent="0.3">
      <c r="A1982" s="3">
        <v>2747</v>
      </c>
      <c r="B1982" s="4">
        <v>45582</v>
      </c>
      <c r="C1982" s="3">
        <v>205</v>
      </c>
      <c r="D1982" s="3">
        <v>304</v>
      </c>
      <c r="E1982" s="3">
        <v>105</v>
      </c>
      <c r="F1982" s="3">
        <v>8</v>
      </c>
      <c r="G1982" s="5">
        <v>43.796999999999997</v>
      </c>
      <c r="H1982" s="5">
        <v>350.37599999999998</v>
      </c>
      <c r="I1982" s="5">
        <v>66.571439999999996</v>
      </c>
      <c r="J1982" s="3" t="b">
        <v>0</v>
      </c>
      <c r="K1982" s="3" t="s">
        <v>1020</v>
      </c>
      <c r="L1982" s="16">
        <f t="shared" si="90"/>
        <v>0.91874999999999996</v>
      </c>
      <c r="M1982" s="3">
        <v>2024</v>
      </c>
      <c r="N1982" s="3">
        <v>10</v>
      </c>
      <c r="O1982" s="3" t="s">
        <v>16</v>
      </c>
      <c r="P1982" s="3">
        <v>22</v>
      </c>
      <c r="Q1982" s="9">
        <f xml:space="preserve"> Table1[[#This Row],[Total_Sales]] / Table1[[#This Row],[Quantity_Sold]]</f>
        <v>43.796999999999997</v>
      </c>
      <c r="R1982" s="14" t="str">
        <f t="shared" si="91"/>
        <v>Night</v>
      </c>
      <c r="S1982" s="30">
        <f t="shared" si="92"/>
        <v>0.19</v>
      </c>
    </row>
    <row r="1983" spans="1:19" ht="15.75" customHeight="1" x14ac:dyDescent="0.3">
      <c r="A1983" s="3">
        <v>2201</v>
      </c>
      <c r="B1983" s="4">
        <v>45583</v>
      </c>
      <c r="C1983" s="3">
        <v>201</v>
      </c>
      <c r="D1983" s="3">
        <v>303</v>
      </c>
      <c r="E1983" s="3">
        <v>102</v>
      </c>
      <c r="F1983" s="3">
        <v>2</v>
      </c>
      <c r="G1983" s="5">
        <v>335.63400000000001</v>
      </c>
      <c r="H1983" s="5">
        <v>671.26800000000003</v>
      </c>
      <c r="I1983" s="5">
        <v>127.54092000000001</v>
      </c>
      <c r="J1983" s="3" t="b">
        <v>0</v>
      </c>
      <c r="K1983" s="3" t="s">
        <v>818</v>
      </c>
      <c r="L1983" s="16">
        <f t="shared" si="90"/>
        <v>0.23125000000000001</v>
      </c>
      <c r="M1983" s="3">
        <v>2024</v>
      </c>
      <c r="N1983" s="3">
        <v>10</v>
      </c>
      <c r="O1983" s="3" t="s">
        <v>26</v>
      </c>
      <c r="P1983" s="3">
        <v>5</v>
      </c>
      <c r="Q1983" s="9">
        <f xml:space="preserve"> Table1[[#This Row],[Total_Sales]] / Table1[[#This Row],[Quantity_Sold]]</f>
        <v>335.63400000000001</v>
      </c>
      <c r="R1983" s="14" t="str">
        <f t="shared" si="91"/>
        <v>Morning</v>
      </c>
      <c r="S1983" s="30">
        <f t="shared" si="92"/>
        <v>0.19</v>
      </c>
    </row>
    <row r="1984" spans="1:19" ht="15.75" customHeight="1" x14ac:dyDescent="0.3">
      <c r="A1984" s="3">
        <v>2456</v>
      </c>
      <c r="B1984" s="4">
        <v>45583</v>
      </c>
      <c r="C1984" s="3">
        <v>202</v>
      </c>
      <c r="D1984" s="3">
        <v>304</v>
      </c>
      <c r="E1984" s="3">
        <v>102</v>
      </c>
      <c r="F1984" s="3">
        <v>4</v>
      </c>
      <c r="G1984" s="5">
        <v>169.92300000000003</v>
      </c>
      <c r="H1984" s="5">
        <v>679.69200000000012</v>
      </c>
      <c r="I1984" s="5">
        <v>203.90760000000003</v>
      </c>
      <c r="J1984" s="3" t="b">
        <v>1</v>
      </c>
      <c r="K1984" s="3" t="s">
        <v>681</v>
      </c>
      <c r="L1984" s="16">
        <f t="shared" si="90"/>
        <v>0.79236111111111107</v>
      </c>
      <c r="M1984" s="3">
        <v>2024</v>
      </c>
      <c r="N1984" s="3">
        <v>10</v>
      </c>
      <c r="O1984" s="3" t="s">
        <v>26</v>
      </c>
      <c r="P1984" s="3">
        <v>19</v>
      </c>
      <c r="Q1984" s="9">
        <f xml:space="preserve"> Table1[[#This Row],[Total_Sales]] / Table1[[#This Row],[Quantity_Sold]]</f>
        <v>169.92300000000003</v>
      </c>
      <c r="R1984" s="14" t="str">
        <f t="shared" si="91"/>
        <v>Evening</v>
      </c>
      <c r="S1984" s="30">
        <f t="shared" si="92"/>
        <v>0.3</v>
      </c>
    </row>
    <row r="1985" spans="1:19" ht="15.75" customHeight="1" x14ac:dyDescent="0.3">
      <c r="A1985" s="3">
        <v>2933</v>
      </c>
      <c r="B1985" s="4">
        <v>45583</v>
      </c>
      <c r="C1985" s="3">
        <v>201</v>
      </c>
      <c r="D1985" s="3">
        <v>304</v>
      </c>
      <c r="E1985" s="3">
        <v>103</v>
      </c>
      <c r="F1985" s="3">
        <v>4</v>
      </c>
      <c r="G1985" s="5">
        <v>199.12099999999998</v>
      </c>
      <c r="H1985" s="5">
        <v>796.48399999999992</v>
      </c>
      <c r="I1985" s="5">
        <v>151.33195999999998</v>
      </c>
      <c r="J1985" s="3" t="b">
        <v>0</v>
      </c>
      <c r="K1985" s="3" t="s">
        <v>1089</v>
      </c>
      <c r="L1985" s="16">
        <f t="shared" si="90"/>
        <v>0.31527777777777777</v>
      </c>
      <c r="M1985" s="3">
        <v>2024</v>
      </c>
      <c r="N1985" s="3">
        <v>10</v>
      </c>
      <c r="O1985" s="3" t="s">
        <v>26</v>
      </c>
      <c r="P1985" s="3">
        <v>7</v>
      </c>
      <c r="Q1985" s="9">
        <f xml:space="preserve"> Table1[[#This Row],[Total_Sales]] / Table1[[#This Row],[Quantity_Sold]]</f>
        <v>199.12099999999998</v>
      </c>
      <c r="R1985" s="14" t="str">
        <f t="shared" si="91"/>
        <v>Morning</v>
      </c>
      <c r="S1985" s="30">
        <f t="shared" si="92"/>
        <v>0.19</v>
      </c>
    </row>
    <row r="1986" spans="1:19" ht="15.75" customHeight="1" x14ac:dyDescent="0.3">
      <c r="A1986" s="3">
        <v>1931</v>
      </c>
      <c r="B1986" s="4">
        <v>45584</v>
      </c>
      <c r="C1986" s="3">
        <v>203</v>
      </c>
      <c r="D1986" s="3">
        <v>303</v>
      </c>
      <c r="E1986" s="3">
        <v>104</v>
      </c>
      <c r="F1986" s="3">
        <v>8</v>
      </c>
      <c r="G1986" s="5">
        <v>121.836</v>
      </c>
      <c r="H1986" s="5">
        <v>974.68799999999999</v>
      </c>
      <c r="I1986" s="5">
        <v>185.19072</v>
      </c>
      <c r="J1986" s="3" t="b">
        <v>0</v>
      </c>
      <c r="K1986" s="3" t="s">
        <v>713</v>
      </c>
      <c r="L1986" s="16">
        <f t="shared" ref="L1986:L2001" si="93">TIMEVALUE(K1986)</f>
        <v>0.6333333333333333</v>
      </c>
      <c r="M1986" s="3">
        <v>2024</v>
      </c>
      <c r="N1986" s="3">
        <v>10</v>
      </c>
      <c r="O1986" s="3" t="s">
        <v>22</v>
      </c>
      <c r="P1986" s="3">
        <v>15</v>
      </c>
      <c r="Q1986" s="9">
        <f xml:space="preserve"> Table1[[#This Row],[Total_Sales]] / Table1[[#This Row],[Quantity_Sold]]</f>
        <v>121.836</v>
      </c>
      <c r="R1986" s="14" t="str">
        <f t="shared" ref="R1986:R2001" si="94">IF(L1986&lt;TIME(12,0,0),"Morning", IF(L1986&lt;TIME(15,0,0),"Afternoon", IF(L1986&lt;TIME(21,0,0),"Evening","Night")))</f>
        <v>Evening</v>
      </c>
      <c r="S1986" s="30">
        <f t="shared" ref="S1986:S2001" si="95">(I1986/H1986)</f>
        <v>0.19</v>
      </c>
    </row>
    <row r="1987" spans="1:19" ht="15.75" customHeight="1" x14ac:dyDescent="0.3">
      <c r="A1987" s="3">
        <v>2073</v>
      </c>
      <c r="B1987" s="4">
        <v>45584</v>
      </c>
      <c r="C1987" s="3">
        <v>205</v>
      </c>
      <c r="D1987" s="3">
        <v>303</v>
      </c>
      <c r="E1987" s="3">
        <v>105</v>
      </c>
      <c r="F1987" s="3">
        <v>6</v>
      </c>
      <c r="G1987" s="5">
        <v>80.444000000000003</v>
      </c>
      <c r="H1987" s="5">
        <v>482.66399999999999</v>
      </c>
      <c r="I1987" s="5">
        <v>72.399599999999992</v>
      </c>
      <c r="J1987" s="3" t="b">
        <v>0</v>
      </c>
      <c r="K1987" s="3" t="s">
        <v>548</v>
      </c>
      <c r="L1987" s="16">
        <f t="shared" si="93"/>
        <v>0.7895833333333333</v>
      </c>
      <c r="M1987" s="3">
        <v>2024</v>
      </c>
      <c r="N1987" s="3">
        <v>10</v>
      </c>
      <c r="O1987" s="3" t="s">
        <v>22</v>
      </c>
      <c r="P1987" s="3">
        <v>18</v>
      </c>
      <c r="Q1987" s="9">
        <f xml:space="preserve"> Table1[[#This Row],[Total_Sales]] / Table1[[#This Row],[Quantity_Sold]]</f>
        <v>80.444000000000003</v>
      </c>
      <c r="R1987" s="14" t="str">
        <f t="shared" si="94"/>
        <v>Evening</v>
      </c>
      <c r="S1987" s="30">
        <f t="shared" si="95"/>
        <v>0.15</v>
      </c>
    </row>
    <row r="1988" spans="1:19" ht="15.75" customHeight="1" x14ac:dyDescent="0.3">
      <c r="A1988" s="3">
        <v>1879</v>
      </c>
      <c r="B1988" s="4">
        <v>45585</v>
      </c>
      <c r="C1988" s="3">
        <v>202</v>
      </c>
      <c r="D1988" s="3">
        <v>303</v>
      </c>
      <c r="E1988" s="3">
        <v>102</v>
      </c>
      <c r="F1988" s="3">
        <v>5</v>
      </c>
      <c r="G1988" s="5">
        <v>351.89699999999999</v>
      </c>
      <c r="H1988" s="5">
        <v>1759.4849999999999</v>
      </c>
      <c r="I1988" s="5">
        <v>439.87124999999997</v>
      </c>
      <c r="J1988" s="3" t="b">
        <v>0</v>
      </c>
      <c r="K1988" s="3" t="s">
        <v>679</v>
      </c>
      <c r="L1988" s="16">
        <f t="shared" si="93"/>
        <v>0.7006944444444444</v>
      </c>
      <c r="M1988" s="3">
        <v>2024</v>
      </c>
      <c r="N1988" s="3">
        <v>10</v>
      </c>
      <c r="O1988" s="3" t="s">
        <v>20</v>
      </c>
      <c r="P1988" s="3">
        <v>16</v>
      </c>
      <c r="Q1988" s="9">
        <f xml:space="preserve"> Table1[[#This Row],[Total_Sales]] / Table1[[#This Row],[Quantity_Sold]]</f>
        <v>351.89699999999999</v>
      </c>
      <c r="R1988" s="14" t="str">
        <f t="shared" si="94"/>
        <v>Evening</v>
      </c>
      <c r="S1988" s="30">
        <f t="shared" si="95"/>
        <v>0.25</v>
      </c>
    </row>
    <row r="1989" spans="1:19" ht="15.75" customHeight="1" x14ac:dyDescent="0.3">
      <c r="A1989" s="3">
        <v>2299</v>
      </c>
      <c r="B1989" s="4">
        <v>45585</v>
      </c>
      <c r="C1989" s="3">
        <v>202</v>
      </c>
      <c r="D1989" s="3">
        <v>302</v>
      </c>
      <c r="E1989" s="3">
        <v>103</v>
      </c>
      <c r="F1989" s="3">
        <v>7</v>
      </c>
      <c r="G1989" s="5">
        <v>61.191000000000003</v>
      </c>
      <c r="H1989" s="5">
        <v>428.33699999999999</v>
      </c>
      <c r="I1989" s="5">
        <v>107.08425</v>
      </c>
      <c r="J1989" s="3" t="b">
        <v>0</v>
      </c>
      <c r="K1989" s="3" t="s">
        <v>530</v>
      </c>
      <c r="L1989" s="16">
        <f t="shared" si="93"/>
        <v>0.9291666666666667</v>
      </c>
      <c r="M1989" s="3">
        <v>2024</v>
      </c>
      <c r="N1989" s="3">
        <v>10</v>
      </c>
      <c r="O1989" s="3" t="s">
        <v>20</v>
      </c>
      <c r="P1989" s="3">
        <v>22</v>
      </c>
      <c r="Q1989" s="9">
        <f xml:space="preserve"> Table1[[#This Row],[Total_Sales]] / Table1[[#This Row],[Quantity_Sold]]</f>
        <v>61.190999999999995</v>
      </c>
      <c r="R1989" s="14" t="str">
        <f t="shared" si="94"/>
        <v>Night</v>
      </c>
      <c r="S1989" s="30">
        <f t="shared" si="95"/>
        <v>0.25</v>
      </c>
    </row>
    <row r="1990" spans="1:19" ht="15.75" customHeight="1" x14ac:dyDescent="0.3">
      <c r="A1990" s="3">
        <v>2825</v>
      </c>
      <c r="B1990" s="4">
        <v>45585</v>
      </c>
      <c r="C1990" s="3">
        <v>205</v>
      </c>
      <c r="D1990" s="3">
        <v>305</v>
      </c>
      <c r="E1990" s="3">
        <v>102</v>
      </c>
      <c r="F1990" s="3">
        <v>3</v>
      </c>
      <c r="G1990" s="5">
        <v>105.625</v>
      </c>
      <c r="H1990" s="5">
        <v>316.875</v>
      </c>
      <c r="I1990" s="5">
        <v>60.206249999999997</v>
      </c>
      <c r="J1990" s="3" t="b">
        <v>0</v>
      </c>
      <c r="K1990" s="3" t="s">
        <v>963</v>
      </c>
      <c r="L1990" s="16">
        <f t="shared" si="93"/>
        <v>0.72986111111111107</v>
      </c>
      <c r="M1990" s="3">
        <v>2024</v>
      </c>
      <c r="N1990" s="3">
        <v>10</v>
      </c>
      <c r="O1990" s="3" t="s">
        <v>20</v>
      </c>
      <c r="P1990" s="3">
        <v>17</v>
      </c>
      <c r="Q1990" s="9">
        <f xml:space="preserve"> Table1[[#This Row],[Total_Sales]] / Table1[[#This Row],[Quantity_Sold]]</f>
        <v>105.625</v>
      </c>
      <c r="R1990" s="14" t="str">
        <f t="shared" si="94"/>
        <v>Evening</v>
      </c>
      <c r="S1990" s="30">
        <f t="shared" si="95"/>
        <v>0.19</v>
      </c>
    </row>
    <row r="1991" spans="1:19" ht="15.75" customHeight="1" x14ac:dyDescent="0.3">
      <c r="A1991" s="3">
        <v>1533</v>
      </c>
      <c r="B1991" s="4">
        <v>45586</v>
      </c>
      <c r="C1991" s="3">
        <v>203</v>
      </c>
      <c r="D1991" s="3">
        <v>304</v>
      </c>
      <c r="E1991" s="3">
        <v>103</v>
      </c>
      <c r="F1991" s="3">
        <v>8</v>
      </c>
      <c r="G1991" s="5">
        <v>207.89599999999999</v>
      </c>
      <c r="H1991" s="5">
        <v>1663.1679999999999</v>
      </c>
      <c r="I1991" s="5">
        <v>249.47519999999997</v>
      </c>
      <c r="J1991" s="3" t="b">
        <v>0</v>
      </c>
      <c r="K1991" s="3" t="s">
        <v>467</v>
      </c>
      <c r="L1991" s="16">
        <f t="shared" si="93"/>
        <v>0.37569444444444444</v>
      </c>
      <c r="M1991" s="3">
        <v>2024</v>
      </c>
      <c r="N1991" s="3">
        <v>10</v>
      </c>
      <c r="O1991" s="3" t="s">
        <v>28</v>
      </c>
      <c r="P1991" s="3">
        <v>9</v>
      </c>
      <c r="Q1991" s="9">
        <f xml:space="preserve"> Table1[[#This Row],[Total_Sales]] / Table1[[#This Row],[Quantity_Sold]]</f>
        <v>207.89599999999999</v>
      </c>
      <c r="R1991" s="14" t="str">
        <f t="shared" si="94"/>
        <v>Morning</v>
      </c>
      <c r="S1991" s="30">
        <f t="shared" si="95"/>
        <v>0.15</v>
      </c>
    </row>
    <row r="1992" spans="1:19" ht="15.75" customHeight="1" x14ac:dyDescent="0.3">
      <c r="A1992" s="3">
        <v>1840</v>
      </c>
      <c r="B1992" s="4">
        <v>45586</v>
      </c>
      <c r="C1992" s="3">
        <v>204</v>
      </c>
      <c r="D1992" s="3">
        <v>303</v>
      </c>
      <c r="E1992" s="3">
        <v>103</v>
      </c>
      <c r="F1992" s="3">
        <v>7</v>
      </c>
      <c r="G1992" s="5">
        <v>140.76400000000001</v>
      </c>
      <c r="H1992" s="5">
        <v>985.34800000000007</v>
      </c>
      <c r="I1992" s="5">
        <v>167.50916000000004</v>
      </c>
      <c r="J1992" s="3" t="b">
        <v>0</v>
      </c>
      <c r="K1992" s="3" t="s">
        <v>660</v>
      </c>
      <c r="L1992" s="16">
        <f t="shared" si="93"/>
        <v>0.95625000000000004</v>
      </c>
      <c r="M1992" s="3">
        <v>2024</v>
      </c>
      <c r="N1992" s="3">
        <v>10</v>
      </c>
      <c r="O1992" s="3" t="s">
        <v>28</v>
      </c>
      <c r="P1992" s="3">
        <v>22</v>
      </c>
      <c r="Q1992" s="9">
        <f xml:space="preserve"> Table1[[#This Row],[Total_Sales]] / Table1[[#This Row],[Quantity_Sold]]</f>
        <v>140.76400000000001</v>
      </c>
      <c r="R1992" s="14" t="str">
        <f t="shared" si="94"/>
        <v>Night</v>
      </c>
      <c r="S1992" s="30">
        <f t="shared" si="95"/>
        <v>0.17</v>
      </c>
    </row>
    <row r="1993" spans="1:19" ht="15.75" customHeight="1" x14ac:dyDescent="0.3">
      <c r="A1993" s="3">
        <v>1109</v>
      </c>
      <c r="B1993" s="4">
        <v>45587</v>
      </c>
      <c r="C1993" s="3">
        <v>203</v>
      </c>
      <c r="D1993" s="3">
        <v>305</v>
      </c>
      <c r="E1993" s="3">
        <v>105</v>
      </c>
      <c r="F1993" s="3">
        <v>1</v>
      </c>
      <c r="G1993" s="5">
        <v>125.229</v>
      </c>
      <c r="H1993" s="5">
        <v>125.229</v>
      </c>
      <c r="I1993" s="5">
        <v>23.793510000000001</v>
      </c>
      <c r="J1993" s="3" t="b">
        <v>0</v>
      </c>
      <c r="K1993" s="3" t="s">
        <v>124</v>
      </c>
      <c r="L1993" s="16">
        <f t="shared" si="93"/>
        <v>0.41180555555555554</v>
      </c>
      <c r="M1993" s="3">
        <v>2024</v>
      </c>
      <c r="N1993" s="3">
        <v>10</v>
      </c>
      <c r="O1993" s="3" t="s">
        <v>31</v>
      </c>
      <c r="P1993" s="3">
        <v>9</v>
      </c>
      <c r="Q1993" s="9">
        <f xml:space="preserve"> Table1[[#This Row],[Total_Sales]] / Table1[[#This Row],[Quantity_Sold]]</f>
        <v>125.229</v>
      </c>
      <c r="R1993" s="14" t="str">
        <f t="shared" si="94"/>
        <v>Morning</v>
      </c>
      <c r="S1993" s="30">
        <f t="shared" si="95"/>
        <v>0.19</v>
      </c>
    </row>
    <row r="1994" spans="1:19" ht="15.75" customHeight="1" x14ac:dyDescent="0.3">
      <c r="A1994" s="3">
        <v>2085</v>
      </c>
      <c r="B1994" s="4">
        <v>45588</v>
      </c>
      <c r="C1994" s="3">
        <v>203</v>
      </c>
      <c r="D1994" s="3">
        <v>301</v>
      </c>
      <c r="E1994" s="3">
        <v>102</v>
      </c>
      <c r="F1994" s="3">
        <v>8</v>
      </c>
      <c r="G1994" s="5">
        <v>218.36100000000002</v>
      </c>
      <c r="H1994" s="5">
        <v>1746.8880000000001</v>
      </c>
      <c r="I1994" s="5">
        <v>262.03320000000002</v>
      </c>
      <c r="J1994" s="3" t="b">
        <v>0</v>
      </c>
      <c r="K1994" s="3" t="s">
        <v>776</v>
      </c>
      <c r="L1994" s="16">
        <f t="shared" si="93"/>
        <v>0.55555555555555558</v>
      </c>
      <c r="M1994" s="3">
        <v>2024</v>
      </c>
      <c r="N1994" s="3">
        <v>10</v>
      </c>
      <c r="O1994" s="3" t="s">
        <v>18</v>
      </c>
      <c r="P1994" s="3">
        <v>13</v>
      </c>
      <c r="Q1994" s="9">
        <f xml:space="preserve"> Table1[[#This Row],[Total_Sales]] / Table1[[#This Row],[Quantity_Sold]]</f>
        <v>218.36100000000002</v>
      </c>
      <c r="R1994" s="14" t="str">
        <f t="shared" si="94"/>
        <v>Afternoon</v>
      </c>
      <c r="S1994" s="30">
        <f t="shared" si="95"/>
        <v>0.15</v>
      </c>
    </row>
    <row r="1995" spans="1:19" ht="15.75" customHeight="1" x14ac:dyDescent="0.3">
      <c r="A1995" s="3">
        <v>2564</v>
      </c>
      <c r="B1995" s="4">
        <v>45588</v>
      </c>
      <c r="C1995" s="3">
        <v>204</v>
      </c>
      <c r="D1995" s="3">
        <v>305</v>
      </c>
      <c r="E1995" s="3">
        <v>104</v>
      </c>
      <c r="F1995" s="3">
        <v>7</v>
      </c>
      <c r="G1995" s="5">
        <v>349.947</v>
      </c>
      <c r="H1995" s="5">
        <v>2449.6289999999999</v>
      </c>
      <c r="I1995" s="5">
        <v>734.88869999999997</v>
      </c>
      <c r="J1995" s="3" t="b">
        <v>0</v>
      </c>
      <c r="K1995" s="3" t="s">
        <v>845</v>
      </c>
      <c r="L1995" s="16">
        <f t="shared" si="93"/>
        <v>0.88055555555555554</v>
      </c>
      <c r="M1995" s="3">
        <v>2024</v>
      </c>
      <c r="N1995" s="3">
        <v>10</v>
      </c>
      <c r="O1995" s="3" t="s">
        <v>18</v>
      </c>
      <c r="P1995" s="3">
        <v>21</v>
      </c>
      <c r="Q1995" s="9">
        <f xml:space="preserve"> Table1[[#This Row],[Total_Sales]] / Table1[[#This Row],[Quantity_Sold]]</f>
        <v>349.947</v>
      </c>
      <c r="R1995" s="14" t="str">
        <f t="shared" si="94"/>
        <v>Night</v>
      </c>
      <c r="S1995" s="30">
        <f t="shared" si="95"/>
        <v>0.3</v>
      </c>
    </row>
    <row r="1996" spans="1:19" ht="15.75" customHeight="1" x14ac:dyDescent="0.3">
      <c r="A1996" s="3">
        <v>1739</v>
      </c>
      <c r="B1996" s="4">
        <v>45589</v>
      </c>
      <c r="C1996" s="3">
        <v>203</v>
      </c>
      <c r="D1996" s="3">
        <v>301</v>
      </c>
      <c r="E1996" s="3">
        <v>102</v>
      </c>
      <c r="F1996" s="3">
        <v>4</v>
      </c>
      <c r="G1996" s="5">
        <v>44.369000000000007</v>
      </c>
      <c r="H1996" s="5">
        <v>177.47600000000003</v>
      </c>
      <c r="I1996" s="5">
        <v>33.720440000000004</v>
      </c>
      <c r="J1996" s="3" t="b">
        <v>0</v>
      </c>
      <c r="K1996" s="3" t="s">
        <v>602</v>
      </c>
      <c r="L1996" s="16">
        <f t="shared" si="93"/>
        <v>0.2951388888888889</v>
      </c>
      <c r="M1996" s="3">
        <v>2024</v>
      </c>
      <c r="N1996" s="3">
        <v>10</v>
      </c>
      <c r="O1996" s="3" t="s">
        <v>16</v>
      </c>
      <c r="P1996" s="3">
        <v>7</v>
      </c>
      <c r="Q1996" s="9">
        <f xml:space="preserve"> Table1[[#This Row],[Total_Sales]] / Table1[[#This Row],[Quantity_Sold]]</f>
        <v>44.369000000000007</v>
      </c>
      <c r="R1996" s="14" t="str">
        <f t="shared" si="94"/>
        <v>Morning</v>
      </c>
      <c r="S1996" s="30">
        <f t="shared" si="95"/>
        <v>0.19</v>
      </c>
    </row>
    <row r="1997" spans="1:19" ht="15.75" customHeight="1" x14ac:dyDescent="0.3">
      <c r="A1997" s="3">
        <v>2366</v>
      </c>
      <c r="B1997" s="4">
        <v>45589</v>
      </c>
      <c r="C1997" s="3">
        <v>203</v>
      </c>
      <c r="D1997" s="3">
        <v>302</v>
      </c>
      <c r="E1997" s="3">
        <v>103</v>
      </c>
      <c r="F1997" s="3">
        <v>7</v>
      </c>
      <c r="G1997" s="5">
        <v>68.978000000000009</v>
      </c>
      <c r="H1997" s="5">
        <v>482.84600000000006</v>
      </c>
      <c r="I1997" s="5">
        <v>144.85380000000001</v>
      </c>
      <c r="J1997" s="3" t="b">
        <v>1</v>
      </c>
      <c r="K1997" s="3" t="s">
        <v>890</v>
      </c>
      <c r="L1997" s="16">
        <f t="shared" si="93"/>
        <v>0.90416666666666667</v>
      </c>
      <c r="M1997" s="3">
        <v>2024</v>
      </c>
      <c r="N1997" s="3">
        <v>10</v>
      </c>
      <c r="O1997" s="3" t="s">
        <v>16</v>
      </c>
      <c r="P1997" s="3">
        <v>21</v>
      </c>
      <c r="Q1997" s="9">
        <f xml:space="preserve"> Table1[[#This Row],[Total_Sales]] / Table1[[#This Row],[Quantity_Sold]]</f>
        <v>68.978000000000009</v>
      </c>
      <c r="R1997" s="14" t="str">
        <f t="shared" si="94"/>
        <v>Night</v>
      </c>
      <c r="S1997" s="30">
        <f t="shared" si="95"/>
        <v>0.3</v>
      </c>
    </row>
    <row r="1998" spans="1:19" ht="15.75" customHeight="1" x14ac:dyDescent="0.3">
      <c r="A1998" s="3">
        <v>1059</v>
      </c>
      <c r="B1998" s="4">
        <v>45590</v>
      </c>
      <c r="C1998" s="3">
        <v>202</v>
      </c>
      <c r="D1998" s="3">
        <v>304</v>
      </c>
      <c r="E1998" s="3">
        <v>102</v>
      </c>
      <c r="F1998" s="3">
        <v>4</v>
      </c>
      <c r="G1998" s="5">
        <v>286.18200000000002</v>
      </c>
      <c r="H1998" s="5">
        <v>1144.7280000000001</v>
      </c>
      <c r="I1998" s="5">
        <v>171.70920000000001</v>
      </c>
      <c r="J1998" s="3" t="b">
        <v>0</v>
      </c>
      <c r="K1998" s="3" t="s">
        <v>79</v>
      </c>
      <c r="L1998" s="16">
        <f t="shared" si="93"/>
        <v>0.80138888888888893</v>
      </c>
      <c r="M1998" s="3">
        <v>2024</v>
      </c>
      <c r="N1998" s="3">
        <v>10</v>
      </c>
      <c r="O1998" s="3" t="s">
        <v>26</v>
      </c>
      <c r="P1998" s="3">
        <v>19</v>
      </c>
      <c r="Q1998" s="9">
        <f xml:space="preserve"> Table1[[#This Row],[Total_Sales]] / Table1[[#This Row],[Quantity_Sold]]</f>
        <v>286.18200000000002</v>
      </c>
      <c r="R1998" s="14" t="str">
        <f t="shared" si="94"/>
        <v>Evening</v>
      </c>
      <c r="S1998" s="30">
        <f t="shared" si="95"/>
        <v>0.15</v>
      </c>
    </row>
    <row r="1999" spans="1:19" ht="15.75" customHeight="1" x14ac:dyDescent="0.3">
      <c r="A1999" s="3">
        <v>2099</v>
      </c>
      <c r="B1999" s="4">
        <v>45590</v>
      </c>
      <c r="C1999" s="3">
        <v>201</v>
      </c>
      <c r="D1999" s="3">
        <v>301</v>
      </c>
      <c r="E1999" s="3">
        <v>103</v>
      </c>
      <c r="F1999" s="3">
        <v>1</v>
      </c>
      <c r="G1999" s="5">
        <v>347.15200000000004</v>
      </c>
      <c r="H1999" s="5">
        <v>347.15200000000004</v>
      </c>
      <c r="I1999" s="5">
        <v>65.958880000000008</v>
      </c>
      <c r="J1999" s="3" t="b">
        <v>0</v>
      </c>
      <c r="K1999" s="3" t="s">
        <v>683</v>
      </c>
      <c r="L1999" s="16">
        <f t="shared" si="93"/>
        <v>0.71319444444444446</v>
      </c>
      <c r="M1999" s="3">
        <v>2024</v>
      </c>
      <c r="N1999" s="3">
        <v>10</v>
      </c>
      <c r="O1999" s="3" t="s">
        <v>26</v>
      </c>
      <c r="P1999" s="3">
        <v>17</v>
      </c>
      <c r="Q1999" s="9">
        <f xml:space="preserve"> Table1[[#This Row],[Total_Sales]] / Table1[[#This Row],[Quantity_Sold]]</f>
        <v>347.15200000000004</v>
      </c>
      <c r="R1999" s="14" t="str">
        <f t="shared" si="94"/>
        <v>Evening</v>
      </c>
      <c r="S1999" s="30">
        <f t="shared" si="95"/>
        <v>0.19</v>
      </c>
    </row>
    <row r="2000" spans="1:19" ht="15.75" customHeight="1" x14ac:dyDescent="0.3">
      <c r="A2000" s="3">
        <v>2562</v>
      </c>
      <c r="B2000" s="4">
        <v>45590</v>
      </c>
      <c r="C2000" s="3">
        <v>204</v>
      </c>
      <c r="D2000" s="3">
        <v>302</v>
      </c>
      <c r="E2000" s="3">
        <v>103</v>
      </c>
      <c r="F2000" s="3">
        <v>10</v>
      </c>
      <c r="G2000" s="5">
        <v>266.565</v>
      </c>
      <c r="H2000" s="5">
        <v>2665.65</v>
      </c>
      <c r="I2000" s="5">
        <v>559.78650000000005</v>
      </c>
      <c r="J2000" s="3" t="b">
        <v>0</v>
      </c>
      <c r="K2000" s="3" t="s">
        <v>503</v>
      </c>
      <c r="L2000" s="16">
        <f t="shared" si="93"/>
        <v>0.49861111111111112</v>
      </c>
      <c r="M2000" s="3">
        <v>2024</v>
      </c>
      <c r="N2000" s="3">
        <v>10</v>
      </c>
      <c r="O2000" s="3" t="s">
        <v>26</v>
      </c>
      <c r="P2000" s="3">
        <v>11</v>
      </c>
      <c r="Q2000" s="9">
        <f xml:space="preserve"> Table1[[#This Row],[Total_Sales]] / Table1[[#This Row],[Quantity_Sold]]</f>
        <v>266.565</v>
      </c>
      <c r="R2000" s="14" t="str">
        <f t="shared" si="94"/>
        <v>Morning</v>
      </c>
      <c r="S2000" s="30">
        <f t="shared" si="95"/>
        <v>0.21000000000000002</v>
      </c>
    </row>
    <row r="2001" spans="1:19" ht="15.75" customHeight="1" x14ac:dyDescent="0.3">
      <c r="A2001" s="3">
        <v>2629</v>
      </c>
      <c r="B2001" s="4">
        <v>45590</v>
      </c>
      <c r="C2001" s="3">
        <v>203</v>
      </c>
      <c r="D2001" s="3">
        <v>305</v>
      </c>
      <c r="E2001" s="3">
        <v>104</v>
      </c>
      <c r="F2001" s="3">
        <v>4</v>
      </c>
      <c r="G2001" s="5">
        <v>256.815</v>
      </c>
      <c r="H2001" s="5">
        <v>1027.26</v>
      </c>
      <c r="I2001" s="5">
        <v>256.815</v>
      </c>
      <c r="J2001" s="3" t="b">
        <v>1</v>
      </c>
      <c r="K2001" s="3" t="s">
        <v>933</v>
      </c>
      <c r="L2001" s="16">
        <f t="shared" si="93"/>
        <v>0.67500000000000004</v>
      </c>
      <c r="M2001" s="3">
        <v>2024</v>
      </c>
      <c r="N2001" s="3">
        <v>10</v>
      </c>
      <c r="O2001" s="3" t="s">
        <v>26</v>
      </c>
      <c r="P2001" s="3">
        <v>16</v>
      </c>
      <c r="Q2001" s="9">
        <f xml:space="preserve"> Table1[[#This Row],[Total_Sales]] / Table1[[#This Row],[Quantity_Sold]]</f>
        <v>256.815</v>
      </c>
      <c r="R2001" s="14" t="str">
        <f t="shared" si="94"/>
        <v>Evening</v>
      </c>
      <c r="S2001" s="30">
        <f t="shared" si="95"/>
        <v>0.25</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001"/>
  <sheetViews>
    <sheetView workbookViewId="0">
      <selection activeCell="C16" sqref="C16"/>
    </sheetView>
  </sheetViews>
  <sheetFormatPr defaultColWidth="14.44140625" defaultRowHeight="15" customHeight="1" x14ac:dyDescent="0.3"/>
  <cols>
    <col min="1" max="1" width="14.88671875" bestFit="1" customWidth="1"/>
    <col min="2" max="2" width="18.21875" bestFit="1" customWidth="1"/>
    <col min="3" max="3" width="23.33203125" bestFit="1" customWidth="1"/>
    <col min="4" max="25" width="8.6640625" customWidth="1"/>
  </cols>
  <sheetData>
    <row r="1" spans="1:3" ht="14.4" x14ac:dyDescent="0.3">
      <c r="A1" s="1" t="s">
        <v>2</v>
      </c>
      <c r="B1" s="1" t="s">
        <v>1105</v>
      </c>
      <c r="C1" s="1" t="s">
        <v>1106</v>
      </c>
    </row>
    <row r="2" spans="1:3" ht="14.4" x14ac:dyDescent="0.3">
      <c r="A2" s="3">
        <v>201</v>
      </c>
      <c r="B2" s="3" t="s">
        <v>1107</v>
      </c>
      <c r="C2" s="3" t="s">
        <v>1108</v>
      </c>
    </row>
    <row r="3" spans="1:3" ht="14.4" x14ac:dyDescent="0.3">
      <c r="A3" s="3">
        <v>202</v>
      </c>
      <c r="B3" s="3" t="s">
        <v>1109</v>
      </c>
      <c r="C3" s="3" t="s">
        <v>1110</v>
      </c>
    </row>
    <row r="4" spans="1:3" ht="14.4" x14ac:dyDescent="0.3">
      <c r="A4" s="3">
        <v>203</v>
      </c>
      <c r="B4" s="3" t="s">
        <v>1111</v>
      </c>
      <c r="C4" s="3" t="s">
        <v>1112</v>
      </c>
    </row>
    <row r="5" spans="1:3" ht="14.4" x14ac:dyDescent="0.3">
      <c r="A5" s="3">
        <v>204</v>
      </c>
      <c r="B5" s="3" t="s">
        <v>1113</v>
      </c>
      <c r="C5" s="3" t="s">
        <v>1114</v>
      </c>
    </row>
    <row r="6" spans="1:3" ht="14.4" x14ac:dyDescent="0.3">
      <c r="A6" s="3">
        <v>205</v>
      </c>
      <c r="B6" s="3" t="s">
        <v>1115</v>
      </c>
      <c r="C6" s="3" t="s">
        <v>1116</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row r="1015" ht="15.75" customHeight="1" x14ac:dyDescent="0.3"/>
    <row r="1016" ht="15.75" customHeight="1" x14ac:dyDescent="0.3"/>
    <row r="1017" ht="15.75" customHeight="1" x14ac:dyDescent="0.3"/>
    <row r="1018" ht="15.75" customHeight="1" x14ac:dyDescent="0.3"/>
    <row r="1019" ht="15.75" customHeight="1" x14ac:dyDescent="0.3"/>
    <row r="1020" ht="15.75" customHeight="1" x14ac:dyDescent="0.3"/>
    <row r="1021" ht="15.75" customHeight="1" x14ac:dyDescent="0.3"/>
    <row r="1022" ht="15.75" customHeight="1" x14ac:dyDescent="0.3"/>
    <row r="1023" ht="15.75" customHeight="1" x14ac:dyDescent="0.3"/>
    <row r="1024" ht="15.75" customHeight="1" x14ac:dyDescent="0.3"/>
    <row r="1025" ht="15.75" customHeight="1" x14ac:dyDescent="0.3"/>
    <row r="1026" ht="15.75" customHeight="1" x14ac:dyDescent="0.3"/>
    <row r="1027" ht="15.75" customHeight="1" x14ac:dyDescent="0.3"/>
    <row r="1028" ht="15.75" customHeight="1" x14ac:dyDescent="0.3"/>
    <row r="1029" ht="15.75" customHeight="1" x14ac:dyDescent="0.3"/>
    <row r="1030" ht="15.75" customHeight="1" x14ac:dyDescent="0.3"/>
    <row r="1031" ht="15.75" customHeight="1" x14ac:dyDescent="0.3"/>
    <row r="1032" ht="15.75" customHeight="1" x14ac:dyDescent="0.3"/>
    <row r="1033" ht="15.75" customHeight="1" x14ac:dyDescent="0.3"/>
    <row r="1034" ht="15.75" customHeight="1" x14ac:dyDescent="0.3"/>
    <row r="1035" ht="15.75" customHeight="1" x14ac:dyDescent="0.3"/>
    <row r="1036" ht="15.75" customHeight="1" x14ac:dyDescent="0.3"/>
    <row r="1037" ht="15.75" customHeight="1" x14ac:dyDescent="0.3"/>
    <row r="1038" ht="15.75" customHeight="1" x14ac:dyDescent="0.3"/>
    <row r="1039" ht="15.75" customHeight="1" x14ac:dyDescent="0.3"/>
    <row r="1040" ht="15.75" customHeight="1" x14ac:dyDescent="0.3"/>
    <row r="1041" ht="15.75" customHeight="1" x14ac:dyDescent="0.3"/>
    <row r="1042" ht="15.75" customHeight="1" x14ac:dyDescent="0.3"/>
    <row r="1043" ht="15.75" customHeight="1" x14ac:dyDescent="0.3"/>
    <row r="1044" ht="15.75" customHeight="1" x14ac:dyDescent="0.3"/>
    <row r="1045" ht="15.75" customHeight="1" x14ac:dyDescent="0.3"/>
    <row r="1046" ht="15.75" customHeight="1" x14ac:dyDescent="0.3"/>
    <row r="1047" ht="15.75" customHeight="1" x14ac:dyDescent="0.3"/>
    <row r="1048" ht="15.75" customHeight="1" x14ac:dyDescent="0.3"/>
    <row r="1049" ht="15.75" customHeight="1" x14ac:dyDescent="0.3"/>
    <row r="1050" ht="15.75" customHeight="1" x14ac:dyDescent="0.3"/>
    <row r="1051" ht="15.75" customHeight="1" x14ac:dyDescent="0.3"/>
    <row r="1052" ht="15.75" customHeight="1" x14ac:dyDescent="0.3"/>
    <row r="1053" ht="15.75" customHeight="1" x14ac:dyDescent="0.3"/>
    <row r="1054" ht="15.75" customHeight="1" x14ac:dyDescent="0.3"/>
    <row r="1055" ht="15.75" customHeight="1" x14ac:dyDescent="0.3"/>
    <row r="1056" ht="15.75" customHeight="1" x14ac:dyDescent="0.3"/>
    <row r="1057" ht="15.75" customHeight="1" x14ac:dyDescent="0.3"/>
    <row r="1058" ht="15.75" customHeight="1" x14ac:dyDescent="0.3"/>
    <row r="1059" ht="15.75" customHeight="1" x14ac:dyDescent="0.3"/>
    <row r="1060" ht="15.75" customHeight="1" x14ac:dyDescent="0.3"/>
    <row r="1061" ht="15.75" customHeight="1" x14ac:dyDescent="0.3"/>
    <row r="1062" ht="15.75" customHeight="1" x14ac:dyDescent="0.3"/>
    <row r="1063" ht="15.75" customHeight="1" x14ac:dyDescent="0.3"/>
    <row r="1064" ht="15.75" customHeight="1" x14ac:dyDescent="0.3"/>
    <row r="1065" ht="15.75" customHeight="1" x14ac:dyDescent="0.3"/>
    <row r="1066" ht="15.75" customHeight="1" x14ac:dyDescent="0.3"/>
    <row r="1067" ht="15.75" customHeight="1" x14ac:dyDescent="0.3"/>
    <row r="1068" ht="15.75" customHeight="1" x14ac:dyDescent="0.3"/>
    <row r="1069" ht="15.75" customHeight="1" x14ac:dyDescent="0.3"/>
    <row r="1070" ht="15.75" customHeight="1" x14ac:dyDescent="0.3"/>
    <row r="1071" ht="15.75" customHeight="1" x14ac:dyDescent="0.3"/>
    <row r="1072" ht="15.75" customHeight="1" x14ac:dyDescent="0.3"/>
    <row r="1073" ht="15.75" customHeight="1" x14ac:dyDescent="0.3"/>
    <row r="1074" ht="15.75" customHeight="1" x14ac:dyDescent="0.3"/>
    <row r="1075" ht="15.75" customHeight="1" x14ac:dyDescent="0.3"/>
    <row r="1076" ht="15.75" customHeight="1" x14ac:dyDescent="0.3"/>
    <row r="1077" ht="15.75" customHeight="1" x14ac:dyDescent="0.3"/>
    <row r="1078" ht="15.75" customHeight="1" x14ac:dyDescent="0.3"/>
    <row r="1079" ht="15.75" customHeight="1" x14ac:dyDescent="0.3"/>
    <row r="1080" ht="15.75" customHeight="1" x14ac:dyDescent="0.3"/>
    <row r="1081" ht="15.75" customHeight="1" x14ac:dyDescent="0.3"/>
    <row r="1082" ht="15.75" customHeight="1" x14ac:dyDescent="0.3"/>
    <row r="1083" ht="15.75" customHeight="1" x14ac:dyDescent="0.3"/>
    <row r="1084" ht="15.75" customHeight="1" x14ac:dyDescent="0.3"/>
    <row r="1085" ht="15.75" customHeight="1" x14ac:dyDescent="0.3"/>
    <row r="1086" ht="15.75" customHeight="1" x14ac:dyDescent="0.3"/>
    <row r="1087" ht="15.75" customHeight="1" x14ac:dyDescent="0.3"/>
    <row r="1088" ht="15.75" customHeight="1" x14ac:dyDescent="0.3"/>
    <row r="1089" ht="15.75" customHeight="1" x14ac:dyDescent="0.3"/>
    <row r="1090" ht="15.75" customHeight="1" x14ac:dyDescent="0.3"/>
    <row r="1091" ht="15.75" customHeight="1" x14ac:dyDescent="0.3"/>
    <row r="1092" ht="15.75" customHeight="1" x14ac:dyDescent="0.3"/>
    <row r="1093" ht="15.75" customHeight="1" x14ac:dyDescent="0.3"/>
    <row r="1094" ht="15.75" customHeight="1" x14ac:dyDescent="0.3"/>
    <row r="1095" ht="15.75" customHeight="1" x14ac:dyDescent="0.3"/>
    <row r="1096" ht="15.75" customHeight="1" x14ac:dyDescent="0.3"/>
    <row r="1097" ht="15.75" customHeight="1" x14ac:dyDescent="0.3"/>
    <row r="1098" ht="15.75" customHeight="1" x14ac:dyDescent="0.3"/>
    <row r="1099" ht="15.75" customHeight="1" x14ac:dyDescent="0.3"/>
    <row r="1100" ht="15.75" customHeight="1" x14ac:dyDescent="0.3"/>
    <row r="1101" ht="15.75" customHeight="1" x14ac:dyDescent="0.3"/>
    <row r="1102" ht="15.75" customHeight="1" x14ac:dyDescent="0.3"/>
    <row r="1103" ht="15.75" customHeight="1" x14ac:dyDescent="0.3"/>
    <row r="1104" ht="15.75" customHeight="1" x14ac:dyDescent="0.3"/>
    <row r="1105" ht="15.75" customHeight="1" x14ac:dyDescent="0.3"/>
    <row r="1106" ht="15.75" customHeight="1" x14ac:dyDescent="0.3"/>
    <row r="1107" ht="15.75" customHeight="1" x14ac:dyDescent="0.3"/>
    <row r="1108" ht="15.75" customHeight="1" x14ac:dyDescent="0.3"/>
    <row r="1109" ht="15.75" customHeight="1" x14ac:dyDescent="0.3"/>
    <row r="1110" ht="15.75" customHeight="1" x14ac:dyDescent="0.3"/>
    <row r="1111" ht="15.75" customHeight="1" x14ac:dyDescent="0.3"/>
    <row r="1112" ht="15.75" customHeight="1" x14ac:dyDescent="0.3"/>
    <row r="1113" ht="15.75" customHeight="1" x14ac:dyDescent="0.3"/>
    <row r="1114" ht="15.75" customHeight="1" x14ac:dyDescent="0.3"/>
    <row r="1115" ht="15.75" customHeight="1" x14ac:dyDescent="0.3"/>
    <row r="1116" ht="15.75" customHeight="1" x14ac:dyDescent="0.3"/>
    <row r="1117" ht="15.75" customHeight="1" x14ac:dyDescent="0.3"/>
    <row r="1118" ht="15.75" customHeight="1" x14ac:dyDescent="0.3"/>
    <row r="1119" ht="15.75" customHeight="1" x14ac:dyDescent="0.3"/>
    <row r="1120" ht="15.75" customHeight="1" x14ac:dyDescent="0.3"/>
    <row r="1121" ht="15.75" customHeight="1" x14ac:dyDescent="0.3"/>
    <row r="1122" ht="15.75" customHeight="1" x14ac:dyDescent="0.3"/>
    <row r="1123" ht="15.75" customHeight="1" x14ac:dyDescent="0.3"/>
    <row r="1124" ht="15.75" customHeight="1" x14ac:dyDescent="0.3"/>
    <row r="1125" ht="15.75" customHeight="1" x14ac:dyDescent="0.3"/>
    <row r="1126" ht="15.75" customHeight="1" x14ac:dyDescent="0.3"/>
    <row r="1127" ht="15.75" customHeight="1" x14ac:dyDescent="0.3"/>
    <row r="1128" ht="15.75" customHeight="1" x14ac:dyDescent="0.3"/>
    <row r="1129" ht="15.75" customHeight="1" x14ac:dyDescent="0.3"/>
    <row r="1130" ht="15.75" customHeight="1" x14ac:dyDescent="0.3"/>
    <row r="1131" ht="15.75" customHeight="1" x14ac:dyDescent="0.3"/>
    <row r="1132" ht="15.75" customHeight="1" x14ac:dyDescent="0.3"/>
    <row r="1133" ht="15.75" customHeight="1" x14ac:dyDescent="0.3"/>
    <row r="1134" ht="15.75" customHeight="1" x14ac:dyDescent="0.3"/>
    <row r="1135" ht="15.75" customHeight="1" x14ac:dyDescent="0.3"/>
    <row r="1136" ht="15.75" customHeight="1" x14ac:dyDescent="0.3"/>
    <row r="1137" ht="15.75" customHeight="1" x14ac:dyDescent="0.3"/>
    <row r="1138" ht="15.75" customHeight="1" x14ac:dyDescent="0.3"/>
    <row r="1139" ht="15.75" customHeight="1" x14ac:dyDescent="0.3"/>
    <row r="1140" ht="15.75" customHeight="1" x14ac:dyDescent="0.3"/>
    <row r="1141" ht="15.75" customHeight="1" x14ac:dyDescent="0.3"/>
    <row r="1142" ht="15.75" customHeight="1" x14ac:dyDescent="0.3"/>
    <row r="1143" ht="15.75" customHeight="1" x14ac:dyDescent="0.3"/>
    <row r="1144" ht="15.75" customHeight="1" x14ac:dyDescent="0.3"/>
    <row r="1145" ht="15.75" customHeight="1" x14ac:dyDescent="0.3"/>
    <row r="1146" ht="15.75" customHeight="1" x14ac:dyDescent="0.3"/>
    <row r="1147" ht="15.75" customHeight="1" x14ac:dyDescent="0.3"/>
    <row r="1148" ht="15.75" customHeight="1" x14ac:dyDescent="0.3"/>
    <row r="1149" ht="15.75" customHeight="1" x14ac:dyDescent="0.3"/>
    <row r="1150" ht="15.75" customHeight="1" x14ac:dyDescent="0.3"/>
    <row r="1151" ht="15.75" customHeight="1" x14ac:dyDescent="0.3"/>
    <row r="1152" ht="15.75" customHeight="1" x14ac:dyDescent="0.3"/>
    <row r="1153" ht="15.75" customHeight="1" x14ac:dyDescent="0.3"/>
    <row r="1154" ht="15.75" customHeight="1" x14ac:dyDescent="0.3"/>
    <row r="1155" ht="15.75" customHeight="1" x14ac:dyDescent="0.3"/>
    <row r="1156" ht="15.75" customHeight="1" x14ac:dyDescent="0.3"/>
    <row r="1157" ht="15.75" customHeight="1" x14ac:dyDescent="0.3"/>
    <row r="1158" ht="15.75" customHeight="1" x14ac:dyDescent="0.3"/>
    <row r="1159" ht="15.75" customHeight="1" x14ac:dyDescent="0.3"/>
    <row r="1160" ht="15.75" customHeight="1" x14ac:dyDescent="0.3"/>
    <row r="1161" ht="15.75" customHeight="1" x14ac:dyDescent="0.3"/>
    <row r="1162" ht="15.75" customHeight="1" x14ac:dyDescent="0.3"/>
    <row r="1163" ht="15.75" customHeight="1" x14ac:dyDescent="0.3"/>
    <row r="1164" ht="15.75" customHeight="1" x14ac:dyDescent="0.3"/>
    <row r="1165" ht="15.75" customHeight="1" x14ac:dyDescent="0.3"/>
    <row r="1166" ht="15.75" customHeight="1" x14ac:dyDescent="0.3"/>
    <row r="1167" ht="15.75" customHeight="1" x14ac:dyDescent="0.3"/>
    <row r="1168" ht="15.75" customHeight="1" x14ac:dyDescent="0.3"/>
    <row r="1169" ht="15.75" customHeight="1" x14ac:dyDescent="0.3"/>
    <row r="1170" ht="15.75" customHeight="1" x14ac:dyDescent="0.3"/>
    <row r="1171" ht="15.75" customHeight="1" x14ac:dyDescent="0.3"/>
    <row r="1172" ht="15.75" customHeight="1" x14ac:dyDescent="0.3"/>
    <row r="1173" ht="15.75" customHeight="1" x14ac:dyDescent="0.3"/>
    <row r="1174" ht="15.75" customHeight="1" x14ac:dyDescent="0.3"/>
    <row r="1175" ht="15.75" customHeight="1" x14ac:dyDescent="0.3"/>
    <row r="1176" ht="15.75" customHeight="1" x14ac:dyDescent="0.3"/>
    <row r="1177" ht="15.75" customHeight="1" x14ac:dyDescent="0.3"/>
    <row r="1178" ht="15.75" customHeight="1" x14ac:dyDescent="0.3"/>
    <row r="1179" ht="15.75" customHeight="1" x14ac:dyDescent="0.3"/>
    <row r="1180" ht="15.75" customHeight="1" x14ac:dyDescent="0.3"/>
    <row r="1181" ht="15.75" customHeight="1" x14ac:dyDescent="0.3"/>
    <row r="1182" ht="15.75" customHeight="1" x14ac:dyDescent="0.3"/>
    <row r="1183" ht="15.75" customHeight="1" x14ac:dyDescent="0.3"/>
    <row r="1184" ht="15.75" customHeight="1" x14ac:dyDescent="0.3"/>
    <row r="1185" ht="15.75" customHeight="1" x14ac:dyDescent="0.3"/>
    <row r="1186" ht="15.75" customHeight="1" x14ac:dyDescent="0.3"/>
    <row r="1187" ht="15.75" customHeight="1" x14ac:dyDescent="0.3"/>
    <row r="1188" ht="15.75" customHeight="1" x14ac:dyDescent="0.3"/>
    <row r="1189" ht="15.75" customHeight="1" x14ac:dyDescent="0.3"/>
    <row r="1190" ht="15.75" customHeight="1" x14ac:dyDescent="0.3"/>
    <row r="1191" ht="15.75" customHeight="1" x14ac:dyDescent="0.3"/>
    <row r="1192" ht="15.75" customHeight="1" x14ac:dyDescent="0.3"/>
    <row r="1193" ht="15.75" customHeight="1" x14ac:dyDescent="0.3"/>
    <row r="1194" ht="15.75" customHeight="1" x14ac:dyDescent="0.3"/>
    <row r="1195" ht="15.75" customHeight="1" x14ac:dyDescent="0.3"/>
    <row r="1196" ht="15.75" customHeight="1" x14ac:dyDescent="0.3"/>
    <row r="1197" ht="15.75" customHeight="1" x14ac:dyDescent="0.3"/>
    <row r="1198" ht="15.75" customHeight="1" x14ac:dyDescent="0.3"/>
    <row r="1199" ht="15.75" customHeight="1" x14ac:dyDescent="0.3"/>
    <row r="1200" ht="15.75" customHeight="1" x14ac:dyDescent="0.3"/>
    <row r="1201" ht="15.75" customHeight="1" x14ac:dyDescent="0.3"/>
    <row r="1202" ht="15.75" customHeight="1" x14ac:dyDescent="0.3"/>
    <row r="1203" ht="15.75" customHeight="1" x14ac:dyDescent="0.3"/>
    <row r="1204" ht="15.75" customHeight="1" x14ac:dyDescent="0.3"/>
    <row r="1205" ht="15.75" customHeight="1" x14ac:dyDescent="0.3"/>
    <row r="1206" ht="15.75" customHeight="1" x14ac:dyDescent="0.3"/>
    <row r="1207" ht="15.75" customHeight="1" x14ac:dyDescent="0.3"/>
    <row r="1208" ht="15.75" customHeight="1" x14ac:dyDescent="0.3"/>
    <row r="1209" ht="15.75" customHeight="1" x14ac:dyDescent="0.3"/>
    <row r="1210" ht="15.75" customHeight="1" x14ac:dyDescent="0.3"/>
    <row r="1211" ht="15.75" customHeight="1" x14ac:dyDescent="0.3"/>
    <row r="1212" ht="15.75" customHeight="1" x14ac:dyDescent="0.3"/>
    <row r="1213" ht="15.75" customHeight="1" x14ac:dyDescent="0.3"/>
    <row r="1214" ht="15.75" customHeight="1" x14ac:dyDescent="0.3"/>
    <row r="1215" ht="15.75" customHeight="1" x14ac:dyDescent="0.3"/>
    <row r="1216" ht="15.75" customHeight="1" x14ac:dyDescent="0.3"/>
    <row r="1217" ht="15.75" customHeight="1" x14ac:dyDescent="0.3"/>
    <row r="1218" ht="15.75" customHeight="1" x14ac:dyDescent="0.3"/>
    <row r="1219" ht="15.75" customHeight="1" x14ac:dyDescent="0.3"/>
    <row r="1220" ht="15.75" customHeight="1" x14ac:dyDescent="0.3"/>
    <row r="1221" ht="15.75" customHeight="1" x14ac:dyDescent="0.3"/>
    <row r="1222" ht="15.75" customHeight="1" x14ac:dyDescent="0.3"/>
    <row r="1223" ht="15.75" customHeight="1" x14ac:dyDescent="0.3"/>
    <row r="1224" ht="15.75" customHeight="1" x14ac:dyDescent="0.3"/>
    <row r="1225" ht="15.75" customHeight="1" x14ac:dyDescent="0.3"/>
    <row r="1226" ht="15.75" customHeight="1" x14ac:dyDescent="0.3"/>
    <row r="1227" ht="15.75" customHeight="1" x14ac:dyDescent="0.3"/>
    <row r="1228" ht="15.75" customHeight="1" x14ac:dyDescent="0.3"/>
    <row r="1229" ht="15.75" customHeight="1" x14ac:dyDescent="0.3"/>
    <row r="1230" ht="15.75" customHeight="1" x14ac:dyDescent="0.3"/>
    <row r="1231" ht="15.75" customHeight="1" x14ac:dyDescent="0.3"/>
    <row r="1232" ht="15.75" customHeight="1" x14ac:dyDescent="0.3"/>
    <row r="1233" ht="15.75" customHeight="1" x14ac:dyDescent="0.3"/>
    <row r="1234" ht="15.75" customHeight="1" x14ac:dyDescent="0.3"/>
    <row r="1235" ht="15.75" customHeight="1" x14ac:dyDescent="0.3"/>
    <row r="1236" ht="15.75" customHeight="1" x14ac:dyDescent="0.3"/>
    <row r="1237" ht="15.75" customHeight="1" x14ac:dyDescent="0.3"/>
    <row r="1238" ht="15.75" customHeight="1" x14ac:dyDescent="0.3"/>
    <row r="1239" ht="15.75" customHeight="1" x14ac:dyDescent="0.3"/>
    <row r="1240" ht="15.75" customHeight="1" x14ac:dyDescent="0.3"/>
    <row r="1241" ht="15.75" customHeight="1" x14ac:dyDescent="0.3"/>
    <row r="1242" ht="15.75" customHeight="1" x14ac:dyDescent="0.3"/>
    <row r="1243" ht="15.75" customHeight="1" x14ac:dyDescent="0.3"/>
    <row r="1244" ht="15.75" customHeight="1" x14ac:dyDescent="0.3"/>
    <row r="1245" ht="15.75" customHeight="1" x14ac:dyDescent="0.3"/>
    <row r="1246" ht="15.75" customHeight="1" x14ac:dyDescent="0.3"/>
    <row r="1247" ht="15.75" customHeight="1" x14ac:dyDescent="0.3"/>
    <row r="1248" ht="15.75" customHeight="1" x14ac:dyDescent="0.3"/>
    <row r="1249" ht="15.75" customHeight="1" x14ac:dyDescent="0.3"/>
    <row r="1250" ht="15.75" customHeight="1" x14ac:dyDescent="0.3"/>
    <row r="1251" ht="15.75" customHeight="1" x14ac:dyDescent="0.3"/>
    <row r="1252" ht="15.75" customHeight="1" x14ac:dyDescent="0.3"/>
    <row r="1253" ht="15.75" customHeight="1" x14ac:dyDescent="0.3"/>
    <row r="1254" ht="15.75" customHeight="1" x14ac:dyDescent="0.3"/>
    <row r="1255" ht="15.75" customHeight="1" x14ac:dyDescent="0.3"/>
    <row r="1256" ht="15.75" customHeight="1" x14ac:dyDescent="0.3"/>
    <row r="1257" ht="15.75" customHeight="1" x14ac:dyDescent="0.3"/>
    <row r="1258" ht="15.75" customHeight="1" x14ac:dyDescent="0.3"/>
    <row r="1259" ht="15.75" customHeight="1" x14ac:dyDescent="0.3"/>
    <row r="1260" ht="15.75" customHeight="1" x14ac:dyDescent="0.3"/>
    <row r="1261" ht="15.75" customHeight="1" x14ac:dyDescent="0.3"/>
    <row r="1262" ht="15.75" customHeight="1" x14ac:dyDescent="0.3"/>
    <row r="1263" ht="15.75" customHeight="1" x14ac:dyDescent="0.3"/>
    <row r="1264" ht="15.75" customHeight="1" x14ac:dyDescent="0.3"/>
    <row r="1265" ht="15.75" customHeight="1" x14ac:dyDescent="0.3"/>
    <row r="1266" ht="15.75" customHeight="1" x14ac:dyDescent="0.3"/>
    <row r="1267" ht="15.75" customHeight="1" x14ac:dyDescent="0.3"/>
    <row r="1268" ht="15.75" customHeight="1" x14ac:dyDescent="0.3"/>
    <row r="1269" ht="15.75" customHeight="1" x14ac:dyDescent="0.3"/>
    <row r="1270" ht="15.75" customHeight="1" x14ac:dyDescent="0.3"/>
    <row r="1271" ht="15.75" customHeight="1" x14ac:dyDescent="0.3"/>
    <row r="1272" ht="15.75" customHeight="1" x14ac:dyDescent="0.3"/>
    <row r="1273" ht="15.75" customHeight="1" x14ac:dyDescent="0.3"/>
    <row r="1274" ht="15.75" customHeight="1" x14ac:dyDescent="0.3"/>
    <row r="1275" ht="15.75" customHeight="1" x14ac:dyDescent="0.3"/>
    <row r="1276" ht="15.75" customHeight="1" x14ac:dyDescent="0.3"/>
    <row r="1277" ht="15.75" customHeight="1" x14ac:dyDescent="0.3"/>
    <row r="1278" ht="15.75" customHeight="1" x14ac:dyDescent="0.3"/>
    <row r="1279" ht="15.75" customHeight="1" x14ac:dyDescent="0.3"/>
    <row r="1280" ht="15.75" customHeight="1" x14ac:dyDescent="0.3"/>
    <row r="1281" ht="15.75" customHeight="1" x14ac:dyDescent="0.3"/>
    <row r="1282" ht="15.75" customHeight="1" x14ac:dyDescent="0.3"/>
    <row r="1283" ht="15.75" customHeight="1" x14ac:dyDescent="0.3"/>
    <row r="1284" ht="15.75" customHeight="1" x14ac:dyDescent="0.3"/>
    <row r="1285" ht="15.75" customHeight="1" x14ac:dyDescent="0.3"/>
    <row r="1286" ht="15.75" customHeight="1" x14ac:dyDescent="0.3"/>
    <row r="1287" ht="15.75" customHeight="1" x14ac:dyDescent="0.3"/>
    <row r="1288" ht="15.75" customHeight="1" x14ac:dyDescent="0.3"/>
    <row r="1289" ht="15.75" customHeight="1" x14ac:dyDescent="0.3"/>
    <row r="1290" ht="15.75" customHeight="1" x14ac:dyDescent="0.3"/>
    <row r="1291" ht="15.75" customHeight="1" x14ac:dyDescent="0.3"/>
    <row r="1292" ht="15.75" customHeight="1" x14ac:dyDescent="0.3"/>
    <row r="1293" ht="15.75" customHeight="1" x14ac:dyDescent="0.3"/>
    <row r="1294" ht="15.75" customHeight="1" x14ac:dyDescent="0.3"/>
    <row r="1295" ht="15.75" customHeight="1" x14ac:dyDescent="0.3"/>
    <row r="1296" ht="15.75" customHeight="1" x14ac:dyDescent="0.3"/>
    <row r="1297" ht="15.75" customHeight="1" x14ac:dyDescent="0.3"/>
    <row r="1298" ht="15.75" customHeight="1" x14ac:dyDescent="0.3"/>
    <row r="1299" ht="15.75" customHeight="1" x14ac:dyDescent="0.3"/>
    <row r="1300" ht="15.75" customHeight="1" x14ac:dyDescent="0.3"/>
    <row r="1301" ht="15.75" customHeight="1" x14ac:dyDescent="0.3"/>
    <row r="1302" ht="15.75" customHeight="1" x14ac:dyDescent="0.3"/>
    <row r="1303" ht="15.75" customHeight="1" x14ac:dyDescent="0.3"/>
    <row r="1304" ht="15.75" customHeight="1" x14ac:dyDescent="0.3"/>
    <row r="1305" ht="15.75" customHeight="1" x14ac:dyDescent="0.3"/>
    <row r="1306" ht="15.75" customHeight="1" x14ac:dyDescent="0.3"/>
    <row r="1307" ht="15.75" customHeight="1" x14ac:dyDescent="0.3"/>
    <row r="1308" ht="15.75" customHeight="1" x14ac:dyDescent="0.3"/>
    <row r="1309" ht="15.75" customHeight="1" x14ac:dyDescent="0.3"/>
    <row r="1310" ht="15.75" customHeight="1" x14ac:dyDescent="0.3"/>
    <row r="1311" ht="15.75" customHeight="1" x14ac:dyDescent="0.3"/>
    <row r="1312" ht="15.75" customHeight="1" x14ac:dyDescent="0.3"/>
    <row r="1313" ht="15.75" customHeight="1" x14ac:dyDescent="0.3"/>
    <row r="1314" ht="15.75" customHeight="1" x14ac:dyDescent="0.3"/>
    <row r="1315" ht="15.75" customHeight="1" x14ac:dyDescent="0.3"/>
    <row r="1316" ht="15.75" customHeight="1" x14ac:dyDescent="0.3"/>
    <row r="1317" ht="15.75" customHeight="1" x14ac:dyDescent="0.3"/>
    <row r="1318" ht="15.75" customHeight="1" x14ac:dyDescent="0.3"/>
    <row r="1319" ht="15.75" customHeight="1" x14ac:dyDescent="0.3"/>
    <row r="1320" ht="15.75" customHeight="1" x14ac:dyDescent="0.3"/>
    <row r="1321" ht="15.75" customHeight="1" x14ac:dyDescent="0.3"/>
    <row r="1322" ht="15.75" customHeight="1" x14ac:dyDescent="0.3"/>
    <row r="1323" ht="15.75" customHeight="1" x14ac:dyDescent="0.3"/>
    <row r="1324" ht="15.75" customHeight="1" x14ac:dyDescent="0.3"/>
    <row r="1325" ht="15.75" customHeight="1" x14ac:dyDescent="0.3"/>
    <row r="1326" ht="15.75" customHeight="1" x14ac:dyDescent="0.3"/>
    <row r="1327" ht="15.75" customHeight="1" x14ac:dyDescent="0.3"/>
    <row r="1328" ht="15.75" customHeight="1" x14ac:dyDescent="0.3"/>
    <row r="1329" ht="15.75" customHeight="1" x14ac:dyDescent="0.3"/>
    <row r="1330" ht="15.75" customHeight="1" x14ac:dyDescent="0.3"/>
    <row r="1331" ht="15.75" customHeight="1" x14ac:dyDescent="0.3"/>
    <row r="1332" ht="15.75" customHeight="1" x14ac:dyDescent="0.3"/>
    <row r="1333" ht="15.75" customHeight="1" x14ac:dyDescent="0.3"/>
    <row r="1334" ht="15.75" customHeight="1" x14ac:dyDescent="0.3"/>
    <row r="1335" ht="15.75" customHeight="1" x14ac:dyDescent="0.3"/>
    <row r="1336" ht="15.75" customHeight="1" x14ac:dyDescent="0.3"/>
    <row r="1337" ht="15.75" customHeight="1" x14ac:dyDescent="0.3"/>
    <row r="1338" ht="15.75" customHeight="1" x14ac:dyDescent="0.3"/>
    <row r="1339" ht="15.75" customHeight="1" x14ac:dyDescent="0.3"/>
    <row r="1340" ht="15.75" customHeight="1" x14ac:dyDescent="0.3"/>
    <row r="1341" ht="15.75" customHeight="1" x14ac:dyDescent="0.3"/>
    <row r="1342" ht="15.75" customHeight="1" x14ac:dyDescent="0.3"/>
    <row r="1343" ht="15.75" customHeight="1" x14ac:dyDescent="0.3"/>
    <row r="1344" ht="15.75" customHeight="1" x14ac:dyDescent="0.3"/>
    <row r="1345" ht="15.75" customHeight="1" x14ac:dyDescent="0.3"/>
    <row r="1346" ht="15.75" customHeight="1" x14ac:dyDescent="0.3"/>
    <row r="1347" ht="15.75" customHeight="1" x14ac:dyDescent="0.3"/>
    <row r="1348" ht="15.75" customHeight="1" x14ac:dyDescent="0.3"/>
    <row r="1349" ht="15.75" customHeight="1" x14ac:dyDescent="0.3"/>
    <row r="1350" ht="15.75" customHeight="1" x14ac:dyDescent="0.3"/>
    <row r="1351" ht="15.75" customHeight="1" x14ac:dyDescent="0.3"/>
    <row r="1352" ht="15.75" customHeight="1" x14ac:dyDescent="0.3"/>
    <row r="1353" ht="15.75" customHeight="1" x14ac:dyDescent="0.3"/>
    <row r="1354" ht="15.75" customHeight="1" x14ac:dyDescent="0.3"/>
    <row r="1355" ht="15.75" customHeight="1" x14ac:dyDescent="0.3"/>
    <row r="1356" ht="15.75" customHeight="1" x14ac:dyDescent="0.3"/>
    <row r="1357" ht="15.75" customHeight="1" x14ac:dyDescent="0.3"/>
    <row r="1358" ht="15.75" customHeight="1" x14ac:dyDescent="0.3"/>
    <row r="1359" ht="15.75" customHeight="1" x14ac:dyDescent="0.3"/>
    <row r="1360" ht="15.75" customHeight="1" x14ac:dyDescent="0.3"/>
    <row r="1361" ht="15.75" customHeight="1" x14ac:dyDescent="0.3"/>
    <row r="1362" ht="15.75" customHeight="1" x14ac:dyDescent="0.3"/>
    <row r="1363" ht="15.75" customHeight="1" x14ac:dyDescent="0.3"/>
    <row r="1364" ht="15.75" customHeight="1" x14ac:dyDescent="0.3"/>
    <row r="1365" ht="15.75" customHeight="1" x14ac:dyDescent="0.3"/>
    <row r="1366" ht="15.75" customHeight="1" x14ac:dyDescent="0.3"/>
    <row r="1367" ht="15.75" customHeight="1" x14ac:dyDescent="0.3"/>
    <row r="1368" ht="15.75" customHeight="1" x14ac:dyDescent="0.3"/>
    <row r="1369" ht="15.75" customHeight="1" x14ac:dyDescent="0.3"/>
    <row r="1370" ht="15.75" customHeight="1" x14ac:dyDescent="0.3"/>
    <row r="1371" ht="15.75" customHeight="1" x14ac:dyDescent="0.3"/>
    <row r="1372" ht="15.75" customHeight="1" x14ac:dyDescent="0.3"/>
    <row r="1373" ht="15.75" customHeight="1" x14ac:dyDescent="0.3"/>
    <row r="1374" ht="15.75" customHeight="1" x14ac:dyDescent="0.3"/>
    <row r="1375" ht="15.75" customHeight="1" x14ac:dyDescent="0.3"/>
    <row r="1376" ht="15.75" customHeight="1" x14ac:dyDescent="0.3"/>
    <row r="1377" ht="15.75" customHeight="1" x14ac:dyDescent="0.3"/>
    <row r="1378" ht="15.75" customHeight="1" x14ac:dyDescent="0.3"/>
    <row r="1379" ht="15.75" customHeight="1" x14ac:dyDescent="0.3"/>
    <row r="1380" ht="15.75" customHeight="1" x14ac:dyDescent="0.3"/>
    <row r="1381" ht="15.75" customHeight="1" x14ac:dyDescent="0.3"/>
    <row r="1382" ht="15.75" customHeight="1" x14ac:dyDescent="0.3"/>
    <row r="1383" ht="15.75" customHeight="1" x14ac:dyDescent="0.3"/>
    <row r="1384" ht="15.75" customHeight="1" x14ac:dyDescent="0.3"/>
    <row r="1385" ht="15.75" customHeight="1" x14ac:dyDescent="0.3"/>
    <row r="1386" ht="15.75" customHeight="1" x14ac:dyDescent="0.3"/>
    <row r="1387" ht="15.75" customHeight="1" x14ac:dyDescent="0.3"/>
    <row r="1388" ht="15.75" customHeight="1" x14ac:dyDescent="0.3"/>
    <row r="1389" ht="15.75" customHeight="1" x14ac:dyDescent="0.3"/>
    <row r="1390" ht="15.75" customHeight="1" x14ac:dyDescent="0.3"/>
    <row r="1391" ht="15.75" customHeight="1" x14ac:dyDescent="0.3"/>
    <row r="1392" ht="15.75" customHeight="1" x14ac:dyDescent="0.3"/>
    <row r="1393" ht="15.75" customHeight="1" x14ac:dyDescent="0.3"/>
    <row r="1394" ht="15.75" customHeight="1" x14ac:dyDescent="0.3"/>
    <row r="1395" ht="15.75" customHeight="1" x14ac:dyDescent="0.3"/>
    <row r="1396" ht="15.75" customHeight="1" x14ac:dyDescent="0.3"/>
    <row r="1397" ht="15.75" customHeight="1" x14ac:dyDescent="0.3"/>
    <row r="1398" ht="15.75" customHeight="1" x14ac:dyDescent="0.3"/>
    <row r="1399" ht="15.75" customHeight="1" x14ac:dyDescent="0.3"/>
    <row r="1400" ht="15.75" customHeight="1" x14ac:dyDescent="0.3"/>
    <row r="1401" ht="15.75" customHeight="1" x14ac:dyDescent="0.3"/>
    <row r="1402" ht="15.75" customHeight="1" x14ac:dyDescent="0.3"/>
    <row r="1403" ht="15.75" customHeight="1" x14ac:dyDescent="0.3"/>
    <row r="1404" ht="15.75" customHeight="1" x14ac:dyDescent="0.3"/>
    <row r="1405" ht="15.75" customHeight="1" x14ac:dyDescent="0.3"/>
    <row r="1406" ht="15.75" customHeight="1" x14ac:dyDescent="0.3"/>
    <row r="1407" ht="15.75" customHeight="1" x14ac:dyDescent="0.3"/>
    <row r="1408" ht="15.75" customHeight="1" x14ac:dyDescent="0.3"/>
    <row r="1409" ht="15.75" customHeight="1" x14ac:dyDescent="0.3"/>
    <row r="1410" ht="15.75" customHeight="1" x14ac:dyDescent="0.3"/>
    <row r="1411" ht="15.75" customHeight="1" x14ac:dyDescent="0.3"/>
    <row r="1412" ht="15.75" customHeight="1" x14ac:dyDescent="0.3"/>
    <row r="1413" ht="15.75" customHeight="1" x14ac:dyDescent="0.3"/>
    <row r="1414" ht="15.75" customHeight="1" x14ac:dyDescent="0.3"/>
    <row r="1415" ht="15.75" customHeight="1" x14ac:dyDescent="0.3"/>
    <row r="1416" ht="15.75" customHeight="1" x14ac:dyDescent="0.3"/>
    <row r="1417" ht="15.75" customHeight="1" x14ac:dyDescent="0.3"/>
    <row r="1418" ht="15.75" customHeight="1" x14ac:dyDescent="0.3"/>
    <row r="1419" ht="15.75" customHeight="1" x14ac:dyDescent="0.3"/>
    <row r="1420" ht="15.75" customHeight="1" x14ac:dyDescent="0.3"/>
    <row r="1421" ht="15.75" customHeight="1" x14ac:dyDescent="0.3"/>
    <row r="1422" ht="15.75" customHeight="1" x14ac:dyDescent="0.3"/>
    <row r="1423" ht="15.75" customHeight="1" x14ac:dyDescent="0.3"/>
    <row r="1424" ht="15.75" customHeight="1" x14ac:dyDescent="0.3"/>
    <row r="1425" ht="15.75" customHeight="1" x14ac:dyDescent="0.3"/>
    <row r="1426" ht="15.75" customHeight="1" x14ac:dyDescent="0.3"/>
    <row r="1427" ht="15.75" customHeight="1" x14ac:dyDescent="0.3"/>
    <row r="1428" ht="15.75" customHeight="1" x14ac:dyDescent="0.3"/>
    <row r="1429" ht="15.75" customHeight="1" x14ac:dyDescent="0.3"/>
    <row r="1430" ht="15.75" customHeight="1" x14ac:dyDescent="0.3"/>
    <row r="1431" ht="15.75" customHeight="1" x14ac:dyDescent="0.3"/>
    <row r="1432" ht="15.75" customHeight="1" x14ac:dyDescent="0.3"/>
    <row r="1433" ht="15.75" customHeight="1" x14ac:dyDescent="0.3"/>
    <row r="1434" ht="15.75" customHeight="1" x14ac:dyDescent="0.3"/>
    <row r="1435" ht="15.75" customHeight="1" x14ac:dyDescent="0.3"/>
    <row r="1436" ht="15.75" customHeight="1" x14ac:dyDescent="0.3"/>
    <row r="1437" ht="15.75" customHeight="1" x14ac:dyDescent="0.3"/>
    <row r="1438" ht="15.75" customHeight="1" x14ac:dyDescent="0.3"/>
    <row r="1439" ht="15.75" customHeight="1" x14ac:dyDescent="0.3"/>
    <row r="1440" ht="15.75" customHeight="1" x14ac:dyDescent="0.3"/>
    <row r="1441" ht="15.75" customHeight="1" x14ac:dyDescent="0.3"/>
    <row r="1442" ht="15.75" customHeight="1" x14ac:dyDescent="0.3"/>
    <row r="1443" ht="15.75" customHeight="1" x14ac:dyDescent="0.3"/>
    <row r="1444" ht="15.75" customHeight="1" x14ac:dyDescent="0.3"/>
    <row r="1445" ht="15.75" customHeight="1" x14ac:dyDescent="0.3"/>
    <row r="1446" ht="15.75" customHeight="1" x14ac:dyDescent="0.3"/>
    <row r="1447" ht="15.75" customHeight="1" x14ac:dyDescent="0.3"/>
    <row r="1448" ht="15.75" customHeight="1" x14ac:dyDescent="0.3"/>
    <row r="1449" ht="15.75" customHeight="1" x14ac:dyDescent="0.3"/>
    <row r="1450" ht="15.75" customHeight="1" x14ac:dyDescent="0.3"/>
    <row r="1451" ht="15.75" customHeight="1" x14ac:dyDescent="0.3"/>
    <row r="1452" ht="15.75" customHeight="1" x14ac:dyDescent="0.3"/>
    <row r="1453" ht="15.75" customHeight="1" x14ac:dyDescent="0.3"/>
    <row r="1454" ht="15.75" customHeight="1" x14ac:dyDescent="0.3"/>
    <row r="1455" ht="15.75" customHeight="1" x14ac:dyDescent="0.3"/>
    <row r="1456" ht="15.75" customHeight="1" x14ac:dyDescent="0.3"/>
    <row r="1457" ht="15.75" customHeight="1" x14ac:dyDescent="0.3"/>
    <row r="1458" ht="15.75" customHeight="1" x14ac:dyDescent="0.3"/>
    <row r="1459" ht="15.75" customHeight="1" x14ac:dyDescent="0.3"/>
    <row r="1460" ht="15.75" customHeight="1" x14ac:dyDescent="0.3"/>
    <row r="1461" ht="15.75" customHeight="1" x14ac:dyDescent="0.3"/>
    <row r="1462" ht="15.75" customHeight="1" x14ac:dyDescent="0.3"/>
    <row r="1463" ht="15.75" customHeight="1" x14ac:dyDescent="0.3"/>
    <row r="1464" ht="15.75" customHeight="1" x14ac:dyDescent="0.3"/>
    <row r="1465" ht="15.75" customHeight="1" x14ac:dyDescent="0.3"/>
    <row r="1466" ht="15.75" customHeight="1" x14ac:dyDescent="0.3"/>
    <row r="1467" ht="15.75" customHeight="1" x14ac:dyDescent="0.3"/>
    <row r="1468" ht="15.75" customHeight="1" x14ac:dyDescent="0.3"/>
    <row r="1469" ht="15.75" customHeight="1" x14ac:dyDescent="0.3"/>
    <row r="1470" ht="15.75" customHeight="1" x14ac:dyDescent="0.3"/>
    <row r="1471" ht="15.75" customHeight="1" x14ac:dyDescent="0.3"/>
    <row r="1472" ht="15.75" customHeight="1" x14ac:dyDescent="0.3"/>
    <row r="1473" ht="15.75" customHeight="1" x14ac:dyDescent="0.3"/>
    <row r="1474" ht="15.75" customHeight="1" x14ac:dyDescent="0.3"/>
    <row r="1475" ht="15.75" customHeight="1" x14ac:dyDescent="0.3"/>
    <row r="1476" ht="15.75" customHeight="1" x14ac:dyDescent="0.3"/>
    <row r="1477" ht="15.75" customHeight="1" x14ac:dyDescent="0.3"/>
    <row r="1478" ht="15.75" customHeight="1" x14ac:dyDescent="0.3"/>
    <row r="1479" ht="15.75" customHeight="1" x14ac:dyDescent="0.3"/>
    <row r="1480" ht="15.75" customHeight="1" x14ac:dyDescent="0.3"/>
    <row r="1481" ht="15.75" customHeight="1" x14ac:dyDescent="0.3"/>
    <row r="1482" ht="15.75" customHeight="1" x14ac:dyDescent="0.3"/>
    <row r="1483" ht="15.75" customHeight="1" x14ac:dyDescent="0.3"/>
    <row r="1484" ht="15.75" customHeight="1" x14ac:dyDescent="0.3"/>
    <row r="1485" ht="15.75" customHeight="1" x14ac:dyDescent="0.3"/>
    <row r="1486" ht="15.75" customHeight="1" x14ac:dyDescent="0.3"/>
    <row r="1487" ht="15.75" customHeight="1" x14ac:dyDescent="0.3"/>
    <row r="1488" ht="15.75" customHeight="1" x14ac:dyDescent="0.3"/>
    <row r="1489" ht="15.75" customHeight="1" x14ac:dyDescent="0.3"/>
    <row r="1490" ht="15.75" customHeight="1" x14ac:dyDescent="0.3"/>
    <row r="1491" ht="15.75" customHeight="1" x14ac:dyDescent="0.3"/>
    <row r="1492" ht="15.75" customHeight="1" x14ac:dyDescent="0.3"/>
    <row r="1493" ht="15.75" customHeight="1" x14ac:dyDescent="0.3"/>
    <row r="1494" ht="15.75" customHeight="1" x14ac:dyDescent="0.3"/>
    <row r="1495" ht="15.75" customHeight="1" x14ac:dyDescent="0.3"/>
    <row r="1496" ht="15.75" customHeight="1" x14ac:dyDescent="0.3"/>
    <row r="1497" ht="15.75" customHeight="1" x14ac:dyDescent="0.3"/>
    <row r="1498" ht="15.75" customHeight="1" x14ac:dyDescent="0.3"/>
    <row r="1499" ht="15.75" customHeight="1" x14ac:dyDescent="0.3"/>
    <row r="1500" ht="15.75" customHeight="1" x14ac:dyDescent="0.3"/>
    <row r="1501" ht="15.75" customHeight="1" x14ac:dyDescent="0.3"/>
    <row r="1502" ht="15.75" customHeight="1" x14ac:dyDescent="0.3"/>
    <row r="1503" ht="15.75" customHeight="1" x14ac:dyDescent="0.3"/>
    <row r="1504" ht="15.75" customHeight="1" x14ac:dyDescent="0.3"/>
    <row r="1505" ht="15.75" customHeight="1" x14ac:dyDescent="0.3"/>
    <row r="1506" ht="15.75" customHeight="1" x14ac:dyDescent="0.3"/>
    <row r="1507" ht="15.75" customHeight="1" x14ac:dyDescent="0.3"/>
    <row r="1508" ht="15.75" customHeight="1" x14ac:dyDescent="0.3"/>
    <row r="1509" ht="15.75" customHeight="1" x14ac:dyDescent="0.3"/>
    <row r="1510" ht="15.75" customHeight="1" x14ac:dyDescent="0.3"/>
    <row r="1511" ht="15.75" customHeight="1" x14ac:dyDescent="0.3"/>
    <row r="1512" ht="15.75" customHeight="1" x14ac:dyDescent="0.3"/>
    <row r="1513" ht="15.75" customHeight="1" x14ac:dyDescent="0.3"/>
    <row r="1514" ht="15.75" customHeight="1" x14ac:dyDescent="0.3"/>
    <row r="1515" ht="15.75" customHeight="1" x14ac:dyDescent="0.3"/>
    <row r="1516" ht="15.75" customHeight="1" x14ac:dyDescent="0.3"/>
    <row r="1517" ht="15.75" customHeight="1" x14ac:dyDescent="0.3"/>
    <row r="1518" ht="15.75" customHeight="1" x14ac:dyDescent="0.3"/>
    <row r="1519" ht="15.75" customHeight="1" x14ac:dyDescent="0.3"/>
    <row r="1520" ht="15.75" customHeight="1" x14ac:dyDescent="0.3"/>
    <row r="1521" ht="15.75" customHeight="1" x14ac:dyDescent="0.3"/>
    <row r="1522" ht="15.75" customHeight="1" x14ac:dyDescent="0.3"/>
    <row r="1523" ht="15.75" customHeight="1" x14ac:dyDescent="0.3"/>
    <row r="1524" ht="15.75" customHeight="1" x14ac:dyDescent="0.3"/>
    <row r="1525" ht="15.75" customHeight="1" x14ac:dyDescent="0.3"/>
    <row r="1526" ht="15.75" customHeight="1" x14ac:dyDescent="0.3"/>
    <row r="1527" ht="15.75" customHeight="1" x14ac:dyDescent="0.3"/>
    <row r="1528" ht="15.75" customHeight="1" x14ac:dyDescent="0.3"/>
    <row r="1529" ht="15.75" customHeight="1" x14ac:dyDescent="0.3"/>
    <row r="1530" ht="15.75" customHeight="1" x14ac:dyDescent="0.3"/>
    <row r="1531" ht="15.75" customHeight="1" x14ac:dyDescent="0.3"/>
    <row r="1532" ht="15.75" customHeight="1" x14ac:dyDescent="0.3"/>
    <row r="1533" ht="15.75" customHeight="1" x14ac:dyDescent="0.3"/>
    <row r="1534" ht="15.75" customHeight="1" x14ac:dyDescent="0.3"/>
    <row r="1535" ht="15.75" customHeight="1" x14ac:dyDescent="0.3"/>
    <row r="1536" ht="15.75" customHeight="1" x14ac:dyDescent="0.3"/>
    <row r="1537" ht="15.75" customHeight="1" x14ac:dyDescent="0.3"/>
    <row r="1538" ht="15.75" customHeight="1" x14ac:dyDescent="0.3"/>
    <row r="1539" ht="15.75" customHeight="1" x14ac:dyDescent="0.3"/>
    <row r="1540" ht="15.75" customHeight="1" x14ac:dyDescent="0.3"/>
    <row r="1541" ht="15.75" customHeight="1" x14ac:dyDescent="0.3"/>
    <row r="1542" ht="15.75" customHeight="1" x14ac:dyDescent="0.3"/>
    <row r="1543" ht="15.75" customHeight="1" x14ac:dyDescent="0.3"/>
    <row r="1544" ht="15.75" customHeight="1" x14ac:dyDescent="0.3"/>
    <row r="1545" ht="15.75" customHeight="1" x14ac:dyDescent="0.3"/>
    <row r="1546" ht="15.75" customHeight="1" x14ac:dyDescent="0.3"/>
    <row r="1547" ht="15.75" customHeight="1" x14ac:dyDescent="0.3"/>
    <row r="1548" ht="15.75" customHeight="1" x14ac:dyDescent="0.3"/>
    <row r="1549" ht="15.75" customHeight="1" x14ac:dyDescent="0.3"/>
    <row r="1550" ht="15.75" customHeight="1" x14ac:dyDescent="0.3"/>
    <row r="1551" ht="15.75" customHeight="1" x14ac:dyDescent="0.3"/>
    <row r="1552" ht="15.75" customHeight="1" x14ac:dyDescent="0.3"/>
    <row r="1553" ht="15.75" customHeight="1" x14ac:dyDescent="0.3"/>
    <row r="1554" ht="15.75" customHeight="1" x14ac:dyDescent="0.3"/>
    <row r="1555" ht="15.75" customHeight="1" x14ac:dyDescent="0.3"/>
    <row r="1556" ht="15.75" customHeight="1" x14ac:dyDescent="0.3"/>
    <row r="1557" ht="15.75" customHeight="1" x14ac:dyDescent="0.3"/>
    <row r="1558" ht="15.75" customHeight="1" x14ac:dyDescent="0.3"/>
    <row r="1559" ht="15.75" customHeight="1" x14ac:dyDescent="0.3"/>
    <row r="1560" ht="15.75" customHeight="1" x14ac:dyDescent="0.3"/>
    <row r="1561" ht="15.75" customHeight="1" x14ac:dyDescent="0.3"/>
    <row r="1562" ht="15.75" customHeight="1" x14ac:dyDescent="0.3"/>
    <row r="1563" ht="15.75" customHeight="1" x14ac:dyDescent="0.3"/>
    <row r="1564" ht="15.75" customHeight="1" x14ac:dyDescent="0.3"/>
    <row r="1565" ht="15.75" customHeight="1" x14ac:dyDescent="0.3"/>
    <row r="1566" ht="15.75" customHeight="1" x14ac:dyDescent="0.3"/>
    <row r="1567" ht="15.75" customHeight="1" x14ac:dyDescent="0.3"/>
    <row r="1568" ht="15.75" customHeight="1" x14ac:dyDescent="0.3"/>
    <row r="1569" ht="15.75" customHeight="1" x14ac:dyDescent="0.3"/>
    <row r="1570" ht="15.75" customHeight="1" x14ac:dyDescent="0.3"/>
    <row r="1571" ht="15.75" customHeight="1" x14ac:dyDescent="0.3"/>
    <row r="1572" ht="15.75" customHeight="1" x14ac:dyDescent="0.3"/>
    <row r="1573" ht="15.75" customHeight="1" x14ac:dyDescent="0.3"/>
    <row r="1574" ht="15.75" customHeight="1" x14ac:dyDescent="0.3"/>
    <row r="1575" ht="15.75" customHeight="1" x14ac:dyDescent="0.3"/>
    <row r="1576" ht="15.75" customHeight="1" x14ac:dyDescent="0.3"/>
    <row r="1577" ht="15.75" customHeight="1" x14ac:dyDescent="0.3"/>
    <row r="1578" ht="15.75" customHeight="1" x14ac:dyDescent="0.3"/>
    <row r="1579" ht="15.75" customHeight="1" x14ac:dyDescent="0.3"/>
    <row r="1580" ht="15.75" customHeight="1" x14ac:dyDescent="0.3"/>
    <row r="1581" ht="15.75" customHeight="1" x14ac:dyDescent="0.3"/>
    <row r="1582" ht="15.75" customHeight="1" x14ac:dyDescent="0.3"/>
    <row r="1583" ht="15.75" customHeight="1" x14ac:dyDescent="0.3"/>
    <row r="1584" ht="15.75" customHeight="1" x14ac:dyDescent="0.3"/>
    <row r="1585" ht="15.75" customHeight="1" x14ac:dyDescent="0.3"/>
    <row r="1586" ht="15.75" customHeight="1" x14ac:dyDescent="0.3"/>
    <row r="1587" ht="15.75" customHeight="1" x14ac:dyDescent="0.3"/>
    <row r="1588" ht="15.75" customHeight="1" x14ac:dyDescent="0.3"/>
    <row r="1589" ht="15.75" customHeight="1" x14ac:dyDescent="0.3"/>
    <row r="1590" ht="15.75" customHeight="1" x14ac:dyDescent="0.3"/>
    <row r="1591" ht="15.75" customHeight="1" x14ac:dyDescent="0.3"/>
    <row r="1592" ht="15.75" customHeight="1" x14ac:dyDescent="0.3"/>
    <row r="1593" ht="15.75" customHeight="1" x14ac:dyDescent="0.3"/>
    <row r="1594" ht="15.75" customHeight="1" x14ac:dyDescent="0.3"/>
    <row r="1595" ht="15.75" customHeight="1" x14ac:dyDescent="0.3"/>
    <row r="1596" ht="15.75" customHeight="1" x14ac:dyDescent="0.3"/>
    <row r="1597" ht="15.75" customHeight="1" x14ac:dyDescent="0.3"/>
    <row r="1598" ht="15.75" customHeight="1" x14ac:dyDescent="0.3"/>
    <row r="1599" ht="15.75" customHeight="1" x14ac:dyDescent="0.3"/>
    <row r="1600" ht="15.75" customHeight="1" x14ac:dyDescent="0.3"/>
    <row r="1601" ht="15.75" customHeight="1" x14ac:dyDescent="0.3"/>
    <row r="1602" ht="15.75" customHeight="1" x14ac:dyDescent="0.3"/>
    <row r="1603" ht="15.75" customHeight="1" x14ac:dyDescent="0.3"/>
    <row r="1604" ht="15.75" customHeight="1" x14ac:dyDescent="0.3"/>
    <row r="1605" ht="15.75" customHeight="1" x14ac:dyDescent="0.3"/>
    <row r="1606" ht="15.75" customHeight="1" x14ac:dyDescent="0.3"/>
    <row r="1607" ht="15.75" customHeight="1" x14ac:dyDescent="0.3"/>
    <row r="1608" ht="15.75" customHeight="1" x14ac:dyDescent="0.3"/>
    <row r="1609" ht="15.75" customHeight="1" x14ac:dyDescent="0.3"/>
    <row r="1610" ht="15.75" customHeight="1" x14ac:dyDescent="0.3"/>
    <row r="1611" ht="15.75" customHeight="1" x14ac:dyDescent="0.3"/>
    <row r="1612" ht="15.75" customHeight="1" x14ac:dyDescent="0.3"/>
    <row r="1613" ht="15.75" customHeight="1" x14ac:dyDescent="0.3"/>
    <row r="1614" ht="15.75" customHeight="1" x14ac:dyDescent="0.3"/>
    <row r="1615" ht="15.75" customHeight="1" x14ac:dyDescent="0.3"/>
    <row r="1616" ht="15.75" customHeight="1" x14ac:dyDescent="0.3"/>
    <row r="1617" ht="15.75" customHeight="1" x14ac:dyDescent="0.3"/>
    <row r="1618" ht="15.75" customHeight="1" x14ac:dyDescent="0.3"/>
    <row r="1619" ht="15.75" customHeight="1" x14ac:dyDescent="0.3"/>
    <row r="1620" ht="15.75" customHeight="1" x14ac:dyDescent="0.3"/>
    <row r="1621" ht="15.75" customHeight="1" x14ac:dyDescent="0.3"/>
    <row r="1622" ht="15.75" customHeight="1" x14ac:dyDescent="0.3"/>
    <row r="1623" ht="15.75" customHeight="1" x14ac:dyDescent="0.3"/>
    <row r="1624" ht="15.75" customHeight="1" x14ac:dyDescent="0.3"/>
    <row r="1625" ht="15.75" customHeight="1" x14ac:dyDescent="0.3"/>
    <row r="1626" ht="15.75" customHeight="1" x14ac:dyDescent="0.3"/>
    <row r="1627" ht="15.75" customHeight="1" x14ac:dyDescent="0.3"/>
    <row r="1628" ht="15.75" customHeight="1" x14ac:dyDescent="0.3"/>
    <row r="1629" ht="15.75" customHeight="1" x14ac:dyDescent="0.3"/>
    <row r="1630" ht="15.75" customHeight="1" x14ac:dyDescent="0.3"/>
    <row r="1631" ht="15.75" customHeight="1" x14ac:dyDescent="0.3"/>
    <row r="1632" ht="15.75" customHeight="1" x14ac:dyDescent="0.3"/>
    <row r="1633" ht="15.75" customHeight="1" x14ac:dyDescent="0.3"/>
    <row r="1634" ht="15.75" customHeight="1" x14ac:dyDescent="0.3"/>
    <row r="1635" ht="15.75" customHeight="1" x14ac:dyDescent="0.3"/>
    <row r="1636" ht="15.75" customHeight="1" x14ac:dyDescent="0.3"/>
    <row r="1637" ht="15.75" customHeight="1" x14ac:dyDescent="0.3"/>
    <row r="1638" ht="15.75" customHeight="1" x14ac:dyDescent="0.3"/>
    <row r="1639" ht="15.75" customHeight="1" x14ac:dyDescent="0.3"/>
    <row r="1640" ht="15.75" customHeight="1" x14ac:dyDescent="0.3"/>
    <row r="1641" ht="15.75" customHeight="1" x14ac:dyDescent="0.3"/>
    <row r="1642" ht="15.75" customHeight="1" x14ac:dyDescent="0.3"/>
    <row r="1643" ht="15.75" customHeight="1" x14ac:dyDescent="0.3"/>
    <row r="1644" ht="15.75" customHeight="1" x14ac:dyDescent="0.3"/>
    <row r="1645" ht="15.75" customHeight="1" x14ac:dyDescent="0.3"/>
    <row r="1646" ht="15.75" customHeight="1" x14ac:dyDescent="0.3"/>
    <row r="1647" ht="15.75" customHeight="1" x14ac:dyDescent="0.3"/>
    <row r="1648" ht="15.75" customHeight="1" x14ac:dyDescent="0.3"/>
    <row r="1649" ht="15.75" customHeight="1" x14ac:dyDescent="0.3"/>
    <row r="1650" ht="15.75" customHeight="1" x14ac:dyDescent="0.3"/>
    <row r="1651" ht="15.75" customHeight="1" x14ac:dyDescent="0.3"/>
    <row r="1652" ht="15.75" customHeight="1" x14ac:dyDescent="0.3"/>
    <row r="1653" ht="15.75" customHeight="1" x14ac:dyDescent="0.3"/>
    <row r="1654" ht="15.75" customHeight="1" x14ac:dyDescent="0.3"/>
    <row r="1655" ht="15.75" customHeight="1" x14ac:dyDescent="0.3"/>
    <row r="1656" ht="15.75" customHeight="1" x14ac:dyDescent="0.3"/>
    <row r="1657" ht="15.75" customHeight="1" x14ac:dyDescent="0.3"/>
    <row r="1658" ht="15.75" customHeight="1" x14ac:dyDescent="0.3"/>
    <row r="1659" ht="15.75" customHeight="1" x14ac:dyDescent="0.3"/>
    <row r="1660" ht="15.75" customHeight="1" x14ac:dyDescent="0.3"/>
    <row r="1661" ht="15.75" customHeight="1" x14ac:dyDescent="0.3"/>
    <row r="1662" ht="15.75" customHeight="1" x14ac:dyDescent="0.3"/>
    <row r="1663" ht="15.75" customHeight="1" x14ac:dyDescent="0.3"/>
    <row r="1664" ht="15.75" customHeight="1" x14ac:dyDescent="0.3"/>
    <row r="1665" ht="15.75" customHeight="1" x14ac:dyDescent="0.3"/>
    <row r="1666" ht="15.75" customHeight="1" x14ac:dyDescent="0.3"/>
    <row r="1667" ht="15.75" customHeight="1" x14ac:dyDescent="0.3"/>
    <row r="1668" ht="15.75" customHeight="1" x14ac:dyDescent="0.3"/>
    <row r="1669" ht="15.75" customHeight="1" x14ac:dyDescent="0.3"/>
    <row r="1670" ht="15.75" customHeight="1" x14ac:dyDescent="0.3"/>
    <row r="1671" ht="15.75" customHeight="1" x14ac:dyDescent="0.3"/>
    <row r="1672" ht="15.75" customHeight="1" x14ac:dyDescent="0.3"/>
    <row r="1673" ht="15.75" customHeight="1" x14ac:dyDescent="0.3"/>
    <row r="1674" ht="15.75" customHeight="1" x14ac:dyDescent="0.3"/>
    <row r="1675" ht="15.75" customHeight="1" x14ac:dyDescent="0.3"/>
    <row r="1676" ht="15.75" customHeight="1" x14ac:dyDescent="0.3"/>
    <row r="1677" ht="15.75" customHeight="1" x14ac:dyDescent="0.3"/>
    <row r="1678" ht="15.75" customHeight="1" x14ac:dyDescent="0.3"/>
    <row r="1679" ht="15.75" customHeight="1" x14ac:dyDescent="0.3"/>
    <row r="1680" ht="15.75" customHeight="1" x14ac:dyDescent="0.3"/>
    <row r="1681" ht="15.75" customHeight="1" x14ac:dyDescent="0.3"/>
    <row r="1682" ht="15.75" customHeight="1" x14ac:dyDescent="0.3"/>
    <row r="1683" ht="15.75" customHeight="1" x14ac:dyDescent="0.3"/>
    <row r="1684" ht="15.75" customHeight="1" x14ac:dyDescent="0.3"/>
    <row r="1685" ht="15.75" customHeight="1" x14ac:dyDescent="0.3"/>
    <row r="1686" ht="15.75" customHeight="1" x14ac:dyDescent="0.3"/>
    <row r="1687" ht="15.75" customHeight="1" x14ac:dyDescent="0.3"/>
    <row r="1688" ht="15.75" customHeight="1" x14ac:dyDescent="0.3"/>
    <row r="1689" ht="15.75" customHeight="1" x14ac:dyDescent="0.3"/>
    <row r="1690" ht="15.75" customHeight="1" x14ac:dyDescent="0.3"/>
    <row r="1691" ht="15.75" customHeight="1" x14ac:dyDescent="0.3"/>
    <row r="1692" ht="15.75" customHeight="1" x14ac:dyDescent="0.3"/>
    <row r="1693" ht="15.75" customHeight="1" x14ac:dyDescent="0.3"/>
    <row r="1694" ht="15.75" customHeight="1" x14ac:dyDescent="0.3"/>
    <row r="1695" ht="15.75" customHeight="1" x14ac:dyDescent="0.3"/>
    <row r="1696" ht="15.75" customHeight="1" x14ac:dyDescent="0.3"/>
    <row r="1697" ht="15.75" customHeight="1" x14ac:dyDescent="0.3"/>
    <row r="1698" ht="15.75" customHeight="1" x14ac:dyDescent="0.3"/>
    <row r="1699" ht="15.75" customHeight="1" x14ac:dyDescent="0.3"/>
    <row r="1700" ht="15.75" customHeight="1" x14ac:dyDescent="0.3"/>
    <row r="1701" ht="15.75" customHeight="1" x14ac:dyDescent="0.3"/>
    <row r="1702" ht="15.75" customHeight="1" x14ac:dyDescent="0.3"/>
    <row r="1703" ht="15.75" customHeight="1" x14ac:dyDescent="0.3"/>
    <row r="1704" ht="15.75" customHeight="1" x14ac:dyDescent="0.3"/>
    <row r="1705" ht="15.75" customHeight="1" x14ac:dyDescent="0.3"/>
    <row r="1706" ht="15.75" customHeight="1" x14ac:dyDescent="0.3"/>
    <row r="1707" ht="15.75" customHeight="1" x14ac:dyDescent="0.3"/>
    <row r="1708" ht="15.75" customHeight="1" x14ac:dyDescent="0.3"/>
    <row r="1709" ht="15.75" customHeight="1" x14ac:dyDescent="0.3"/>
    <row r="1710" ht="15.75" customHeight="1" x14ac:dyDescent="0.3"/>
    <row r="1711" ht="15.75" customHeight="1" x14ac:dyDescent="0.3"/>
    <row r="1712" ht="15.75" customHeight="1" x14ac:dyDescent="0.3"/>
    <row r="1713" ht="15.75" customHeight="1" x14ac:dyDescent="0.3"/>
    <row r="1714" ht="15.75" customHeight="1" x14ac:dyDescent="0.3"/>
    <row r="1715" ht="15.75" customHeight="1" x14ac:dyDescent="0.3"/>
    <row r="1716" ht="15.75" customHeight="1" x14ac:dyDescent="0.3"/>
    <row r="1717" ht="15.75" customHeight="1" x14ac:dyDescent="0.3"/>
    <row r="1718" ht="15.75" customHeight="1" x14ac:dyDescent="0.3"/>
    <row r="1719" ht="15.75" customHeight="1" x14ac:dyDescent="0.3"/>
    <row r="1720" ht="15.75" customHeight="1" x14ac:dyDescent="0.3"/>
    <row r="1721" ht="15.75" customHeight="1" x14ac:dyDescent="0.3"/>
    <row r="1722" ht="15.75" customHeight="1" x14ac:dyDescent="0.3"/>
    <row r="1723" ht="15.75" customHeight="1" x14ac:dyDescent="0.3"/>
    <row r="1724" ht="15.75" customHeight="1" x14ac:dyDescent="0.3"/>
    <row r="1725" ht="15.75" customHeight="1" x14ac:dyDescent="0.3"/>
    <row r="1726" ht="15.75" customHeight="1" x14ac:dyDescent="0.3"/>
    <row r="1727" ht="15.75" customHeight="1" x14ac:dyDescent="0.3"/>
    <row r="1728" ht="15.75" customHeight="1" x14ac:dyDescent="0.3"/>
    <row r="1729" ht="15.75" customHeight="1" x14ac:dyDescent="0.3"/>
    <row r="1730" ht="15.75" customHeight="1" x14ac:dyDescent="0.3"/>
    <row r="1731" ht="15.75" customHeight="1" x14ac:dyDescent="0.3"/>
    <row r="1732" ht="15.75" customHeight="1" x14ac:dyDescent="0.3"/>
    <row r="1733" ht="15.75" customHeight="1" x14ac:dyDescent="0.3"/>
    <row r="1734" ht="15.75" customHeight="1" x14ac:dyDescent="0.3"/>
    <row r="1735" ht="15.75" customHeight="1" x14ac:dyDescent="0.3"/>
    <row r="1736" ht="15.75" customHeight="1" x14ac:dyDescent="0.3"/>
    <row r="1737" ht="15.75" customHeight="1" x14ac:dyDescent="0.3"/>
    <row r="1738" ht="15.75" customHeight="1" x14ac:dyDescent="0.3"/>
    <row r="1739" ht="15.75" customHeight="1" x14ac:dyDescent="0.3"/>
    <row r="1740" ht="15.75" customHeight="1" x14ac:dyDescent="0.3"/>
    <row r="1741" ht="15.75" customHeight="1" x14ac:dyDescent="0.3"/>
    <row r="1742" ht="15.75" customHeight="1" x14ac:dyDescent="0.3"/>
    <row r="1743" ht="15.75" customHeight="1" x14ac:dyDescent="0.3"/>
    <row r="1744" ht="15.75" customHeight="1" x14ac:dyDescent="0.3"/>
    <row r="1745" ht="15.75" customHeight="1" x14ac:dyDescent="0.3"/>
    <row r="1746" ht="15.75" customHeight="1" x14ac:dyDescent="0.3"/>
    <row r="1747" ht="15.75" customHeight="1" x14ac:dyDescent="0.3"/>
    <row r="1748" ht="15.75" customHeight="1" x14ac:dyDescent="0.3"/>
    <row r="1749" ht="15.75" customHeight="1" x14ac:dyDescent="0.3"/>
    <row r="1750" ht="15.75" customHeight="1" x14ac:dyDescent="0.3"/>
    <row r="1751" ht="15.75" customHeight="1" x14ac:dyDescent="0.3"/>
    <row r="1752" ht="15.75" customHeight="1" x14ac:dyDescent="0.3"/>
    <row r="1753" ht="15.75" customHeight="1" x14ac:dyDescent="0.3"/>
    <row r="1754" ht="15.75" customHeight="1" x14ac:dyDescent="0.3"/>
    <row r="1755" ht="15.75" customHeight="1" x14ac:dyDescent="0.3"/>
    <row r="1756" ht="15.75" customHeight="1" x14ac:dyDescent="0.3"/>
    <row r="1757" ht="15.75" customHeight="1" x14ac:dyDescent="0.3"/>
    <row r="1758" ht="15.75" customHeight="1" x14ac:dyDescent="0.3"/>
    <row r="1759" ht="15.75" customHeight="1" x14ac:dyDescent="0.3"/>
    <row r="1760" ht="15.75" customHeight="1" x14ac:dyDescent="0.3"/>
    <row r="1761" ht="15.75" customHeight="1" x14ac:dyDescent="0.3"/>
    <row r="1762" ht="15.75" customHeight="1" x14ac:dyDescent="0.3"/>
    <row r="1763" ht="15.75" customHeight="1" x14ac:dyDescent="0.3"/>
    <row r="1764" ht="15.75" customHeight="1" x14ac:dyDescent="0.3"/>
    <row r="1765" ht="15.75" customHeight="1" x14ac:dyDescent="0.3"/>
    <row r="1766" ht="15.75" customHeight="1" x14ac:dyDescent="0.3"/>
    <row r="1767" ht="15.75" customHeight="1" x14ac:dyDescent="0.3"/>
    <row r="1768" ht="15.75" customHeight="1" x14ac:dyDescent="0.3"/>
    <row r="1769" ht="15.75" customHeight="1" x14ac:dyDescent="0.3"/>
    <row r="1770" ht="15.75" customHeight="1" x14ac:dyDescent="0.3"/>
    <row r="1771" ht="15.75" customHeight="1" x14ac:dyDescent="0.3"/>
    <row r="1772" ht="15.75" customHeight="1" x14ac:dyDescent="0.3"/>
    <row r="1773" ht="15.75" customHeight="1" x14ac:dyDescent="0.3"/>
    <row r="1774" ht="15.75" customHeight="1" x14ac:dyDescent="0.3"/>
    <row r="1775" ht="15.75" customHeight="1" x14ac:dyDescent="0.3"/>
    <row r="1776" ht="15.75" customHeight="1" x14ac:dyDescent="0.3"/>
    <row r="1777" ht="15.75" customHeight="1" x14ac:dyDescent="0.3"/>
    <row r="1778" ht="15.75" customHeight="1" x14ac:dyDescent="0.3"/>
    <row r="1779" ht="15.75" customHeight="1" x14ac:dyDescent="0.3"/>
    <row r="1780" ht="15.75" customHeight="1" x14ac:dyDescent="0.3"/>
    <row r="1781" ht="15.75" customHeight="1" x14ac:dyDescent="0.3"/>
    <row r="1782" ht="15.75" customHeight="1" x14ac:dyDescent="0.3"/>
    <row r="1783" ht="15.75" customHeight="1" x14ac:dyDescent="0.3"/>
    <row r="1784" ht="15.75" customHeight="1" x14ac:dyDescent="0.3"/>
    <row r="1785" ht="15.75" customHeight="1" x14ac:dyDescent="0.3"/>
    <row r="1786" ht="15.75" customHeight="1" x14ac:dyDescent="0.3"/>
    <row r="1787" ht="15.75" customHeight="1" x14ac:dyDescent="0.3"/>
    <row r="1788" ht="15.75" customHeight="1" x14ac:dyDescent="0.3"/>
    <row r="1789" ht="15.75" customHeight="1" x14ac:dyDescent="0.3"/>
    <row r="1790" ht="15.75" customHeight="1" x14ac:dyDescent="0.3"/>
    <row r="1791" ht="15.75" customHeight="1" x14ac:dyDescent="0.3"/>
    <row r="1792" ht="15.75" customHeight="1" x14ac:dyDescent="0.3"/>
    <row r="1793" ht="15.75" customHeight="1" x14ac:dyDescent="0.3"/>
    <row r="1794" ht="15.75" customHeight="1" x14ac:dyDescent="0.3"/>
    <row r="1795" ht="15.75" customHeight="1" x14ac:dyDescent="0.3"/>
    <row r="1796" ht="15.75" customHeight="1" x14ac:dyDescent="0.3"/>
    <row r="1797" ht="15.75" customHeight="1" x14ac:dyDescent="0.3"/>
    <row r="1798" ht="15.75" customHeight="1" x14ac:dyDescent="0.3"/>
    <row r="1799" ht="15.75" customHeight="1" x14ac:dyDescent="0.3"/>
    <row r="1800" ht="15.75" customHeight="1" x14ac:dyDescent="0.3"/>
    <row r="1801" ht="15.75" customHeight="1" x14ac:dyDescent="0.3"/>
    <row r="1802" ht="15.75" customHeight="1" x14ac:dyDescent="0.3"/>
    <row r="1803" ht="15.75" customHeight="1" x14ac:dyDescent="0.3"/>
    <row r="1804" ht="15.75" customHeight="1" x14ac:dyDescent="0.3"/>
    <row r="1805" ht="15.75" customHeight="1" x14ac:dyDescent="0.3"/>
    <row r="1806" ht="15.75" customHeight="1" x14ac:dyDescent="0.3"/>
    <row r="1807" ht="15.75" customHeight="1" x14ac:dyDescent="0.3"/>
    <row r="1808" ht="15.75" customHeight="1" x14ac:dyDescent="0.3"/>
    <row r="1809" ht="15.75" customHeight="1" x14ac:dyDescent="0.3"/>
    <row r="1810" ht="15.75" customHeight="1" x14ac:dyDescent="0.3"/>
    <row r="1811" ht="15.75" customHeight="1" x14ac:dyDescent="0.3"/>
    <row r="1812" ht="15.75" customHeight="1" x14ac:dyDescent="0.3"/>
    <row r="1813" ht="15.75" customHeight="1" x14ac:dyDescent="0.3"/>
    <row r="1814" ht="15.75" customHeight="1" x14ac:dyDescent="0.3"/>
    <row r="1815" ht="15.75" customHeight="1" x14ac:dyDescent="0.3"/>
    <row r="1816" ht="15.75" customHeight="1" x14ac:dyDescent="0.3"/>
    <row r="1817" ht="15.75" customHeight="1" x14ac:dyDescent="0.3"/>
    <row r="1818" ht="15.75" customHeight="1" x14ac:dyDescent="0.3"/>
    <row r="1819" ht="15.75" customHeight="1" x14ac:dyDescent="0.3"/>
    <row r="1820" ht="15.75" customHeight="1" x14ac:dyDescent="0.3"/>
    <row r="1821" ht="15.75" customHeight="1" x14ac:dyDescent="0.3"/>
    <row r="1822" ht="15.75" customHeight="1" x14ac:dyDescent="0.3"/>
    <row r="1823" ht="15.75" customHeight="1" x14ac:dyDescent="0.3"/>
    <row r="1824" ht="15.75" customHeight="1" x14ac:dyDescent="0.3"/>
    <row r="1825" ht="15.75" customHeight="1" x14ac:dyDescent="0.3"/>
    <row r="1826" ht="15.75" customHeight="1" x14ac:dyDescent="0.3"/>
    <row r="1827" ht="15.75" customHeight="1" x14ac:dyDescent="0.3"/>
    <row r="1828" ht="15.75" customHeight="1" x14ac:dyDescent="0.3"/>
    <row r="1829" ht="15.75" customHeight="1" x14ac:dyDescent="0.3"/>
    <row r="1830" ht="15.75" customHeight="1" x14ac:dyDescent="0.3"/>
    <row r="1831" ht="15.75" customHeight="1" x14ac:dyDescent="0.3"/>
    <row r="1832" ht="15.75" customHeight="1" x14ac:dyDescent="0.3"/>
    <row r="1833" ht="15.75" customHeight="1" x14ac:dyDescent="0.3"/>
    <row r="1834" ht="15.75" customHeight="1" x14ac:dyDescent="0.3"/>
    <row r="1835" ht="15.75" customHeight="1" x14ac:dyDescent="0.3"/>
    <row r="1836" ht="15.75" customHeight="1" x14ac:dyDescent="0.3"/>
    <row r="1837" ht="15.75" customHeight="1" x14ac:dyDescent="0.3"/>
    <row r="1838" ht="15.75" customHeight="1" x14ac:dyDescent="0.3"/>
    <row r="1839" ht="15.75" customHeight="1" x14ac:dyDescent="0.3"/>
    <row r="1840" ht="15.75" customHeight="1" x14ac:dyDescent="0.3"/>
    <row r="1841" ht="15.75" customHeight="1" x14ac:dyDescent="0.3"/>
    <row r="1842" ht="15.75" customHeight="1" x14ac:dyDescent="0.3"/>
    <row r="1843" ht="15.75" customHeight="1" x14ac:dyDescent="0.3"/>
    <row r="1844" ht="15.75" customHeight="1" x14ac:dyDescent="0.3"/>
    <row r="1845" ht="15.75" customHeight="1" x14ac:dyDescent="0.3"/>
    <row r="1846" ht="15.75" customHeight="1" x14ac:dyDescent="0.3"/>
    <row r="1847" ht="15.75" customHeight="1" x14ac:dyDescent="0.3"/>
    <row r="1848" ht="15.75" customHeight="1" x14ac:dyDescent="0.3"/>
    <row r="1849" ht="15.75" customHeight="1" x14ac:dyDescent="0.3"/>
    <row r="1850" ht="15.75" customHeight="1" x14ac:dyDescent="0.3"/>
    <row r="1851" ht="15.75" customHeight="1" x14ac:dyDescent="0.3"/>
    <row r="1852" ht="15.75" customHeight="1" x14ac:dyDescent="0.3"/>
    <row r="1853" ht="15.75" customHeight="1" x14ac:dyDescent="0.3"/>
    <row r="1854" ht="15.75" customHeight="1" x14ac:dyDescent="0.3"/>
    <row r="1855" ht="15.75" customHeight="1" x14ac:dyDescent="0.3"/>
    <row r="1856" ht="15.75" customHeight="1" x14ac:dyDescent="0.3"/>
    <row r="1857" ht="15.75" customHeight="1" x14ac:dyDescent="0.3"/>
    <row r="1858" ht="15.75" customHeight="1" x14ac:dyDescent="0.3"/>
    <row r="1859" ht="15.75" customHeight="1" x14ac:dyDescent="0.3"/>
    <row r="1860" ht="15.75" customHeight="1" x14ac:dyDescent="0.3"/>
    <row r="1861" ht="15.75" customHeight="1" x14ac:dyDescent="0.3"/>
    <row r="1862" ht="15.75" customHeight="1" x14ac:dyDescent="0.3"/>
    <row r="1863" ht="15.75" customHeight="1" x14ac:dyDescent="0.3"/>
    <row r="1864" ht="15.75" customHeight="1" x14ac:dyDescent="0.3"/>
    <row r="1865" ht="15.75" customHeight="1" x14ac:dyDescent="0.3"/>
    <row r="1866" ht="15.75" customHeight="1" x14ac:dyDescent="0.3"/>
    <row r="1867" ht="15.75" customHeight="1" x14ac:dyDescent="0.3"/>
    <row r="1868" ht="15.75" customHeight="1" x14ac:dyDescent="0.3"/>
    <row r="1869" ht="15.75" customHeight="1" x14ac:dyDescent="0.3"/>
    <row r="1870" ht="15.75" customHeight="1" x14ac:dyDescent="0.3"/>
    <row r="1871" ht="15.75" customHeight="1" x14ac:dyDescent="0.3"/>
    <row r="1872" ht="15.75" customHeight="1" x14ac:dyDescent="0.3"/>
    <row r="1873" ht="15.75" customHeight="1" x14ac:dyDescent="0.3"/>
    <row r="1874" ht="15.75" customHeight="1" x14ac:dyDescent="0.3"/>
    <row r="1875" ht="15.75" customHeight="1" x14ac:dyDescent="0.3"/>
    <row r="1876" ht="15.75" customHeight="1" x14ac:dyDescent="0.3"/>
    <row r="1877" ht="15.75" customHeight="1" x14ac:dyDescent="0.3"/>
    <row r="1878" ht="15.75" customHeight="1" x14ac:dyDescent="0.3"/>
    <row r="1879" ht="15.75" customHeight="1" x14ac:dyDescent="0.3"/>
    <row r="1880" ht="15.75" customHeight="1" x14ac:dyDescent="0.3"/>
    <row r="1881" ht="15.75" customHeight="1" x14ac:dyDescent="0.3"/>
    <row r="1882" ht="15.75" customHeight="1" x14ac:dyDescent="0.3"/>
    <row r="1883" ht="15.75" customHeight="1" x14ac:dyDescent="0.3"/>
    <row r="1884" ht="15.75" customHeight="1" x14ac:dyDescent="0.3"/>
    <row r="1885" ht="15.75" customHeight="1" x14ac:dyDescent="0.3"/>
    <row r="1886" ht="15.75" customHeight="1" x14ac:dyDescent="0.3"/>
    <row r="1887" ht="15.75" customHeight="1" x14ac:dyDescent="0.3"/>
    <row r="1888" ht="15.75" customHeight="1" x14ac:dyDescent="0.3"/>
    <row r="1889" ht="15.75" customHeight="1" x14ac:dyDescent="0.3"/>
    <row r="1890" ht="15.75" customHeight="1" x14ac:dyDescent="0.3"/>
    <row r="1891" ht="15.75" customHeight="1" x14ac:dyDescent="0.3"/>
    <row r="1892" ht="15.75" customHeight="1" x14ac:dyDescent="0.3"/>
    <row r="1893" ht="15.75" customHeight="1" x14ac:dyDescent="0.3"/>
    <row r="1894" ht="15.75" customHeight="1" x14ac:dyDescent="0.3"/>
    <row r="1895" ht="15.75" customHeight="1" x14ac:dyDescent="0.3"/>
    <row r="1896" ht="15.75" customHeight="1" x14ac:dyDescent="0.3"/>
    <row r="1897" ht="15.75" customHeight="1" x14ac:dyDescent="0.3"/>
    <row r="1898" ht="15.75" customHeight="1" x14ac:dyDescent="0.3"/>
    <row r="1899" ht="15.75" customHeight="1" x14ac:dyDescent="0.3"/>
    <row r="1900" ht="15.75" customHeight="1" x14ac:dyDescent="0.3"/>
    <row r="1901" ht="15.75" customHeight="1" x14ac:dyDescent="0.3"/>
    <row r="1902" ht="15.75" customHeight="1" x14ac:dyDescent="0.3"/>
    <row r="1903" ht="15.75" customHeight="1" x14ac:dyDescent="0.3"/>
    <row r="1904" ht="15.75" customHeight="1" x14ac:dyDescent="0.3"/>
    <row r="1905" ht="15.75" customHeight="1" x14ac:dyDescent="0.3"/>
    <row r="1906" ht="15.75" customHeight="1" x14ac:dyDescent="0.3"/>
    <row r="1907" ht="15.75" customHeight="1" x14ac:dyDescent="0.3"/>
    <row r="1908" ht="15.75" customHeight="1" x14ac:dyDescent="0.3"/>
    <row r="1909" ht="15.75" customHeight="1" x14ac:dyDescent="0.3"/>
    <row r="1910" ht="15.75" customHeight="1" x14ac:dyDescent="0.3"/>
    <row r="1911" ht="15.75" customHeight="1" x14ac:dyDescent="0.3"/>
    <row r="1912" ht="15.75" customHeight="1" x14ac:dyDescent="0.3"/>
    <row r="1913" ht="15.75" customHeight="1" x14ac:dyDescent="0.3"/>
    <row r="1914" ht="15.75" customHeight="1" x14ac:dyDescent="0.3"/>
    <row r="1915" ht="15.75" customHeight="1" x14ac:dyDescent="0.3"/>
    <row r="1916" ht="15.75" customHeight="1" x14ac:dyDescent="0.3"/>
    <row r="1917" ht="15.75" customHeight="1" x14ac:dyDescent="0.3"/>
    <row r="1918" ht="15.75" customHeight="1" x14ac:dyDescent="0.3"/>
    <row r="1919" ht="15.75" customHeight="1" x14ac:dyDescent="0.3"/>
    <row r="1920" ht="15.75" customHeight="1" x14ac:dyDescent="0.3"/>
    <row r="1921" ht="15.75" customHeight="1" x14ac:dyDescent="0.3"/>
    <row r="1922" ht="15.75" customHeight="1" x14ac:dyDescent="0.3"/>
    <row r="1923" ht="15.75" customHeight="1" x14ac:dyDescent="0.3"/>
    <row r="1924" ht="15.75" customHeight="1" x14ac:dyDescent="0.3"/>
    <row r="1925" ht="15.75" customHeight="1" x14ac:dyDescent="0.3"/>
    <row r="1926" ht="15.75" customHeight="1" x14ac:dyDescent="0.3"/>
    <row r="1927" ht="15.75" customHeight="1" x14ac:dyDescent="0.3"/>
    <row r="1928" ht="15.75" customHeight="1" x14ac:dyDescent="0.3"/>
    <row r="1929" ht="15.75" customHeight="1" x14ac:dyDescent="0.3"/>
    <row r="1930" ht="15.75" customHeight="1" x14ac:dyDescent="0.3"/>
    <row r="1931" ht="15.75" customHeight="1" x14ac:dyDescent="0.3"/>
    <row r="1932" ht="15.75" customHeight="1" x14ac:dyDescent="0.3"/>
    <row r="1933" ht="15.75" customHeight="1" x14ac:dyDescent="0.3"/>
    <row r="1934" ht="15.75" customHeight="1" x14ac:dyDescent="0.3"/>
    <row r="1935" ht="15.75" customHeight="1" x14ac:dyDescent="0.3"/>
    <row r="1936" ht="15.75" customHeight="1" x14ac:dyDescent="0.3"/>
    <row r="1937" ht="15.75" customHeight="1" x14ac:dyDescent="0.3"/>
    <row r="1938" ht="15.75" customHeight="1" x14ac:dyDescent="0.3"/>
    <row r="1939" ht="15.75" customHeight="1" x14ac:dyDescent="0.3"/>
    <row r="1940" ht="15.75" customHeight="1" x14ac:dyDescent="0.3"/>
    <row r="1941" ht="15.75" customHeight="1" x14ac:dyDescent="0.3"/>
    <row r="1942" ht="15.75" customHeight="1" x14ac:dyDescent="0.3"/>
    <row r="1943" ht="15.75" customHeight="1" x14ac:dyDescent="0.3"/>
    <row r="1944" ht="15.75" customHeight="1" x14ac:dyDescent="0.3"/>
    <row r="1945" ht="15.75" customHeight="1" x14ac:dyDescent="0.3"/>
    <row r="1946" ht="15.75" customHeight="1" x14ac:dyDescent="0.3"/>
    <row r="1947" ht="15.75" customHeight="1" x14ac:dyDescent="0.3"/>
    <row r="1948" ht="15.75" customHeight="1" x14ac:dyDescent="0.3"/>
    <row r="1949" ht="15.75" customHeight="1" x14ac:dyDescent="0.3"/>
    <row r="1950" ht="15.75" customHeight="1" x14ac:dyDescent="0.3"/>
    <row r="1951" ht="15.75" customHeight="1" x14ac:dyDescent="0.3"/>
    <row r="1952" ht="15.75" customHeight="1" x14ac:dyDescent="0.3"/>
    <row r="1953" ht="15.75" customHeight="1" x14ac:dyDescent="0.3"/>
    <row r="1954" ht="15.75" customHeight="1" x14ac:dyDescent="0.3"/>
    <row r="1955" ht="15.75" customHeight="1" x14ac:dyDescent="0.3"/>
    <row r="1956" ht="15.75" customHeight="1" x14ac:dyDescent="0.3"/>
    <row r="1957" ht="15.75" customHeight="1" x14ac:dyDescent="0.3"/>
    <row r="1958" ht="15.75" customHeight="1" x14ac:dyDescent="0.3"/>
    <row r="1959" ht="15.75" customHeight="1" x14ac:dyDescent="0.3"/>
    <row r="1960" ht="15.75" customHeight="1" x14ac:dyDescent="0.3"/>
    <row r="1961" ht="15.75" customHeight="1" x14ac:dyDescent="0.3"/>
    <row r="1962" ht="15.75" customHeight="1" x14ac:dyDescent="0.3"/>
    <row r="1963" ht="15.75" customHeight="1" x14ac:dyDescent="0.3"/>
    <row r="1964" ht="15.75" customHeight="1" x14ac:dyDescent="0.3"/>
    <row r="1965" ht="15.75" customHeight="1" x14ac:dyDescent="0.3"/>
    <row r="1966" ht="15.75" customHeight="1" x14ac:dyDescent="0.3"/>
    <row r="1967" ht="15.75" customHeight="1" x14ac:dyDescent="0.3"/>
    <row r="1968" ht="15.75" customHeight="1" x14ac:dyDescent="0.3"/>
    <row r="1969" ht="15.75" customHeight="1" x14ac:dyDescent="0.3"/>
    <row r="1970" ht="15.75" customHeight="1" x14ac:dyDescent="0.3"/>
    <row r="1971" ht="15.75" customHeight="1" x14ac:dyDescent="0.3"/>
    <row r="1972" ht="15.75" customHeight="1" x14ac:dyDescent="0.3"/>
    <row r="1973" ht="15.75" customHeight="1" x14ac:dyDescent="0.3"/>
    <row r="1974" ht="15.75" customHeight="1" x14ac:dyDescent="0.3"/>
    <row r="1975" ht="15.75" customHeight="1" x14ac:dyDescent="0.3"/>
    <row r="1976" ht="15.75" customHeight="1" x14ac:dyDescent="0.3"/>
    <row r="1977" ht="15.75" customHeight="1" x14ac:dyDescent="0.3"/>
    <row r="1978" ht="15.75" customHeight="1" x14ac:dyDescent="0.3"/>
    <row r="1979" ht="15.75" customHeight="1" x14ac:dyDescent="0.3"/>
    <row r="1980" ht="15.75" customHeight="1" x14ac:dyDescent="0.3"/>
    <row r="1981" ht="15.75" customHeight="1" x14ac:dyDescent="0.3"/>
    <row r="1982" ht="15.75" customHeight="1" x14ac:dyDescent="0.3"/>
    <row r="1983" ht="15.75" customHeight="1" x14ac:dyDescent="0.3"/>
    <row r="1984" ht="15.75" customHeight="1" x14ac:dyDescent="0.3"/>
    <row r="1985" ht="15.75" customHeight="1" x14ac:dyDescent="0.3"/>
    <row r="1986" ht="15.75" customHeight="1" x14ac:dyDescent="0.3"/>
    <row r="1987" ht="15.75" customHeight="1" x14ac:dyDescent="0.3"/>
    <row r="1988" ht="15.75" customHeight="1" x14ac:dyDescent="0.3"/>
    <row r="1989" ht="15.75" customHeight="1" x14ac:dyDescent="0.3"/>
    <row r="1990" ht="15.75" customHeight="1" x14ac:dyDescent="0.3"/>
    <row r="1991" ht="15.75" customHeight="1" x14ac:dyDescent="0.3"/>
    <row r="1992" ht="15.75" customHeight="1" x14ac:dyDescent="0.3"/>
    <row r="1993" ht="15.75" customHeight="1" x14ac:dyDescent="0.3"/>
    <row r="1994" ht="15.75" customHeight="1" x14ac:dyDescent="0.3"/>
    <row r="1995" ht="15.75" customHeight="1" x14ac:dyDescent="0.3"/>
    <row r="1996" ht="15.75" customHeight="1" x14ac:dyDescent="0.3"/>
    <row r="1997" ht="15.75" customHeight="1" x14ac:dyDescent="0.3"/>
    <row r="1998" ht="15.75" customHeight="1" x14ac:dyDescent="0.3"/>
    <row r="1999" ht="15.75" customHeight="1" x14ac:dyDescent="0.3"/>
    <row r="2000" ht="15.75" customHeight="1" x14ac:dyDescent="0.3"/>
    <row r="2001" ht="15.75" customHeight="1" x14ac:dyDescent="0.3"/>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workbookViewId="0">
      <selection activeCell="B12" sqref="B12"/>
    </sheetView>
  </sheetViews>
  <sheetFormatPr defaultColWidth="14.44140625" defaultRowHeight="15" customHeight="1" x14ac:dyDescent="0.3"/>
  <cols>
    <col min="1" max="1" width="16.6640625" bestFit="1" customWidth="1"/>
    <col min="2" max="2" width="20" bestFit="1" customWidth="1"/>
    <col min="3" max="3" width="13.6640625" bestFit="1" customWidth="1"/>
    <col min="4" max="26" width="8.6640625" customWidth="1"/>
  </cols>
  <sheetData>
    <row r="1" spans="1:3" ht="14.4" x14ac:dyDescent="0.3">
      <c r="A1" s="7" t="s">
        <v>3</v>
      </c>
      <c r="B1" s="7" t="s">
        <v>1117</v>
      </c>
      <c r="C1" s="7" t="s">
        <v>1118</v>
      </c>
    </row>
    <row r="2" spans="1:3" ht="14.4" x14ac:dyDescent="0.3">
      <c r="A2" s="3">
        <v>301</v>
      </c>
      <c r="B2" s="3" t="s">
        <v>1119</v>
      </c>
      <c r="C2" s="6">
        <v>45107</v>
      </c>
    </row>
    <row r="3" spans="1:3" ht="14.4" x14ac:dyDescent="0.3">
      <c r="A3" s="3">
        <v>302</v>
      </c>
      <c r="B3" s="3" t="s">
        <v>1120</v>
      </c>
      <c r="C3" s="6">
        <v>45144</v>
      </c>
    </row>
    <row r="4" spans="1:3" ht="14.4" x14ac:dyDescent="0.3">
      <c r="A4" s="3">
        <v>303</v>
      </c>
      <c r="B4" s="3" t="s">
        <v>1121</v>
      </c>
      <c r="C4" s="6">
        <v>45491</v>
      </c>
    </row>
    <row r="5" spans="1:3" ht="14.4" x14ac:dyDescent="0.3">
      <c r="A5" s="3">
        <v>304</v>
      </c>
      <c r="B5" s="3" t="s">
        <v>1122</v>
      </c>
      <c r="C5" s="6">
        <v>45089</v>
      </c>
    </row>
    <row r="6" spans="1:3" ht="14.4" x14ac:dyDescent="0.3">
      <c r="A6" s="3">
        <v>305</v>
      </c>
      <c r="B6" s="3" t="s">
        <v>1123</v>
      </c>
      <c r="C6" s="6">
        <v>44959</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workbookViewId="0">
      <selection activeCell="A4" sqref="A4:B4"/>
    </sheetView>
  </sheetViews>
  <sheetFormatPr defaultColWidth="14.44140625" defaultRowHeight="15" customHeight="1" x14ac:dyDescent="0.3"/>
  <cols>
    <col min="1" max="1" width="14" bestFit="1" customWidth="1"/>
    <col min="2" max="2" width="17.21875" bestFit="1" customWidth="1"/>
    <col min="3" max="26" width="8.6640625" customWidth="1"/>
  </cols>
  <sheetData>
    <row r="1" spans="1:2" ht="14.4" x14ac:dyDescent="0.3">
      <c r="A1" s="7" t="s">
        <v>4</v>
      </c>
      <c r="B1" s="7" t="s">
        <v>1124</v>
      </c>
    </row>
    <row r="2" spans="1:2" ht="14.4" x14ac:dyDescent="0.3">
      <c r="A2" s="3">
        <v>101</v>
      </c>
      <c r="B2" s="3" t="s">
        <v>1125</v>
      </c>
    </row>
    <row r="3" spans="1:2" ht="14.4" x14ac:dyDescent="0.3">
      <c r="A3" s="3">
        <v>102</v>
      </c>
      <c r="B3" s="3" t="s">
        <v>1126</v>
      </c>
    </row>
    <row r="4" spans="1:2" ht="14.4" x14ac:dyDescent="0.3">
      <c r="A4" s="3">
        <v>103</v>
      </c>
      <c r="B4" s="3" t="s">
        <v>1127</v>
      </c>
    </row>
    <row r="5" spans="1:2" ht="14.4" x14ac:dyDescent="0.3">
      <c r="A5" s="3">
        <v>104</v>
      </c>
      <c r="B5" s="3" t="s">
        <v>1128</v>
      </c>
    </row>
    <row r="6" spans="1:2" ht="14.4" x14ac:dyDescent="0.3">
      <c r="A6" s="3">
        <v>105</v>
      </c>
      <c r="B6" s="3" t="s">
        <v>1129</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election activeCell="H24" sqref="H24"/>
    </sheetView>
  </sheetViews>
  <sheetFormatPr defaultColWidth="14.44140625" defaultRowHeight="15" customHeight="1" x14ac:dyDescent="0.3"/>
  <cols>
    <col min="1" max="1" width="16.33203125" bestFit="1" customWidth="1"/>
    <col min="2" max="2" width="21.33203125" customWidth="1"/>
    <col min="3" max="3" width="14" bestFit="1" customWidth="1"/>
    <col min="4" max="25" width="8.6640625" customWidth="1"/>
  </cols>
  <sheetData>
    <row r="1" spans="1:3" ht="14.4" x14ac:dyDescent="0.3">
      <c r="A1" s="7" t="s">
        <v>1130</v>
      </c>
      <c r="B1" s="7" t="s">
        <v>1131</v>
      </c>
      <c r="C1" s="7" t="s">
        <v>4</v>
      </c>
    </row>
    <row r="2" spans="1:3" ht="14.4" x14ac:dyDescent="0.3">
      <c r="A2" s="3">
        <v>401</v>
      </c>
      <c r="B2" s="3" t="s">
        <v>1132</v>
      </c>
      <c r="C2" s="3">
        <v>105</v>
      </c>
    </row>
    <row r="3" spans="1:3" ht="14.4" x14ac:dyDescent="0.3">
      <c r="A3" s="3">
        <v>402</v>
      </c>
      <c r="B3" s="3" t="s">
        <v>1133</v>
      </c>
      <c r="C3" s="3">
        <v>101</v>
      </c>
    </row>
    <row r="4" spans="1:3" ht="14.4" x14ac:dyDescent="0.3">
      <c r="A4" s="3">
        <v>403</v>
      </c>
      <c r="B4" s="3" t="s">
        <v>1134</v>
      </c>
      <c r="C4" s="3">
        <v>105</v>
      </c>
    </row>
    <row r="5" spans="1:3" ht="14.4" x14ac:dyDescent="0.3">
      <c r="A5" s="3">
        <v>404</v>
      </c>
      <c r="B5" s="3" t="s">
        <v>1135</v>
      </c>
      <c r="C5" s="3">
        <v>103</v>
      </c>
    </row>
    <row r="6" spans="1:3" ht="14.4" x14ac:dyDescent="0.3">
      <c r="A6" s="3">
        <v>405</v>
      </c>
      <c r="B6" s="3" t="s">
        <v>1136</v>
      </c>
      <c r="C6" s="3">
        <v>103</v>
      </c>
    </row>
    <row r="7" spans="1:3" ht="14.4" x14ac:dyDescent="0.3">
      <c r="A7" s="3">
        <v>406</v>
      </c>
      <c r="B7" s="3" t="s">
        <v>1137</v>
      </c>
      <c r="C7" s="3">
        <v>104</v>
      </c>
    </row>
    <row r="8" spans="1:3" ht="14.4" x14ac:dyDescent="0.3">
      <c r="A8" s="3">
        <v>407</v>
      </c>
      <c r="B8" s="3" t="s">
        <v>1138</v>
      </c>
      <c r="C8" s="3">
        <v>101</v>
      </c>
    </row>
    <row r="9" spans="1:3" ht="14.4" x14ac:dyDescent="0.3">
      <c r="A9" s="3">
        <v>408</v>
      </c>
      <c r="B9" s="3" t="s">
        <v>1139</v>
      </c>
      <c r="C9" s="3">
        <v>104</v>
      </c>
    </row>
    <row r="10" spans="1:3" ht="14.4" x14ac:dyDescent="0.3">
      <c r="A10" s="3">
        <v>409</v>
      </c>
      <c r="B10" s="3" t="s">
        <v>1140</v>
      </c>
      <c r="C10" s="3">
        <v>103</v>
      </c>
    </row>
    <row r="11" spans="1:3" ht="14.4" x14ac:dyDescent="0.3">
      <c r="A11" s="3">
        <v>410</v>
      </c>
      <c r="B11" s="3" t="s">
        <v>1141</v>
      </c>
      <c r="C11" s="3">
        <v>101</v>
      </c>
    </row>
    <row r="12" spans="1:3" ht="14.4" x14ac:dyDescent="0.3">
      <c r="A12" s="3">
        <v>411</v>
      </c>
      <c r="B12" s="3" t="s">
        <v>1142</v>
      </c>
      <c r="C12" s="3">
        <v>102</v>
      </c>
    </row>
    <row r="13" spans="1:3" ht="14.4" x14ac:dyDescent="0.3">
      <c r="A13" s="3">
        <v>412</v>
      </c>
      <c r="B13" s="3" t="s">
        <v>1143</v>
      </c>
      <c r="C13" s="3">
        <v>104</v>
      </c>
    </row>
    <row r="14" spans="1:3" ht="14.4" x14ac:dyDescent="0.3">
      <c r="A14" s="3">
        <v>413</v>
      </c>
      <c r="B14" s="3" t="s">
        <v>1144</v>
      </c>
      <c r="C14" s="3">
        <v>104</v>
      </c>
    </row>
    <row r="15" spans="1:3" ht="14.4" x14ac:dyDescent="0.3">
      <c r="A15" s="3">
        <v>414</v>
      </c>
      <c r="B15" s="3" t="s">
        <v>1145</v>
      </c>
      <c r="C15" s="3">
        <v>103</v>
      </c>
    </row>
    <row r="16" spans="1:3" ht="14.4" x14ac:dyDescent="0.3">
      <c r="A16" s="3">
        <v>415</v>
      </c>
      <c r="B16" s="3" t="s">
        <v>1146</v>
      </c>
      <c r="C16" s="3">
        <v>105</v>
      </c>
    </row>
    <row r="17" spans="1:3" ht="14.4" x14ac:dyDescent="0.3">
      <c r="A17" s="3">
        <v>416</v>
      </c>
      <c r="B17" s="3" t="s">
        <v>1147</v>
      </c>
      <c r="C17" s="3">
        <v>105</v>
      </c>
    </row>
    <row r="18" spans="1:3" ht="14.4" x14ac:dyDescent="0.3">
      <c r="A18" s="3">
        <v>417</v>
      </c>
      <c r="B18" s="3" t="s">
        <v>1148</v>
      </c>
      <c r="C18" s="3">
        <v>103</v>
      </c>
    </row>
    <row r="19" spans="1:3" ht="14.4" x14ac:dyDescent="0.3">
      <c r="A19" s="3">
        <v>418</v>
      </c>
      <c r="B19" s="3" t="s">
        <v>1149</v>
      </c>
      <c r="C19" s="3">
        <v>102</v>
      </c>
    </row>
    <row r="20" spans="1:3" ht="14.4" x14ac:dyDescent="0.3">
      <c r="A20" s="3">
        <v>419</v>
      </c>
      <c r="B20" s="3" t="s">
        <v>1150</v>
      </c>
      <c r="C20" s="3">
        <v>101</v>
      </c>
    </row>
    <row r="21" spans="1:3" ht="15.75" customHeight="1" x14ac:dyDescent="0.3">
      <c r="A21" s="3">
        <v>420</v>
      </c>
      <c r="B21" s="3" t="s">
        <v>1151</v>
      </c>
      <c r="C21" s="3">
        <v>101</v>
      </c>
    </row>
    <row r="22" spans="1:3" ht="15.75" customHeight="1" x14ac:dyDescent="0.3">
      <c r="A22" s="3">
        <v>421</v>
      </c>
      <c r="B22" s="3" t="s">
        <v>1152</v>
      </c>
      <c r="C22" s="3">
        <v>101</v>
      </c>
    </row>
    <row r="23" spans="1:3" ht="15.75" customHeight="1" x14ac:dyDescent="0.3">
      <c r="A23" s="3">
        <v>422</v>
      </c>
      <c r="B23" s="3" t="s">
        <v>1153</v>
      </c>
      <c r="C23" s="3">
        <v>101</v>
      </c>
    </row>
    <row r="24" spans="1:3" ht="15.75" customHeight="1" x14ac:dyDescent="0.3">
      <c r="A24" s="3">
        <v>423</v>
      </c>
      <c r="B24" s="3" t="s">
        <v>1154</v>
      </c>
      <c r="C24" s="3">
        <v>104</v>
      </c>
    </row>
    <row r="25" spans="1:3" ht="15.75" customHeight="1" x14ac:dyDescent="0.3">
      <c r="A25" s="3">
        <v>424</v>
      </c>
      <c r="B25" s="3" t="s">
        <v>1155</v>
      </c>
      <c r="C25" s="3">
        <v>102</v>
      </c>
    </row>
    <row r="26" spans="1:3" ht="15.75" customHeight="1" x14ac:dyDescent="0.3">
      <c r="A26" s="3">
        <v>425</v>
      </c>
      <c r="B26" s="3" t="s">
        <v>1156</v>
      </c>
      <c r="C26" s="3">
        <v>103</v>
      </c>
    </row>
    <row r="27" spans="1:3" ht="15.75" customHeight="1" x14ac:dyDescent="0.3">
      <c r="A27" s="3">
        <v>426</v>
      </c>
      <c r="B27" s="3" t="s">
        <v>1157</v>
      </c>
      <c r="C27" s="3">
        <v>101</v>
      </c>
    </row>
    <row r="28" spans="1:3" ht="15.75" customHeight="1" x14ac:dyDescent="0.3">
      <c r="A28" s="3">
        <v>427</v>
      </c>
      <c r="B28" s="3" t="s">
        <v>1158</v>
      </c>
      <c r="C28" s="3">
        <v>103</v>
      </c>
    </row>
    <row r="29" spans="1:3" ht="15.75" customHeight="1" x14ac:dyDescent="0.3">
      <c r="A29" s="3">
        <v>428</v>
      </c>
      <c r="B29" s="3" t="s">
        <v>1159</v>
      </c>
      <c r="C29" s="3">
        <v>103</v>
      </c>
    </row>
    <row r="30" spans="1:3" ht="15.75" customHeight="1" x14ac:dyDescent="0.3">
      <c r="A30" s="3">
        <v>429</v>
      </c>
      <c r="B30" s="3" t="s">
        <v>1160</v>
      </c>
      <c r="C30" s="3">
        <v>105</v>
      </c>
    </row>
    <row r="31" spans="1:3" ht="15.75" customHeight="1" x14ac:dyDescent="0.3">
      <c r="A31" s="3">
        <v>430</v>
      </c>
      <c r="B31" s="3" t="s">
        <v>1161</v>
      </c>
      <c r="C31" s="3">
        <v>102</v>
      </c>
    </row>
    <row r="32" spans="1:3" ht="15.75" customHeight="1" x14ac:dyDescent="0.3">
      <c r="A32" s="3">
        <v>431</v>
      </c>
      <c r="B32" s="3" t="s">
        <v>1162</v>
      </c>
      <c r="C32" s="3">
        <v>105</v>
      </c>
    </row>
    <row r="33" spans="1:3" ht="15.75" customHeight="1" x14ac:dyDescent="0.3">
      <c r="A33" s="3">
        <v>432</v>
      </c>
      <c r="B33" s="3" t="s">
        <v>1163</v>
      </c>
      <c r="C33" s="3">
        <v>105</v>
      </c>
    </row>
    <row r="34" spans="1:3" ht="15.75" customHeight="1" x14ac:dyDescent="0.3">
      <c r="A34" s="3">
        <v>433</v>
      </c>
      <c r="B34" s="3" t="s">
        <v>1164</v>
      </c>
      <c r="C34" s="3">
        <v>103</v>
      </c>
    </row>
    <row r="35" spans="1:3" ht="15.75" customHeight="1" x14ac:dyDescent="0.3">
      <c r="A35" s="3">
        <v>434</v>
      </c>
      <c r="B35" s="3" t="s">
        <v>1165</v>
      </c>
      <c r="C35" s="3">
        <v>105</v>
      </c>
    </row>
    <row r="36" spans="1:3" ht="15.75" customHeight="1" x14ac:dyDescent="0.3">
      <c r="A36" s="3">
        <v>435</v>
      </c>
      <c r="B36" s="3" t="s">
        <v>1166</v>
      </c>
      <c r="C36" s="3">
        <v>102</v>
      </c>
    </row>
    <row r="37" spans="1:3" ht="15.75" customHeight="1" x14ac:dyDescent="0.3">
      <c r="A37" s="3">
        <v>436</v>
      </c>
      <c r="B37" s="3" t="s">
        <v>1167</v>
      </c>
      <c r="C37" s="3">
        <v>103</v>
      </c>
    </row>
    <row r="38" spans="1:3" ht="15.75" customHeight="1" x14ac:dyDescent="0.3">
      <c r="A38" s="3">
        <v>437</v>
      </c>
      <c r="B38" s="3" t="s">
        <v>1168</v>
      </c>
      <c r="C38" s="3">
        <v>105</v>
      </c>
    </row>
    <row r="39" spans="1:3" ht="15.75" customHeight="1" x14ac:dyDescent="0.3">
      <c r="A39" s="3">
        <v>438</v>
      </c>
      <c r="B39" s="3" t="s">
        <v>1169</v>
      </c>
      <c r="C39" s="3">
        <v>103</v>
      </c>
    </row>
    <row r="40" spans="1:3" ht="15.75" customHeight="1" x14ac:dyDescent="0.3">
      <c r="A40" s="3">
        <v>439</v>
      </c>
      <c r="B40" s="3" t="s">
        <v>1170</v>
      </c>
      <c r="C40" s="3">
        <v>102</v>
      </c>
    </row>
    <row r="41" spans="1:3" ht="15.75" customHeight="1" x14ac:dyDescent="0.3">
      <c r="A41" s="3">
        <v>440</v>
      </c>
      <c r="B41" s="3" t="s">
        <v>1171</v>
      </c>
      <c r="C41" s="3">
        <v>105</v>
      </c>
    </row>
    <row r="42" spans="1:3" ht="15.75" customHeight="1" x14ac:dyDescent="0.3">
      <c r="A42" s="3">
        <v>441</v>
      </c>
      <c r="B42" s="3" t="s">
        <v>1172</v>
      </c>
      <c r="C42" s="3">
        <v>101</v>
      </c>
    </row>
    <row r="43" spans="1:3" ht="15.75" customHeight="1" x14ac:dyDescent="0.3">
      <c r="A43" s="3">
        <v>442</v>
      </c>
      <c r="B43" s="3" t="s">
        <v>1173</v>
      </c>
      <c r="C43" s="3">
        <v>103</v>
      </c>
    </row>
    <row r="44" spans="1:3" ht="15.75" customHeight="1" x14ac:dyDescent="0.3">
      <c r="A44" s="3">
        <v>443</v>
      </c>
      <c r="B44" s="3" t="s">
        <v>1174</v>
      </c>
      <c r="C44" s="3">
        <v>101</v>
      </c>
    </row>
    <row r="45" spans="1:3" ht="15.75" customHeight="1" x14ac:dyDescent="0.3">
      <c r="A45" s="3">
        <v>444</v>
      </c>
      <c r="B45" s="3" t="s">
        <v>1175</v>
      </c>
      <c r="C45" s="3">
        <v>105</v>
      </c>
    </row>
    <row r="46" spans="1:3" ht="15.75" customHeight="1" x14ac:dyDescent="0.3">
      <c r="A46" s="3">
        <v>445</v>
      </c>
      <c r="B46" s="3" t="s">
        <v>1176</v>
      </c>
      <c r="C46" s="3">
        <v>104</v>
      </c>
    </row>
    <row r="47" spans="1:3" ht="15.75" customHeight="1" x14ac:dyDescent="0.3">
      <c r="A47" s="3">
        <v>446</v>
      </c>
      <c r="B47" s="3" t="s">
        <v>1177</v>
      </c>
      <c r="C47" s="3">
        <v>105</v>
      </c>
    </row>
    <row r="48" spans="1:3" ht="15.75" customHeight="1" x14ac:dyDescent="0.3">
      <c r="A48" s="3">
        <v>447</v>
      </c>
      <c r="B48" s="3" t="s">
        <v>1178</v>
      </c>
      <c r="C48" s="3">
        <v>102</v>
      </c>
    </row>
    <row r="49" spans="1:3" ht="15.75" customHeight="1" x14ac:dyDescent="0.3">
      <c r="A49" s="3">
        <v>448</v>
      </c>
      <c r="B49" s="3" t="s">
        <v>1179</v>
      </c>
      <c r="C49" s="3">
        <v>104</v>
      </c>
    </row>
    <row r="50" spans="1:3" ht="15.75" customHeight="1" x14ac:dyDescent="0.3">
      <c r="A50" s="3">
        <v>449</v>
      </c>
      <c r="B50" s="3" t="s">
        <v>1180</v>
      </c>
      <c r="C50" s="3">
        <v>103</v>
      </c>
    </row>
    <row r="51" spans="1:3" ht="15.75" customHeight="1" x14ac:dyDescent="0.3">
      <c r="A51" s="3">
        <v>450</v>
      </c>
      <c r="B51" s="3" t="s">
        <v>1181</v>
      </c>
      <c r="C51" s="3">
        <v>104</v>
      </c>
    </row>
    <row r="52" spans="1:3" ht="15.75" customHeight="1" x14ac:dyDescent="0.3">
      <c r="A52" s="3">
        <v>451</v>
      </c>
      <c r="B52" s="3" t="s">
        <v>1182</v>
      </c>
      <c r="C52" s="3">
        <v>101</v>
      </c>
    </row>
    <row r="53" spans="1:3" ht="15.75" customHeight="1" x14ac:dyDescent="0.3">
      <c r="A53" s="3">
        <v>452</v>
      </c>
      <c r="B53" s="3" t="s">
        <v>1183</v>
      </c>
      <c r="C53" s="3">
        <v>102</v>
      </c>
    </row>
    <row r="54" spans="1:3" ht="15.75" customHeight="1" x14ac:dyDescent="0.3">
      <c r="A54" s="3">
        <v>453</v>
      </c>
      <c r="B54" s="3" t="s">
        <v>1184</v>
      </c>
      <c r="C54" s="3">
        <v>101</v>
      </c>
    </row>
    <row r="55" spans="1:3" ht="15.75" customHeight="1" x14ac:dyDescent="0.3">
      <c r="A55" s="3">
        <v>454</v>
      </c>
      <c r="B55" s="3" t="s">
        <v>1185</v>
      </c>
      <c r="C55" s="3">
        <v>104</v>
      </c>
    </row>
    <row r="56" spans="1:3" ht="15.75" customHeight="1" x14ac:dyDescent="0.3">
      <c r="A56" s="3">
        <v>455</v>
      </c>
      <c r="B56" s="3" t="s">
        <v>1186</v>
      </c>
      <c r="C56" s="3">
        <v>103</v>
      </c>
    </row>
    <row r="57" spans="1:3" ht="15.75" customHeight="1" x14ac:dyDescent="0.3">
      <c r="A57" s="3">
        <v>456</v>
      </c>
      <c r="B57" s="3" t="s">
        <v>1187</v>
      </c>
      <c r="C57" s="3">
        <v>102</v>
      </c>
    </row>
    <row r="58" spans="1:3" ht="15.75" customHeight="1" x14ac:dyDescent="0.3">
      <c r="A58" s="3">
        <v>457</v>
      </c>
      <c r="B58" s="3" t="s">
        <v>1188</v>
      </c>
      <c r="C58" s="3">
        <v>102</v>
      </c>
    </row>
    <row r="59" spans="1:3" ht="15.75" customHeight="1" x14ac:dyDescent="0.3">
      <c r="A59" s="3">
        <v>458</v>
      </c>
      <c r="B59" s="3" t="s">
        <v>1189</v>
      </c>
      <c r="C59" s="3">
        <v>104</v>
      </c>
    </row>
    <row r="60" spans="1:3" ht="15.75" customHeight="1" x14ac:dyDescent="0.3">
      <c r="A60" s="3">
        <v>459</v>
      </c>
      <c r="B60" s="3" t="s">
        <v>1190</v>
      </c>
      <c r="C60" s="3">
        <v>103</v>
      </c>
    </row>
    <row r="61" spans="1:3" ht="15.75" customHeight="1" x14ac:dyDescent="0.3">
      <c r="A61" s="3">
        <v>460</v>
      </c>
      <c r="B61" s="3" t="s">
        <v>1191</v>
      </c>
      <c r="C61" s="3">
        <v>105</v>
      </c>
    </row>
    <row r="62" spans="1:3" ht="15.75" customHeight="1" x14ac:dyDescent="0.3">
      <c r="A62" s="3">
        <v>461</v>
      </c>
      <c r="B62" s="3" t="s">
        <v>1192</v>
      </c>
      <c r="C62" s="3">
        <v>101</v>
      </c>
    </row>
    <row r="63" spans="1:3" ht="15.75" customHeight="1" x14ac:dyDescent="0.3">
      <c r="A63" s="3">
        <v>462</v>
      </c>
      <c r="B63" s="3" t="s">
        <v>1193</v>
      </c>
      <c r="C63" s="3">
        <v>102</v>
      </c>
    </row>
    <row r="64" spans="1:3" ht="15.75" customHeight="1" x14ac:dyDescent="0.3">
      <c r="A64" s="3">
        <v>463</v>
      </c>
      <c r="B64" s="3" t="s">
        <v>1194</v>
      </c>
      <c r="C64" s="3">
        <v>101</v>
      </c>
    </row>
    <row r="65" spans="1:3" ht="15.75" customHeight="1" x14ac:dyDescent="0.3">
      <c r="A65" s="3">
        <v>464</v>
      </c>
      <c r="B65" s="3" t="s">
        <v>1195</v>
      </c>
      <c r="C65" s="3">
        <v>105</v>
      </c>
    </row>
    <row r="66" spans="1:3" ht="15.75" customHeight="1" x14ac:dyDescent="0.3">
      <c r="A66" s="3">
        <v>465</v>
      </c>
      <c r="B66" s="3" t="s">
        <v>1196</v>
      </c>
      <c r="C66" s="3">
        <v>101</v>
      </c>
    </row>
    <row r="67" spans="1:3" ht="15.75" customHeight="1" x14ac:dyDescent="0.3">
      <c r="A67" s="3">
        <v>466</v>
      </c>
      <c r="B67" s="3" t="s">
        <v>1197</v>
      </c>
      <c r="C67" s="3">
        <v>105</v>
      </c>
    </row>
    <row r="68" spans="1:3" ht="15.75" customHeight="1" x14ac:dyDescent="0.3">
      <c r="A68" s="3">
        <v>467</v>
      </c>
      <c r="B68" s="3" t="s">
        <v>1198</v>
      </c>
      <c r="C68" s="3">
        <v>103</v>
      </c>
    </row>
    <row r="69" spans="1:3" ht="15.75" customHeight="1" x14ac:dyDescent="0.3">
      <c r="A69" s="3">
        <v>468</v>
      </c>
      <c r="B69" s="3" t="s">
        <v>1199</v>
      </c>
      <c r="C69" s="3">
        <v>102</v>
      </c>
    </row>
    <row r="70" spans="1:3" ht="15.75" customHeight="1" x14ac:dyDescent="0.3">
      <c r="A70" s="3">
        <v>469</v>
      </c>
      <c r="B70" s="3" t="s">
        <v>1200</v>
      </c>
      <c r="C70" s="3">
        <v>105</v>
      </c>
    </row>
    <row r="71" spans="1:3" ht="15.75" customHeight="1" x14ac:dyDescent="0.3">
      <c r="A71" s="3">
        <v>470</v>
      </c>
      <c r="B71" s="3" t="s">
        <v>1201</v>
      </c>
      <c r="C71" s="3">
        <v>104</v>
      </c>
    </row>
    <row r="72" spans="1:3" ht="15.75" customHeight="1" x14ac:dyDescent="0.3">
      <c r="A72" s="3">
        <v>471</v>
      </c>
      <c r="B72" s="3" t="s">
        <v>1202</v>
      </c>
      <c r="C72" s="3">
        <v>105</v>
      </c>
    </row>
    <row r="73" spans="1:3" ht="15.75" customHeight="1" x14ac:dyDescent="0.3">
      <c r="A73" s="3">
        <v>472</v>
      </c>
      <c r="B73" s="3" t="s">
        <v>1203</v>
      </c>
      <c r="C73" s="3">
        <v>105</v>
      </c>
    </row>
    <row r="74" spans="1:3" ht="15.75" customHeight="1" x14ac:dyDescent="0.3">
      <c r="A74" s="3">
        <v>473</v>
      </c>
      <c r="B74" s="3" t="s">
        <v>1204</v>
      </c>
      <c r="C74" s="3">
        <v>102</v>
      </c>
    </row>
    <row r="75" spans="1:3" ht="15.75" customHeight="1" x14ac:dyDescent="0.3">
      <c r="A75" s="3">
        <v>474</v>
      </c>
      <c r="B75" s="3" t="s">
        <v>1205</v>
      </c>
      <c r="C75" s="3">
        <v>105</v>
      </c>
    </row>
    <row r="76" spans="1:3" ht="15.75" customHeight="1" x14ac:dyDescent="0.3">
      <c r="A76" s="3">
        <v>475</v>
      </c>
      <c r="B76" s="3" t="s">
        <v>1206</v>
      </c>
      <c r="C76" s="3">
        <v>102</v>
      </c>
    </row>
    <row r="77" spans="1:3" ht="15.75" customHeight="1" x14ac:dyDescent="0.3">
      <c r="A77" s="3">
        <v>476</v>
      </c>
      <c r="B77" s="3" t="s">
        <v>1207</v>
      </c>
      <c r="C77" s="3">
        <v>104</v>
      </c>
    </row>
    <row r="78" spans="1:3" ht="15.75" customHeight="1" x14ac:dyDescent="0.3">
      <c r="A78" s="3">
        <v>477</v>
      </c>
      <c r="B78" s="3" t="s">
        <v>1208</v>
      </c>
      <c r="C78" s="3">
        <v>104</v>
      </c>
    </row>
    <row r="79" spans="1:3" ht="15.75" customHeight="1" x14ac:dyDescent="0.3">
      <c r="A79" s="3">
        <v>478</v>
      </c>
      <c r="B79" s="3" t="s">
        <v>1209</v>
      </c>
      <c r="C79" s="3">
        <v>104</v>
      </c>
    </row>
    <row r="80" spans="1:3" ht="15.75" customHeight="1" x14ac:dyDescent="0.3">
      <c r="A80" s="3">
        <v>479</v>
      </c>
      <c r="B80" s="3" t="s">
        <v>1210</v>
      </c>
      <c r="C80" s="3">
        <v>104</v>
      </c>
    </row>
    <row r="81" spans="1:3" ht="15.75" customHeight="1" x14ac:dyDescent="0.3">
      <c r="A81" s="3">
        <v>480</v>
      </c>
      <c r="B81" s="3" t="s">
        <v>1211</v>
      </c>
      <c r="C81" s="3">
        <v>103</v>
      </c>
    </row>
    <row r="82" spans="1:3" ht="15.75" customHeight="1" x14ac:dyDescent="0.3">
      <c r="A82" s="3">
        <v>481</v>
      </c>
      <c r="B82" s="3" t="s">
        <v>1212</v>
      </c>
      <c r="C82" s="3">
        <v>105</v>
      </c>
    </row>
    <row r="83" spans="1:3" ht="15.75" customHeight="1" x14ac:dyDescent="0.3">
      <c r="A83" s="3">
        <v>482</v>
      </c>
      <c r="B83" s="3" t="s">
        <v>1213</v>
      </c>
      <c r="C83" s="3">
        <v>103</v>
      </c>
    </row>
    <row r="84" spans="1:3" ht="15.75" customHeight="1" x14ac:dyDescent="0.3">
      <c r="A84" s="3">
        <v>483</v>
      </c>
      <c r="B84" s="3" t="s">
        <v>1214</v>
      </c>
      <c r="C84" s="3">
        <v>102</v>
      </c>
    </row>
    <row r="85" spans="1:3" ht="15.75" customHeight="1" x14ac:dyDescent="0.3">
      <c r="A85" s="3">
        <v>484</v>
      </c>
      <c r="B85" s="3" t="s">
        <v>1215</v>
      </c>
      <c r="C85" s="3">
        <v>105</v>
      </c>
    </row>
    <row r="86" spans="1:3" ht="15.75" customHeight="1" x14ac:dyDescent="0.3">
      <c r="A86" s="3">
        <v>485</v>
      </c>
      <c r="B86" s="3" t="s">
        <v>1216</v>
      </c>
      <c r="C86" s="3">
        <v>103</v>
      </c>
    </row>
    <row r="87" spans="1:3" ht="15.75" customHeight="1" x14ac:dyDescent="0.3">
      <c r="A87" s="3">
        <v>486</v>
      </c>
      <c r="B87" s="3" t="s">
        <v>1217</v>
      </c>
      <c r="C87" s="3">
        <v>101</v>
      </c>
    </row>
    <row r="88" spans="1:3" ht="15.75" customHeight="1" x14ac:dyDescent="0.3">
      <c r="A88" s="3">
        <v>487</v>
      </c>
      <c r="B88" s="3" t="s">
        <v>1218</v>
      </c>
      <c r="C88" s="3">
        <v>105</v>
      </c>
    </row>
    <row r="89" spans="1:3" ht="15.75" customHeight="1" x14ac:dyDescent="0.3">
      <c r="A89" s="3">
        <v>488</v>
      </c>
      <c r="B89" s="3" t="s">
        <v>1219</v>
      </c>
      <c r="C89" s="3">
        <v>103</v>
      </c>
    </row>
    <row r="90" spans="1:3" ht="15.75" customHeight="1" x14ac:dyDescent="0.3">
      <c r="A90" s="3">
        <v>489</v>
      </c>
      <c r="B90" s="3" t="s">
        <v>1220</v>
      </c>
      <c r="C90" s="3">
        <v>104</v>
      </c>
    </row>
    <row r="91" spans="1:3" ht="15.75" customHeight="1" x14ac:dyDescent="0.3">
      <c r="A91" s="3">
        <v>490</v>
      </c>
      <c r="B91" s="3" t="s">
        <v>1221</v>
      </c>
      <c r="C91" s="3">
        <v>101</v>
      </c>
    </row>
    <row r="92" spans="1:3" ht="15.75" customHeight="1" x14ac:dyDescent="0.3">
      <c r="A92" s="3">
        <v>491</v>
      </c>
      <c r="B92" s="3" t="s">
        <v>1222</v>
      </c>
      <c r="C92" s="3">
        <v>102</v>
      </c>
    </row>
    <row r="93" spans="1:3" ht="15.75" customHeight="1" x14ac:dyDescent="0.3">
      <c r="A93" s="3">
        <v>492</v>
      </c>
      <c r="B93" s="3" t="s">
        <v>1223</v>
      </c>
      <c r="C93" s="3">
        <v>105</v>
      </c>
    </row>
    <row r="94" spans="1:3" ht="15.75" customHeight="1" x14ac:dyDescent="0.3">
      <c r="A94" s="3">
        <v>493</v>
      </c>
      <c r="B94" s="3" t="s">
        <v>1224</v>
      </c>
      <c r="C94" s="3">
        <v>101</v>
      </c>
    </row>
    <row r="95" spans="1:3" ht="15.75" customHeight="1" x14ac:dyDescent="0.3">
      <c r="A95" s="3">
        <v>494</v>
      </c>
      <c r="B95" s="3" t="s">
        <v>1225</v>
      </c>
      <c r="C95" s="3">
        <v>105</v>
      </c>
    </row>
    <row r="96" spans="1:3" ht="15.75" customHeight="1" x14ac:dyDescent="0.3">
      <c r="A96" s="3">
        <v>495</v>
      </c>
      <c r="B96" s="3" t="s">
        <v>1226</v>
      </c>
      <c r="C96" s="3">
        <v>103</v>
      </c>
    </row>
    <row r="97" spans="1:3" ht="15.75" customHeight="1" x14ac:dyDescent="0.3">
      <c r="A97" s="3">
        <v>496</v>
      </c>
      <c r="B97" s="3" t="s">
        <v>1227</v>
      </c>
      <c r="C97" s="3">
        <v>104</v>
      </c>
    </row>
    <row r="98" spans="1:3" ht="15.75" customHeight="1" x14ac:dyDescent="0.3">
      <c r="A98" s="3">
        <v>497</v>
      </c>
      <c r="B98" s="3" t="s">
        <v>1228</v>
      </c>
      <c r="C98" s="3">
        <v>102</v>
      </c>
    </row>
    <row r="99" spans="1:3" ht="15.75" customHeight="1" x14ac:dyDescent="0.3">
      <c r="A99" s="3">
        <v>498</v>
      </c>
      <c r="B99" s="3" t="s">
        <v>1229</v>
      </c>
      <c r="C99" s="3">
        <v>105</v>
      </c>
    </row>
    <row r="100" spans="1:3" ht="15.75" customHeight="1" x14ac:dyDescent="0.3">
      <c r="A100" s="3">
        <v>499</v>
      </c>
      <c r="B100" s="3" t="s">
        <v>1230</v>
      </c>
      <c r="C100" s="3">
        <v>105</v>
      </c>
    </row>
    <row r="101" spans="1:3" ht="15.75" customHeight="1" x14ac:dyDescent="0.3">
      <c r="A101" s="3">
        <v>500</v>
      </c>
      <c r="B101" s="3" t="s">
        <v>1231</v>
      </c>
      <c r="C101" s="3">
        <v>101</v>
      </c>
    </row>
    <row r="102" spans="1:3" ht="15.75" customHeight="1" x14ac:dyDescent="0.3"/>
    <row r="103" spans="1:3" ht="15.75" customHeight="1" x14ac:dyDescent="0.3"/>
    <row r="104" spans="1:3" ht="15.75" customHeight="1" x14ac:dyDescent="0.3"/>
    <row r="105" spans="1:3" ht="15.75" customHeight="1" x14ac:dyDescent="0.3"/>
    <row r="106" spans="1:3" ht="15.75" customHeight="1" x14ac:dyDescent="0.3"/>
    <row r="107" spans="1:3" ht="15.75" customHeight="1" x14ac:dyDescent="0.3"/>
    <row r="108" spans="1:3" ht="15.75" customHeight="1" x14ac:dyDescent="0.3"/>
    <row r="109" spans="1:3" ht="15.75" customHeight="1" x14ac:dyDescent="0.3"/>
    <row r="110" spans="1:3" ht="15.75" customHeight="1" x14ac:dyDescent="0.3"/>
    <row r="111" spans="1:3" ht="15.75" customHeight="1" x14ac:dyDescent="0.3"/>
    <row r="112" spans="1:3"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43085-F108-448E-99B4-56D2FDD1C283}">
  <dimension ref="A1:D12"/>
  <sheetViews>
    <sheetView workbookViewId="0">
      <selection activeCell="A3" sqref="A3:B6"/>
    </sheetView>
  </sheetViews>
  <sheetFormatPr defaultRowHeight="14.4" x14ac:dyDescent="0.3"/>
  <cols>
    <col min="1" max="1" width="12.5546875" bestFit="1" customWidth="1"/>
    <col min="2" max="2" width="16.44140625" bestFit="1" customWidth="1"/>
    <col min="4" max="4" width="11" bestFit="1" customWidth="1"/>
  </cols>
  <sheetData>
    <row r="1" spans="1:4" x14ac:dyDescent="0.3">
      <c r="A1" s="10" t="s">
        <v>1124</v>
      </c>
      <c r="B1" t="s" vm="1">
        <v>1284</v>
      </c>
    </row>
    <row r="3" spans="1:4" x14ac:dyDescent="0.3">
      <c r="A3" s="10" t="s">
        <v>1260</v>
      </c>
      <c r="B3" t="s">
        <v>1279</v>
      </c>
    </row>
    <row r="4" spans="1:4" x14ac:dyDescent="0.3">
      <c r="A4" s="11" t="s">
        <v>1146</v>
      </c>
      <c r="B4" s="27">
        <v>467050.29799999995</v>
      </c>
    </row>
    <row r="5" spans="1:4" x14ac:dyDescent="0.3">
      <c r="A5" s="11" t="s">
        <v>1212</v>
      </c>
      <c r="B5" s="27">
        <v>467050.29799999995</v>
      </c>
    </row>
    <row r="6" spans="1:4" x14ac:dyDescent="0.3">
      <c r="A6" s="11" t="s">
        <v>1263</v>
      </c>
      <c r="B6" s="27">
        <v>934100.5959999999</v>
      </c>
    </row>
    <row r="12" spans="1:4" x14ac:dyDescent="0.3">
      <c r="D12" s="2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C0CAA-9A9F-40DD-A65F-27A874DBE2D2}">
  <dimension ref="A1:G112"/>
  <sheetViews>
    <sheetView zoomScale="93" workbookViewId="0">
      <selection activeCell="F11" sqref="F11"/>
    </sheetView>
  </sheetViews>
  <sheetFormatPr defaultRowHeight="14.4" x14ac:dyDescent="0.3"/>
  <cols>
    <col min="1" max="1" width="16.33203125" bestFit="1" customWidth="1"/>
    <col min="2" max="2" width="19.6640625" bestFit="1" customWidth="1"/>
    <col min="3" max="3" width="14.33203125" bestFit="1" customWidth="1"/>
    <col min="4" max="4" width="10.5546875" bestFit="1" customWidth="1"/>
    <col min="5" max="5" width="17.33203125" bestFit="1" customWidth="1"/>
    <col min="6" max="6" width="17.88671875" bestFit="1" customWidth="1"/>
    <col min="7" max="7" width="16.44140625" bestFit="1" customWidth="1"/>
  </cols>
  <sheetData>
    <row r="1" spans="1:7" x14ac:dyDescent="0.3">
      <c r="A1" s="29" t="s">
        <v>1130</v>
      </c>
      <c r="B1" s="29" t="s">
        <v>1131</v>
      </c>
      <c r="C1" s="29" t="s">
        <v>1278</v>
      </c>
      <c r="D1" s="29" t="s">
        <v>1280</v>
      </c>
    </row>
    <row r="2" spans="1:7" x14ac:dyDescent="0.3">
      <c r="A2" s="21">
        <v>401</v>
      </c>
      <c r="B2" s="22" t="s">
        <v>1132</v>
      </c>
      <c r="C2" s="27">
        <f>SUMIFS(Orders!$H$2:$H$2001, Orders!$E$2:$E$2001, Customers!$C2)</f>
        <v>467050.29799999995</v>
      </c>
      <c r="D2">
        <f t="shared" ref="D2:D33" si="0">RANK(C2, $C$2:$C$101, 0)</f>
        <v>1</v>
      </c>
    </row>
    <row r="3" spans="1:7" x14ac:dyDescent="0.3">
      <c r="A3" s="21">
        <v>403</v>
      </c>
      <c r="B3" s="22" t="s">
        <v>1134</v>
      </c>
      <c r="C3" s="27">
        <f>SUMIFS(Orders!$H$2:$H$2001, Orders!$E$2:$E$2001, Customers!$C4)</f>
        <v>467050.29799999995</v>
      </c>
      <c r="D3">
        <f t="shared" si="0"/>
        <v>1</v>
      </c>
    </row>
    <row r="4" spans="1:7" x14ac:dyDescent="0.3">
      <c r="A4" s="21">
        <v>415</v>
      </c>
      <c r="B4" s="22" t="s">
        <v>1146</v>
      </c>
      <c r="C4" s="27">
        <f>SUMIFS(Orders!$H$2:$H$2001, Orders!$E$2:$E$2001, Customers!$C16)</f>
        <v>467050.29799999995</v>
      </c>
      <c r="D4">
        <f t="shared" si="0"/>
        <v>1</v>
      </c>
    </row>
    <row r="5" spans="1:7" x14ac:dyDescent="0.3">
      <c r="A5" s="23">
        <v>416</v>
      </c>
      <c r="B5" s="24" t="s">
        <v>1147</v>
      </c>
      <c r="C5" s="27">
        <f>SUMIFS(Orders!$H$2:$H$2001, Orders!$E$2:$E$2001, Customers!$C17)</f>
        <v>467050.29799999995</v>
      </c>
      <c r="D5">
        <f t="shared" si="0"/>
        <v>1</v>
      </c>
    </row>
    <row r="6" spans="1:7" x14ac:dyDescent="0.3">
      <c r="A6" s="21">
        <v>429</v>
      </c>
      <c r="B6" s="22" t="s">
        <v>1160</v>
      </c>
      <c r="C6" s="27">
        <f>SUMIFS(Orders!$H$2:$H$2001, Orders!$E$2:$E$2001, Customers!$C30)</f>
        <v>467050.29799999995</v>
      </c>
      <c r="D6">
        <f t="shared" si="0"/>
        <v>1</v>
      </c>
    </row>
    <row r="7" spans="1:7" x14ac:dyDescent="0.3">
      <c r="A7" s="21">
        <v>431</v>
      </c>
      <c r="B7" s="22" t="s">
        <v>1162</v>
      </c>
      <c r="C7" s="27">
        <f>SUMIFS(Orders!$H$2:$H$2001, Orders!$E$2:$E$2001, Customers!$C32)</f>
        <v>467050.29799999995</v>
      </c>
      <c r="D7">
        <f t="shared" si="0"/>
        <v>1</v>
      </c>
    </row>
    <row r="8" spans="1:7" x14ac:dyDescent="0.3">
      <c r="A8" s="23">
        <v>432</v>
      </c>
      <c r="B8" s="24" t="s">
        <v>1163</v>
      </c>
      <c r="C8" s="27">
        <f>SUMIFS(Orders!$H$2:$H$2001, Orders!$E$2:$E$2001, Customers!$C33)</f>
        <v>467050.29799999995</v>
      </c>
      <c r="D8">
        <f t="shared" si="0"/>
        <v>1</v>
      </c>
    </row>
    <row r="9" spans="1:7" x14ac:dyDescent="0.3">
      <c r="A9" s="23">
        <v>434</v>
      </c>
      <c r="B9" s="24" t="s">
        <v>1165</v>
      </c>
      <c r="C9" s="27">
        <f>SUMIFS(Orders!$H$2:$H$2001, Orders!$E$2:$E$2001, Customers!$C35)</f>
        <v>467050.29799999995</v>
      </c>
      <c r="D9">
        <f t="shared" si="0"/>
        <v>1</v>
      </c>
    </row>
    <row r="10" spans="1:7" x14ac:dyDescent="0.3">
      <c r="A10" s="21">
        <v>437</v>
      </c>
      <c r="B10" s="22" t="s">
        <v>1168</v>
      </c>
      <c r="C10" s="27">
        <f>SUMIFS(Orders!$H$2:$H$2001, Orders!$E$2:$E$2001, Customers!$C38)</f>
        <v>467050.29799999995</v>
      </c>
      <c r="D10">
        <f t="shared" si="0"/>
        <v>1</v>
      </c>
    </row>
    <row r="11" spans="1:7" x14ac:dyDescent="0.3">
      <c r="A11" s="23">
        <v>440</v>
      </c>
      <c r="B11" s="24" t="s">
        <v>1171</v>
      </c>
      <c r="C11" s="27">
        <f>SUMIFS(Orders!$H$2:$H$2001, Orders!$E$2:$E$2001, Customers!$C41)</f>
        <v>467050.29799999995</v>
      </c>
      <c r="D11">
        <f t="shared" si="0"/>
        <v>1</v>
      </c>
      <c r="F11" s="10" t="s">
        <v>1260</v>
      </c>
      <c r="G11" t="s">
        <v>1279</v>
      </c>
    </row>
    <row r="12" spans="1:7" x14ac:dyDescent="0.3">
      <c r="A12" s="23">
        <v>444</v>
      </c>
      <c r="B12" s="24" t="s">
        <v>1175</v>
      </c>
      <c r="C12" s="27">
        <f>SUMIFS(Orders!$H$2:$H$2001, Orders!$E$2:$E$2001, Customers!$C45)</f>
        <v>467050.29799999995</v>
      </c>
      <c r="D12">
        <f t="shared" si="0"/>
        <v>1</v>
      </c>
      <c r="F12" s="11" t="s">
        <v>1159</v>
      </c>
      <c r="G12" s="27">
        <v>445812.91299999983</v>
      </c>
    </row>
    <row r="13" spans="1:7" x14ac:dyDescent="0.3">
      <c r="A13" s="23">
        <v>446</v>
      </c>
      <c r="B13" s="24" t="s">
        <v>1177</v>
      </c>
      <c r="C13" s="27">
        <f>SUMIFS(Orders!$H$2:$H$2001, Orders!$E$2:$E$2001, Customers!$C47)</f>
        <v>467050.29799999995</v>
      </c>
      <c r="D13">
        <f t="shared" si="0"/>
        <v>1</v>
      </c>
      <c r="F13" s="11" t="s">
        <v>1193</v>
      </c>
      <c r="G13" s="27">
        <v>432932.5259999999</v>
      </c>
    </row>
    <row r="14" spans="1:7" x14ac:dyDescent="0.3">
      <c r="A14" s="23">
        <v>460</v>
      </c>
      <c r="B14" s="24" t="s">
        <v>1191</v>
      </c>
      <c r="C14" s="27">
        <f>SUMIFS(Orders!$H$2:$H$2001, Orders!$E$2:$E$2001, Customers!$C61)</f>
        <v>467050.29799999995</v>
      </c>
      <c r="D14">
        <f t="shared" si="0"/>
        <v>1</v>
      </c>
      <c r="F14" s="11" t="s">
        <v>1213</v>
      </c>
      <c r="G14" s="27">
        <v>445812.91299999983</v>
      </c>
    </row>
    <row r="15" spans="1:7" x14ac:dyDescent="0.3">
      <c r="A15" s="23">
        <v>464</v>
      </c>
      <c r="B15" s="24" t="s">
        <v>1195</v>
      </c>
      <c r="C15" s="27">
        <f>SUMIFS(Orders!$H$2:$H$2001, Orders!$E$2:$E$2001, Customers!$C65)</f>
        <v>467050.29799999995</v>
      </c>
      <c r="D15">
        <f t="shared" si="0"/>
        <v>1</v>
      </c>
      <c r="F15" s="11" t="s">
        <v>1206</v>
      </c>
      <c r="G15" s="27">
        <v>432932.5259999999</v>
      </c>
    </row>
    <row r="16" spans="1:7" x14ac:dyDescent="0.3">
      <c r="A16" s="23">
        <v>466</v>
      </c>
      <c r="B16" s="24" t="s">
        <v>1197</v>
      </c>
      <c r="C16" s="27">
        <f>SUMIFS(Orders!$H$2:$H$2001, Orders!$E$2:$E$2001, Customers!$C67)</f>
        <v>467050.29799999995</v>
      </c>
      <c r="D16">
        <f t="shared" si="0"/>
        <v>1</v>
      </c>
      <c r="F16" s="11" t="s">
        <v>1176</v>
      </c>
      <c r="G16" s="27">
        <v>444078.50500000012</v>
      </c>
    </row>
    <row r="17" spans="1:7" x14ac:dyDescent="0.3">
      <c r="A17" s="21">
        <v>469</v>
      </c>
      <c r="B17" s="22" t="s">
        <v>1200</v>
      </c>
      <c r="C17" s="27">
        <f>SUMIFS(Orders!$H$2:$H$2001, Orders!$E$2:$E$2001, Customers!$C70)</f>
        <v>467050.29799999995</v>
      </c>
      <c r="D17">
        <f t="shared" si="0"/>
        <v>1</v>
      </c>
      <c r="F17" s="11" t="s">
        <v>1231</v>
      </c>
      <c r="G17" s="27">
        <v>458744.32500000024</v>
      </c>
    </row>
    <row r="18" spans="1:7" x14ac:dyDescent="0.3">
      <c r="A18" s="21">
        <v>471</v>
      </c>
      <c r="B18" s="22" t="s">
        <v>1202</v>
      </c>
      <c r="C18" s="27">
        <f>SUMIFS(Orders!$H$2:$H$2001, Orders!$E$2:$E$2001, Customers!$C72)</f>
        <v>467050.29799999995</v>
      </c>
      <c r="D18">
        <f t="shared" si="0"/>
        <v>1</v>
      </c>
      <c r="F18" s="11" t="s">
        <v>1141</v>
      </c>
      <c r="G18" s="27">
        <v>458744.32500000024</v>
      </c>
    </row>
    <row r="19" spans="1:7" x14ac:dyDescent="0.3">
      <c r="A19" s="23">
        <v>472</v>
      </c>
      <c r="B19" s="24" t="s">
        <v>1203</v>
      </c>
      <c r="C19" s="27">
        <f>SUMIFS(Orders!$H$2:$H$2001, Orders!$E$2:$E$2001, Customers!$C73)</f>
        <v>467050.29799999995</v>
      </c>
      <c r="D19">
        <f t="shared" si="0"/>
        <v>1</v>
      </c>
      <c r="F19" s="11" t="s">
        <v>1212</v>
      </c>
      <c r="G19" s="27">
        <v>467050.29799999995</v>
      </c>
    </row>
    <row r="20" spans="1:7" x14ac:dyDescent="0.3">
      <c r="A20" s="23">
        <v>474</v>
      </c>
      <c r="B20" s="24" t="s">
        <v>1205</v>
      </c>
      <c r="C20" s="27">
        <f>SUMIFS(Orders!$H$2:$H$2001, Orders!$E$2:$E$2001, Customers!$C75)</f>
        <v>467050.29799999995</v>
      </c>
      <c r="D20">
        <f t="shared" si="0"/>
        <v>1</v>
      </c>
      <c r="F20" s="11" t="s">
        <v>1146</v>
      </c>
      <c r="G20" s="27">
        <v>467050.29799999995</v>
      </c>
    </row>
    <row r="21" spans="1:7" x14ac:dyDescent="0.3">
      <c r="A21" s="21">
        <v>481</v>
      </c>
      <c r="B21" s="22" t="s">
        <v>1212</v>
      </c>
      <c r="C21" s="27">
        <f>SUMIFS(Orders!$H$2:$H$2001, Orders!$E$2:$E$2001, Customers!$C82)</f>
        <v>467050.29799999995</v>
      </c>
      <c r="D21">
        <f t="shared" si="0"/>
        <v>1</v>
      </c>
      <c r="F21" s="11" t="s">
        <v>1132</v>
      </c>
      <c r="G21" s="27">
        <v>467050.29799999995</v>
      </c>
    </row>
    <row r="22" spans="1:7" x14ac:dyDescent="0.3">
      <c r="A22" s="23">
        <v>484</v>
      </c>
      <c r="B22" s="24" t="s">
        <v>1215</v>
      </c>
      <c r="C22" s="27">
        <f>SUMIFS(Orders!$H$2:$H$2001, Orders!$E$2:$E$2001, Customers!$C85)</f>
        <v>467050.29799999995</v>
      </c>
      <c r="D22">
        <f t="shared" si="0"/>
        <v>1</v>
      </c>
      <c r="F22" s="11" t="s">
        <v>1217</v>
      </c>
      <c r="G22" s="27">
        <v>458744.32500000024</v>
      </c>
    </row>
    <row r="23" spans="1:7" x14ac:dyDescent="0.3">
      <c r="A23" s="21">
        <v>487</v>
      </c>
      <c r="B23" s="22" t="s">
        <v>1218</v>
      </c>
      <c r="C23" s="27">
        <f>SUMIFS(Orders!$H$2:$H$2001, Orders!$E$2:$E$2001, Customers!$C88)</f>
        <v>467050.29799999995</v>
      </c>
      <c r="D23">
        <f t="shared" si="0"/>
        <v>1</v>
      </c>
      <c r="F23" s="11" t="s">
        <v>1137</v>
      </c>
      <c r="G23" s="27">
        <v>444078.50500000012</v>
      </c>
    </row>
    <row r="24" spans="1:7" x14ac:dyDescent="0.3">
      <c r="A24" s="23">
        <v>492</v>
      </c>
      <c r="B24" s="24" t="s">
        <v>1223</v>
      </c>
      <c r="C24" s="27">
        <f>SUMIFS(Orders!$H$2:$H$2001, Orders!$E$2:$E$2001, Customers!$C93)</f>
        <v>467050.29799999995</v>
      </c>
      <c r="D24">
        <f t="shared" si="0"/>
        <v>1</v>
      </c>
      <c r="F24" s="11" t="s">
        <v>1203</v>
      </c>
      <c r="G24" s="27">
        <v>467050.29799999995</v>
      </c>
    </row>
    <row r="25" spans="1:7" x14ac:dyDescent="0.3">
      <c r="A25" s="23">
        <v>494</v>
      </c>
      <c r="B25" s="24" t="s">
        <v>1225</v>
      </c>
      <c r="C25" s="27">
        <f>SUMIFS(Orders!$H$2:$H$2001, Orders!$E$2:$E$2001, Customers!$C95)</f>
        <v>467050.29799999995</v>
      </c>
      <c r="D25">
        <f t="shared" si="0"/>
        <v>1</v>
      </c>
      <c r="F25" s="11" t="s">
        <v>1175</v>
      </c>
      <c r="G25" s="27">
        <v>467050.29799999995</v>
      </c>
    </row>
    <row r="26" spans="1:7" x14ac:dyDescent="0.3">
      <c r="A26" s="23">
        <v>498</v>
      </c>
      <c r="B26" s="24" t="s">
        <v>1229</v>
      </c>
      <c r="C26" s="27">
        <f>SUMIFS(Orders!$H$2:$H$2001, Orders!$E$2:$E$2001, Customers!$C99)</f>
        <v>467050.29799999995</v>
      </c>
      <c r="D26">
        <f t="shared" si="0"/>
        <v>1</v>
      </c>
      <c r="F26" s="11" t="s">
        <v>1157</v>
      </c>
      <c r="G26" s="27">
        <v>458744.32500000024</v>
      </c>
    </row>
    <row r="27" spans="1:7" x14ac:dyDescent="0.3">
      <c r="A27" s="21">
        <v>499</v>
      </c>
      <c r="B27" s="22" t="s">
        <v>1230</v>
      </c>
      <c r="C27" s="27">
        <f>SUMIFS(Orders!$H$2:$H$2001, Orders!$E$2:$E$2001, Customers!$C100)</f>
        <v>467050.29799999995</v>
      </c>
      <c r="D27">
        <f t="shared" si="0"/>
        <v>1</v>
      </c>
      <c r="F27" s="11" t="s">
        <v>1225</v>
      </c>
      <c r="G27" s="27">
        <v>467050.29799999995</v>
      </c>
    </row>
    <row r="28" spans="1:7" x14ac:dyDescent="0.3">
      <c r="A28" s="23">
        <v>402</v>
      </c>
      <c r="B28" s="24" t="s">
        <v>1133</v>
      </c>
      <c r="C28" s="27">
        <f>SUMIFS(Orders!$H$2:$H$2001, Orders!$E$2:$E$2001, Customers!$C3)</f>
        <v>458744.32500000024</v>
      </c>
      <c r="D28">
        <f t="shared" si="0"/>
        <v>27</v>
      </c>
      <c r="F28" s="11" t="s">
        <v>1201</v>
      </c>
      <c r="G28" s="27">
        <v>444078.50500000012</v>
      </c>
    </row>
    <row r="29" spans="1:7" x14ac:dyDescent="0.3">
      <c r="A29" s="21">
        <v>407</v>
      </c>
      <c r="B29" s="22" t="s">
        <v>1138</v>
      </c>
      <c r="C29" s="27">
        <f>SUMIFS(Orders!$H$2:$H$2001, Orders!$E$2:$E$2001, Customers!$C8)</f>
        <v>458744.32500000024</v>
      </c>
      <c r="D29">
        <f t="shared" si="0"/>
        <v>27</v>
      </c>
      <c r="F29" s="11" t="s">
        <v>1148</v>
      </c>
      <c r="G29" s="27">
        <v>445812.91299999983</v>
      </c>
    </row>
    <row r="30" spans="1:7" x14ac:dyDescent="0.3">
      <c r="A30" s="23">
        <v>410</v>
      </c>
      <c r="B30" s="24" t="s">
        <v>1141</v>
      </c>
      <c r="C30" s="27">
        <f>SUMIFS(Orders!$H$2:$H$2001, Orders!$E$2:$E$2001, Customers!$C11)</f>
        <v>458744.32500000024</v>
      </c>
      <c r="D30">
        <f t="shared" si="0"/>
        <v>27</v>
      </c>
      <c r="F30" s="11" t="s">
        <v>1226</v>
      </c>
      <c r="G30" s="27">
        <v>445812.91299999983</v>
      </c>
    </row>
    <row r="31" spans="1:7" x14ac:dyDescent="0.3">
      <c r="A31" s="21">
        <v>419</v>
      </c>
      <c r="B31" s="22" t="s">
        <v>1150</v>
      </c>
      <c r="C31" s="27">
        <f>SUMIFS(Orders!$H$2:$H$2001, Orders!$E$2:$E$2001, Customers!$C20)</f>
        <v>458744.32500000024</v>
      </c>
      <c r="D31">
        <f t="shared" si="0"/>
        <v>27</v>
      </c>
      <c r="F31" s="11" t="s">
        <v>1182</v>
      </c>
      <c r="G31" s="27">
        <v>458744.32500000024</v>
      </c>
    </row>
    <row r="32" spans="1:7" x14ac:dyDescent="0.3">
      <c r="A32" s="23">
        <v>420</v>
      </c>
      <c r="B32" s="24" t="s">
        <v>1151</v>
      </c>
      <c r="C32" s="27">
        <f>SUMIFS(Orders!$H$2:$H$2001, Orders!$E$2:$E$2001, Customers!$C21)</f>
        <v>458744.32500000024</v>
      </c>
      <c r="D32">
        <f t="shared" si="0"/>
        <v>27</v>
      </c>
      <c r="F32" s="11" t="s">
        <v>1164</v>
      </c>
      <c r="G32" s="27">
        <v>445812.91299999983</v>
      </c>
    </row>
    <row r="33" spans="1:7" x14ac:dyDescent="0.3">
      <c r="A33" s="21">
        <v>421</v>
      </c>
      <c r="B33" s="22" t="s">
        <v>1152</v>
      </c>
      <c r="C33" s="27">
        <f>SUMIFS(Orders!$H$2:$H$2001, Orders!$E$2:$E$2001, Customers!$C22)</f>
        <v>458744.32500000024</v>
      </c>
      <c r="D33">
        <f t="shared" si="0"/>
        <v>27</v>
      </c>
      <c r="F33" s="11" t="s">
        <v>1133</v>
      </c>
      <c r="G33" s="27">
        <v>458744.32500000024</v>
      </c>
    </row>
    <row r="34" spans="1:7" x14ac:dyDescent="0.3">
      <c r="A34" s="23">
        <v>422</v>
      </c>
      <c r="B34" s="24" t="s">
        <v>1153</v>
      </c>
      <c r="C34" s="27">
        <f>SUMIFS(Orders!$H$2:$H$2001, Orders!$E$2:$E$2001, Customers!$C23)</f>
        <v>458744.32500000024</v>
      </c>
      <c r="D34">
        <f t="shared" ref="D34:D65" si="1">RANK(C34, $C$2:$C$101, 0)</f>
        <v>27</v>
      </c>
      <c r="F34" s="11" t="s">
        <v>1230</v>
      </c>
      <c r="G34" s="27">
        <v>467050.29799999995</v>
      </c>
    </row>
    <row r="35" spans="1:7" x14ac:dyDescent="0.3">
      <c r="A35" s="23">
        <v>426</v>
      </c>
      <c r="B35" s="24" t="s">
        <v>1157</v>
      </c>
      <c r="C35" s="27">
        <f>SUMIFS(Orders!$H$2:$H$2001, Orders!$E$2:$E$2001, Customers!$C27)</f>
        <v>458744.32500000024</v>
      </c>
      <c r="D35">
        <f t="shared" si="1"/>
        <v>27</v>
      </c>
      <c r="F35" s="11" t="s">
        <v>1171</v>
      </c>
      <c r="G35" s="27">
        <v>467050.29799999995</v>
      </c>
    </row>
    <row r="36" spans="1:7" x14ac:dyDescent="0.3">
      <c r="A36" s="21">
        <v>441</v>
      </c>
      <c r="B36" s="22" t="s">
        <v>1172</v>
      </c>
      <c r="C36" s="27">
        <f>SUMIFS(Orders!$H$2:$H$2001, Orders!$E$2:$E$2001, Customers!$C42)</f>
        <v>458744.32500000024</v>
      </c>
      <c r="D36">
        <f t="shared" si="1"/>
        <v>27</v>
      </c>
      <c r="F36" s="11" t="s">
        <v>1147</v>
      </c>
      <c r="G36" s="27">
        <v>467050.29799999995</v>
      </c>
    </row>
    <row r="37" spans="1:7" x14ac:dyDescent="0.3">
      <c r="A37" s="21">
        <v>443</v>
      </c>
      <c r="B37" s="22" t="s">
        <v>1174</v>
      </c>
      <c r="C37" s="27">
        <f>SUMIFS(Orders!$H$2:$H$2001, Orders!$E$2:$E$2001, Customers!$C44)</f>
        <v>458744.32500000024</v>
      </c>
      <c r="D37">
        <f t="shared" si="1"/>
        <v>27</v>
      </c>
      <c r="F37" s="11" t="s">
        <v>1209</v>
      </c>
      <c r="G37" s="27">
        <v>444078.50500000012</v>
      </c>
    </row>
    <row r="38" spans="1:7" x14ac:dyDescent="0.3">
      <c r="A38" s="21">
        <v>451</v>
      </c>
      <c r="B38" s="22" t="s">
        <v>1182</v>
      </c>
      <c r="C38" s="27">
        <f>SUMIFS(Orders!$H$2:$H$2001, Orders!$E$2:$E$2001, Customers!$C52)</f>
        <v>458744.32500000024</v>
      </c>
      <c r="D38">
        <f t="shared" si="1"/>
        <v>27</v>
      </c>
      <c r="F38" s="11" t="s">
        <v>1199</v>
      </c>
      <c r="G38" s="27">
        <v>432932.5259999999</v>
      </c>
    </row>
    <row r="39" spans="1:7" x14ac:dyDescent="0.3">
      <c r="A39" s="21">
        <v>453</v>
      </c>
      <c r="B39" s="22" t="s">
        <v>1184</v>
      </c>
      <c r="C39" s="27">
        <f>SUMIFS(Orders!$H$2:$H$2001, Orders!$E$2:$E$2001, Customers!$C54)</f>
        <v>458744.32500000024</v>
      </c>
      <c r="D39">
        <f t="shared" si="1"/>
        <v>27</v>
      </c>
      <c r="F39" s="11" t="s">
        <v>1222</v>
      </c>
      <c r="G39" s="27">
        <v>432932.5259999999</v>
      </c>
    </row>
    <row r="40" spans="1:7" x14ac:dyDescent="0.3">
      <c r="A40" s="21">
        <v>461</v>
      </c>
      <c r="B40" s="22" t="s">
        <v>1192</v>
      </c>
      <c r="C40" s="27">
        <f>SUMIFS(Orders!$H$2:$H$2001, Orders!$E$2:$E$2001, Customers!$C62)</f>
        <v>458744.32500000024</v>
      </c>
      <c r="D40">
        <f t="shared" si="1"/>
        <v>27</v>
      </c>
      <c r="F40" s="11" t="s">
        <v>1183</v>
      </c>
      <c r="G40" s="27">
        <v>432932.5259999999</v>
      </c>
    </row>
    <row r="41" spans="1:7" x14ac:dyDescent="0.3">
      <c r="A41" s="21">
        <v>463</v>
      </c>
      <c r="B41" s="22" t="s">
        <v>1194</v>
      </c>
      <c r="C41" s="27">
        <f>SUMIFS(Orders!$H$2:$H$2001, Orders!$E$2:$E$2001, Customers!$C64)</f>
        <v>458744.32500000024</v>
      </c>
      <c r="D41">
        <f t="shared" si="1"/>
        <v>27</v>
      </c>
      <c r="F41" s="11" t="s">
        <v>1189</v>
      </c>
      <c r="G41" s="27">
        <v>444078.50500000012</v>
      </c>
    </row>
    <row r="42" spans="1:7" x14ac:dyDescent="0.3">
      <c r="A42" s="21">
        <v>465</v>
      </c>
      <c r="B42" s="22" t="s">
        <v>1196</v>
      </c>
      <c r="C42" s="27">
        <f>SUMIFS(Orders!$H$2:$H$2001, Orders!$E$2:$E$2001, Customers!$C66)</f>
        <v>458744.32500000024</v>
      </c>
      <c r="D42">
        <f t="shared" si="1"/>
        <v>27</v>
      </c>
      <c r="F42" s="11" t="s">
        <v>1174</v>
      </c>
      <c r="G42" s="27">
        <v>458744.32500000024</v>
      </c>
    </row>
    <row r="43" spans="1:7" x14ac:dyDescent="0.3">
      <c r="A43" s="23">
        <v>486</v>
      </c>
      <c r="B43" s="24" t="s">
        <v>1217</v>
      </c>
      <c r="C43" s="27">
        <f>SUMIFS(Orders!$H$2:$H$2001, Orders!$E$2:$E$2001, Customers!$C87)</f>
        <v>458744.32500000024</v>
      </c>
      <c r="D43">
        <f t="shared" si="1"/>
        <v>27</v>
      </c>
      <c r="F43" s="11" t="s">
        <v>1139</v>
      </c>
      <c r="G43" s="27">
        <v>444078.50500000012</v>
      </c>
    </row>
    <row r="44" spans="1:7" x14ac:dyDescent="0.3">
      <c r="A44" s="23">
        <v>490</v>
      </c>
      <c r="B44" s="24" t="s">
        <v>1221</v>
      </c>
      <c r="C44" s="27">
        <f>SUMIFS(Orders!$H$2:$H$2001, Orders!$E$2:$E$2001, Customers!$C91)</f>
        <v>458744.32500000024</v>
      </c>
      <c r="D44">
        <f t="shared" si="1"/>
        <v>27</v>
      </c>
      <c r="F44" s="11" t="s">
        <v>1216</v>
      </c>
      <c r="G44" s="27">
        <v>445812.91299999983</v>
      </c>
    </row>
    <row r="45" spans="1:7" x14ac:dyDescent="0.3">
      <c r="A45" s="21">
        <v>493</v>
      </c>
      <c r="B45" s="22" t="s">
        <v>1224</v>
      </c>
      <c r="C45" s="27">
        <f>SUMIFS(Orders!$H$2:$H$2001, Orders!$E$2:$E$2001, Customers!$C94)</f>
        <v>458744.32500000024</v>
      </c>
      <c r="D45">
        <f t="shared" si="1"/>
        <v>27</v>
      </c>
      <c r="F45" s="11" t="s">
        <v>1169</v>
      </c>
      <c r="G45" s="27">
        <v>445812.91299999983</v>
      </c>
    </row>
    <row r="46" spans="1:7" x14ac:dyDescent="0.3">
      <c r="A46" s="23">
        <v>500</v>
      </c>
      <c r="B46" s="24" t="s">
        <v>1231</v>
      </c>
      <c r="C46" s="27">
        <f>SUMIFS(Orders!$H$2:$H$2001, Orders!$E$2:$E$2001, Customers!$C101)</f>
        <v>458744.32500000024</v>
      </c>
      <c r="D46">
        <f t="shared" si="1"/>
        <v>27</v>
      </c>
      <c r="F46" s="11" t="s">
        <v>1180</v>
      </c>
      <c r="G46" s="27">
        <v>445812.91299999983</v>
      </c>
    </row>
    <row r="47" spans="1:7" x14ac:dyDescent="0.3">
      <c r="A47" s="23">
        <v>404</v>
      </c>
      <c r="B47" s="24" t="s">
        <v>1135</v>
      </c>
      <c r="C47" s="27">
        <f>SUMIFS(Orders!$H$2:$H$2001, Orders!$E$2:$E$2001, Customers!$C5)</f>
        <v>445812.91299999983</v>
      </c>
      <c r="D47">
        <f t="shared" si="1"/>
        <v>46</v>
      </c>
      <c r="F47" s="11" t="s">
        <v>1158</v>
      </c>
      <c r="G47" s="27">
        <v>445812.91299999983</v>
      </c>
    </row>
    <row r="48" spans="1:7" x14ac:dyDescent="0.3">
      <c r="A48" s="21">
        <v>405</v>
      </c>
      <c r="B48" s="22" t="s">
        <v>1136</v>
      </c>
      <c r="C48" s="27">
        <f>SUMIFS(Orders!$H$2:$H$2001, Orders!$E$2:$E$2001, Customers!$C6)</f>
        <v>445812.91299999983</v>
      </c>
      <c r="D48">
        <f t="shared" si="1"/>
        <v>46</v>
      </c>
      <c r="F48" s="11" t="s">
        <v>1194</v>
      </c>
      <c r="G48" s="27">
        <v>458744.32500000024</v>
      </c>
    </row>
    <row r="49" spans="1:7" x14ac:dyDescent="0.3">
      <c r="A49" s="21">
        <v>409</v>
      </c>
      <c r="B49" s="22" t="s">
        <v>1140</v>
      </c>
      <c r="C49" s="27">
        <f>SUMIFS(Orders!$H$2:$H$2001, Orders!$E$2:$E$2001, Customers!$C10)</f>
        <v>445812.91299999983</v>
      </c>
      <c r="D49">
        <f t="shared" si="1"/>
        <v>46</v>
      </c>
      <c r="F49" s="11" t="s">
        <v>1149</v>
      </c>
      <c r="G49" s="27">
        <v>432932.5259999999</v>
      </c>
    </row>
    <row r="50" spans="1:7" x14ac:dyDescent="0.3">
      <c r="A50" s="23">
        <v>414</v>
      </c>
      <c r="B50" s="24" t="s">
        <v>1145</v>
      </c>
      <c r="C50" s="27">
        <f>SUMIFS(Orders!$H$2:$H$2001, Orders!$E$2:$E$2001, Customers!$C15)</f>
        <v>445812.91299999983</v>
      </c>
      <c r="D50">
        <f t="shared" si="1"/>
        <v>46</v>
      </c>
      <c r="F50" s="11" t="s">
        <v>1227</v>
      </c>
      <c r="G50" s="27">
        <v>444078.50500000012</v>
      </c>
    </row>
    <row r="51" spans="1:7" x14ac:dyDescent="0.3">
      <c r="A51" s="21">
        <v>417</v>
      </c>
      <c r="B51" s="22" t="s">
        <v>1148</v>
      </c>
      <c r="C51" s="27">
        <f>SUMIFS(Orders!$H$2:$H$2001, Orders!$E$2:$E$2001, Customers!$C18)</f>
        <v>445812.91299999983</v>
      </c>
      <c r="D51">
        <f t="shared" si="1"/>
        <v>46</v>
      </c>
      <c r="F51" s="11" t="s">
        <v>1161</v>
      </c>
      <c r="G51" s="27">
        <v>432932.5259999999</v>
      </c>
    </row>
    <row r="52" spans="1:7" x14ac:dyDescent="0.3">
      <c r="A52" s="21">
        <v>425</v>
      </c>
      <c r="B52" s="22" t="s">
        <v>1156</v>
      </c>
      <c r="C52" s="27">
        <f>SUMIFS(Orders!$H$2:$H$2001, Orders!$E$2:$E$2001, Customers!$C26)</f>
        <v>445812.91299999983</v>
      </c>
      <c r="D52">
        <f t="shared" si="1"/>
        <v>46</v>
      </c>
      <c r="F52" s="11" t="s">
        <v>1142</v>
      </c>
      <c r="G52" s="27">
        <v>432932.5259999999</v>
      </c>
    </row>
    <row r="53" spans="1:7" x14ac:dyDescent="0.3">
      <c r="A53" s="21">
        <v>427</v>
      </c>
      <c r="B53" s="22" t="s">
        <v>1158</v>
      </c>
      <c r="C53" s="27">
        <f>SUMIFS(Orders!$H$2:$H$2001, Orders!$E$2:$E$2001, Customers!$C28)</f>
        <v>445812.91299999983</v>
      </c>
      <c r="D53">
        <f t="shared" si="1"/>
        <v>46</v>
      </c>
      <c r="F53" s="11" t="s">
        <v>1200</v>
      </c>
      <c r="G53" s="27">
        <v>467050.29799999995</v>
      </c>
    </row>
    <row r="54" spans="1:7" x14ac:dyDescent="0.3">
      <c r="A54" s="23">
        <v>428</v>
      </c>
      <c r="B54" s="24" t="s">
        <v>1159</v>
      </c>
      <c r="C54" s="27">
        <f>SUMIFS(Orders!$H$2:$H$2001, Orders!$E$2:$E$2001, Customers!$C29)</f>
        <v>445812.91299999983</v>
      </c>
      <c r="D54">
        <f t="shared" si="1"/>
        <v>46</v>
      </c>
      <c r="F54" s="11" t="s">
        <v>1170</v>
      </c>
      <c r="G54" s="27">
        <v>432932.5259999999</v>
      </c>
    </row>
    <row r="55" spans="1:7" x14ac:dyDescent="0.3">
      <c r="A55" s="21">
        <v>433</v>
      </c>
      <c r="B55" s="22" t="s">
        <v>1164</v>
      </c>
      <c r="C55" s="27">
        <f>SUMIFS(Orders!$H$2:$H$2001, Orders!$E$2:$E$2001, Customers!$C34)</f>
        <v>445812.91299999983</v>
      </c>
      <c r="D55">
        <f t="shared" si="1"/>
        <v>46</v>
      </c>
      <c r="F55" s="11" t="s">
        <v>1138</v>
      </c>
      <c r="G55" s="27">
        <v>458744.32500000024</v>
      </c>
    </row>
    <row r="56" spans="1:7" x14ac:dyDescent="0.3">
      <c r="A56" s="23">
        <v>436</v>
      </c>
      <c r="B56" s="24" t="s">
        <v>1167</v>
      </c>
      <c r="C56" s="27">
        <f>SUMIFS(Orders!$H$2:$H$2001, Orders!$E$2:$E$2001, Customers!$C37)</f>
        <v>445812.91299999983</v>
      </c>
      <c r="D56">
        <f t="shared" si="1"/>
        <v>46</v>
      </c>
      <c r="F56" s="11" t="s">
        <v>1228</v>
      </c>
      <c r="G56" s="27">
        <v>432932.5259999999</v>
      </c>
    </row>
    <row r="57" spans="1:7" x14ac:dyDescent="0.3">
      <c r="A57" s="23">
        <v>438</v>
      </c>
      <c r="B57" s="24" t="s">
        <v>1169</v>
      </c>
      <c r="C57" s="27">
        <f>SUMIFS(Orders!$H$2:$H$2001, Orders!$E$2:$E$2001, Customers!$C39)</f>
        <v>445812.91299999983</v>
      </c>
      <c r="D57">
        <f t="shared" si="1"/>
        <v>46</v>
      </c>
      <c r="F57" s="11" t="s">
        <v>1155</v>
      </c>
      <c r="G57" s="27">
        <v>432932.5259999999</v>
      </c>
    </row>
    <row r="58" spans="1:7" x14ac:dyDescent="0.3">
      <c r="A58" s="23">
        <v>442</v>
      </c>
      <c r="B58" s="24" t="s">
        <v>1173</v>
      </c>
      <c r="C58" s="27">
        <f>SUMIFS(Orders!$H$2:$H$2001, Orders!$E$2:$E$2001, Customers!$C43)</f>
        <v>445812.91299999983</v>
      </c>
      <c r="D58">
        <f t="shared" si="1"/>
        <v>46</v>
      </c>
      <c r="F58" s="11" t="s">
        <v>1172</v>
      </c>
      <c r="G58" s="27">
        <v>458744.32500000024</v>
      </c>
    </row>
    <row r="59" spans="1:7" x14ac:dyDescent="0.3">
      <c r="A59" s="21">
        <v>449</v>
      </c>
      <c r="B59" s="22" t="s">
        <v>1180</v>
      </c>
      <c r="C59" s="27">
        <f>SUMIFS(Orders!$H$2:$H$2001, Orders!$E$2:$E$2001, Customers!$C50)</f>
        <v>445812.91299999983</v>
      </c>
      <c r="D59">
        <f t="shared" si="1"/>
        <v>46</v>
      </c>
      <c r="F59" s="11" t="s">
        <v>1205</v>
      </c>
      <c r="G59" s="27">
        <v>467050.29799999995</v>
      </c>
    </row>
    <row r="60" spans="1:7" x14ac:dyDescent="0.3">
      <c r="A60" s="21">
        <v>455</v>
      </c>
      <c r="B60" s="22" t="s">
        <v>1186</v>
      </c>
      <c r="C60" s="27">
        <f>SUMIFS(Orders!$H$2:$H$2001, Orders!$E$2:$E$2001, Customers!$C56)</f>
        <v>445812.91299999983</v>
      </c>
      <c r="D60">
        <f t="shared" si="1"/>
        <v>46</v>
      </c>
      <c r="F60" s="11" t="s">
        <v>1214</v>
      </c>
      <c r="G60" s="27">
        <v>432932.5259999999</v>
      </c>
    </row>
    <row r="61" spans="1:7" x14ac:dyDescent="0.3">
      <c r="A61" s="21">
        <v>459</v>
      </c>
      <c r="B61" s="22" t="s">
        <v>1190</v>
      </c>
      <c r="C61" s="27">
        <f>SUMIFS(Orders!$H$2:$H$2001, Orders!$E$2:$E$2001, Customers!$C60)</f>
        <v>445812.91299999983</v>
      </c>
      <c r="D61">
        <f t="shared" si="1"/>
        <v>46</v>
      </c>
      <c r="F61" s="11" t="s">
        <v>1208</v>
      </c>
      <c r="G61" s="27">
        <v>444078.50500000012</v>
      </c>
    </row>
    <row r="62" spans="1:7" x14ac:dyDescent="0.3">
      <c r="A62" s="21">
        <v>467</v>
      </c>
      <c r="B62" s="22" t="s">
        <v>1198</v>
      </c>
      <c r="C62" s="27">
        <f>SUMIFS(Orders!$H$2:$H$2001, Orders!$E$2:$E$2001, Customers!$C68)</f>
        <v>445812.91299999983</v>
      </c>
      <c r="D62">
        <f t="shared" si="1"/>
        <v>46</v>
      </c>
      <c r="F62" s="11" t="s">
        <v>1144</v>
      </c>
      <c r="G62" s="27">
        <v>444078.50500000012</v>
      </c>
    </row>
    <row r="63" spans="1:7" x14ac:dyDescent="0.3">
      <c r="A63" s="23">
        <v>480</v>
      </c>
      <c r="B63" s="24" t="s">
        <v>1211</v>
      </c>
      <c r="C63" s="27">
        <f>SUMIFS(Orders!$H$2:$H$2001, Orders!$E$2:$E$2001, Customers!$C81)</f>
        <v>445812.91299999983</v>
      </c>
      <c r="D63">
        <f t="shared" si="1"/>
        <v>46</v>
      </c>
      <c r="F63" s="11" t="s">
        <v>1197</v>
      </c>
      <c r="G63" s="27">
        <v>467050.29799999995</v>
      </c>
    </row>
    <row r="64" spans="1:7" x14ac:dyDescent="0.3">
      <c r="A64" s="23">
        <v>482</v>
      </c>
      <c r="B64" s="24" t="s">
        <v>1213</v>
      </c>
      <c r="C64" s="27">
        <f>SUMIFS(Orders!$H$2:$H$2001, Orders!$E$2:$E$2001, Customers!$C83)</f>
        <v>445812.91299999983</v>
      </c>
      <c r="D64">
        <f t="shared" si="1"/>
        <v>46</v>
      </c>
      <c r="F64" s="11" t="s">
        <v>1154</v>
      </c>
      <c r="G64" s="27">
        <v>444078.50500000012</v>
      </c>
    </row>
    <row r="65" spans="1:7" x14ac:dyDescent="0.3">
      <c r="A65" s="21">
        <v>485</v>
      </c>
      <c r="B65" s="22" t="s">
        <v>1216</v>
      </c>
      <c r="C65" s="27">
        <f>SUMIFS(Orders!$H$2:$H$2001, Orders!$E$2:$E$2001, Customers!$C86)</f>
        <v>445812.91299999983</v>
      </c>
      <c r="D65">
        <f t="shared" si="1"/>
        <v>46</v>
      </c>
      <c r="F65" s="11" t="s">
        <v>1219</v>
      </c>
      <c r="G65" s="27">
        <v>445812.91299999983</v>
      </c>
    </row>
    <row r="66" spans="1:7" x14ac:dyDescent="0.3">
      <c r="A66" s="23">
        <v>488</v>
      </c>
      <c r="B66" s="24" t="s">
        <v>1219</v>
      </c>
      <c r="C66" s="27">
        <f>SUMIFS(Orders!$H$2:$H$2001, Orders!$E$2:$E$2001, Customers!$C89)</f>
        <v>445812.91299999983</v>
      </c>
      <c r="D66">
        <f t="shared" ref="D66:D97" si="2">RANK(C66, $C$2:$C$101, 0)</f>
        <v>46</v>
      </c>
      <c r="F66" s="11" t="s">
        <v>1195</v>
      </c>
      <c r="G66" s="27">
        <v>467050.29799999995</v>
      </c>
    </row>
    <row r="67" spans="1:7" x14ac:dyDescent="0.3">
      <c r="A67" s="21">
        <v>495</v>
      </c>
      <c r="B67" s="22" t="s">
        <v>1226</v>
      </c>
      <c r="C67" s="27">
        <f>SUMIFS(Orders!$H$2:$H$2001, Orders!$E$2:$E$2001, Customers!$C96)</f>
        <v>445812.91299999983</v>
      </c>
      <c r="D67">
        <f t="shared" si="2"/>
        <v>46</v>
      </c>
      <c r="F67" s="11" t="s">
        <v>1150</v>
      </c>
      <c r="G67" s="27">
        <v>458744.32500000024</v>
      </c>
    </row>
    <row r="68" spans="1:7" x14ac:dyDescent="0.3">
      <c r="A68" s="23">
        <v>406</v>
      </c>
      <c r="B68" s="24" t="s">
        <v>1137</v>
      </c>
      <c r="C68" s="27">
        <f>SUMIFS(Orders!$H$2:$H$2001, Orders!$E$2:$E$2001, Customers!$C7)</f>
        <v>444078.50500000012</v>
      </c>
      <c r="D68">
        <f t="shared" si="2"/>
        <v>67</v>
      </c>
      <c r="F68" s="11" t="s">
        <v>1187</v>
      </c>
      <c r="G68" s="27">
        <v>432932.5259999999</v>
      </c>
    </row>
    <row r="69" spans="1:7" x14ac:dyDescent="0.3">
      <c r="A69" s="23">
        <v>408</v>
      </c>
      <c r="B69" s="24" t="s">
        <v>1139</v>
      </c>
      <c r="C69" s="27">
        <f>SUMIFS(Orders!$H$2:$H$2001, Orders!$E$2:$E$2001, Customers!$C9)</f>
        <v>444078.50500000012</v>
      </c>
      <c r="D69">
        <f t="shared" si="2"/>
        <v>67</v>
      </c>
      <c r="F69" s="11" t="s">
        <v>1134</v>
      </c>
      <c r="G69" s="27">
        <v>467050.29799999995</v>
      </c>
    </row>
    <row r="70" spans="1:7" x14ac:dyDescent="0.3">
      <c r="A70" s="23">
        <v>412</v>
      </c>
      <c r="B70" s="24" t="s">
        <v>1143</v>
      </c>
      <c r="C70" s="27">
        <f>SUMIFS(Orders!$H$2:$H$2001, Orders!$E$2:$E$2001, Customers!$C13)</f>
        <v>444078.50500000012</v>
      </c>
      <c r="D70">
        <f t="shared" si="2"/>
        <v>67</v>
      </c>
      <c r="F70" s="11" t="s">
        <v>1204</v>
      </c>
      <c r="G70" s="27">
        <v>432932.5259999999</v>
      </c>
    </row>
    <row r="71" spans="1:7" x14ac:dyDescent="0.3">
      <c r="A71" s="21">
        <v>413</v>
      </c>
      <c r="B71" s="22" t="s">
        <v>1144</v>
      </c>
      <c r="C71" s="27">
        <f>SUMIFS(Orders!$H$2:$H$2001, Orders!$E$2:$E$2001, Customers!$C14)</f>
        <v>444078.50500000012</v>
      </c>
      <c r="D71">
        <f t="shared" si="2"/>
        <v>67</v>
      </c>
      <c r="F71" s="11" t="s">
        <v>1152</v>
      </c>
      <c r="G71" s="27">
        <v>458744.32500000024</v>
      </c>
    </row>
    <row r="72" spans="1:7" x14ac:dyDescent="0.3">
      <c r="A72" s="21">
        <v>423</v>
      </c>
      <c r="B72" s="22" t="s">
        <v>1154</v>
      </c>
      <c r="C72" s="27">
        <f>SUMIFS(Orders!$H$2:$H$2001, Orders!$E$2:$E$2001, Customers!$C24)</f>
        <v>444078.50500000012</v>
      </c>
      <c r="D72">
        <f t="shared" si="2"/>
        <v>67</v>
      </c>
      <c r="F72" s="11" t="s">
        <v>1221</v>
      </c>
      <c r="G72" s="27">
        <v>458744.32500000024</v>
      </c>
    </row>
    <row r="73" spans="1:7" x14ac:dyDescent="0.3">
      <c r="A73" s="21">
        <v>445</v>
      </c>
      <c r="B73" s="22" t="s">
        <v>1176</v>
      </c>
      <c r="C73" s="27">
        <f>SUMIFS(Orders!$H$2:$H$2001, Orders!$E$2:$E$2001, Customers!$C46)</f>
        <v>444078.50500000012</v>
      </c>
      <c r="D73">
        <f t="shared" si="2"/>
        <v>67</v>
      </c>
      <c r="F73" s="11" t="s">
        <v>1179</v>
      </c>
      <c r="G73" s="27">
        <v>444078.50500000012</v>
      </c>
    </row>
    <row r="74" spans="1:7" x14ac:dyDescent="0.3">
      <c r="A74" s="23">
        <v>448</v>
      </c>
      <c r="B74" s="24" t="s">
        <v>1179</v>
      </c>
      <c r="C74" s="27">
        <f>SUMIFS(Orders!$H$2:$H$2001, Orders!$E$2:$E$2001, Customers!$C49)</f>
        <v>444078.50500000012</v>
      </c>
      <c r="D74">
        <f t="shared" si="2"/>
        <v>67</v>
      </c>
      <c r="F74" s="11" t="s">
        <v>1211</v>
      </c>
      <c r="G74" s="27">
        <v>445812.91299999983</v>
      </c>
    </row>
    <row r="75" spans="1:7" x14ac:dyDescent="0.3">
      <c r="A75" s="23">
        <v>450</v>
      </c>
      <c r="B75" s="24" t="s">
        <v>1181</v>
      </c>
      <c r="C75" s="27">
        <f>SUMIFS(Orders!$H$2:$H$2001, Orders!$E$2:$E$2001, Customers!$C51)</f>
        <v>444078.50500000012</v>
      </c>
      <c r="D75">
        <f t="shared" si="2"/>
        <v>67</v>
      </c>
      <c r="F75" s="11" t="s">
        <v>1140</v>
      </c>
      <c r="G75" s="27">
        <v>445812.91299999983</v>
      </c>
    </row>
    <row r="76" spans="1:7" x14ac:dyDescent="0.3">
      <c r="A76" s="23">
        <v>454</v>
      </c>
      <c r="B76" s="24" t="s">
        <v>1185</v>
      </c>
      <c r="C76" s="27">
        <f>SUMIFS(Orders!$H$2:$H$2001, Orders!$E$2:$E$2001, Customers!$C55)</f>
        <v>444078.50500000012</v>
      </c>
      <c r="D76">
        <f t="shared" si="2"/>
        <v>67</v>
      </c>
      <c r="F76" s="11" t="s">
        <v>1188</v>
      </c>
      <c r="G76" s="27">
        <v>432932.5259999999</v>
      </c>
    </row>
    <row r="77" spans="1:7" x14ac:dyDescent="0.3">
      <c r="A77" s="23">
        <v>458</v>
      </c>
      <c r="B77" s="24" t="s">
        <v>1189</v>
      </c>
      <c r="C77" s="27">
        <f>SUMIFS(Orders!$H$2:$H$2001, Orders!$E$2:$E$2001, Customers!$C59)</f>
        <v>444078.50500000012</v>
      </c>
      <c r="D77">
        <f t="shared" si="2"/>
        <v>67</v>
      </c>
      <c r="F77" s="11" t="s">
        <v>1196</v>
      </c>
      <c r="G77" s="27">
        <v>458744.32500000024</v>
      </c>
    </row>
    <row r="78" spans="1:7" x14ac:dyDescent="0.3">
      <c r="A78" s="23">
        <v>470</v>
      </c>
      <c r="B78" s="24" t="s">
        <v>1201</v>
      </c>
      <c r="C78" s="27">
        <f>SUMIFS(Orders!$H$2:$H$2001, Orders!$E$2:$E$2001, Customers!$C71)</f>
        <v>444078.50500000012</v>
      </c>
      <c r="D78">
        <f t="shared" si="2"/>
        <v>67</v>
      </c>
      <c r="F78" s="11" t="s">
        <v>1166</v>
      </c>
      <c r="G78" s="27">
        <v>432932.5259999999</v>
      </c>
    </row>
    <row r="79" spans="1:7" x14ac:dyDescent="0.3">
      <c r="A79" s="23">
        <v>476</v>
      </c>
      <c r="B79" s="24" t="s">
        <v>1207</v>
      </c>
      <c r="C79" s="27">
        <f>SUMIFS(Orders!$H$2:$H$2001, Orders!$E$2:$E$2001, Customers!$C77)</f>
        <v>444078.50500000012</v>
      </c>
      <c r="D79">
        <f t="shared" si="2"/>
        <v>67</v>
      </c>
      <c r="F79" s="11" t="s">
        <v>1165</v>
      </c>
      <c r="G79" s="27">
        <v>467050.29799999995</v>
      </c>
    </row>
    <row r="80" spans="1:7" x14ac:dyDescent="0.3">
      <c r="A80" s="21">
        <v>477</v>
      </c>
      <c r="B80" s="22" t="s">
        <v>1208</v>
      </c>
      <c r="C80" s="27">
        <f>SUMIFS(Orders!$H$2:$H$2001, Orders!$E$2:$E$2001, Customers!$C78)</f>
        <v>444078.50500000012</v>
      </c>
      <c r="D80">
        <f t="shared" si="2"/>
        <v>67</v>
      </c>
      <c r="F80" s="11" t="s">
        <v>1192</v>
      </c>
      <c r="G80" s="27">
        <v>458744.32500000024</v>
      </c>
    </row>
    <row r="81" spans="1:7" x14ac:dyDescent="0.3">
      <c r="A81" s="23">
        <v>478</v>
      </c>
      <c r="B81" s="24" t="s">
        <v>1209</v>
      </c>
      <c r="C81" s="27">
        <f>SUMIFS(Orders!$H$2:$H$2001, Orders!$E$2:$E$2001, Customers!$C79)</f>
        <v>444078.50500000012</v>
      </c>
      <c r="D81">
        <f t="shared" si="2"/>
        <v>67</v>
      </c>
      <c r="F81" s="11" t="s">
        <v>1151</v>
      </c>
      <c r="G81" s="27">
        <v>458744.32500000024</v>
      </c>
    </row>
    <row r="82" spans="1:7" x14ac:dyDescent="0.3">
      <c r="A82" s="21">
        <v>479</v>
      </c>
      <c r="B82" s="22" t="s">
        <v>1210</v>
      </c>
      <c r="C82" s="27">
        <f>SUMIFS(Orders!$H$2:$H$2001, Orders!$E$2:$E$2001, Customers!$C80)</f>
        <v>444078.50500000012</v>
      </c>
      <c r="D82">
        <f t="shared" si="2"/>
        <v>67</v>
      </c>
      <c r="F82" s="11" t="s">
        <v>1153</v>
      </c>
      <c r="G82" s="27">
        <v>458744.32500000024</v>
      </c>
    </row>
    <row r="83" spans="1:7" x14ac:dyDescent="0.3">
      <c r="A83" s="21">
        <v>489</v>
      </c>
      <c r="B83" s="22" t="s">
        <v>1220</v>
      </c>
      <c r="C83" s="27">
        <f>SUMIFS(Orders!$H$2:$H$2001, Orders!$E$2:$E$2001, Customers!$C90)</f>
        <v>444078.50500000012</v>
      </c>
      <c r="D83">
        <f t="shared" si="2"/>
        <v>67</v>
      </c>
      <c r="F83" s="11" t="s">
        <v>1220</v>
      </c>
      <c r="G83" s="27">
        <v>444078.50500000012</v>
      </c>
    </row>
    <row r="84" spans="1:7" x14ac:dyDescent="0.3">
      <c r="A84" s="23">
        <v>496</v>
      </c>
      <c r="B84" s="24" t="s">
        <v>1227</v>
      </c>
      <c r="C84" s="27">
        <f>SUMIFS(Orders!$H$2:$H$2001, Orders!$E$2:$E$2001, Customers!$C97)</f>
        <v>444078.50500000012</v>
      </c>
      <c r="D84">
        <f t="shared" si="2"/>
        <v>67</v>
      </c>
      <c r="F84" s="11" t="s">
        <v>1185</v>
      </c>
      <c r="G84" s="27">
        <v>444078.50500000012</v>
      </c>
    </row>
    <row r="85" spans="1:7" x14ac:dyDescent="0.3">
      <c r="A85" s="21">
        <v>411</v>
      </c>
      <c r="B85" s="22" t="s">
        <v>1142</v>
      </c>
      <c r="C85" s="27">
        <f>SUMIFS(Orders!$H$2:$H$2001, Orders!$E$2:$E$2001, Customers!$C12)</f>
        <v>432932.5259999999</v>
      </c>
      <c r="D85">
        <f t="shared" si="2"/>
        <v>84</v>
      </c>
      <c r="F85" s="11" t="s">
        <v>1202</v>
      </c>
      <c r="G85" s="27">
        <v>467050.29799999995</v>
      </c>
    </row>
    <row r="86" spans="1:7" x14ac:dyDescent="0.3">
      <c r="A86" s="23">
        <v>418</v>
      </c>
      <c r="B86" s="24" t="s">
        <v>1149</v>
      </c>
      <c r="C86" s="27">
        <f>SUMIFS(Orders!$H$2:$H$2001, Orders!$E$2:$E$2001, Customers!$C19)</f>
        <v>432932.5259999999</v>
      </c>
      <c r="D86">
        <f t="shared" si="2"/>
        <v>84</v>
      </c>
      <c r="F86" s="11" t="s">
        <v>1218</v>
      </c>
      <c r="G86" s="27">
        <v>467050.29799999995</v>
      </c>
    </row>
    <row r="87" spans="1:7" x14ac:dyDescent="0.3">
      <c r="A87" s="23">
        <v>424</v>
      </c>
      <c r="B87" s="24" t="s">
        <v>1155</v>
      </c>
      <c r="C87" s="27">
        <f>SUMIFS(Orders!$H$2:$H$2001, Orders!$E$2:$E$2001, Customers!$C25)</f>
        <v>432932.5259999999</v>
      </c>
      <c r="D87">
        <f t="shared" si="2"/>
        <v>84</v>
      </c>
      <c r="F87" s="11" t="s">
        <v>1136</v>
      </c>
      <c r="G87" s="27">
        <v>445812.91299999983</v>
      </c>
    </row>
    <row r="88" spans="1:7" x14ac:dyDescent="0.3">
      <c r="A88" s="23">
        <v>430</v>
      </c>
      <c r="B88" s="24" t="s">
        <v>1161</v>
      </c>
      <c r="C88" s="27">
        <f>SUMIFS(Orders!$H$2:$H$2001, Orders!$E$2:$E$2001, Customers!$C31)</f>
        <v>432932.5259999999</v>
      </c>
      <c r="D88">
        <f t="shared" si="2"/>
        <v>84</v>
      </c>
      <c r="F88" s="11" t="s">
        <v>1178</v>
      </c>
      <c r="G88" s="27">
        <v>432932.5259999999</v>
      </c>
    </row>
    <row r="89" spans="1:7" x14ac:dyDescent="0.3">
      <c r="A89" s="21">
        <v>435</v>
      </c>
      <c r="B89" s="22" t="s">
        <v>1166</v>
      </c>
      <c r="C89" s="27">
        <f>SUMIFS(Orders!$H$2:$H$2001, Orders!$E$2:$E$2001, Customers!$C36)</f>
        <v>432932.5259999999</v>
      </c>
      <c r="D89">
        <f t="shared" si="2"/>
        <v>84</v>
      </c>
      <c r="F89" s="11" t="s">
        <v>1210</v>
      </c>
      <c r="G89" s="27">
        <v>444078.50500000012</v>
      </c>
    </row>
    <row r="90" spans="1:7" x14ac:dyDescent="0.3">
      <c r="A90" s="21">
        <v>439</v>
      </c>
      <c r="B90" s="22" t="s">
        <v>1170</v>
      </c>
      <c r="C90" s="27">
        <f>SUMIFS(Orders!$H$2:$H$2001, Orders!$E$2:$E$2001, Customers!$C40)</f>
        <v>432932.5259999999</v>
      </c>
      <c r="D90">
        <f t="shared" si="2"/>
        <v>84</v>
      </c>
      <c r="F90" s="11" t="s">
        <v>1181</v>
      </c>
      <c r="G90" s="27">
        <v>444078.50500000012</v>
      </c>
    </row>
    <row r="91" spans="1:7" x14ac:dyDescent="0.3">
      <c r="A91" s="21">
        <v>447</v>
      </c>
      <c r="B91" s="22" t="s">
        <v>1178</v>
      </c>
      <c r="C91" s="27">
        <f>SUMIFS(Orders!$H$2:$H$2001, Orders!$E$2:$E$2001, Customers!$C48)</f>
        <v>432932.5259999999</v>
      </c>
      <c r="D91">
        <f t="shared" si="2"/>
        <v>84</v>
      </c>
      <c r="F91" s="11" t="s">
        <v>1186</v>
      </c>
      <c r="G91" s="27">
        <v>445812.91299999983</v>
      </c>
    </row>
    <row r="92" spans="1:7" x14ac:dyDescent="0.3">
      <c r="A92" s="23">
        <v>452</v>
      </c>
      <c r="B92" s="24" t="s">
        <v>1183</v>
      </c>
      <c r="C92" s="27">
        <f>SUMIFS(Orders!$H$2:$H$2001, Orders!$E$2:$E$2001, Customers!$C53)</f>
        <v>432932.5259999999</v>
      </c>
      <c r="D92">
        <f t="shared" si="2"/>
        <v>84</v>
      </c>
      <c r="F92" s="11" t="s">
        <v>1191</v>
      </c>
      <c r="G92" s="27">
        <v>467050.29799999995</v>
      </c>
    </row>
    <row r="93" spans="1:7" x14ac:dyDescent="0.3">
      <c r="A93" s="23">
        <v>456</v>
      </c>
      <c r="B93" s="24" t="s">
        <v>1187</v>
      </c>
      <c r="C93" s="27">
        <f>SUMIFS(Orders!$H$2:$H$2001, Orders!$E$2:$E$2001, Customers!$C57)</f>
        <v>432932.5259999999</v>
      </c>
      <c r="D93">
        <f t="shared" si="2"/>
        <v>84</v>
      </c>
      <c r="F93" s="11" t="s">
        <v>1173</v>
      </c>
      <c r="G93" s="27">
        <v>445812.91299999983</v>
      </c>
    </row>
    <row r="94" spans="1:7" x14ac:dyDescent="0.3">
      <c r="A94" s="21">
        <v>457</v>
      </c>
      <c r="B94" s="22" t="s">
        <v>1188</v>
      </c>
      <c r="C94" s="27">
        <f>SUMIFS(Orders!$H$2:$H$2001, Orders!$E$2:$E$2001, Customers!$C58)</f>
        <v>432932.5259999999</v>
      </c>
      <c r="D94">
        <f t="shared" si="2"/>
        <v>84</v>
      </c>
      <c r="F94" s="11" t="s">
        <v>1156</v>
      </c>
      <c r="G94" s="27">
        <v>445812.91299999983</v>
      </c>
    </row>
    <row r="95" spans="1:7" x14ac:dyDescent="0.3">
      <c r="A95" s="23">
        <v>462</v>
      </c>
      <c r="B95" s="24" t="s">
        <v>1193</v>
      </c>
      <c r="C95" s="27">
        <f>SUMIFS(Orders!$H$2:$H$2001, Orders!$E$2:$E$2001, Customers!$C63)</f>
        <v>432932.5259999999</v>
      </c>
      <c r="D95">
        <f t="shared" si="2"/>
        <v>84</v>
      </c>
      <c r="F95" s="11" t="s">
        <v>1162</v>
      </c>
      <c r="G95" s="27">
        <v>467050.29799999995</v>
      </c>
    </row>
    <row r="96" spans="1:7" x14ac:dyDescent="0.3">
      <c r="A96" s="23">
        <v>468</v>
      </c>
      <c r="B96" s="24" t="s">
        <v>1199</v>
      </c>
      <c r="C96" s="27">
        <f>SUMIFS(Orders!$H$2:$H$2001, Orders!$E$2:$E$2001, Customers!$C69)</f>
        <v>432932.5259999999</v>
      </c>
      <c r="D96">
        <f t="shared" si="2"/>
        <v>84</v>
      </c>
      <c r="F96" s="11" t="s">
        <v>1198</v>
      </c>
      <c r="G96" s="27">
        <v>445812.91299999983</v>
      </c>
    </row>
    <row r="97" spans="1:7" x14ac:dyDescent="0.3">
      <c r="A97" s="21">
        <v>473</v>
      </c>
      <c r="B97" s="22" t="s">
        <v>1204</v>
      </c>
      <c r="C97" s="27">
        <f>SUMIFS(Orders!$H$2:$H$2001, Orders!$E$2:$E$2001, Customers!$C74)</f>
        <v>432932.5259999999</v>
      </c>
      <c r="D97">
        <f t="shared" si="2"/>
        <v>84</v>
      </c>
      <c r="F97" s="11" t="s">
        <v>1167</v>
      </c>
      <c r="G97" s="27">
        <v>445812.91299999983</v>
      </c>
    </row>
    <row r="98" spans="1:7" x14ac:dyDescent="0.3">
      <c r="A98" s="21">
        <v>475</v>
      </c>
      <c r="B98" s="22" t="s">
        <v>1206</v>
      </c>
      <c r="C98" s="27">
        <f>SUMIFS(Orders!$H$2:$H$2001, Orders!$E$2:$E$2001, Customers!$C76)</f>
        <v>432932.5259999999</v>
      </c>
      <c r="D98">
        <f>RANK(C98, $C$2:$C$101, 0)</f>
        <v>84</v>
      </c>
      <c r="F98" s="11" t="s">
        <v>1143</v>
      </c>
      <c r="G98" s="27">
        <v>444078.50500000012</v>
      </c>
    </row>
    <row r="99" spans="1:7" x14ac:dyDescent="0.3">
      <c r="A99" s="21">
        <v>483</v>
      </c>
      <c r="B99" s="22" t="s">
        <v>1214</v>
      </c>
      <c r="C99" s="27">
        <f>SUMIFS(Orders!$H$2:$H$2001, Orders!$E$2:$E$2001, Customers!$C84)</f>
        <v>432932.5259999999</v>
      </c>
      <c r="D99">
        <f>RANK(C99, $C$2:$C$101, 0)</f>
        <v>84</v>
      </c>
      <c r="F99" s="11" t="s">
        <v>1207</v>
      </c>
      <c r="G99" s="27">
        <v>444078.50500000012</v>
      </c>
    </row>
    <row r="100" spans="1:7" x14ac:dyDescent="0.3">
      <c r="A100" s="21">
        <v>491</v>
      </c>
      <c r="B100" s="22" t="s">
        <v>1222</v>
      </c>
      <c r="C100" s="27">
        <f>SUMIFS(Orders!$H$2:$H$2001, Orders!$E$2:$E$2001, Customers!$C92)</f>
        <v>432932.5259999999</v>
      </c>
      <c r="D100">
        <f>RANK(C100, $C$2:$C$101, 0)</f>
        <v>84</v>
      </c>
      <c r="F100" s="11" t="s">
        <v>1177</v>
      </c>
      <c r="G100" s="27">
        <v>467050.29799999995</v>
      </c>
    </row>
    <row r="101" spans="1:7" x14ac:dyDescent="0.3">
      <c r="A101" s="21">
        <v>497</v>
      </c>
      <c r="B101" s="22" t="s">
        <v>1228</v>
      </c>
      <c r="C101" s="27">
        <f>SUMIFS(Orders!$H$2:$H$2001, Orders!$E$2:$E$2001, Customers!$C98)</f>
        <v>432932.5259999999</v>
      </c>
      <c r="D101">
        <f>RANK(C101, $C$2:$C$101, 0)</f>
        <v>84</v>
      </c>
      <c r="F101" s="11" t="s">
        <v>1223</v>
      </c>
      <c r="G101" s="27">
        <v>467050.29799999995</v>
      </c>
    </row>
    <row r="102" spans="1:7" x14ac:dyDescent="0.3">
      <c r="F102" s="11" t="s">
        <v>1184</v>
      </c>
      <c r="G102" s="27">
        <v>458744.32500000024</v>
      </c>
    </row>
    <row r="103" spans="1:7" x14ac:dyDescent="0.3">
      <c r="F103" s="11" t="s">
        <v>1163</v>
      </c>
      <c r="G103" s="27">
        <v>467050.29799999995</v>
      </c>
    </row>
    <row r="104" spans="1:7" x14ac:dyDescent="0.3">
      <c r="F104" s="11" t="s">
        <v>1229</v>
      </c>
      <c r="G104" s="27">
        <v>467050.29799999995</v>
      </c>
    </row>
    <row r="105" spans="1:7" x14ac:dyDescent="0.3">
      <c r="F105" s="11" t="s">
        <v>1145</v>
      </c>
      <c r="G105" s="27">
        <v>445812.91299999983</v>
      </c>
    </row>
    <row r="106" spans="1:7" x14ac:dyDescent="0.3">
      <c r="F106" s="11" t="s">
        <v>1190</v>
      </c>
      <c r="G106" s="27">
        <v>445812.91299999983</v>
      </c>
    </row>
    <row r="107" spans="1:7" x14ac:dyDescent="0.3">
      <c r="F107" s="11" t="s">
        <v>1224</v>
      </c>
      <c r="G107" s="27">
        <v>458744.32500000024</v>
      </c>
    </row>
    <row r="108" spans="1:7" x14ac:dyDescent="0.3">
      <c r="F108" s="11" t="s">
        <v>1160</v>
      </c>
      <c r="G108" s="27">
        <v>467050.29799999995</v>
      </c>
    </row>
    <row r="109" spans="1:7" x14ac:dyDescent="0.3">
      <c r="F109" s="11" t="s">
        <v>1168</v>
      </c>
      <c r="G109" s="27">
        <v>467050.29799999995</v>
      </c>
    </row>
    <row r="110" spans="1:7" x14ac:dyDescent="0.3">
      <c r="F110" s="11" t="s">
        <v>1215</v>
      </c>
      <c r="G110" s="27">
        <v>467050.29799999995</v>
      </c>
    </row>
    <row r="111" spans="1:7" x14ac:dyDescent="0.3">
      <c r="F111" s="11" t="s">
        <v>1135</v>
      </c>
      <c r="G111" s="27">
        <v>445812.91299999983</v>
      </c>
    </row>
    <row r="112" spans="1:7" x14ac:dyDescent="0.3">
      <c r="F112" s="11" t="s">
        <v>1263</v>
      </c>
      <c r="G112" s="27">
        <v>45130708.623000048</v>
      </c>
    </row>
  </sheetData>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Main Dashboard</vt:lpstr>
      <vt:lpstr>Top</vt:lpstr>
      <vt:lpstr>Sales Details</vt:lpstr>
      <vt:lpstr>Pivot Tables</vt:lpstr>
      <vt:lpstr>Pivot Tables 2</vt:lpstr>
      <vt:lpstr>Sheet5</vt:lpstr>
      <vt:lpstr>Sheet6</vt:lpstr>
      <vt:lpstr>Orders</vt:lpstr>
      <vt:lpstr>Products</vt:lpstr>
      <vt:lpstr>Sales_Reps</vt:lpstr>
      <vt:lpstr>Regions</vt:lpstr>
      <vt:lpstr>Customers</vt:lpstr>
      <vt:lpstr>Cust_total</vt:lpstr>
      <vt:lpstr>Sheet13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Menna</dc:creator>
  <cp:lastModifiedBy>Menna Elabd</cp:lastModifiedBy>
  <dcterms:created xsi:type="dcterms:W3CDTF">2024-12-21T17:05:33Z</dcterms:created>
  <dcterms:modified xsi:type="dcterms:W3CDTF">2024-12-26T16:14:52Z</dcterms:modified>
</cp:coreProperties>
</file>