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ocuments\oled_svn\br.ufes.inf.nemo.antipattern\models\"/>
    </mc:Choice>
  </mc:AlternateContent>
  <bookViews>
    <workbookView xWindow="0" yWindow="0" windowWidth="25601" windowHeight="12431"/>
  </bookViews>
  <sheets>
    <sheet name="BASIC (Count)" sheetId="1" r:id="rId1"/>
    <sheet name="CLASS (Count)" sheetId="4" r:id="rId2"/>
    <sheet name="ASSOCIATION (Count)" sheetId="7" r:id="rId3"/>
    <sheet name="BASIC (Type %)" sheetId="2" r:id="rId4"/>
    <sheet name="BASIC (%)" sheetId="3" r:id="rId5"/>
    <sheet name="CLASS (Type %)" sheetId="5" r:id="rId6"/>
    <sheet name="CLASS (%)" sheetId="6" r:id="rId7"/>
    <sheet name="ASSOCIATION (Type %)" sheetId="8" r:id="rId8"/>
    <sheet name="ASSOCIATION (%)" sheetId="9" r:id="rId9"/>
    <sheet name="DATATYPE (Count)" sheetId="10" r:id="rId10"/>
    <sheet name="DATATYPE (Type %)" sheetId="11" r:id="rId11"/>
    <sheet name="DATATYPE (%)" sheetId="12" r:id="rId12"/>
    <sheet name="RIGIDITY (Count)" sheetId="13" r:id="rId13"/>
    <sheet name="RIGIDITY (Type %)" sheetId="14" r:id="rId14"/>
    <sheet name="RIGIDITY (%)" sheetId="15" r:id="rId15"/>
    <sheet name="NATURE (Count)" sheetId="16" r:id="rId16"/>
    <sheet name="NATURE (Type %)" sheetId="17" r:id="rId17"/>
    <sheet name="NATURE (%)" sheetId="18" r:id="rId18"/>
  </sheets>
  <calcPr calcId="152511"/>
</workbook>
</file>

<file path=xl/calcChain.xml><?xml version="1.0" encoding="utf-8"?>
<calcChain xmlns="http://schemas.openxmlformats.org/spreadsheetml/2006/main">
  <c r="A2" i="1" l="1"/>
  <c r="B56" i="16" l="1"/>
  <c r="D56" i="16"/>
  <c r="E56" i="16"/>
  <c r="C56" i="16" l="1"/>
  <c r="C56" i="4" l="1"/>
  <c r="D56" i="4"/>
  <c r="E56" i="4"/>
  <c r="F56" i="4"/>
  <c r="G56" i="4"/>
  <c r="H56" i="4"/>
  <c r="I56" i="4"/>
  <c r="J56" i="4"/>
  <c r="K56" i="4"/>
  <c r="L56" i="4"/>
  <c r="M56" i="4"/>
  <c r="B56" i="4"/>
  <c r="C56" i="7"/>
  <c r="D56" i="7"/>
  <c r="E56" i="7"/>
  <c r="F56" i="7"/>
  <c r="G56" i="7"/>
  <c r="H56" i="7"/>
  <c r="I56" i="7"/>
  <c r="J56" i="7"/>
  <c r="K56" i="7"/>
  <c r="B56" i="7"/>
  <c r="M37" i="7"/>
  <c r="M42" i="7"/>
  <c r="M49" i="7"/>
  <c r="M11" i="7"/>
  <c r="M13" i="7"/>
  <c r="M14" i="7"/>
  <c r="M15" i="7"/>
  <c r="M50" i="7"/>
  <c r="M6" i="7"/>
  <c r="M8" i="7"/>
  <c r="M10" i="7"/>
  <c r="M16" i="7"/>
  <c r="M35" i="7"/>
  <c r="M7" i="7"/>
  <c r="M4" i="7"/>
  <c r="M38" i="7"/>
  <c r="M17" i="7"/>
  <c r="M18" i="7"/>
  <c r="M19" i="7"/>
  <c r="M43" i="7"/>
  <c r="M51" i="7"/>
  <c r="M5" i="7"/>
  <c r="M48" i="7"/>
  <c r="M2" i="7"/>
  <c r="M41" i="7"/>
  <c r="M44" i="7"/>
  <c r="M20" i="7"/>
  <c r="M21" i="7"/>
  <c r="M12" i="7"/>
  <c r="M22" i="7"/>
  <c r="M52" i="7"/>
  <c r="M40" i="7"/>
  <c r="M9" i="7"/>
  <c r="M36" i="7"/>
  <c r="M53" i="7"/>
  <c r="M23" i="7"/>
  <c r="M24" i="7"/>
  <c r="M3" i="7"/>
  <c r="M25" i="7"/>
  <c r="M26" i="7"/>
  <c r="M27" i="7"/>
  <c r="M34" i="7"/>
  <c r="M32" i="7"/>
  <c r="M33" i="7"/>
  <c r="M39" i="7"/>
  <c r="M28" i="7"/>
  <c r="M45" i="7"/>
  <c r="M29" i="7"/>
  <c r="M54" i="7"/>
  <c r="M46" i="7"/>
  <c r="M30" i="7"/>
  <c r="M31" i="7"/>
  <c r="M47" i="7"/>
  <c r="M55" i="7"/>
</calcChain>
</file>

<file path=xl/sharedStrings.xml><?xml version="1.0" encoding="utf-8"?>
<sst xmlns="http://schemas.openxmlformats.org/spreadsheetml/2006/main" count="1127" uniqueCount="161">
  <si>
    <t>Model</t>
  </si>
  <si>
    <t>Class</t>
  </si>
  <si>
    <t>All DataType</t>
  </si>
  <si>
    <t>Association</t>
  </si>
  <si>
    <t>Generalization</t>
  </si>
  <si>
    <t>Generalization Set</t>
  </si>
  <si>
    <t>Attribute</t>
  </si>
  <si>
    <t>Package</t>
  </si>
  <si>
    <t>Comment</t>
  </si>
  <si>
    <t>ConstraintX</t>
  </si>
  <si>
    <t>ConfigurationManagementTaskOntologyCMTO</t>
  </si>
  <si>
    <t>Kind</t>
  </si>
  <si>
    <t>Quantity</t>
  </si>
  <si>
    <t>Collective</t>
  </si>
  <si>
    <t>Subkind</t>
  </si>
  <si>
    <t>Role</t>
  </si>
  <si>
    <t>Phase</t>
  </si>
  <si>
    <t>Category</t>
  </si>
  <si>
    <t>RoleMixin</t>
  </si>
  <si>
    <t>Mixin</t>
  </si>
  <si>
    <t>Relator</t>
  </si>
  <si>
    <t>Mode</t>
  </si>
  <si>
    <t>Perceivable Quality</t>
  </si>
  <si>
    <t>NonPerceivable Quality</t>
  </si>
  <si>
    <t>Nominal Quality</t>
  </si>
  <si>
    <t>Unknown Class</t>
  </si>
  <si>
    <t>Material</t>
  </si>
  <si>
    <t>Mediation</t>
  </si>
  <si>
    <t>Derivation</t>
  </si>
  <si>
    <t>Characterization</t>
  </si>
  <si>
    <t>ComponentOf</t>
  </si>
  <si>
    <t>MemberOf</t>
  </si>
  <si>
    <t>SubCollectionOf</t>
  </si>
  <si>
    <t>SubQuantityOf</t>
  </si>
  <si>
    <t>Formal</t>
  </si>
  <si>
    <t>Unknown Association</t>
  </si>
  <si>
    <t>Enumeration</t>
  </si>
  <si>
    <t>PrimitiveType</t>
  </si>
  <si>
    <t>DataType</t>
  </si>
  <si>
    <t>Rigid Type</t>
  </si>
  <si>
    <t>NonRigid Type</t>
  </si>
  <si>
    <t>AntiRigid Type</t>
  </si>
  <si>
    <t>Sortal Type</t>
  </si>
  <si>
    <t>Non Sortal Type</t>
  </si>
  <si>
    <t>Moment Type</t>
  </si>
  <si>
    <t>CSHGRefactored</t>
  </si>
  <si>
    <t>FIRARobotSoccerOntologyRefactored</t>
  </si>
  <si>
    <t>Gi2MORefactored</t>
  </si>
  <si>
    <t>GRUMPSBRModel</t>
  </si>
  <si>
    <t>IDAFModel</t>
  </si>
  <si>
    <t>InternalAffairsOntologyRefactored</t>
  </si>
  <si>
    <t>MPOGOntologyDraft</t>
  </si>
  <si>
    <t>OntoBio</t>
  </si>
  <si>
    <t>OntoEmerge</t>
  </si>
  <si>
    <t>OntoUMLOrgOntologyO3</t>
  </si>
  <si>
    <t>OpenproVenanceOntologyOVO</t>
  </si>
  <si>
    <t>PublicCloudVunerabilityOntology</t>
  </si>
  <si>
    <t>TheG805Ontology</t>
  </si>
  <si>
    <t>TheInternshipModel</t>
  </si>
  <si>
    <t>TheBankingModel2</t>
  </si>
  <si>
    <t>TheBankingModel</t>
  </si>
  <si>
    <t>TheCharteredServiceModel</t>
  </si>
  <si>
    <t>TheClergyModel</t>
  </si>
  <si>
    <t>TheConstructionModel</t>
  </si>
  <si>
    <t>TheECGOntology</t>
  </si>
  <si>
    <t>TheERPSystemModel</t>
  </si>
  <si>
    <t>TheExperimentModel</t>
  </si>
  <si>
    <t>TheFIFAFootballModel</t>
  </si>
  <si>
    <t>TheG800Ontology</t>
  </si>
  <si>
    <t>TheG805Ontology20</t>
  </si>
  <si>
    <t>TheG809Model</t>
  </si>
  <si>
    <t>TheHealthOrganizationModel</t>
  </si>
  <si>
    <t>TheHelpDeskSystemModel</t>
  </si>
  <si>
    <t>TheInventoryManagementSystemModel</t>
  </si>
  <si>
    <t>TheITInfrastructureModel</t>
  </si>
  <si>
    <t>TheLibraryModel</t>
  </si>
  <si>
    <t>TheMGICOntology</t>
  </si>
  <si>
    <t>TheMusicOntologyRefactored</t>
  </si>
  <si>
    <t>TheNormativeActsOntology</t>
  </si>
  <si>
    <t>TheOnlineMentoringModel</t>
  </si>
  <si>
    <t>TheOpenFlowOntology</t>
  </si>
  <si>
    <t>TheParkingLotModel</t>
  </si>
  <si>
    <t>ThePAS77Ontology</t>
  </si>
  <si>
    <t>ThePhotographyCollectionModel</t>
  </si>
  <si>
    <t>TheProjectManagementModel</t>
  </si>
  <si>
    <t>ThePROVOntologyRefactored</t>
  </si>
  <si>
    <t>ThePublicTendersModel</t>
  </si>
  <si>
    <t>TheQualityAssuranceProcessOntology</t>
  </si>
  <si>
    <t>TheRealStateModel</t>
  </si>
  <si>
    <t>TheRecommendationModel</t>
  </si>
  <si>
    <t>TheSchoolTransportationModel</t>
  </si>
  <si>
    <t>TheSocialContractModel</t>
  </si>
  <si>
    <t>TheSoftwareRequirementsOntology</t>
  </si>
  <si>
    <t>TheStockBrokerModel</t>
  </si>
  <si>
    <t>TheTMForumModel</t>
  </si>
  <si>
    <t>TheUniversityModel</t>
  </si>
  <si>
    <t>UFOS</t>
  </si>
  <si>
    <t>WSMORefactored</t>
  </si>
  <si>
    <t>Unknown</t>
  </si>
  <si>
    <t>Med/Rel</t>
  </si>
  <si>
    <t>COUNTIF</t>
  </si>
  <si>
    <t>countif</t>
  </si>
  <si>
    <t>The MGIC Ontology</t>
  </si>
  <si>
    <t>The G.805 Ontology</t>
  </si>
  <si>
    <t>The G.805 Ontology 2.0</t>
  </si>
  <si>
    <t>The G.800 Ontology</t>
  </si>
  <si>
    <t>OntoEmergePlan</t>
  </si>
  <si>
    <t>OntoUML Org Ontology</t>
  </si>
  <si>
    <t>The ECG Ontology</t>
  </si>
  <si>
    <t>Gi2MO Ontology Refactored</t>
  </si>
  <si>
    <t>Internal Affairs Ontology Refactored</t>
  </si>
  <si>
    <t>OVO</t>
  </si>
  <si>
    <t>The Library Model</t>
  </si>
  <si>
    <t>The Public Tenders Model</t>
  </si>
  <si>
    <t>UFO-S</t>
  </si>
  <si>
    <t>The TM Forum Model</t>
  </si>
  <si>
    <t>The Social Contract Model</t>
  </si>
  <si>
    <t>The Clergy Model</t>
  </si>
  <si>
    <t>The FIFA Football Model</t>
  </si>
  <si>
    <t>The PAS 77:2006 Ontology</t>
  </si>
  <si>
    <t>IDAF Model</t>
  </si>
  <si>
    <t>The Cloud Vunerability Ontology</t>
  </si>
  <si>
    <t>The University Model</t>
  </si>
  <si>
    <t>CMTO</t>
  </si>
  <si>
    <t>GRU MPS.BR Model</t>
  </si>
  <si>
    <t>The Experiment Model</t>
  </si>
  <si>
    <t>CSHG Refactored</t>
  </si>
  <si>
    <t>The Normative Acts Ontology</t>
  </si>
  <si>
    <t>The Parking Lot System</t>
  </si>
  <si>
    <t>The School Transportation Model</t>
  </si>
  <si>
    <t>The Quality Assurance Ontology</t>
  </si>
  <si>
    <t>The OpenFlow Ontology</t>
  </si>
  <si>
    <t>The Music Ontology Refactored</t>
  </si>
  <si>
    <t>The Internship Model</t>
  </si>
  <si>
    <t>The G.809 Model</t>
  </si>
  <si>
    <t>The ERP System Model</t>
  </si>
  <si>
    <t>The Online Mentoring Model</t>
  </si>
  <si>
    <t>The Help Desk System Model</t>
  </si>
  <si>
    <t>The IT Infrastructure Model</t>
  </si>
  <si>
    <t>The Requirements Ontology</t>
  </si>
  <si>
    <t>The Photography Model</t>
  </si>
  <si>
    <t>FIRA Ontology Refactored</t>
  </si>
  <si>
    <t>The Bank Model</t>
  </si>
  <si>
    <t>The Chartered Service Model</t>
  </si>
  <si>
    <t>The Health Organization Model</t>
  </si>
  <si>
    <t>The Bank Model 2</t>
  </si>
  <si>
    <t>The PROV Ontology Refactored</t>
  </si>
  <si>
    <t>WSMO Refactored</t>
  </si>
  <si>
    <t>The Rec. Model</t>
  </si>
  <si>
    <t>The Inventory System</t>
  </si>
  <si>
    <t>MPOG Ontology Draft</t>
  </si>
  <si>
    <t>The Project Management Model</t>
  </si>
  <si>
    <t>The Construction Model</t>
  </si>
  <si>
    <t>The Stock Model</t>
  </si>
  <si>
    <t>The Real State Model</t>
  </si>
  <si>
    <t>#</t>
  </si>
  <si>
    <t>Assoc.</t>
  </si>
  <si>
    <t>Gen.</t>
  </si>
  <si>
    <t>GS</t>
  </si>
  <si>
    <t>Attr.</t>
  </si>
  <si>
    <t>Pack.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</si>
</sst>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64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K55" totalsRowShown="0" headerRowDxfId="63" dataDxfId="62">
  <autoFilter ref="A1:K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ref="A2:K55">
    <sortCondition ref="A1:A55"/>
  </sortState>
  <tableColumns count="11">
    <tableColumn id="11" name="#" dataDxfId="0"/>
    <tableColumn id="1" name="Model"/>
    <tableColumn id="2" name="Class" dataDxfId="61"/>
    <tableColumn id="3" name="DataType" dataDxfId="60"/>
    <tableColumn id="4" name="Assoc." dataDxfId="59"/>
    <tableColumn id="5" name="Gen." dataDxfId="58"/>
    <tableColumn id="6" name="GS" dataDxfId="57"/>
    <tableColumn id="7" name="Attr." dataDxfId="56"/>
    <tableColumn id="8" name="Pack." dataDxfId="55"/>
    <tableColumn id="9" name="Comment" dataDxfId="54"/>
    <tableColumn id="10" name="ConstraintX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M56" totalsRowCount="1" headerRowDxfId="52" dataDxfId="51">
  <autoFilter ref="A1:M55"/>
  <sortState ref="A2:M55">
    <sortCondition ref="A1:A55"/>
  </sortState>
  <tableColumns count="13">
    <tableColumn id="1" name="Model" totalsRowLabel="countif"/>
    <tableColumn id="2" name="Kind" totalsRowFunction="custom" dataDxfId="50" totalsRowDxfId="49">
      <totalsRowFormula>COUNTIF(Table3[Kind],"&lt;&gt;0")</totalsRowFormula>
    </tableColumn>
    <tableColumn id="3" name="Quantity" totalsRowFunction="custom" dataDxfId="48" totalsRowDxfId="47">
      <totalsRowFormula>COUNTIF(Table3[Quantity],"&lt;&gt;0")</totalsRowFormula>
    </tableColumn>
    <tableColumn id="4" name="Collective" totalsRowFunction="custom" dataDxfId="46" totalsRowDxfId="45">
      <totalsRowFormula>COUNTIF(Table3[Collective],"&lt;&gt;0")</totalsRowFormula>
    </tableColumn>
    <tableColumn id="5" name="Subkind" totalsRowFunction="custom" dataDxfId="44" totalsRowDxfId="43">
      <totalsRowFormula>COUNTIF(Table3[Subkind],"&lt;&gt;0")</totalsRowFormula>
    </tableColumn>
    <tableColumn id="6" name="Role" totalsRowFunction="custom" dataDxfId="42" totalsRowDxfId="41">
      <totalsRowFormula>COUNTIF(Table3[Role],"&lt;&gt;0")</totalsRowFormula>
    </tableColumn>
    <tableColumn id="7" name="Phase" totalsRowFunction="custom" dataDxfId="40" totalsRowDxfId="39">
      <totalsRowFormula>COUNTIF(Table3[Phase],"&lt;&gt;0")</totalsRowFormula>
    </tableColumn>
    <tableColumn id="8" name="Category" totalsRowFunction="custom" dataDxfId="38" totalsRowDxfId="37">
      <totalsRowFormula>COUNTIF(Table3[Category],"&lt;&gt;0")</totalsRowFormula>
    </tableColumn>
    <tableColumn id="9" name="RoleMixin" totalsRowFunction="custom" dataDxfId="36" totalsRowDxfId="35">
      <totalsRowFormula>COUNTIF(Table3[RoleMixin],"&lt;&gt;0")</totalsRowFormula>
    </tableColumn>
    <tableColumn id="10" name="Mixin" totalsRowFunction="custom" dataDxfId="34" totalsRowDxfId="33">
      <totalsRowFormula>COUNTIF(Table3[Mixin],"&lt;&gt;0")</totalsRowFormula>
    </tableColumn>
    <tableColumn id="11" name="Relator" totalsRowFunction="custom" dataDxfId="32" totalsRowDxfId="31">
      <totalsRowFormula>COUNTIF(Table3[Relator],"&lt;&gt;0")</totalsRowFormula>
    </tableColumn>
    <tableColumn id="12" name="Mode" totalsRowFunction="custom" dataDxfId="30" totalsRowDxfId="29">
      <totalsRowFormula>COUNTIF(Table3[Mode],"&lt;&gt;0")</totalsRowFormula>
    </tableColumn>
    <tableColumn id="13" name="Unknown" totalsRowFunction="custom" dataDxfId="28" totalsRowDxfId="27">
      <totalsRowFormula>COUNTIF(Table3[Unknown],"&lt;&gt;0")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M56" totalsRowCount="1" headerRowDxfId="26" dataDxfId="25">
  <autoFilter ref="A1:M55"/>
  <sortState ref="A2:M55">
    <sortCondition ref="M1:M55"/>
  </sortState>
  <tableColumns count="13">
    <tableColumn id="1" name="Model" totalsRowLabel="COUNTIF"/>
    <tableColumn id="2" name="Material" totalsRowFunction="custom" dataDxfId="24" totalsRowDxfId="23">
      <totalsRowFormula>COUNTIF(Table2[Material],"&lt;&gt;0")</totalsRowFormula>
    </tableColumn>
    <tableColumn id="3" name="Mediation" totalsRowFunction="custom" dataDxfId="22" totalsRowDxfId="21">
      <totalsRowFormula>COUNTIF(Table2[Mediation],"&lt;&gt;0")</totalsRowFormula>
    </tableColumn>
    <tableColumn id="4" name="Derivation" totalsRowFunction="custom" dataDxfId="20" totalsRowDxfId="19">
      <totalsRowFormula>COUNTIF(Table2[Derivation],"&lt;&gt;0")</totalsRowFormula>
    </tableColumn>
    <tableColumn id="5" name="Characterization" totalsRowFunction="custom" dataDxfId="18" totalsRowDxfId="17">
      <totalsRowFormula>COUNTIF(Table2[Characterization],"&lt;&gt;0")</totalsRowFormula>
    </tableColumn>
    <tableColumn id="6" name="ComponentOf" totalsRowFunction="custom" dataDxfId="16" totalsRowDxfId="15">
      <totalsRowFormula>COUNTIF(Table2[ComponentOf],"&lt;&gt;0")</totalsRowFormula>
    </tableColumn>
    <tableColumn id="7" name="MemberOf" totalsRowFunction="custom" dataDxfId="14" totalsRowDxfId="13">
      <totalsRowFormula>COUNTIF(Table2[MemberOf],"&lt;&gt;0")</totalsRowFormula>
    </tableColumn>
    <tableColumn id="8" name="SubCollectionOf" totalsRowFunction="custom" dataDxfId="12" totalsRowDxfId="11">
      <totalsRowFormula>COUNTIF(Table2[SubCollectionOf],"&lt;&gt;0")</totalsRowFormula>
    </tableColumn>
    <tableColumn id="9" name="SubQuantityOf" totalsRowFunction="custom" dataDxfId="10" totalsRowDxfId="9">
      <totalsRowFormula>COUNTIF(Table2[SubQuantityOf],"&lt;&gt;0")</totalsRowFormula>
    </tableColumn>
    <tableColumn id="10" name="Formal" totalsRowFunction="custom" dataDxfId="8" totalsRowDxfId="7">
      <totalsRowFormula>COUNTIF(Table2[Formal],"&lt;&gt;0")</totalsRowFormula>
    </tableColumn>
    <tableColumn id="11" name="Unknown" totalsRowFunction="custom" dataDxfId="6" totalsRowDxfId="5">
      <totalsRowFormula>COUNTIF(Table2[Unknown],"&lt;&gt;0")</totalsRowFormula>
    </tableColumn>
    <tableColumn id="12" name="Relator" dataDxfId="4" totalsRowDxfId="3"/>
    <tableColumn id="13" name="Med/Rel" dataDxfId="2" totalsRowDxfId="1">
      <calculatedColumnFormula>Table2[[#This Row],[Mediation]]/Table2[[#This Row],[Relator]]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H55" sqref="B1:H55"/>
    </sheetView>
  </sheetViews>
  <sheetFormatPr defaultRowHeight="14.15" x14ac:dyDescent="0.35"/>
  <cols>
    <col min="1" max="1" width="6.25" bestFit="1" customWidth="1"/>
    <col min="2" max="2" width="30.75" bestFit="1" customWidth="1"/>
    <col min="3" max="3" width="5" bestFit="1" customWidth="1"/>
    <col min="4" max="4" width="8.6640625" bestFit="1" customWidth="1"/>
    <col min="5" max="5" width="6.08203125" bestFit="1" customWidth="1"/>
    <col min="6" max="6" width="4.75" bestFit="1" customWidth="1"/>
    <col min="7" max="7" width="3.75" bestFit="1" customWidth="1"/>
    <col min="8" max="8" width="4.58203125" bestFit="1" customWidth="1"/>
    <col min="9" max="9" width="11.83203125" customWidth="1"/>
    <col min="10" max="10" width="13.4140625" customWidth="1"/>
  </cols>
  <sheetData>
    <row r="1" spans="1:11" x14ac:dyDescent="0.35">
      <c r="A1" s="7252" t="s">
        <v>155</v>
      </c>
      <c r="B1" t="s">
        <v>0</v>
      </c>
      <c r="C1" s="1" t="s">
        <v>1</v>
      </c>
      <c r="D1" s="2" t="s">
        <v>38</v>
      </c>
      <c r="E1" s="3" t="s">
        <v>156</v>
      </c>
      <c r="F1" s="4" t="s">
        <v>157</v>
      </c>
      <c r="G1" s="5" t="s">
        <v>158</v>
      </c>
      <c r="H1" s="6" t="s">
        <v>159</v>
      </c>
      <c r="I1" s="7" t="s">
        <v>160</v>
      </c>
      <c r="J1" s="8" t="s">
        <v>8</v>
      </c>
      <c r="K1" s="9" t="s">
        <v>9</v>
      </c>
    </row>
    <row r="2" spans="1:11" x14ac:dyDescent="0.35">
      <c r="A2" s="7263">
        <f>1</f>
        <v>1</v>
      </c>
      <c r="B2" s="7262" t="s">
        <v>102</v>
      </c>
      <c r="C2" s="28">
        <v>3800</v>
      </c>
      <c r="D2" s="29">
        <v>61</v>
      </c>
      <c r="E2" s="30">
        <v>1918</v>
      </c>
      <c r="F2" s="31">
        <v>3616</v>
      </c>
      <c r="G2" s="32">
        <v>698</v>
      </c>
      <c r="H2" s="33">
        <v>865</v>
      </c>
      <c r="I2" s="34">
        <v>290</v>
      </c>
      <c r="J2" s="35">
        <v>0</v>
      </c>
      <c r="K2" s="36">
        <v>0</v>
      </c>
    </row>
    <row r="3" spans="1:11" x14ac:dyDescent="0.35">
      <c r="A3" s="7263">
        <v>2</v>
      </c>
      <c r="B3" s="7262" t="s">
        <v>103</v>
      </c>
      <c r="C3" s="265">
        <v>135</v>
      </c>
      <c r="D3" s="266">
        <v>4</v>
      </c>
      <c r="E3" s="267">
        <v>113</v>
      </c>
      <c r="F3" s="268">
        <v>127</v>
      </c>
      <c r="G3" s="269">
        <v>36</v>
      </c>
      <c r="H3" s="270">
        <v>0</v>
      </c>
      <c r="I3" s="271">
        <v>2</v>
      </c>
      <c r="J3" s="272">
        <v>0</v>
      </c>
      <c r="K3" s="273">
        <v>0</v>
      </c>
    </row>
    <row r="4" spans="1:11" x14ac:dyDescent="0.35">
      <c r="A4" s="7263">
        <v>3</v>
      </c>
      <c r="B4" s="7262" t="s">
        <v>104</v>
      </c>
      <c r="C4" s="397">
        <v>358</v>
      </c>
      <c r="D4" s="398">
        <v>1</v>
      </c>
      <c r="E4" s="399">
        <v>255</v>
      </c>
      <c r="F4" s="400">
        <v>475</v>
      </c>
      <c r="G4" s="401">
        <v>62</v>
      </c>
      <c r="H4" s="402">
        <v>7</v>
      </c>
      <c r="I4" s="403">
        <v>30</v>
      </c>
      <c r="J4" s="404">
        <v>0</v>
      </c>
      <c r="K4" s="405">
        <v>0</v>
      </c>
    </row>
    <row r="5" spans="1:11" x14ac:dyDescent="0.35">
      <c r="A5" s="7263">
        <v>4</v>
      </c>
      <c r="B5" s="7262" t="s">
        <v>105</v>
      </c>
      <c r="C5" s="529">
        <v>477</v>
      </c>
      <c r="D5" s="530">
        <v>1</v>
      </c>
      <c r="E5" s="531">
        <v>345</v>
      </c>
      <c r="F5" s="532">
        <v>601</v>
      </c>
      <c r="G5" s="533">
        <v>78</v>
      </c>
      <c r="H5" s="534">
        <v>7</v>
      </c>
      <c r="I5" s="535">
        <v>33</v>
      </c>
      <c r="J5" s="536">
        <v>0</v>
      </c>
      <c r="K5" s="537">
        <v>0</v>
      </c>
    </row>
    <row r="6" spans="1:11" x14ac:dyDescent="0.35">
      <c r="A6" s="7263">
        <v>5</v>
      </c>
      <c r="B6" s="7262" t="s">
        <v>106</v>
      </c>
      <c r="C6" s="661">
        <v>189</v>
      </c>
      <c r="D6" s="662">
        <v>4</v>
      </c>
      <c r="E6" s="663">
        <v>138</v>
      </c>
      <c r="F6" s="664">
        <v>111</v>
      </c>
      <c r="G6" s="665">
        <v>16</v>
      </c>
      <c r="H6" s="666">
        <v>5</v>
      </c>
      <c r="I6" s="667">
        <v>10</v>
      </c>
      <c r="J6" s="668">
        <v>0</v>
      </c>
      <c r="K6" s="669">
        <v>0</v>
      </c>
    </row>
    <row r="7" spans="1:11" x14ac:dyDescent="0.35">
      <c r="A7" s="7263">
        <v>6</v>
      </c>
      <c r="B7" s="7262" t="s">
        <v>107</v>
      </c>
      <c r="C7" s="793">
        <v>78</v>
      </c>
      <c r="D7" s="794">
        <v>0</v>
      </c>
      <c r="E7" s="795">
        <v>78</v>
      </c>
      <c r="F7" s="796">
        <v>57</v>
      </c>
      <c r="G7" s="797">
        <v>8</v>
      </c>
      <c r="H7" s="798">
        <v>0</v>
      </c>
      <c r="I7" s="799">
        <v>1</v>
      </c>
      <c r="J7" s="800">
        <v>0</v>
      </c>
      <c r="K7" s="801">
        <v>0</v>
      </c>
    </row>
    <row r="8" spans="1:11" x14ac:dyDescent="0.35">
      <c r="A8" s="7263">
        <v>7</v>
      </c>
      <c r="B8" s="7262" t="s">
        <v>108</v>
      </c>
      <c r="C8" s="925">
        <v>49</v>
      </c>
      <c r="D8" s="926">
        <v>0</v>
      </c>
      <c r="E8" s="927">
        <v>65</v>
      </c>
      <c r="F8" s="928">
        <v>31</v>
      </c>
      <c r="G8" s="929">
        <v>0</v>
      </c>
      <c r="H8" s="930">
        <v>0</v>
      </c>
      <c r="I8" s="931">
        <v>1</v>
      </c>
      <c r="J8" s="932">
        <v>0</v>
      </c>
      <c r="K8" s="933">
        <v>0</v>
      </c>
    </row>
    <row r="9" spans="1:11" x14ac:dyDescent="0.35">
      <c r="A9" s="7263">
        <v>8</v>
      </c>
      <c r="B9" s="7262" t="s">
        <v>109</v>
      </c>
      <c r="C9" s="1057">
        <v>65</v>
      </c>
      <c r="D9" s="1058">
        <v>5</v>
      </c>
      <c r="E9" s="1059">
        <v>63</v>
      </c>
      <c r="F9" s="1060">
        <v>42</v>
      </c>
      <c r="G9" s="1061">
        <v>7</v>
      </c>
      <c r="H9" s="1062">
        <v>2</v>
      </c>
      <c r="I9" s="1063">
        <v>1</v>
      </c>
      <c r="J9" s="1064">
        <v>0</v>
      </c>
      <c r="K9" s="1065">
        <v>0</v>
      </c>
    </row>
    <row r="10" spans="1:11" x14ac:dyDescent="0.35">
      <c r="A10" s="7263">
        <v>9</v>
      </c>
      <c r="B10" s="7262" t="s">
        <v>110</v>
      </c>
      <c r="C10" s="1189">
        <v>62</v>
      </c>
      <c r="D10" s="1190">
        <v>0</v>
      </c>
      <c r="E10" s="1191">
        <v>54</v>
      </c>
      <c r="F10" s="1192">
        <v>36</v>
      </c>
      <c r="G10" s="1193">
        <v>9</v>
      </c>
      <c r="H10" s="1194">
        <v>0</v>
      </c>
      <c r="I10" s="1195">
        <v>1</v>
      </c>
      <c r="J10" s="1196">
        <v>0</v>
      </c>
      <c r="K10" s="1197">
        <v>0</v>
      </c>
    </row>
    <row r="11" spans="1:11" x14ac:dyDescent="0.35">
      <c r="A11" s="7263">
        <v>10</v>
      </c>
      <c r="B11" s="7262" t="s">
        <v>111</v>
      </c>
      <c r="C11" s="1321">
        <v>49</v>
      </c>
      <c r="D11" s="1322">
        <v>0</v>
      </c>
      <c r="E11" s="1323">
        <v>50</v>
      </c>
      <c r="F11" s="1324">
        <v>26</v>
      </c>
      <c r="G11" s="1325">
        <v>4</v>
      </c>
      <c r="H11" s="1326">
        <v>0</v>
      </c>
      <c r="I11" s="1327">
        <v>1</v>
      </c>
      <c r="J11" s="1328">
        <v>0</v>
      </c>
      <c r="K11" s="1329">
        <v>0</v>
      </c>
    </row>
    <row r="12" spans="1:11" x14ac:dyDescent="0.35">
      <c r="A12" s="7263">
        <v>11</v>
      </c>
      <c r="B12" s="7262" t="s">
        <v>112</v>
      </c>
      <c r="C12" s="1453">
        <v>43</v>
      </c>
      <c r="D12" s="1454">
        <v>0</v>
      </c>
      <c r="E12" s="1455">
        <v>45</v>
      </c>
      <c r="F12" s="1456">
        <v>14</v>
      </c>
      <c r="G12" s="1457">
        <v>0</v>
      </c>
      <c r="H12" s="1458">
        <v>0</v>
      </c>
      <c r="I12" s="1459">
        <v>1</v>
      </c>
      <c r="J12" s="1460">
        <v>0</v>
      </c>
      <c r="K12" s="1461">
        <v>0</v>
      </c>
    </row>
    <row r="13" spans="1:11" x14ac:dyDescent="0.35">
      <c r="A13" s="7263">
        <v>12</v>
      </c>
      <c r="B13" s="7262" t="s">
        <v>52</v>
      </c>
      <c r="C13" s="1585">
        <v>187</v>
      </c>
      <c r="D13" s="1586">
        <v>5</v>
      </c>
      <c r="E13" s="1587">
        <v>50</v>
      </c>
      <c r="F13" s="1588">
        <v>160</v>
      </c>
      <c r="G13" s="1589">
        <v>22</v>
      </c>
      <c r="H13" s="1590">
        <v>14</v>
      </c>
      <c r="I13" s="1591">
        <v>2</v>
      </c>
      <c r="J13" s="1592">
        <v>0</v>
      </c>
      <c r="K13" s="1593">
        <v>0</v>
      </c>
    </row>
    <row r="14" spans="1:11" x14ac:dyDescent="0.35">
      <c r="A14" s="7263">
        <v>13</v>
      </c>
      <c r="B14" s="7262" t="s">
        <v>113</v>
      </c>
      <c r="C14" s="1717">
        <v>84</v>
      </c>
      <c r="D14" s="1718">
        <v>0</v>
      </c>
      <c r="E14" s="1719">
        <v>43</v>
      </c>
      <c r="F14" s="1720">
        <v>48</v>
      </c>
      <c r="G14" s="1721">
        <v>6</v>
      </c>
      <c r="H14" s="1722">
        <v>18</v>
      </c>
      <c r="I14" s="1723">
        <v>1</v>
      </c>
      <c r="J14" s="1724">
        <v>0</v>
      </c>
      <c r="K14" s="1725">
        <v>0</v>
      </c>
    </row>
    <row r="15" spans="1:11" x14ac:dyDescent="0.35">
      <c r="A15" s="7263">
        <v>14</v>
      </c>
      <c r="B15" s="7262" t="s">
        <v>114</v>
      </c>
      <c r="C15" s="1849">
        <v>22</v>
      </c>
      <c r="D15" s="1850">
        <v>0</v>
      </c>
      <c r="E15" s="1851">
        <v>42</v>
      </c>
      <c r="F15" s="1852">
        <v>4</v>
      </c>
      <c r="G15" s="1853">
        <v>0</v>
      </c>
      <c r="H15" s="1854">
        <v>0</v>
      </c>
      <c r="I15" s="1855">
        <v>1</v>
      </c>
      <c r="J15" s="1856">
        <v>0</v>
      </c>
      <c r="K15" s="1857">
        <v>0</v>
      </c>
    </row>
    <row r="16" spans="1:11" x14ac:dyDescent="0.35">
      <c r="A16" s="7263">
        <v>15</v>
      </c>
      <c r="B16" s="7262" t="s">
        <v>115</v>
      </c>
      <c r="C16" s="1981">
        <v>34</v>
      </c>
      <c r="D16" s="1982">
        <v>0</v>
      </c>
      <c r="E16" s="1983">
        <v>41</v>
      </c>
      <c r="F16" s="1984">
        <v>20</v>
      </c>
      <c r="G16" s="1985">
        <v>4</v>
      </c>
      <c r="H16" s="1986">
        <v>0</v>
      </c>
      <c r="I16" s="1987">
        <v>1</v>
      </c>
      <c r="J16" s="1988">
        <v>0</v>
      </c>
      <c r="K16" s="1989">
        <v>0</v>
      </c>
    </row>
    <row r="17" spans="1:11" x14ac:dyDescent="0.35">
      <c r="A17" s="7263">
        <v>16</v>
      </c>
      <c r="B17" s="7262" t="s">
        <v>116</v>
      </c>
      <c r="C17" s="2113">
        <v>20</v>
      </c>
      <c r="D17" s="2114">
        <v>0</v>
      </c>
      <c r="E17" s="2115">
        <v>15</v>
      </c>
      <c r="F17" s="2116">
        <v>16</v>
      </c>
      <c r="G17" s="2117">
        <v>0</v>
      </c>
      <c r="H17" s="2118">
        <v>2</v>
      </c>
      <c r="I17" s="2119">
        <v>1</v>
      </c>
      <c r="J17" s="2120">
        <v>0</v>
      </c>
      <c r="K17" s="2121">
        <v>0</v>
      </c>
    </row>
    <row r="18" spans="1:11" x14ac:dyDescent="0.35">
      <c r="A18" s="7263">
        <v>17</v>
      </c>
      <c r="B18" s="7262" t="s">
        <v>117</v>
      </c>
      <c r="C18" s="2245">
        <v>29</v>
      </c>
      <c r="D18" s="2246">
        <v>0</v>
      </c>
      <c r="E18" s="2247">
        <v>34</v>
      </c>
      <c r="F18" s="2248">
        <v>16</v>
      </c>
      <c r="G18" s="2249">
        <v>0</v>
      </c>
      <c r="H18" s="2250">
        <v>0</v>
      </c>
      <c r="I18" s="2251">
        <v>1</v>
      </c>
      <c r="J18" s="2252">
        <v>0</v>
      </c>
      <c r="K18" s="2253">
        <v>0</v>
      </c>
    </row>
    <row r="19" spans="1:11" x14ac:dyDescent="0.35">
      <c r="A19" s="7263">
        <v>18</v>
      </c>
      <c r="B19" s="7262" t="s">
        <v>118</v>
      </c>
      <c r="C19" s="2377">
        <v>68</v>
      </c>
      <c r="D19" s="2378">
        <v>1</v>
      </c>
      <c r="E19" s="2379">
        <v>32</v>
      </c>
      <c r="F19" s="2380">
        <v>69</v>
      </c>
      <c r="G19" s="2381">
        <v>4</v>
      </c>
      <c r="H19" s="2382">
        <v>2</v>
      </c>
      <c r="I19" s="2383">
        <v>1</v>
      </c>
      <c r="J19" s="2384">
        <v>0</v>
      </c>
      <c r="K19" s="2385">
        <v>0</v>
      </c>
    </row>
    <row r="20" spans="1:11" x14ac:dyDescent="0.35">
      <c r="A20" s="7263">
        <v>19</v>
      </c>
      <c r="B20" s="7262" t="s">
        <v>119</v>
      </c>
      <c r="C20" s="2509">
        <v>66</v>
      </c>
      <c r="D20" s="2510">
        <v>0</v>
      </c>
      <c r="E20" s="2511">
        <v>32</v>
      </c>
      <c r="F20" s="2512">
        <v>55</v>
      </c>
      <c r="G20" s="2513">
        <v>11</v>
      </c>
      <c r="H20" s="2514">
        <v>0</v>
      </c>
      <c r="I20" s="2515">
        <v>1</v>
      </c>
      <c r="J20" s="2516">
        <v>0</v>
      </c>
      <c r="K20" s="2517">
        <v>0</v>
      </c>
    </row>
    <row r="21" spans="1:11" x14ac:dyDescent="0.35">
      <c r="A21" s="7263">
        <v>20</v>
      </c>
      <c r="B21" s="7262" t="s">
        <v>120</v>
      </c>
      <c r="C21" s="2641">
        <v>46</v>
      </c>
      <c r="D21" s="2642">
        <v>0</v>
      </c>
      <c r="E21" s="2643">
        <v>32</v>
      </c>
      <c r="F21" s="2644">
        <v>38</v>
      </c>
      <c r="G21" s="2645">
        <v>0</v>
      </c>
      <c r="H21" s="2646">
        <v>0</v>
      </c>
      <c r="I21" s="2647">
        <v>1</v>
      </c>
      <c r="J21" s="2648">
        <v>0</v>
      </c>
      <c r="K21" s="2649">
        <v>0</v>
      </c>
    </row>
    <row r="22" spans="1:11" x14ac:dyDescent="0.35">
      <c r="A22" s="7263">
        <v>21</v>
      </c>
      <c r="B22" s="7262" t="s">
        <v>121</v>
      </c>
      <c r="C22" s="2773">
        <v>33</v>
      </c>
      <c r="D22" s="2774">
        <v>0</v>
      </c>
      <c r="E22" s="2775">
        <v>29</v>
      </c>
      <c r="F22" s="2776">
        <v>21</v>
      </c>
      <c r="G22" s="2777">
        <v>2</v>
      </c>
      <c r="H22" s="2778">
        <v>0</v>
      </c>
      <c r="I22" s="2779">
        <v>1</v>
      </c>
      <c r="J22" s="2780">
        <v>0</v>
      </c>
      <c r="K22" s="2781">
        <v>0</v>
      </c>
    </row>
    <row r="23" spans="1:11" x14ac:dyDescent="0.35">
      <c r="A23" s="7263">
        <v>22</v>
      </c>
      <c r="B23" s="7262" t="s">
        <v>122</v>
      </c>
      <c r="C23" s="2905">
        <v>27</v>
      </c>
      <c r="D23" s="2906">
        <v>4</v>
      </c>
      <c r="E23" s="2907">
        <v>29</v>
      </c>
      <c r="F23" s="2908">
        <v>16</v>
      </c>
      <c r="G23" s="2909">
        <v>0</v>
      </c>
      <c r="H23" s="2910">
        <v>0</v>
      </c>
      <c r="I23" s="2911">
        <v>1</v>
      </c>
      <c r="J23" s="2912">
        <v>0</v>
      </c>
      <c r="K23" s="2913">
        <v>0</v>
      </c>
    </row>
    <row r="24" spans="1:11" x14ac:dyDescent="0.35">
      <c r="A24" s="7263">
        <v>23</v>
      </c>
      <c r="B24" s="7262" t="s">
        <v>123</v>
      </c>
      <c r="C24" s="3037">
        <v>41</v>
      </c>
      <c r="D24" s="3038">
        <v>0</v>
      </c>
      <c r="E24" s="3039">
        <v>28</v>
      </c>
      <c r="F24" s="3040">
        <v>28</v>
      </c>
      <c r="G24" s="3041">
        <v>0</v>
      </c>
      <c r="H24" s="3042">
        <v>0</v>
      </c>
      <c r="I24" s="3043">
        <v>1</v>
      </c>
      <c r="J24" s="3044">
        <v>0</v>
      </c>
      <c r="K24" s="3045">
        <v>0</v>
      </c>
    </row>
    <row r="25" spans="1:11" x14ac:dyDescent="0.35">
      <c r="A25" s="7263">
        <v>24</v>
      </c>
      <c r="B25" s="7262" t="s">
        <v>124</v>
      </c>
      <c r="C25" s="3169">
        <v>19</v>
      </c>
      <c r="D25" s="3170">
        <v>7</v>
      </c>
      <c r="E25" s="3171">
        <v>28</v>
      </c>
      <c r="F25" s="3172">
        <v>15</v>
      </c>
      <c r="G25" s="3173">
        <v>3</v>
      </c>
      <c r="H25" s="3174">
        <v>18</v>
      </c>
      <c r="I25" s="3175">
        <v>1</v>
      </c>
      <c r="J25" s="3176">
        <v>0</v>
      </c>
      <c r="K25" s="3177">
        <v>0</v>
      </c>
    </row>
    <row r="26" spans="1:11" x14ac:dyDescent="0.35">
      <c r="A26" s="7263">
        <v>25</v>
      </c>
      <c r="B26" s="7262" t="s">
        <v>125</v>
      </c>
      <c r="C26" s="3301">
        <v>20</v>
      </c>
      <c r="D26" s="3302">
        <v>2</v>
      </c>
      <c r="E26" s="3303">
        <v>26</v>
      </c>
      <c r="F26" s="3304">
        <v>0</v>
      </c>
      <c r="G26" s="3305">
        <v>0</v>
      </c>
      <c r="H26" s="3306">
        <v>0</v>
      </c>
      <c r="I26" s="3307">
        <v>1</v>
      </c>
      <c r="J26" s="3308">
        <v>0</v>
      </c>
      <c r="K26" s="3309">
        <v>0</v>
      </c>
    </row>
    <row r="27" spans="1:11" x14ac:dyDescent="0.35">
      <c r="A27" s="7263">
        <v>26</v>
      </c>
      <c r="B27" s="7262" t="s">
        <v>126</v>
      </c>
      <c r="C27" s="3433">
        <v>19</v>
      </c>
      <c r="D27" s="3434">
        <v>0</v>
      </c>
      <c r="E27" s="3435">
        <v>22</v>
      </c>
      <c r="F27" s="3436">
        <v>10</v>
      </c>
      <c r="G27" s="3437">
        <v>1</v>
      </c>
      <c r="H27" s="3438">
        <v>0</v>
      </c>
      <c r="I27" s="3439">
        <v>1</v>
      </c>
      <c r="J27" s="3440">
        <v>0</v>
      </c>
      <c r="K27" s="3441">
        <v>0</v>
      </c>
    </row>
    <row r="28" spans="1:11" x14ac:dyDescent="0.35">
      <c r="A28" s="7263">
        <v>27</v>
      </c>
      <c r="B28" s="7262" t="s">
        <v>127</v>
      </c>
      <c r="C28" s="3565">
        <v>63</v>
      </c>
      <c r="D28" s="3566">
        <v>1</v>
      </c>
      <c r="E28" s="3567">
        <v>21</v>
      </c>
      <c r="F28" s="3568">
        <v>55</v>
      </c>
      <c r="G28" s="3569">
        <v>17</v>
      </c>
      <c r="H28" s="3570">
        <v>24</v>
      </c>
      <c r="I28" s="3571">
        <v>1</v>
      </c>
      <c r="J28" s="3572">
        <v>0</v>
      </c>
      <c r="K28" s="3573">
        <v>0</v>
      </c>
    </row>
    <row r="29" spans="1:11" x14ac:dyDescent="0.35">
      <c r="A29" s="7263">
        <v>28</v>
      </c>
      <c r="B29" s="7262" t="s">
        <v>128</v>
      </c>
      <c r="C29" s="3697">
        <v>49</v>
      </c>
      <c r="D29" s="3698">
        <v>0</v>
      </c>
      <c r="E29" s="3699">
        <v>21</v>
      </c>
      <c r="F29" s="3700">
        <v>37</v>
      </c>
      <c r="G29" s="3701">
        <v>9</v>
      </c>
      <c r="H29" s="3702">
        <v>17</v>
      </c>
      <c r="I29" s="3703">
        <v>1</v>
      </c>
      <c r="J29" s="3704">
        <v>0</v>
      </c>
      <c r="K29" s="3705">
        <v>0</v>
      </c>
    </row>
    <row r="30" spans="1:11" x14ac:dyDescent="0.35">
      <c r="A30" s="7263">
        <v>29</v>
      </c>
      <c r="B30" s="7262" t="s">
        <v>129</v>
      </c>
      <c r="C30" s="3829">
        <v>33</v>
      </c>
      <c r="D30" s="3830">
        <v>0</v>
      </c>
      <c r="E30" s="3831">
        <v>36</v>
      </c>
      <c r="F30" s="3832">
        <v>9</v>
      </c>
      <c r="G30" s="3833">
        <v>0</v>
      </c>
      <c r="H30" s="3834">
        <v>0</v>
      </c>
      <c r="I30" s="3835">
        <v>1</v>
      </c>
      <c r="J30" s="3836">
        <v>0</v>
      </c>
      <c r="K30" s="3837">
        <v>0</v>
      </c>
    </row>
    <row r="31" spans="1:11" x14ac:dyDescent="0.35">
      <c r="A31" s="7263">
        <v>30</v>
      </c>
      <c r="B31" s="7262" t="s">
        <v>130</v>
      </c>
      <c r="C31" s="3961">
        <v>41</v>
      </c>
      <c r="D31" s="3962">
        <v>0</v>
      </c>
      <c r="E31" s="3963">
        <v>20</v>
      </c>
      <c r="F31" s="3964">
        <v>24</v>
      </c>
      <c r="G31" s="3965">
        <v>7</v>
      </c>
      <c r="H31" s="3966">
        <v>2</v>
      </c>
      <c r="I31" s="3967">
        <v>1</v>
      </c>
      <c r="J31" s="3968">
        <v>0</v>
      </c>
      <c r="K31" s="3969">
        <v>0</v>
      </c>
    </row>
    <row r="32" spans="1:11" x14ac:dyDescent="0.35">
      <c r="A32" s="7263">
        <v>31</v>
      </c>
      <c r="B32" s="7262" t="s">
        <v>131</v>
      </c>
      <c r="C32" s="4093">
        <v>20</v>
      </c>
      <c r="D32" s="4094">
        <v>0</v>
      </c>
      <c r="E32" s="4095">
        <v>19</v>
      </c>
      <c r="F32" s="4096">
        <v>9</v>
      </c>
      <c r="G32" s="4097">
        <v>1</v>
      </c>
      <c r="H32" s="4098">
        <v>4</v>
      </c>
      <c r="I32" s="4099">
        <v>1</v>
      </c>
      <c r="J32" s="4100">
        <v>0</v>
      </c>
      <c r="K32" s="4101">
        <v>0</v>
      </c>
    </row>
    <row r="33" spans="1:11" x14ac:dyDescent="0.35">
      <c r="A33" s="7263">
        <v>32</v>
      </c>
      <c r="B33" s="7262" t="s">
        <v>132</v>
      </c>
      <c r="C33" s="4225">
        <v>43</v>
      </c>
      <c r="D33" s="4226">
        <v>0</v>
      </c>
      <c r="E33" s="4227">
        <v>18</v>
      </c>
      <c r="F33" s="4228">
        <v>36</v>
      </c>
      <c r="G33" s="4229">
        <v>6</v>
      </c>
      <c r="H33" s="4230">
        <v>5</v>
      </c>
      <c r="I33" s="4231">
        <v>1</v>
      </c>
      <c r="J33" s="4232">
        <v>0</v>
      </c>
      <c r="K33" s="4233">
        <v>0</v>
      </c>
    </row>
    <row r="34" spans="1:11" x14ac:dyDescent="0.35">
      <c r="A34" s="7263">
        <v>33</v>
      </c>
      <c r="B34" s="7262" t="s">
        <v>133</v>
      </c>
      <c r="C34" s="4357">
        <v>26</v>
      </c>
      <c r="D34" s="4358">
        <v>6</v>
      </c>
      <c r="E34" s="4359">
        <v>18</v>
      </c>
      <c r="F34" s="4360">
        <v>19</v>
      </c>
      <c r="G34" s="4361">
        <v>4</v>
      </c>
      <c r="H34" s="4362">
        <v>2</v>
      </c>
      <c r="I34" s="4363">
        <v>2</v>
      </c>
      <c r="J34" s="4364">
        <v>0</v>
      </c>
      <c r="K34" s="4365">
        <v>0</v>
      </c>
    </row>
    <row r="35" spans="1:11" x14ac:dyDescent="0.35">
      <c r="A35" s="7263">
        <v>34</v>
      </c>
      <c r="B35" s="7262" t="s">
        <v>134</v>
      </c>
      <c r="C35" s="4489">
        <v>24</v>
      </c>
      <c r="D35" s="4490">
        <v>0</v>
      </c>
      <c r="E35" s="4491">
        <v>18</v>
      </c>
      <c r="F35" s="4492">
        <v>12</v>
      </c>
      <c r="G35" s="4493">
        <v>4</v>
      </c>
      <c r="H35" s="4494">
        <v>0</v>
      </c>
      <c r="I35" s="4495">
        <v>1</v>
      </c>
      <c r="J35" s="4496">
        <v>0</v>
      </c>
      <c r="K35" s="4497">
        <v>0</v>
      </c>
    </row>
    <row r="36" spans="1:11" x14ac:dyDescent="0.35">
      <c r="A36" s="7263">
        <v>35</v>
      </c>
      <c r="B36" s="7262" t="s">
        <v>135</v>
      </c>
      <c r="C36" s="4621">
        <v>38</v>
      </c>
      <c r="D36" s="4622">
        <v>0</v>
      </c>
      <c r="E36" s="4623">
        <v>16</v>
      </c>
      <c r="F36" s="4624">
        <v>25</v>
      </c>
      <c r="G36" s="4625">
        <v>1</v>
      </c>
      <c r="H36" s="4626">
        <v>43</v>
      </c>
      <c r="I36" s="4627">
        <v>1</v>
      </c>
      <c r="J36" s="4628">
        <v>0</v>
      </c>
      <c r="K36" s="4629">
        <v>0</v>
      </c>
    </row>
    <row r="37" spans="1:11" x14ac:dyDescent="0.35">
      <c r="A37" s="7263">
        <v>36</v>
      </c>
      <c r="B37" s="7262" t="s">
        <v>136</v>
      </c>
      <c r="C37" s="4753">
        <v>29</v>
      </c>
      <c r="D37" s="4754">
        <v>0</v>
      </c>
      <c r="E37" s="4755">
        <v>16</v>
      </c>
      <c r="F37" s="4756">
        <v>18</v>
      </c>
      <c r="G37" s="4757">
        <v>6</v>
      </c>
      <c r="H37" s="4758">
        <v>0</v>
      </c>
      <c r="I37" s="4759">
        <v>1</v>
      </c>
      <c r="J37" s="4760">
        <v>0</v>
      </c>
      <c r="K37" s="4761">
        <v>0</v>
      </c>
    </row>
    <row r="38" spans="1:11" x14ac:dyDescent="0.35">
      <c r="A38" s="7263">
        <v>37</v>
      </c>
      <c r="B38" s="7262" t="s">
        <v>137</v>
      </c>
      <c r="C38" s="4885">
        <v>20</v>
      </c>
      <c r="D38" s="4886">
        <v>0</v>
      </c>
      <c r="E38" s="4887">
        <v>16</v>
      </c>
      <c r="F38" s="4888">
        <v>8</v>
      </c>
      <c r="G38" s="4889">
        <v>4</v>
      </c>
      <c r="H38" s="4890">
        <v>0</v>
      </c>
      <c r="I38" s="4891">
        <v>1</v>
      </c>
      <c r="J38" s="4892">
        <v>0</v>
      </c>
      <c r="K38" s="4893">
        <v>0</v>
      </c>
    </row>
    <row r="39" spans="1:11" x14ac:dyDescent="0.35">
      <c r="A39" s="7263">
        <v>38</v>
      </c>
      <c r="B39" s="7262" t="s">
        <v>138</v>
      </c>
      <c r="C39" s="5017">
        <v>31</v>
      </c>
      <c r="D39" s="5018">
        <v>0</v>
      </c>
      <c r="E39" s="5019">
        <v>15</v>
      </c>
      <c r="F39" s="5020">
        <v>17</v>
      </c>
      <c r="G39" s="5021">
        <v>6</v>
      </c>
      <c r="H39" s="5022">
        <v>0</v>
      </c>
      <c r="I39" s="5023">
        <v>1</v>
      </c>
      <c r="J39" s="5024">
        <v>0</v>
      </c>
      <c r="K39" s="5025">
        <v>0</v>
      </c>
    </row>
    <row r="40" spans="1:11" x14ac:dyDescent="0.35">
      <c r="A40" s="7263">
        <v>39</v>
      </c>
      <c r="B40" s="7262" t="s">
        <v>139</v>
      </c>
      <c r="C40" s="5149">
        <v>35</v>
      </c>
      <c r="D40" s="5150">
        <v>1</v>
      </c>
      <c r="E40" s="5151">
        <v>21</v>
      </c>
      <c r="F40" s="5152">
        <v>30</v>
      </c>
      <c r="G40" s="5153">
        <v>10</v>
      </c>
      <c r="H40" s="5154">
        <v>19</v>
      </c>
      <c r="I40" s="5155">
        <v>1</v>
      </c>
      <c r="J40" s="5156">
        <v>0</v>
      </c>
      <c r="K40" s="5157">
        <v>0</v>
      </c>
    </row>
    <row r="41" spans="1:11" x14ac:dyDescent="0.35">
      <c r="A41" s="7263">
        <v>40</v>
      </c>
      <c r="B41" s="7262" t="s">
        <v>140</v>
      </c>
      <c r="C41" s="5281">
        <v>19</v>
      </c>
      <c r="D41" s="5282">
        <v>0</v>
      </c>
      <c r="E41" s="5283">
        <v>15</v>
      </c>
      <c r="F41" s="5284">
        <v>8</v>
      </c>
      <c r="G41" s="5285">
        <v>0</v>
      </c>
      <c r="H41" s="5286">
        <v>0</v>
      </c>
      <c r="I41" s="5287">
        <v>1</v>
      </c>
      <c r="J41" s="5288">
        <v>0</v>
      </c>
      <c r="K41" s="5289">
        <v>0</v>
      </c>
    </row>
    <row r="42" spans="1:11" x14ac:dyDescent="0.35">
      <c r="A42" s="7263">
        <v>41</v>
      </c>
      <c r="B42" s="7262" t="s">
        <v>141</v>
      </c>
      <c r="C42" s="5413">
        <v>41</v>
      </c>
      <c r="D42" s="5414">
        <v>0</v>
      </c>
      <c r="E42" s="5415">
        <v>14</v>
      </c>
      <c r="F42" s="5416">
        <v>36</v>
      </c>
      <c r="G42" s="5417">
        <v>7</v>
      </c>
      <c r="H42" s="5418">
        <v>0</v>
      </c>
      <c r="I42" s="5419">
        <v>1</v>
      </c>
      <c r="J42" s="5420">
        <v>0</v>
      </c>
      <c r="K42" s="5421">
        <v>0</v>
      </c>
    </row>
    <row r="43" spans="1:11" x14ac:dyDescent="0.35">
      <c r="A43" s="7263">
        <v>42</v>
      </c>
      <c r="B43" s="7262" t="s">
        <v>142</v>
      </c>
      <c r="C43" s="5545">
        <v>18</v>
      </c>
      <c r="D43" s="5546">
        <v>0</v>
      </c>
      <c r="E43" s="5547">
        <v>12</v>
      </c>
      <c r="F43" s="5548">
        <v>14</v>
      </c>
      <c r="G43" s="5549">
        <v>4</v>
      </c>
      <c r="H43" s="5550">
        <v>2</v>
      </c>
      <c r="I43" s="5551">
        <v>1</v>
      </c>
      <c r="J43" s="5552">
        <v>0</v>
      </c>
      <c r="K43" s="5553">
        <v>0</v>
      </c>
    </row>
    <row r="44" spans="1:11" x14ac:dyDescent="0.35">
      <c r="A44" s="7263">
        <v>43</v>
      </c>
      <c r="B44" s="7262" t="s">
        <v>143</v>
      </c>
      <c r="C44" s="5677">
        <v>11</v>
      </c>
      <c r="D44" s="5678">
        <v>0</v>
      </c>
      <c r="E44" s="5679">
        <v>14</v>
      </c>
      <c r="F44" s="5680">
        <v>0</v>
      </c>
      <c r="G44" s="5681">
        <v>0</v>
      </c>
      <c r="H44" s="5682">
        <v>0</v>
      </c>
      <c r="I44" s="5683">
        <v>1</v>
      </c>
      <c r="J44" s="5684">
        <v>0</v>
      </c>
      <c r="K44" s="5685">
        <v>0</v>
      </c>
    </row>
    <row r="45" spans="1:11" x14ac:dyDescent="0.35">
      <c r="A45" s="7263">
        <v>44</v>
      </c>
      <c r="B45" s="7262" t="s">
        <v>144</v>
      </c>
      <c r="C45" s="5809">
        <v>24</v>
      </c>
      <c r="D45" s="5810">
        <v>0</v>
      </c>
      <c r="E45" s="5811">
        <v>13</v>
      </c>
      <c r="F45" s="5812">
        <v>14</v>
      </c>
      <c r="G45" s="5813">
        <v>3</v>
      </c>
      <c r="H45" s="5814">
        <v>0</v>
      </c>
      <c r="I45" s="5815">
        <v>1</v>
      </c>
      <c r="J45" s="5816">
        <v>0</v>
      </c>
      <c r="K45" s="5817">
        <v>0</v>
      </c>
    </row>
    <row r="46" spans="1:11" x14ac:dyDescent="0.35">
      <c r="A46" s="7263">
        <v>45</v>
      </c>
      <c r="B46" s="7262" t="s">
        <v>145</v>
      </c>
      <c r="C46" s="5941">
        <v>24</v>
      </c>
      <c r="D46" s="5942">
        <v>1</v>
      </c>
      <c r="E46" s="5943">
        <v>14</v>
      </c>
      <c r="F46" s="5944">
        <v>16</v>
      </c>
      <c r="G46" s="5945">
        <v>3</v>
      </c>
      <c r="H46" s="5946">
        <v>3</v>
      </c>
      <c r="I46" s="5947">
        <v>1</v>
      </c>
      <c r="J46" s="5948">
        <v>0</v>
      </c>
      <c r="K46" s="5949">
        <v>0</v>
      </c>
    </row>
    <row r="47" spans="1:11" x14ac:dyDescent="0.35">
      <c r="A47" s="7263">
        <v>46</v>
      </c>
      <c r="B47" s="7262" t="s">
        <v>146</v>
      </c>
      <c r="C47" s="6073">
        <v>16</v>
      </c>
      <c r="D47" s="6074">
        <v>0</v>
      </c>
      <c r="E47" s="6075">
        <v>12</v>
      </c>
      <c r="F47" s="6076">
        <v>5</v>
      </c>
      <c r="G47" s="6077">
        <v>0</v>
      </c>
      <c r="H47" s="6078">
        <v>0</v>
      </c>
      <c r="I47" s="6079">
        <v>1</v>
      </c>
      <c r="J47" s="6080">
        <v>0</v>
      </c>
      <c r="K47" s="6081">
        <v>0</v>
      </c>
    </row>
    <row r="48" spans="1:11" x14ac:dyDescent="0.35">
      <c r="A48" s="7263">
        <v>47</v>
      </c>
      <c r="B48" s="7262" t="s">
        <v>147</v>
      </c>
      <c r="C48" s="6205">
        <v>12</v>
      </c>
      <c r="D48" s="6206">
        <v>0</v>
      </c>
      <c r="E48" s="6207">
        <v>12</v>
      </c>
      <c r="F48" s="6208">
        <v>2</v>
      </c>
      <c r="G48" s="6209">
        <v>0</v>
      </c>
      <c r="H48" s="6210">
        <v>0</v>
      </c>
      <c r="I48" s="6211">
        <v>1</v>
      </c>
      <c r="J48" s="6212">
        <v>0</v>
      </c>
      <c r="K48" s="6213">
        <v>0</v>
      </c>
    </row>
    <row r="49" spans="1:11" x14ac:dyDescent="0.35">
      <c r="A49" s="7263">
        <v>48</v>
      </c>
      <c r="B49" s="7262" t="s">
        <v>148</v>
      </c>
      <c r="C49" s="6337">
        <v>16</v>
      </c>
      <c r="D49" s="6338">
        <v>0</v>
      </c>
      <c r="E49" s="6339">
        <v>10</v>
      </c>
      <c r="F49" s="6340">
        <v>11</v>
      </c>
      <c r="G49" s="6341">
        <v>3</v>
      </c>
      <c r="H49" s="6342">
        <v>6</v>
      </c>
      <c r="I49" s="6343">
        <v>1</v>
      </c>
      <c r="J49" s="6344">
        <v>0</v>
      </c>
      <c r="K49" s="6345">
        <v>0</v>
      </c>
    </row>
    <row r="50" spans="1:11" x14ac:dyDescent="0.35">
      <c r="A50" s="7263">
        <v>49</v>
      </c>
      <c r="B50" s="7262" t="s">
        <v>149</v>
      </c>
      <c r="C50" s="6469">
        <v>20</v>
      </c>
      <c r="D50" s="6470">
        <v>0</v>
      </c>
      <c r="E50" s="6471">
        <v>7</v>
      </c>
      <c r="F50" s="6472">
        <v>14</v>
      </c>
      <c r="G50" s="6473">
        <v>0</v>
      </c>
      <c r="H50" s="6474">
        <v>24</v>
      </c>
      <c r="I50" s="6475">
        <v>1</v>
      </c>
      <c r="J50" s="6476">
        <v>0</v>
      </c>
      <c r="K50" s="6477">
        <v>0</v>
      </c>
    </row>
    <row r="51" spans="1:11" x14ac:dyDescent="0.35">
      <c r="A51" s="7263">
        <v>50</v>
      </c>
      <c r="B51" s="7262" t="s">
        <v>150</v>
      </c>
      <c r="C51" s="6601">
        <v>15</v>
      </c>
      <c r="D51" s="6602">
        <v>0</v>
      </c>
      <c r="E51" s="6603">
        <v>7</v>
      </c>
      <c r="F51" s="6604">
        <v>15</v>
      </c>
      <c r="G51" s="6605">
        <v>4</v>
      </c>
      <c r="H51" s="6606">
        <v>0</v>
      </c>
      <c r="I51" s="6607">
        <v>1</v>
      </c>
      <c r="J51" s="6608">
        <v>0</v>
      </c>
      <c r="K51" s="6609">
        <v>0</v>
      </c>
    </row>
    <row r="52" spans="1:11" x14ac:dyDescent="0.35">
      <c r="A52" s="7263">
        <v>51</v>
      </c>
      <c r="B52" s="7262" t="s">
        <v>151</v>
      </c>
      <c r="C52" s="6733">
        <v>14</v>
      </c>
      <c r="D52" s="6734">
        <v>0</v>
      </c>
      <c r="E52" s="6735">
        <v>7</v>
      </c>
      <c r="F52" s="6736">
        <v>8</v>
      </c>
      <c r="G52" s="6737">
        <v>3</v>
      </c>
      <c r="H52" s="6738">
        <v>0</v>
      </c>
      <c r="I52" s="6739">
        <v>1</v>
      </c>
      <c r="J52" s="6740">
        <v>0</v>
      </c>
      <c r="K52" s="6741">
        <v>0</v>
      </c>
    </row>
    <row r="53" spans="1:11" x14ac:dyDescent="0.35">
      <c r="A53" s="7263">
        <v>52</v>
      </c>
      <c r="B53" s="7262" t="s">
        <v>152</v>
      </c>
      <c r="C53" s="6865">
        <v>13</v>
      </c>
      <c r="D53" s="6866">
        <v>0</v>
      </c>
      <c r="E53" s="6867">
        <v>7</v>
      </c>
      <c r="F53" s="6868">
        <v>7</v>
      </c>
      <c r="G53" s="6869">
        <v>0</v>
      </c>
      <c r="H53" s="6870">
        <v>0</v>
      </c>
      <c r="I53" s="6871">
        <v>1</v>
      </c>
      <c r="J53" s="6872">
        <v>0</v>
      </c>
      <c r="K53" s="6873">
        <v>0</v>
      </c>
    </row>
    <row r="54" spans="1:11" x14ac:dyDescent="0.35">
      <c r="A54" s="7263">
        <v>53</v>
      </c>
      <c r="B54" s="7262" t="s">
        <v>153</v>
      </c>
      <c r="C54" s="6997">
        <v>14</v>
      </c>
      <c r="D54" s="6998">
        <v>0</v>
      </c>
      <c r="E54" s="6999">
        <v>6</v>
      </c>
      <c r="F54" s="7000">
        <v>11</v>
      </c>
      <c r="G54" s="7001">
        <v>7</v>
      </c>
      <c r="H54" s="7002">
        <v>0</v>
      </c>
      <c r="I54" s="7003">
        <v>1</v>
      </c>
      <c r="J54" s="7004">
        <v>0</v>
      </c>
      <c r="K54" s="7005">
        <v>0</v>
      </c>
    </row>
    <row r="55" spans="1:11" x14ac:dyDescent="0.35">
      <c r="A55" s="7263">
        <v>54</v>
      </c>
      <c r="B55" s="7262" t="s">
        <v>154</v>
      </c>
      <c r="C55" s="7129">
        <v>15</v>
      </c>
      <c r="D55" s="7130">
        <v>0</v>
      </c>
      <c r="E55" s="7131">
        <v>5</v>
      </c>
      <c r="F55" s="7132">
        <v>13</v>
      </c>
      <c r="G55" s="7133">
        <v>0</v>
      </c>
      <c r="H55" s="7134">
        <v>0</v>
      </c>
      <c r="I55" s="7135">
        <v>1</v>
      </c>
      <c r="J55" s="7136">
        <v>0</v>
      </c>
      <c r="K55" s="7137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/>
  </sheetViews>
  <sheetFormatPr defaultRowHeight="14.15" x14ac:dyDescent="0.35"/>
  <cols>
    <col min="1" max="1" width="43" bestFit="1" customWidth="1"/>
    <col min="2" max="2" width="12.4140625" bestFit="1" customWidth="1"/>
    <col min="3" max="3" width="13.1640625" bestFit="1" customWidth="1"/>
    <col min="4" max="4" width="9.4140625" bestFit="1" customWidth="1"/>
  </cols>
  <sheetData>
    <row r="1" spans="1:4" x14ac:dyDescent="0.35">
      <c r="A1" t="s">
        <v>0</v>
      </c>
      <c r="B1" s="199" t="s">
        <v>36</v>
      </c>
      <c r="C1" s="200" t="s">
        <v>37</v>
      </c>
      <c r="D1" s="201" t="s">
        <v>38</v>
      </c>
    </row>
    <row r="2" spans="1:4" x14ac:dyDescent="0.35">
      <c r="A2" t="s">
        <v>10</v>
      </c>
      <c r="B2" s="208">
        <v>0</v>
      </c>
      <c r="C2" s="209">
        <v>0</v>
      </c>
      <c r="D2" s="210">
        <v>0</v>
      </c>
    </row>
    <row r="3" spans="1:4" x14ac:dyDescent="0.35">
      <c r="A3" t="s">
        <v>45</v>
      </c>
      <c r="B3" s="364">
        <v>0</v>
      </c>
      <c r="C3" s="365">
        <v>0</v>
      </c>
      <c r="D3" s="366">
        <v>0</v>
      </c>
    </row>
    <row r="4" spans="1:4" x14ac:dyDescent="0.35">
      <c r="A4" t="s">
        <v>46</v>
      </c>
      <c r="B4" s="496">
        <v>0</v>
      </c>
      <c r="C4" s="497">
        <v>0</v>
      </c>
      <c r="D4" s="498">
        <v>0</v>
      </c>
    </row>
    <row r="5" spans="1:4" x14ac:dyDescent="0.35">
      <c r="A5" t="s">
        <v>47</v>
      </c>
      <c r="B5" s="628">
        <v>0</v>
      </c>
      <c r="C5" s="629">
        <v>0</v>
      </c>
      <c r="D5" s="630">
        <v>5</v>
      </c>
    </row>
    <row r="6" spans="1:4" x14ac:dyDescent="0.35">
      <c r="A6" t="s">
        <v>48</v>
      </c>
      <c r="B6" s="760">
        <v>0</v>
      </c>
      <c r="C6" s="761">
        <v>0</v>
      </c>
      <c r="D6" s="762">
        <v>7</v>
      </c>
    </row>
    <row r="7" spans="1:4" x14ac:dyDescent="0.35">
      <c r="A7" t="s">
        <v>49</v>
      </c>
      <c r="B7" s="892">
        <v>0</v>
      </c>
      <c r="C7" s="893">
        <v>0</v>
      </c>
      <c r="D7" s="894">
        <v>0</v>
      </c>
    </row>
    <row r="8" spans="1:4" x14ac:dyDescent="0.35">
      <c r="A8" t="s">
        <v>50</v>
      </c>
      <c r="B8" s="1024">
        <v>0</v>
      </c>
      <c r="C8" s="1025">
        <v>0</v>
      </c>
      <c r="D8" s="1026">
        <v>0</v>
      </c>
    </row>
    <row r="9" spans="1:4" x14ac:dyDescent="0.35">
      <c r="A9" t="s">
        <v>51</v>
      </c>
      <c r="B9" s="1156">
        <v>0</v>
      </c>
      <c r="C9" s="1157">
        <v>0</v>
      </c>
      <c r="D9" s="1158">
        <v>0</v>
      </c>
    </row>
    <row r="10" spans="1:4" x14ac:dyDescent="0.35">
      <c r="A10" t="s">
        <v>52</v>
      </c>
      <c r="B10" s="1288">
        <v>0</v>
      </c>
      <c r="C10" s="1289">
        <v>4</v>
      </c>
      <c r="D10" s="1290">
        <v>1</v>
      </c>
    </row>
    <row r="11" spans="1:4" x14ac:dyDescent="0.35">
      <c r="A11" t="s">
        <v>53</v>
      </c>
      <c r="B11" s="1420">
        <v>1</v>
      </c>
      <c r="C11" s="1421">
        <v>1</v>
      </c>
      <c r="D11" s="1422">
        <v>2</v>
      </c>
    </row>
    <row r="12" spans="1:4" x14ac:dyDescent="0.35">
      <c r="A12" t="s">
        <v>54</v>
      </c>
      <c r="B12" s="1552">
        <v>0</v>
      </c>
      <c r="C12" s="1553">
        <v>0</v>
      </c>
      <c r="D12" s="1554">
        <v>0</v>
      </c>
    </row>
    <row r="13" spans="1:4" x14ac:dyDescent="0.35">
      <c r="A13" t="s">
        <v>55</v>
      </c>
      <c r="B13" s="1684">
        <v>0</v>
      </c>
      <c r="C13" s="1685">
        <v>0</v>
      </c>
      <c r="D13" s="1686">
        <v>0</v>
      </c>
    </row>
    <row r="14" spans="1:4" x14ac:dyDescent="0.35">
      <c r="A14" t="s">
        <v>56</v>
      </c>
      <c r="B14" s="1816">
        <v>0</v>
      </c>
      <c r="C14" s="1817">
        <v>0</v>
      </c>
      <c r="D14" s="1818">
        <v>0</v>
      </c>
    </row>
    <row r="15" spans="1:4" x14ac:dyDescent="0.35">
      <c r="A15" t="s">
        <v>57</v>
      </c>
      <c r="B15" s="1948">
        <v>0</v>
      </c>
      <c r="C15" s="1949">
        <v>4</v>
      </c>
      <c r="D15" s="1950">
        <v>0</v>
      </c>
    </row>
    <row r="16" spans="1:4" x14ac:dyDescent="0.35">
      <c r="A16" t="s">
        <v>58</v>
      </c>
      <c r="B16" s="2080">
        <v>0</v>
      </c>
      <c r="C16" s="2081">
        <v>4</v>
      </c>
      <c r="D16" s="2082">
        <v>2</v>
      </c>
    </row>
    <row r="17" spans="1:4" x14ac:dyDescent="0.35">
      <c r="A17" t="s">
        <v>59</v>
      </c>
      <c r="B17" s="2212">
        <v>0</v>
      </c>
      <c r="C17" s="2213">
        <v>0</v>
      </c>
      <c r="D17" s="2214">
        <v>1</v>
      </c>
    </row>
    <row r="18" spans="1:4" x14ac:dyDescent="0.35">
      <c r="A18" t="s">
        <v>60</v>
      </c>
      <c r="B18" s="2344">
        <v>0</v>
      </c>
      <c r="C18" s="2345">
        <v>0</v>
      </c>
      <c r="D18" s="2346">
        <v>0</v>
      </c>
    </row>
    <row r="19" spans="1:4" x14ac:dyDescent="0.35">
      <c r="A19" t="s">
        <v>61</v>
      </c>
      <c r="B19" s="2476">
        <v>0</v>
      </c>
      <c r="C19" s="2477">
        <v>0</v>
      </c>
      <c r="D19" s="2478">
        <v>0</v>
      </c>
    </row>
    <row r="20" spans="1:4" x14ac:dyDescent="0.35">
      <c r="A20" t="s">
        <v>62</v>
      </c>
      <c r="B20" s="2608">
        <v>0</v>
      </c>
      <c r="C20" s="2609">
        <v>0</v>
      </c>
      <c r="D20" s="2610">
        <v>0</v>
      </c>
    </row>
    <row r="21" spans="1:4" x14ac:dyDescent="0.35">
      <c r="A21" t="s">
        <v>63</v>
      </c>
      <c r="B21" s="2740">
        <v>0</v>
      </c>
      <c r="C21" s="2741">
        <v>0</v>
      </c>
      <c r="D21" s="2742">
        <v>0</v>
      </c>
    </row>
    <row r="22" spans="1:4" x14ac:dyDescent="0.35">
      <c r="A22" t="s">
        <v>64</v>
      </c>
      <c r="B22" s="2872">
        <v>0</v>
      </c>
      <c r="C22" s="2873">
        <v>0</v>
      </c>
      <c r="D22" s="2874">
        <v>0</v>
      </c>
    </row>
    <row r="23" spans="1:4" x14ac:dyDescent="0.35">
      <c r="A23" t="s">
        <v>65</v>
      </c>
      <c r="B23" s="3004">
        <v>0</v>
      </c>
      <c r="C23" s="3005">
        <v>0</v>
      </c>
      <c r="D23" s="3006">
        <v>0</v>
      </c>
    </row>
    <row r="24" spans="1:4" x14ac:dyDescent="0.35">
      <c r="A24" t="s">
        <v>66</v>
      </c>
      <c r="B24" s="3136">
        <v>0</v>
      </c>
      <c r="C24" s="3137">
        <v>0</v>
      </c>
      <c r="D24" s="3138">
        <v>2</v>
      </c>
    </row>
    <row r="25" spans="1:4" x14ac:dyDescent="0.35">
      <c r="A25" t="s">
        <v>67</v>
      </c>
      <c r="B25" s="3268">
        <v>0</v>
      </c>
      <c r="C25" s="3269">
        <v>0</v>
      </c>
      <c r="D25" s="3270">
        <v>1</v>
      </c>
    </row>
    <row r="26" spans="1:4" x14ac:dyDescent="0.35">
      <c r="A26" t="s">
        <v>68</v>
      </c>
      <c r="B26" s="3400">
        <v>0</v>
      </c>
      <c r="C26" s="3401">
        <v>0</v>
      </c>
      <c r="D26" s="3402">
        <v>1</v>
      </c>
    </row>
    <row r="27" spans="1:4" x14ac:dyDescent="0.35">
      <c r="A27" t="s">
        <v>69</v>
      </c>
      <c r="B27" s="3532">
        <v>0</v>
      </c>
      <c r="C27" s="3533">
        <v>0</v>
      </c>
      <c r="D27" s="3534">
        <v>1</v>
      </c>
    </row>
    <row r="28" spans="1:4" x14ac:dyDescent="0.35">
      <c r="A28" t="s">
        <v>70</v>
      </c>
      <c r="B28" s="3664">
        <v>0</v>
      </c>
      <c r="C28" s="3665">
        <v>0</v>
      </c>
      <c r="D28" s="3666">
        <v>0</v>
      </c>
    </row>
    <row r="29" spans="1:4" x14ac:dyDescent="0.35">
      <c r="A29" t="s">
        <v>71</v>
      </c>
      <c r="B29" s="3796">
        <v>0</v>
      </c>
      <c r="C29" s="3797">
        <v>0</v>
      </c>
      <c r="D29" s="3798">
        <v>0</v>
      </c>
    </row>
    <row r="30" spans="1:4" x14ac:dyDescent="0.35">
      <c r="A30" t="s">
        <v>72</v>
      </c>
      <c r="B30" s="3928">
        <v>0</v>
      </c>
      <c r="C30" s="3929">
        <v>0</v>
      </c>
      <c r="D30" s="3930">
        <v>0</v>
      </c>
    </row>
    <row r="31" spans="1:4" x14ac:dyDescent="0.35">
      <c r="A31" t="s">
        <v>73</v>
      </c>
      <c r="B31" s="4060">
        <v>0</v>
      </c>
      <c r="C31" s="4061">
        <v>0</v>
      </c>
      <c r="D31" s="4062">
        <v>0</v>
      </c>
    </row>
    <row r="32" spans="1:4" x14ac:dyDescent="0.35">
      <c r="A32" t="s">
        <v>74</v>
      </c>
      <c r="B32" s="4192">
        <v>0</v>
      </c>
      <c r="C32" s="4193">
        <v>0</v>
      </c>
      <c r="D32" s="4194">
        <v>0</v>
      </c>
    </row>
    <row r="33" spans="1:4" x14ac:dyDescent="0.35">
      <c r="A33" t="s">
        <v>75</v>
      </c>
      <c r="B33" s="4324">
        <v>0</v>
      </c>
      <c r="C33" s="4325">
        <v>0</v>
      </c>
      <c r="D33" s="4326">
        <v>0</v>
      </c>
    </row>
    <row r="34" spans="1:4" x14ac:dyDescent="0.35">
      <c r="A34" t="s">
        <v>76</v>
      </c>
      <c r="B34" s="4456">
        <v>17</v>
      </c>
      <c r="C34" s="4457">
        <v>0</v>
      </c>
      <c r="D34" s="4458">
        <v>44</v>
      </c>
    </row>
    <row r="35" spans="1:4" x14ac:dyDescent="0.35">
      <c r="A35" t="s">
        <v>77</v>
      </c>
      <c r="B35" s="4588">
        <v>0</v>
      </c>
      <c r="C35" s="4589">
        <v>0</v>
      </c>
      <c r="D35" s="4590">
        <v>0</v>
      </c>
    </row>
    <row r="36" spans="1:4" x14ac:dyDescent="0.35">
      <c r="A36" t="s">
        <v>78</v>
      </c>
      <c r="B36" s="4720">
        <v>0</v>
      </c>
      <c r="C36" s="4721">
        <v>0</v>
      </c>
      <c r="D36" s="4722">
        <v>1</v>
      </c>
    </row>
    <row r="37" spans="1:4" x14ac:dyDescent="0.35">
      <c r="A37" t="s">
        <v>79</v>
      </c>
      <c r="B37" s="4852">
        <v>0</v>
      </c>
      <c r="C37" s="4853">
        <v>0</v>
      </c>
      <c r="D37" s="4854">
        <v>0</v>
      </c>
    </row>
    <row r="38" spans="1:4" x14ac:dyDescent="0.35">
      <c r="A38" t="s">
        <v>80</v>
      </c>
      <c r="B38" s="4984">
        <v>0</v>
      </c>
      <c r="C38" s="4985">
        <v>0</v>
      </c>
      <c r="D38" s="4986">
        <v>0</v>
      </c>
    </row>
    <row r="39" spans="1:4" x14ac:dyDescent="0.35">
      <c r="A39" t="s">
        <v>81</v>
      </c>
      <c r="B39" s="5116">
        <v>0</v>
      </c>
      <c r="C39" s="5117">
        <v>0</v>
      </c>
      <c r="D39" s="5118">
        <v>0</v>
      </c>
    </row>
    <row r="40" spans="1:4" x14ac:dyDescent="0.35">
      <c r="A40" t="s">
        <v>82</v>
      </c>
      <c r="B40" s="5248">
        <v>0</v>
      </c>
      <c r="C40" s="5249">
        <v>0</v>
      </c>
      <c r="D40" s="5250">
        <v>0</v>
      </c>
    </row>
    <row r="41" spans="1:4" x14ac:dyDescent="0.35">
      <c r="A41" t="s">
        <v>83</v>
      </c>
      <c r="B41" s="5380">
        <v>0</v>
      </c>
      <c r="C41" s="5381">
        <v>0</v>
      </c>
      <c r="D41" s="5382">
        <v>0</v>
      </c>
    </row>
    <row r="42" spans="1:4" x14ac:dyDescent="0.35">
      <c r="A42" t="s">
        <v>84</v>
      </c>
      <c r="B42" s="5512">
        <v>0</v>
      </c>
      <c r="C42" s="5513">
        <v>0</v>
      </c>
      <c r="D42" s="5514">
        <v>0</v>
      </c>
    </row>
    <row r="43" spans="1:4" x14ac:dyDescent="0.35">
      <c r="A43" t="s">
        <v>85</v>
      </c>
      <c r="B43" s="5644">
        <v>0</v>
      </c>
      <c r="C43" s="5645">
        <v>0</v>
      </c>
      <c r="D43" s="5646">
        <v>0</v>
      </c>
    </row>
    <row r="44" spans="1:4" x14ac:dyDescent="0.35">
      <c r="A44" t="s">
        <v>86</v>
      </c>
      <c r="B44" s="5776">
        <v>0</v>
      </c>
      <c r="C44" s="5777">
        <v>0</v>
      </c>
      <c r="D44" s="5778">
        <v>0</v>
      </c>
    </row>
    <row r="45" spans="1:4" x14ac:dyDescent="0.35">
      <c r="A45" t="s">
        <v>87</v>
      </c>
      <c r="B45" s="5908">
        <v>0</v>
      </c>
      <c r="C45" s="5909">
        <v>0</v>
      </c>
      <c r="D45" s="5910">
        <v>0</v>
      </c>
    </row>
    <row r="46" spans="1:4" x14ac:dyDescent="0.35">
      <c r="A46" t="s">
        <v>88</v>
      </c>
      <c r="B46" s="6040">
        <v>0</v>
      </c>
      <c r="C46" s="6041">
        <v>0</v>
      </c>
      <c r="D46" s="6042">
        <v>0</v>
      </c>
    </row>
    <row r="47" spans="1:4" x14ac:dyDescent="0.35">
      <c r="A47" t="s">
        <v>89</v>
      </c>
      <c r="B47" s="6172">
        <v>0</v>
      </c>
      <c r="C47" s="6173">
        <v>0</v>
      </c>
      <c r="D47" s="6174">
        <v>0</v>
      </c>
    </row>
    <row r="48" spans="1:4" x14ac:dyDescent="0.35">
      <c r="A48" t="s">
        <v>90</v>
      </c>
      <c r="B48" s="6304">
        <v>0</v>
      </c>
      <c r="C48" s="6305">
        <v>0</v>
      </c>
      <c r="D48" s="6306">
        <v>1</v>
      </c>
    </row>
    <row r="49" spans="1:4" x14ac:dyDescent="0.35">
      <c r="A49" t="s">
        <v>91</v>
      </c>
      <c r="B49" s="6436">
        <v>0</v>
      </c>
      <c r="C49" s="6437">
        <v>0</v>
      </c>
      <c r="D49" s="6438">
        <v>0</v>
      </c>
    </row>
    <row r="50" spans="1:4" x14ac:dyDescent="0.35">
      <c r="A50" t="s">
        <v>92</v>
      </c>
      <c r="B50" s="6568">
        <v>0</v>
      </c>
      <c r="C50" s="6569">
        <v>0</v>
      </c>
      <c r="D50" s="6570">
        <v>0</v>
      </c>
    </row>
    <row r="51" spans="1:4" x14ac:dyDescent="0.35">
      <c r="A51" t="s">
        <v>93</v>
      </c>
      <c r="B51" s="6700">
        <v>0</v>
      </c>
      <c r="C51" s="6701">
        <v>0</v>
      </c>
      <c r="D51" s="6702">
        <v>0</v>
      </c>
    </row>
    <row r="52" spans="1:4" x14ac:dyDescent="0.35">
      <c r="A52" t="s">
        <v>94</v>
      </c>
      <c r="B52" s="6832">
        <v>0</v>
      </c>
      <c r="C52" s="6833">
        <v>0</v>
      </c>
      <c r="D52" s="6834">
        <v>0</v>
      </c>
    </row>
    <row r="53" spans="1:4" x14ac:dyDescent="0.35">
      <c r="A53" t="s">
        <v>95</v>
      </c>
      <c r="B53" s="6964">
        <v>0</v>
      </c>
      <c r="C53" s="6965">
        <v>0</v>
      </c>
      <c r="D53" s="6966">
        <v>4</v>
      </c>
    </row>
    <row r="54" spans="1:4" x14ac:dyDescent="0.35">
      <c r="A54" t="s">
        <v>96</v>
      </c>
      <c r="B54" s="7096">
        <v>0</v>
      </c>
      <c r="C54" s="7097">
        <v>0</v>
      </c>
      <c r="D54" s="7098">
        <v>0</v>
      </c>
    </row>
    <row r="55" spans="1:4" x14ac:dyDescent="0.35">
      <c r="A55" t="s">
        <v>97</v>
      </c>
      <c r="B55" s="7228">
        <v>0</v>
      </c>
      <c r="C55" s="7229">
        <v>0</v>
      </c>
      <c r="D55" s="723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/>
  </sheetViews>
  <sheetFormatPr defaultRowHeight="14.15" x14ac:dyDescent="0.35"/>
  <cols>
    <col min="1" max="1" width="43" bestFit="1" customWidth="1"/>
    <col min="2" max="2" width="12.4140625" bestFit="1" customWidth="1"/>
    <col min="3" max="3" width="13.1640625" bestFit="1" customWidth="1"/>
    <col min="4" max="4" width="9.4140625" bestFit="1" customWidth="1"/>
  </cols>
  <sheetData>
    <row r="1" spans="1:4" x14ac:dyDescent="0.35">
      <c r="A1" t="s">
        <v>0</v>
      </c>
      <c r="B1" s="202" t="s">
        <v>36</v>
      </c>
      <c r="C1" s="203" t="s">
        <v>37</v>
      </c>
      <c r="D1" s="204" t="s">
        <v>38</v>
      </c>
    </row>
    <row r="2" spans="1:4" x14ac:dyDescent="0.35">
      <c r="A2" t="s">
        <v>10</v>
      </c>
      <c r="B2" s="211">
        <v>0</v>
      </c>
      <c r="C2" s="212">
        <v>0</v>
      </c>
      <c r="D2" s="213">
        <v>0</v>
      </c>
    </row>
    <row r="3" spans="1:4" x14ac:dyDescent="0.35">
      <c r="A3" t="s">
        <v>45</v>
      </c>
      <c r="B3" s="367">
        <v>0</v>
      </c>
      <c r="C3" s="368">
        <v>0</v>
      </c>
      <c r="D3" s="369">
        <v>0</v>
      </c>
    </row>
    <row r="4" spans="1:4" x14ac:dyDescent="0.35">
      <c r="A4" t="s">
        <v>46</v>
      </c>
      <c r="B4" s="499">
        <v>0</v>
      </c>
      <c r="C4" s="500">
        <v>0</v>
      </c>
      <c r="D4" s="501">
        <v>0</v>
      </c>
    </row>
    <row r="5" spans="1:4" x14ac:dyDescent="0.35">
      <c r="A5" t="s">
        <v>47</v>
      </c>
      <c r="B5" s="631">
        <v>0</v>
      </c>
      <c r="C5" s="632">
        <v>0</v>
      </c>
      <c r="D5" s="633">
        <v>1</v>
      </c>
    </row>
    <row r="6" spans="1:4" x14ac:dyDescent="0.35">
      <c r="A6" t="s">
        <v>48</v>
      </c>
      <c r="B6" s="763">
        <v>0</v>
      </c>
      <c r="C6" s="764">
        <v>0</v>
      </c>
      <c r="D6" s="765">
        <v>1</v>
      </c>
    </row>
    <row r="7" spans="1:4" x14ac:dyDescent="0.35">
      <c r="A7" t="s">
        <v>49</v>
      </c>
      <c r="B7" s="895">
        <v>0</v>
      </c>
      <c r="C7" s="896">
        <v>0</v>
      </c>
      <c r="D7" s="897">
        <v>0</v>
      </c>
    </row>
    <row r="8" spans="1:4" x14ac:dyDescent="0.35">
      <c r="A8" t="s">
        <v>50</v>
      </c>
      <c r="B8" s="1027">
        <v>0</v>
      </c>
      <c r="C8" s="1028">
        <v>0</v>
      </c>
      <c r="D8" s="1029">
        <v>0</v>
      </c>
    </row>
    <row r="9" spans="1:4" x14ac:dyDescent="0.35">
      <c r="A9" t="s">
        <v>51</v>
      </c>
      <c r="B9" s="1159">
        <v>0</v>
      </c>
      <c r="C9" s="1160">
        <v>0</v>
      </c>
      <c r="D9" s="1161">
        <v>0</v>
      </c>
    </row>
    <row r="10" spans="1:4" x14ac:dyDescent="0.35">
      <c r="A10" t="s">
        <v>52</v>
      </c>
      <c r="B10" s="1291">
        <v>0</v>
      </c>
      <c r="C10" s="1292">
        <v>0.80000001192092896</v>
      </c>
      <c r="D10" s="1293">
        <v>0.20000000298023224</v>
      </c>
    </row>
    <row r="11" spans="1:4" x14ac:dyDescent="0.35">
      <c r="A11" t="s">
        <v>53</v>
      </c>
      <c r="B11" s="1423">
        <v>0.25</v>
      </c>
      <c r="C11" s="1424">
        <v>0.25</v>
      </c>
      <c r="D11" s="1425">
        <v>0.5</v>
      </c>
    </row>
    <row r="12" spans="1:4" x14ac:dyDescent="0.35">
      <c r="A12" t="s">
        <v>54</v>
      </c>
      <c r="B12" s="1555">
        <v>0</v>
      </c>
      <c r="C12" s="1556">
        <v>0</v>
      </c>
      <c r="D12" s="1557">
        <v>0</v>
      </c>
    </row>
    <row r="13" spans="1:4" x14ac:dyDescent="0.35">
      <c r="A13" t="s">
        <v>55</v>
      </c>
      <c r="B13" s="1687">
        <v>0</v>
      </c>
      <c r="C13" s="1688">
        <v>0</v>
      </c>
      <c r="D13" s="1689">
        <v>0</v>
      </c>
    </row>
    <row r="14" spans="1:4" x14ac:dyDescent="0.35">
      <c r="A14" t="s">
        <v>56</v>
      </c>
      <c r="B14" s="1819">
        <v>0</v>
      </c>
      <c r="C14" s="1820">
        <v>0</v>
      </c>
      <c r="D14" s="1821">
        <v>0</v>
      </c>
    </row>
    <row r="15" spans="1:4" x14ac:dyDescent="0.35">
      <c r="A15" t="s">
        <v>57</v>
      </c>
      <c r="B15" s="1951">
        <v>0</v>
      </c>
      <c r="C15" s="1952">
        <v>1</v>
      </c>
      <c r="D15" s="1953">
        <v>0</v>
      </c>
    </row>
    <row r="16" spans="1:4" x14ac:dyDescent="0.35">
      <c r="A16" t="s">
        <v>58</v>
      </c>
      <c r="B16" s="2083">
        <v>0</v>
      </c>
      <c r="C16" s="2084">
        <v>0.66666674613952637</v>
      </c>
      <c r="D16" s="2085">
        <v>0.33333337306976318</v>
      </c>
    </row>
    <row r="17" spans="1:4" x14ac:dyDescent="0.35">
      <c r="A17" t="s">
        <v>59</v>
      </c>
      <c r="B17" s="2215">
        <v>0</v>
      </c>
      <c r="C17" s="2216">
        <v>0</v>
      </c>
      <c r="D17" s="2217">
        <v>1</v>
      </c>
    </row>
    <row r="18" spans="1:4" x14ac:dyDescent="0.35">
      <c r="A18" t="s">
        <v>60</v>
      </c>
      <c r="B18" s="2347">
        <v>0</v>
      </c>
      <c r="C18" s="2348">
        <v>0</v>
      </c>
      <c r="D18" s="2349">
        <v>0</v>
      </c>
    </row>
    <row r="19" spans="1:4" x14ac:dyDescent="0.35">
      <c r="A19" t="s">
        <v>61</v>
      </c>
      <c r="B19" s="2479">
        <v>0</v>
      </c>
      <c r="C19" s="2480">
        <v>0</v>
      </c>
      <c r="D19" s="2481">
        <v>0</v>
      </c>
    </row>
    <row r="20" spans="1:4" x14ac:dyDescent="0.35">
      <c r="A20" t="s">
        <v>62</v>
      </c>
      <c r="B20" s="2611">
        <v>0</v>
      </c>
      <c r="C20" s="2612">
        <v>0</v>
      </c>
      <c r="D20" s="2613">
        <v>0</v>
      </c>
    </row>
    <row r="21" spans="1:4" x14ac:dyDescent="0.35">
      <c r="A21" t="s">
        <v>63</v>
      </c>
      <c r="B21" s="2743">
        <v>0</v>
      </c>
      <c r="C21" s="2744">
        <v>0</v>
      </c>
      <c r="D21" s="2745">
        <v>0</v>
      </c>
    </row>
    <row r="22" spans="1:4" x14ac:dyDescent="0.35">
      <c r="A22" t="s">
        <v>64</v>
      </c>
      <c r="B22" s="2875">
        <v>0</v>
      </c>
      <c r="C22" s="2876">
        <v>0</v>
      </c>
      <c r="D22" s="2877">
        <v>0</v>
      </c>
    </row>
    <row r="23" spans="1:4" x14ac:dyDescent="0.35">
      <c r="A23" t="s">
        <v>65</v>
      </c>
      <c r="B23" s="3007">
        <v>0</v>
      </c>
      <c r="C23" s="3008">
        <v>0</v>
      </c>
      <c r="D23" s="3009">
        <v>0</v>
      </c>
    </row>
    <row r="24" spans="1:4" x14ac:dyDescent="0.35">
      <c r="A24" t="s">
        <v>66</v>
      </c>
      <c r="B24" s="3139">
        <v>0</v>
      </c>
      <c r="C24" s="3140">
        <v>0</v>
      </c>
      <c r="D24" s="3141">
        <v>1</v>
      </c>
    </row>
    <row r="25" spans="1:4" x14ac:dyDescent="0.35">
      <c r="A25" t="s">
        <v>67</v>
      </c>
      <c r="B25" s="3271">
        <v>0</v>
      </c>
      <c r="C25" s="3272">
        <v>0</v>
      </c>
      <c r="D25" s="3273">
        <v>1</v>
      </c>
    </row>
    <row r="26" spans="1:4" x14ac:dyDescent="0.35">
      <c r="A26" t="s">
        <v>68</v>
      </c>
      <c r="B26" s="3403">
        <v>0</v>
      </c>
      <c r="C26" s="3404">
        <v>0</v>
      </c>
      <c r="D26" s="3405">
        <v>1</v>
      </c>
    </row>
    <row r="27" spans="1:4" x14ac:dyDescent="0.35">
      <c r="A27" t="s">
        <v>69</v>
      </c>
      <c r="B27" s="3535">
        <v>0</v>
      </c>
      <c r="C27" s="3536">
        <v>0</v>
      </c>
      <c r="D27" s="3537">
        <v>1</v>
      </c>
    </row>
    <row r="28" spans="1:4" x14ac:dyDescent="0.35">
      <c r="A28" t="s">
        <v>70</v>
      </c>
      <c r="B28" s="3667">
        <v>0</v>
      </c>
      <c r="C28" s="3668">
        <v>0</v>
      </c>
      <c r="D28" s="3669">
        <v>0</v>
      </c>
    </row>
    <row r="29" spans="1:4" x14ac:dyDescent="0.35">
      <c r="A29" t="s">
        <v>71</v>
      </c>
      <c r="B29" s="3799">
        <v>0</v>
      </c>
      <c r="C29" s="3800">
        <v>0</v>
      </c>
      <c r="D29" s="3801">
        <v>0</v>
      </c>
    </row>
    <row r="30" spans="1:4" x14ac:dyDescent="0.35">
      <c r="A30" t="s">
        <v>72</v>
      </c>
      <c r="B30" s="3931">
        <v>0</v>
      </c>
      <c r="C30" s="3932">
        <v>0</v>
      </c>
      <c r="D30" s="3933">
        <v>0</v>
      </c>
    </row>
    <row r="31" spans="1:4" x14ac:dyDescent="0.35">
      <c r="A31" t="s">
        <v>73</v>
      </c>
      <c r="B31" s="4063">
        <v>0</v>
      </c>
      <c r="C31" s="4064">
        <v>0</v>
      </c>
      <c r="D31" s="4065">
        <v>0</v>
      </c>
    </row>
    <row r="32" spans="1:4" x14ac:dyDescent="0.35">
      <c r="A32" t="s">
        <v>74</v>
      </c>
      <c r="B32" s="4195">
        <v>0</v>
      </c>
      <c r="C32" s="4196">
        <v>0</v>
      </c>
      <c r="D32" s="4197">
        <v>0</v>
      </c>
    </row>
    <row r="33" spans="1:4" x14ac:dyDescent="0.35">
      <c r="A33" t="s">
        <v>75</v>
      </c>
      <c r="B33" s="4327">
        <v>0</v>
      </c>
      <c r="C33" s="4328">
        <v>0</v>
      </c>
      <c r="D33" s="4329">
        <v>0</v>
      </c>
    </row>
    <row r="34" spans="1:4" x14ac:dyDescent="0.35">
      <c r="A34" t="s">
        <v>76</v>
      </c>
      <c r="B34" s="4459">
        <v>0.27868852019309998</v>
      </c>
      <c r="C34" s="4460">
        <v>0</v>
      </c>
      <c r="D34" s="4461">
        <v>0.72131139039993286</v>
      </c>
    </row>
    <row r="35" spans="1:4" x14ac:dyDescent="0.35">
      <c r="A35" t="s">
        <v>77</v>
      </c>
      <c r="B35" s="4591">
        <v>0</v>
      </c>
      <c r="C35" s="4592">
        <v>0</v>
      </c>
      <c r="D35" s="4593">
        <v>0</v>
      </c>
    </row>
    <row r="36" spans="1:4" x14ac:dyDescent="0.35">
      <c r="A36" t="s">
        <v>78</v>
      </c>
      <c r="B36" s="4723">
        <v>0</v>
      </c>
      <c r="C36" s="4724">
        <v>0</v>
      </c>
      <c r="D36" s="4725">
        <v>1</v>
      </c>
    </row>
    <row r="37" spans="1:4" x14ac:dyDescent="0.35">
      <c r="A37" t="s">
        <v>79</v>
      </c>
      <c r="B37" s="4855">
        <v>0</v>
      </c>
      <c r="C37" s="4856">
        <v>0</v>
      </c>
      <c r="D37" s="4857">
        <v>0</v>
      </c>
    </row>
    <row r="38" spans="1:4" x14ac:dyDescent="0.35">
      <c r="A38" t="s">
        <v>80</v>
      </c>
      <c r="B38" s="4987">
        <v>0</v>
      </c>
      <c r="C38" s="4988">
        <v>0</v>
      </c>
      <c r="D38" s="4989">
        <v>0</v>
      </c>
    </row>
    <row r="39" spans="1:4" x14ac:dyDescent="0.35">
      <c r="A39" t="s">
        <v>81</v>
      </c>
      <c r="B39" s="5119">
        <v>0</v>
      </c>
      <c r="C39" s="5120">
        <v>0</v>
      </c>
      <c r="D39" s="5121">
        <v>0</v>
      </c>
    </row>
    <row r="40" spans="1:4" x14ac:dyDescent="0.35">
      <c r="A40" t="s">
        <v>82</v>
      </c>
      <c r="B40" s="5251">
        <v>0</v>
      </c>
      <c r="C40" s="5252">
        <v>0</v>
      </c>
      <c r="D40" s="5253">
        <v>0</v>
      </c>
    </row>
    <row r="41" spans="1:4" x14ac:dyDescent="0.35">
      <c r="A41" t="s">
        <v>83</v>
      </c>
      <c r="B41" s="5383">
        <v>0</v>
      </c>
      <c r="C41" s="5384">
        <v>0</v>
      </c>
      <c r="D41" s="5385">
        <v>0</v>
      </c>
    </row>
    <row r="42" spans="1:4" x14ac:dyDescent="0.35">
      <c r="A42" t="s">
        <v>84</v>
      </c>
      <c r="B42" s="5515">
        <v>0</v>
      </c>
      <c r="C42" s="5516">
        <v>0</v>
      </c>
      <c r="D42" s="5517">
        <v>0</v>
      </c>
    </row>
    <row r="43" spans="1:4" x14ac:dyDescent="0.35">
      <c r="A43" t="s">
        <v>85</v>
      </c>
      <c r="B43" s="5647">
        <v>0</v>
      </c>
      <c r="C43" s="5648">
        <v>0</v>
      </c>
      <c r="D43" s="5649">
        <v>0</v>
      </c>
    </row>
    <row r="44" spans="1:4" x14ac:dyDescent="0.35">
      <c r="A44" t="s">
        <v>86</v>
      </c>
      <c r="B44" s="5779">
        <v>0</v>
      </c>
      <c r="C44" s="5780">
        <v>0</v>
      </c>
      <c r="D44" s="5781">
        <v>0</v>
      </c>
    </row>
    <row r="45" spans="1:4" x14ac:dyDescent="0.35">
      <c r="A45" t="s">
        <v>87</v>
      </c>
      <c r="B45" s="5911">
        <v>0</v>
      </c>
      <c r="C45" s="5912">
        <v>0</v>
      </c>
      <c r="D45" s="5913">
        <v>0</v>
      </c>
    </row>
    <row r="46" spans="1:4" x14ac:dyDescent="0.35">
      <c r="A46" t="s">
        <v>88</v>
      </c>
      <c r="B46" s="6043">
        <v>0</v>
      </c>
      <c r="C46" s="6044">
        <v>0</v>
      </c>
      <c r="D46" s="6045">
        <v>0</v>
      </c>
    </row>
    <row r="47" spans="1:4" x14ac:dyDescent="0.35">
      <c r="A47" t="s">
        <v>89</v>
      </c>
      <c r="B47" s="6175">
        <v>0</v>
      </c>
      <c r="C47" s="6176">
        <v>0</v>
      </c>
      <c r="D47" s="6177">
        <v>0</v>
      </c>
    </row>
    <row r="48" spans="1:4" x14ac:dyDescent="0.35">
      <c r="A48" t="s">
        <v>90</v>
      </c>
      <c r="B48" s="6307">
        <v>0</v>
      </c>
      <c r="C48" s="6308">
        <v>0</v>
      </c>
      <c r="D48" s="6309">
        <v>1</v>
      </c>
    </row>
    <row r="49" spans="1:4" x14ac:dyDescent="0.35">
      <c r="A49" t="s">
        <v>91</v>
      </c>
      <c r="B49" s="6439">
        <v>0</v>
      </c>
      <c r="C49" s="6440">
        <v>0</v>
      </c>
      <c r="D49" s="6441">
        <v>0</v>
      </c>
    </row>
    <row r="50" spans="1:4" x14ac:dyDescent="0.35">
      <c r="A50" t="s">
        <v>92</v>
      </c>
      <c r="B50" s="6571">
        <v>0</v>
      </c>
      <c r="C50" s="6572">
        <v>0</v>
      </c>
      <c r="D50" s="6573">
        <v>0</v>
      </c>
    </row>
    <row r="51" spans="1:4" x14ac:dyDescent="0.35">
      <c r="A51" t="s">
        <v>93</v>
      </c>
      <c r="B51" s="6703">
        <v>0</v>
      </c>
      <c r="C51" s="6704">
        <v>0</v>
      </c>
      <c r="D51" s="6705">
        <v>0</v>
      </c>
    </row>
    <row r="52" spans="1:4" x14ac:dyDescent="0.35">
      <c r="A52" t="s">
        <v>94</v>
      </c>
      <c r="B52" s="6835">
        <v>0</v>
      </c>
      <c r="C52" s="6836">
        <v>0</v>
      </c>
      <c r="D52" s="6837">
        <v>0</v>
      </c>
    </row>
    <row r="53" spans="1:4" x14ac:dyDescent="0.35">
      <c r="A53" t="s">
        <v>95</v>
      </c>
      <c r="B53" s="6967">
        <v>0</v>
      </c>
      <c r="C53" s="6968">
        <v>0</v>
      </c>
      <c r="D53" s="6969">
        <v>1</v>
      </c>
    </row>
    <row r="54" spans="1:4" x14ac:dyDescent="0.35">
      <c r="A54" t="s">
        <v>96</v>
      </c>
      <c r="B54" s="7099">
        <v>0</v>
      </c>
      <c r="C54" s="7100">
        <v>0</v>
      </c>
      <c r="D54" s="7101">
        <v>0</v>
      </c>
    </row>
    <row r="55" spans="1:4" x14ac:dyDescent="0.35">
      <c r="A55" t="s">
        <v>97</v>
      </c>
      <c r="B55" s="7231">
        <v>0</v>
      </c>
      <c r="C55" s="7232">
        <v>0</v>
      </c>
      <c r="D55" s="723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/>
  </sheetViews>
  <sheetFormatPr defaultRowHeight="14.15" x14ac:dyDescent="0.35"/>
  <cols>
    <col min="1" max="1" width="43" bestFit="1" customWidth="1"/>
    <col min="2" max="2" width="12.4140625" bestFit="1" customWidth="1"/>
    <col min="3" max="3" width="13.1640625" bestFit="1" customWidth="1"/>
    <col min="4" max="4" width="9.4140625" bestFit="1" customWidth="1"/>
  </cols>
  <sheetData>
    <row r="1" spans="1:4" x14ac:dyDescent="0.35">
      <c r="A1" t="s">
        <v>0</v>
      </c>
      <c r="B1" s="205" t="s">
        <v>36</v>
      </c>
      <c r="C1" s="206" t="s">
        <v>37</v>
      </c>
      <c r="D1" s="207" t="s">
        <v>38</v>
      </c>
    </row>
    <row r="2" spans="1:4" x14ac:dyDescent="0.35">
      <c r="A2" t="s">
        <v>10</v>
      </c>
      <c r="B2" s="214">
        <v>0</v>
      </c>
      <c r="C2" s="215">
        <v>0</v>
      </c>
      <c r="D2" s="216">
        <v>0</v>
      </c>
    </row>
    <row r="3" spans="1:4" x14ac:dyDescent="0.35">
      <c r="A3" t="s">
        <v>45</v>
      </c>
      <c r="B3" s="370">
        <v>0</v>
      </c>
      <c r="C3" s="371">
        <v>0</v>
      </c>
      <c r="D3" s="372">
        <v>0</v>
      </c>
    </row>
    <row r="4" spans="1:4" x14ac:dyDescent="0.35">
      <c r="A4" t="s">
        <v>46</v>
      </c>
      <c r="B4" s="502">
        <v>0</v>
      </c>
      <c r="C4" s="503">
        <v>0</v>
      </c>
      <c r="D4" s="504">
        <v>0</v>
      </c>
    </row>
    <row r="5" spans="1:4" x14ac:dyDescent="0.35">
      <c r="A5" t="s">
        <v>47</v>
      </c>
      <c r="B5" s="634">
        <v>0</v>
      </c>
      <c r="C5" s="635">
        <v>0</v>
      </c>
      <c r="D5" s="636">
        <v>2.7027027681469917E-2</v>
      </c>
    </row>
    <row r="6" spans="1:4" x14ac:dyDescent="0.35">
      <c r="A6" t="s">
        <v>48</v>
      </c>
      <c r="B6" s="766">
        <v>0</v>
      </c>
      <c r="C6" s="767">
        <v>0</v>
      </c>
      <c r="D6" s="768">
        <v>7.6923079788684845E-2</v>
      </c>
    </row>
    <row r="7" spans="1:4" x14ac:dyDescent="0.35">
      <c r="A7" t="s">
        <v>49</v>
      </c>
      <c r="B7" s="898">
        <v>0</v>
      </c>
      <c r="C7" s="899">
        <v>0</v>
      </c>
      <c r="D7" s="900">
        <v>0</v>
      </c>
    </row>
    <row r="8" spans="1:4" x14ac:dyDescent="0.35">
      <c r="A8" t="s">
        <v>50</v>
      </c>
      <c r="B8" s="1030">
        <v>0</v>
      </c>
      <c r="C8" s="1031">
        <v>0</v>
      </c>
      <c r="D8" s="1032">
        <v>0</v>
      </c>
    </row>
    <row r="9" spans="1:4" x14ac:dyDescent="0.35">
      <c r="A9" t="s">
        <v>51</v>
      </c>
      <c r="B9" s="1162">
        <v>0</v>
      </c>
      <c r="C9" s="1163">
        <v>0</v>
      </c>
      <c r="D9" s="1164">
        <v>0</v>
      </c>
    </row>
    <row r="10" spans="1:4" x14ac:dyDescent="0.35">
      <c r="A10" t="s">
        <v>52</v>
      </c>
      <c r="B10" s="1294">
        <v>0</v>
      </c>
      <c r="C10" s="1295">
        <v>9.0909088030457497E-3</v>
      </c>
      <c r="D10" s="1296">
        <v>2.2727272007614374E-3</v>
      </c>
    </row>
    <row r="11" spans="1:4" x14ac:dyDescent="0.35">
      <c r="A11" t="s">
        <v>53</v>
      </c>
      <c r="B11" s="1426">
        <v>2.1141648758202791E-3</v>
      </c>
      <c r="C11" s="1427">
        <v>2.1141648758202791E-3</v>
      </c>
      <c r="D11" s="1428">
        <v>4.2283297516405582E-3</v>
      </c>
    </row>
    <row r="12" spans="1:4" x14ac:dyDescent="0.35">
      <c r="A12" t="s">
        <v>54</v>
      </c>
      <c r="B12" s="1558">
        <v>0</v>
      </c>
      <c r="C12" s="1559">
        <v>0</v>
      </c>
      <c r="D12" s="1560">
        <v>0</v>
      </c>
    </row>
    <row r="13" spans="1:4" x14ac:dyDescent="0.35">
      <c r="A13" t="s">
        <v>55</v>
      </c>
      <c r="B13" s="1690">
        <v>0</v>
      </c>
      <c r="C13" s="1691">
        <v>0</v>
      </c>
      <c r="D13" s="1692">
        <v>0</v>
      </c>
    </row>
    <row r="14" spans="1:4" x14ac:dyDescent="0.35">
      <c r="A14" t="s">
        <v>56</v>
      </c>
      <c r="B14" s="1822">
        <v>0</v>
      </c>
      <c r="C14" s="1823">
        <v>0</v>
      </c>
      <c r="D14" s="1824">
        <v>0</v>
      </c>
    </row>
    <row r="15" spans="1:4" x14ac:dyDescent="0.35">
      <c r="A15" t="s">
        <v>57</v>
      </c>
      <c r="B15" s="1954">
        <v>0</v>
      </c>
      <c r="C15" s="1955">
        <v>9.592326357960701E-3</v>
      </c>
      <c r="D15" s="1956">
        <v>0</v>
      </c>
    </row>
    <row r="16" spans="1:4" x14ac:dyDescent="0.35">
      <c r="A16" t="s">
        <v>58</v>
      </c>
      <c r="B16" s="2086">
        <v>0</v>
      </c>
      <c r="C16" s="2087">
        <v>5.1948051899671555E-2</v>
      </c>
      <c r="D16" s="2088">
        <v>2.5974025949835777E-2</v>
      </c>
    </row>
    <row r="17" spans="1:4" x14ac:dyDescent="0.35">
      <c r="A17" t="s">
        <v>59</v>
      </c>
      <c r="B17" s="2218">
        <v>0</v>
      </c>
      <c r="C17" s="2219">
        <v>0</v>
      </c>
      <c r="D17" s="2220">
        <v>1.6129031777381897E-2</v>
      </c>
    </row>
    <row r="18" spans="1:4" x14ac:dyDescent="0.35">
      <c r="A18" t="s">
        <v>60</v>
      </c>
      <c r="B18" s="2350">
        <v>0</v>
      </c>
      <c r="C18" s="2351">
        <v>0</v>
      </c>
      <c r="D18" s="2352">
        <v>0</v>
      </c>
    </row>
    <row r="19" spans="1:4" x14ac:dyDescent="0.35">
      <c r="A19" t="s">
        <v>61</v>
      </c>
      <c r="B19" s="2482">
        <v>0</v>
      </c>
      <c r="C19" s="2483">
        <v>0</v>
      </c>
      <c r="D19" s="2484">
        <v>0</v>
      </c>
    </row>
    <row r="20" spans="1:4" x14ac:dyDescent="0.35">
      <c r="A20" t="s">
        <v>62</v>
      </c>
      <c r="B20" s="2614">
        <v>0</v>
      </c>
      <c r="C20" s="2615">
        <v>0</v>
      </c>
      <c r="D20" s="2616">
        <v>0</v>
      </c>
    </row>
    <row r="21" spans="1:4" x14ac:dyDescent="0.35">
      <c r="A21" t="s">
        <v>63</v>
      </c>
      <c r="B21" s="2746">
        <v>0</v>
      </c>
      <c r="C21" s="2747">
        <v>0</v>
      </c>
      <c r="D21" s="2748">
        <v>0</v>
      </c>
    </row>
    <row r="22" spans="1:4" x14ac:dyDescent="0.35">
      <c r="A22" t="s">
        <v>64</v>
      </c>
      <c r="B22" s="2878">
        <v>0</v>
      </c>
      <c r="C22" s="2879">
        <v>0</v>
      </c>
      <c r="D22" s="2880">
        <v>0</v>
      </c>
    </row>
    <row r="23" spans="1:4" x14ac:dyDescent="0.35">
      <c r="A23" t="s">
        <v>65</v>
      </c>
      <c r="B23" s="3010">
        <v>0</v>
      </c>
      <c r="C23" s="3011">
        <v>0</v>
      </c>
      <c r="D23" s="3012">
        <v>0</v>
      </c>
    </row>
    <row r="24" spans="1:4" x14ac:dyDescent="0.35">
      <c r="A24" t="s">
        <v>66</v>
      </c>
      <c r="B24" s="3142">
        <v>0</v>
      </c>
      <c r="C24" s="3143">
        <v>0</v>
      </c>
      <c r="D24" s="3144">
        <v>4.0816325694322586E-2</v>
      </c>
    </row>
    <row r="25" spans="1:4" x14ac:dyDescent="0.35">
      <c r="A25" t="s">
        <v>67</v>
      </c>
      <c r="B25" s="3274">
        <v>0</v>
      </c>
      <c r="C25" s="3275">
        <v>0</v>
      </c>
      <c r="D25" s="3276">
        <v>5.6497175246477127E-3</v>
      </c>
    </row>
    <row r="26" spans="1:4" x14ac:dyDescent="0.35">
      <c r="A26" t="s">
        <v>68</v>
      </c>
      <c r="B26" s="3406">
        <v>0</v>
      </c>
      <c r="C26" s="3407">
        <v>0</v>
      </c>
      <c r="D26" s="3408">
        <v>6.4850843045860529E-4</v>
      </c>
    </row>
    <row r="27" spans="1:4" x14ac:dyDescent="0.35">
      <c r="A27" t="s">
        <v>69</v>
      </c>
      <c r="B27" s="3538">
        <v>0</v>
      </c>
      <c r="C27" s="3539">
        <v>0</v>
      </c>
      <c r="D27" s="3540">
        <v>8.4175082156434655E-4</v>
      </c>
    </row>
    <row r="28" spans="1:4" x14ac:dyDescent="0.35">
      <c r="A28" t="s">
        <v>70</v>
      </c>
      <c r="B28" s="3670">
        <v>0</v>
      </c>
      <c r="C28" s="3671">
        <v>0</v>
      </c>
      <c r="D28" s="3672">
        <v>0</v>
      </c>
    </row>
    <row r="29" spans="1:4" x14ac:dyDescent="0.35">
      <c r="A29" t="s">
        <v>71</v>
      </c>
      <c r="B29" s="3802">
        <v>0</v>
      </c>
      <c r="C29" s="3803">
        <v>0</v>
      </c>
      <c r="D29" s="3804">
        <v>0</v>
      </c>
    </row>
    <row r="30" spans="1:4" x14ac:dyDescent="0.35">
      <c r="A30" t="s">
        <v>72</v>
      </c>
      <c r="B30" s="3934">
        <v>0</v>
      </c>
      <c r="C30" s="3935">
        <v>0</v>
      </c>
      <c r="D30" s="3936">
        <v>0</v>
      </c>
    </row>
    <row r="31" spans="1:4" x14ac:dyDescent="0.35">
      <c r="A31" t="s">
        <v>73</v>
      </c>
      <c r="B31" s="4066">
        <v>0</v>
      </c>
      <c r="C31" s="4067">
        <v>0</v>
      </c>
      <c r="D31" s="4068">
        <v>0</v>
      </c>
    </row>
    <row r="32" spans="1:4" x14ac:dyDescent="0.35">
      <c r="A32" t="s">
        <v>74</v>
      </c>
      <c r="B32" s="4198">
        <v>0</v>
      </c>
      <c r="C32" s="4199">
        <v>0</v>
      </c>
      <c r="D32" s="4200">
        <v>0</v>
      </c>
    </row>
    <row r="33" spans="1:4" x14ac:dyDescent="0.35">
      <c r="A33" t="s">
        <v>75</v>
      </c>
      <c r="B33" s="4330">
        <v>0</v>
      </c>
      <c r="C33" s="4331">
        <v>0</v>
      </c>
      <c r="D33" s="4332">
        <v>0</v>
      </c>
    </row>
    <row r="34" spans="1:4" x14ac:dyDescent="0.35">
      <c r="A34" t="s">
        <v>76</v>
      </c>
      <c r="B34" s="4462">
        <v>1.5113797271624207E-3</v>
      </c>
      <c r="C34" s="4463">
        <v>0</v>
      </c>
      <c r="D34" s="4464">
        <v>3.9118067361414433E-3</v>
      </c>
    </row>
    <row r="35" spans="1:4" x14ac:dyDescent="0.35">
      <c r="A35" t="s">
        <v>77</v>
      </c>
      <c r="B35" s="4594">
        <v>0</v>
      </c>
      <c r="C35" s="4595">
        <v>0</v>
      </c>
      <c r="D35" s="4596">
        <v>0</v>
      </c>
    </row>
    <row r="36" spans="1:4" x14ac:dyDescent="0.35">
      <c r="A36" t="s">
        <v>78</v>
      </c>
      <c r="B36" s="4726">
        <v>0</v>
      </c>
      <c r="C36" s="4727">
        <v>0</v>
      </c>
      <c r="D36" s="4728">
        <v>5.4945056326687336E-3</v>
      </c>
    </row>
    <row r="37" spans="1:4" x14ac:dyDescent="0.35">
      <c r="A37" t="s">
        <v>79</v>
      </c>
      <c r="B37" s="4858">
        <v>0</v>
      </c>
      <c r="C37" s="4859">
        <v>0</v>
      </c>
      <c r="D37" s="4860">
        <v>0</v>
      </c>
    </row>
    <row r="38" spans="1:4" x14ac:dyDescent="0.35">
      <c r="A38" t="s">
        <v>80</v>
      </c>
      <c r="B38" s="4990">
        <v>0</v>
      </c>
      <c r="C38" s="4991">
        <v>0</v>
      </c>
      <c r="D38" s="4992">
        <v>0</v>
      </c>
    </row>
    <row r="39" spans="1:4" x14ac:dyDescent="0.35">
      <c r="A39" t="s">
        <v>81</v>
      </c>
      <c r="B39" s="5122">
        <v>0</v>
      </c>
      <c r="C39" s="5123">
        <v>0</v>
      </c>
      <c r="D39" s="5124">
        <v>0</v>
      </c>
    </row>
    <row r="40" spans="1:4" x14ac:dyDescent="0.35">
      <c r="A40" t="s">
        <v>82</v>
      </c>
      <c r="B40" s="5254">
        <v>0</v>
      </c>
      <c r="C40" s="5255">
        <v>0</v>
      </c>
      <c r="D40" s="5256">
        <v>0</v>
      </c>
    </row>
    <row r="41" spans="1:4" x14ac:dyDescent="0.35">
      <c r="A41" t="s">
        <v>83</v>
      </c>
      <c r="B41" s="5386">
        <v>0</v>
      </c>
      <c r="C41" s="5387">
        <v>0</v>
      </c>
      <c r="D41" s="5388">
        <v>0</v>
      </c>
    </row>
    <row r="42" spans="1:4" x14ac:dyDescent="0.35">
      <c r="A42" t="s">
        <v>84</v>
      </c>
      <c r="B42" s="5518">
        <v>0</v>
      </c>
      <c r="C42" s="5519">
        <v>0</v>
      </c>
      <c r="D42" s="5520">
        <v>0</v>
      </c>
    </row>
    <row r="43" spans="1:4" x14ac:dyDescent="0.35">
      <c r="A43" t="s">
        <v>85</v>
      </c>
      <c r="B43" s="5650">
        <v>0</v>
      </c>
      <c r="C43" s="5651">
        <v>0</v>
      </c>
      <c r="D43" s="5652">
        <v>0</v>
      </c>
    </row>
    <row r="44" spans="1:4" x14ac:dyDescent="0.35">
      <c r="A44" t="s">
        <v>86</v>
      </c>
      <c r="B44" s="5782">
        <v>0</v>
      </c>
      <c r="C44" s="5783">
        <v>0</v>
      </c>
      <c r="D44" s="5784">
        <v>0</v>
      </c>
    </row>
    <row r="45" spans="1:4" x14ac:dyDescent="0.35">
      <c r="A45" t="s">
        <v>87</v>
      </c>
      <c r="B45" s="5914">
        <v>0</v>
      </c>
      <c r="C45" s="5915">
        <v>0</v>
      </c>
      <c r="D45" s="5916">
        <v>0</v>
      </c>
    </row>
    <row r="46" spans="1:4" x14ac:dyDescent="0.35">
      <c r="A46" t="s">
        <v>88</v>
      </c>
      <c r="B46" s="6046">
        <v>0</v>
      </c>
      <c r="C46" s="6047">
        <v>0</v>
      </c>
      <c r="D46" s="6048">
        <v>0</v>
      </c>
    </row>
    <row r="47" spans="1:4" x14ac:dyDescent="0.35">
      <c r="A47" t="s">
        <v>89</v>
      </c>
      <c r="B47" s="6178">
        <v>0</v>
      </c>
      <c r="C47" s="6179">
        <v>0</v>
      </c>
      <c r="D47" s="6180">
        <v>0</v>
      </c>
    </row>
    <row r="48" spans="1:4" x14ac:dyDescent="0.35">
      <c r="A48" t="s">
        <v>90</v>
      </c>
      <c r="B48" s="6310">
        <v>0</v>
      </c>
      <c r="C48" s="6311">
        <v>0</v>
      </c>
      <c r="D48" s="6312">
        <v>8.5470089688897133E-3</v>
      </c>
    </row>
    <row r="49" spans="1:4" x14ac:dyDescent="0.35">
      <c r="A49" t="s">
        <v>91</v>
      </c>
      <c r="B49" s="6442">
        <v>0</v>
      </c>
      <c r="C49" s="6443">
        <v>0</v>
      </c>
      <c r="D49" s="6444">
        <v>0</v>
      </c>
    </row>
    <row r="50" spans="1:4" x14ac:dyDescent="0.35">
      <c r="A50" t="s">
        <v>92</v>
      </c>
      <c r="B50" s="6574">
        <v>0</v>
      </c>
      <c r="C50" s="6575">
        <v>0</v>
      </c>
      <c r="D50" s="6576">
        <v>0</v>
      </c>
    </row>
    <row r="51" spans="1:4" x14ac:dyDescent="0.35">
      <c r="A51" t="s">
        <v>93</v>
      </c>
      <c r="B51" s="6706">
        <v>0</v>
      </c>
      <c r="C51" s="6707">
        <v>0</v>
      </c>
      <c r="D51" s="6708">
        <v>0</v>
      </c>
    </row>
    <row r="52" spans="1:4" x14ac:dyDescent="0.35">
      <c r="A52" t="s">
        <v>94</v>
      </c>
      <c r="B52" s="6838">
        <v>0</v>
      </c>
      <c r="C52" s="6839">
        <v>0</v>
      </c>
      <c r="D52" s="6840">
        <v>0</v>
      </c>
    </row>
    <row r="53" spans="1:4" x14ac:dyDescent="0.35">
      <c r="A53" t="s">
        <v>95</v>
      </c>
      <c r="B53" s="6970">
        <v>0</v>
      </c>
      <c r="C53" s="6971">
        <v>0</v>
      </c>
      <c r="D53" s="6972">
        <v>5.1948051899671555E-2</v>
      </c>
    </row>
    <row r="54" spans="1:4" x14ac:dyDescent="0.35">
      <c r="A54" t="s">
        <v>96</v>
      </c>
      <c r="B54" s="7102">
        <v>0</v>
      </c>
      <c r="C54" s="7103">
        <v>0</v>
      </c>
      <c r="D54" s="7104">
        <v>0</v>
      </c>
    </row>
    <row r="55" spans="1:4" x14ac:dyDescent="0.35">
      <c r="A55" t="s">
        <v>97</v>
      </c>
      <c r="B55" s="7234">
        <v>0</v>
      </c>
      <c r="C55" s="7235">
        <v>0</v>
      </c>
      <c r="D55" s="723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4.15" x14ac:dyDescent="0.35"/>
  <cols>
    <col min="1" max="1" width="43" bestFit="1" customWidth="1"/>
    <col min="2" max="2" width="10" bestFit="1" customWidth="1"/>
    <col min="3" max="4" width="13.83203125" bestFit="1" customWidth="1"/>
    <col min="5" max="5" width="14.4140625" bestFit="1" customWidth="1"/>
  </cols>
  <sheetData>
    <row r="1" spans="1:5" x14ac:dyDescent="0.35">
      <c r="A1" t="s">
        <v>0</v>
      </c>
      <c r="B1" s="217" t="s">
        <v>39</v>
      </c>
      <c r="C1" s="218" t="s">
        <v>40</v>
      </c>
      <c r="D1" s="219" t="s">
        <v>41</v>
      </c>
      <c r="E1" s="220" t="s">
        <v>25</v>
      </c>
    </row>
    <row r="2" spans="1:5" x14ac:dyDescent="0.35">
      <c r="A2" t="s">
        <v>10</v>
      </c>
      <c r="B2" s="229">
        <v>24</v>
      </c>
      <c r="C2" s="230">
        <v>0</v>
      </c>
      <c r="D2" s="231">
        <v>17</v>
      </c>
      <c r="E2" s="232">
        <v>0</v>
      </c>
    </row>
    <row r="3" spans="1:5" x14ac:dyDescent="0.35">
      <c r="A3" t="s">
        <v>45</v>
      </c>
      <c r="B3" s="373">
        <v>9</v>
      </c>
      <c r="C3" s="374">
        <v>0</v>
      </c>
      <c r="D3" s="375">
        <v>10</v>
      </c>
      <c r="E3" s="376">
        <v>0</v>
      </c>
    </row>
    <row r="4" spans="1:5" x14ac:dyDescent="0.35">
      <c r="A4" t="s">
        <v>46</v>
      </c>
      <c r="B4" s="505">
        <v>25</v>
      </c>
      <c r="C4" s="506">
        <v>0</v>
      </c>
      <c r="D4" s="507">
        <v>16</v>
      </c>
      <c r="E4" s="508">
        <v>0</v>
      </c>
    </row>
    <row r="5" spans="1:5" x14ac:dyDescent="0.35">
      <c r="A5" t="s">
        <v>47</v>
      </c>
      <c r="B5" s="637">
        <v>28</v>
      </c>
      <c r="C5" s="638">
        <v>0</v>
      </c>
      <c r="D5" s="639">
        <v>33</v>
      </c>
      <c r="E5" s="640">
        <v>4</v>
      </c>
    </row>
    <row r="6" spans="1:5" x14ac:dyDescent="0.35">
      <c r="A6" t="s">
        <v>48</v>
      </c>
      <c r="B6" s="769">
        <v>14</v>
      </c>
      <c r="C6" s="770">
        <v>0</v>
      </c>
      <c r="D6" s="771">
        <v>5</v>
      </c>
      <c r="E6" s="772">
        <v>0</v>
      </c>
    </row>
    <row r="7" spans="1:5" x14ac:dyDescent="0.35">
      <c r="A7" t="s">
        <v>49</v>
      </c>
      <c r="B7" s="901">
        <v>33</v>
      </c>
      <c r="C7" s="902">
        <v>0</v>
      </c>
      <c r="D7" s="903">
        <v>13</v>
      </c>
      <c r="E7" s="904">
        <v>0</v>
      </c>
    </row>
    <row r="8" spans="1:5" x14ac:dyDescent="0.35">
      <c r="A8" t="s">
        <v>50</v>
      </c>
      <c r="B8" s="1033">
        <v>44</v>
      </c>
      <c r="C8" s="1034">
        <v>0</v>
      </c>
      <c r="D8" s="1035">
        <v>18</v>
      </c>
      <c r="E8" s="1036">
        <v>0</v>
      </c>
    </row>
    <row r="9" spans="1:5" x14ac:dyDescent="0.35">
      <c r="A9" t="s">
        <v>51</v>
      </c>
      <c r="B9" s="1165">
        <v>12</v>
      </c>
      <c r="C9" s="1166">
        <v>0</v>
      </c>
      <c r="D9" s="1167">
        <v>3</v>
      </c>
      <c r="E9" s="1168">
        <v>0</v>
      </c>
    </row>
    <row r="10" spans="1:5" x14ac:dyDescent="0.35">
      <c r="A10" t="s">
        <v>52</v>
      </c>
      <c r="B10" s="1297">
        <v>155</v>
      </c>
      <c r="C10" s="1298">
        <v>8</v>
      </c>
      <c r="D10" s="1299">
        <v>12</v>
      </c>
      <c r="E10" s="1300">
        <v>12</v>
      </c>
    </row>
    <row r="11" spans="1:5" x14ac:dyDescent="0.35">
      <c r="A11" t="s">
        <v>53</v>
      </c>
      <c r="B11" s="1429">
        <v>85</v>
      </c>
      <c r="C11" s="1430">
        <v>3</v>
      </c>
      <c r="D11" s="1431">
        <v>37</v>
      </c>
      <c r="E11" s="1432">
        <v>64</v>
      </c>
    </row>
    <row r="12" spans="1:5" x14ac:dyDescent="0.35">
      <c r="A12" t="s">
        <v>54</v>
      </c>
      <c r="B12" s="1561">
        <v>46</v>
      </c>
      <c r="C12" s="1562">
        <v>1</v>
      </c>
      <c r="D12" s="1563">
        <v>20</v>
      </c>
      <c r="E12" s="1564">
        <v>11</v>
      </c>
    </row>
    <row r="13" spans="1:5" x14ac:dyDescent="0.35">
      <c r="A13" t="s">
        <v>55</v>
      </c>
      <c r="B13" s="1693">
        <v>21</v>
      </c>
      <c r="C13" s="1694">
        <v>0</v>
      </c>
      <c r="D13" s="1695">
        <v>12</v>
      </c>
      <c r="E13" s="1696">
        <v>16</v>
      </c>
    </row>
    <row r="14" spans="1:5" x14ac:dyDescent="0.35">
      <c r="A14" t="s">
        <v>56</v>
      </c>
      <c r="B14" s="1825">
        <v>30</v>
      </c>
      <c r="C14" s="1826">
        <v>0</v>
      </c>
      <c r="D14" s="1827">
        <v>3</v>
      </c>
      <c r="E14" s="1828">
        <v>0</v>
      </c>
    </row>
    <row r="15" spans="1:5" x14ac:dyDescent="0.35">
      <c r="A15" t="s">
        <v>57</v>
      </c>
      <c r="B15" s="1957">
        <v>107</v>
      </c>
      <c r="C15" s="1958">
        <v>0</v>
      </c>
      <c r="D15" s="1959">
        <v>28</v>
      </c>
      <c r="E15" s="1960">
        <v>0</v>
      </c>
    </row>
    <row r="16" spans="1:5" x14ac:dyDescent="0.35">
      <c r="A16" t="s">
        <v>58</v>
      </c>
      <c r="B16" s="2089">
        <v>13</v>
      </c>
      <c r="C16" s="2090">
        <v>0</v>
      </c>
      <c r="D16" s="2091">
        <v>13</v>
      </c>
      <c r="E16" s="2092">
        <v>0</v>
      </c>
    </row>
    <row r="17" spans="1:5" x14ac:dyDescent="0.35">
      <c r="A17" t="s">
        <v>59</v>
      </c>
      <c r="B17" s="2221">
        <v>19</v>
      </c>
      <c r="C17" s="2222">
        <v>0</v>
      </c>
      <c r="D17" s="2223">
        <v>5</v>
      </c>
      <c r="E17" s="2224">
        <v>0</v>
      </c>
    </row>
    <row r="18" spans="1:5" x14ac:dyDescent="0.35">
      <c r="A18" t="s">
        <v>60</v>
      </c>
      <c r="B18" s="2353">
        <v>12</v>
      </c>
      <c r="C18" s="2354">
        <v>0</v>
      </c>
      <c r="D18" s="2355">
        <v>6</v>
      </c>
      <c r="E18" s="2356">
        <v>0</v>
      </c>
    </row>
    <row r="19" spans="1:5" x14ac:dyDescent="0.35">
      <c r="A19" t="s">
        <v>61</v>
      </c>
      <c r="B19" s="2485">
        <v>7</v>
      </c>
      <c r="C19" s="2486">
        <v>0</v>
      </c>
      <c r="D19" s="2487">
        <v>4</v>
      </c>
      <c r="E19" s="2488">
        <v>0</v>
      </c>
    </row>
    <row r="20" spans="1:5" x14ac:dyDescent="0.35">
      <c r="A20" t="s">
        <v>62</v>
      </c>
      <c r="B20" s="2617">
        <v>13</v>
      </c>
      <c r="C20" s="2618">
        <v>0</v>
      </c>
      <c r="D20" s="2619">
        <v>16</v>
      </c>
      <c r="E20" s="2620">
        <v>0</v>
      </c>
    </row>
    <row r="21" spans="1:5" x14ac:dyDescent="0.35">
      <c r="A21" t="s">
        <v>63</v>
      </c>
      <c r="B21" s="2749">
        <v>9</v>
      </c>
      <c r="C21" s="2750">
        <v>0</v>
      </c>
      <c r="D21" s="2751">
        <v>4</v>
      </c>
      <c r="E21" s="2752">
        <v>0</v>
      </c>
    </row>
    <row r="22" spans="1:5" x14ac:dyDescent="0.35">
      <c r="A22" t="s">
        <v>64</v>
      </c>
      <c r="B22" s="2881">
        <v>35</v>
      </c>
      <c r="C22" s="2882">
        <v>0</v>
      </c>
      <c r="D22" s="2883">
        <v>14</v>
      </c>
      <c r="E22" s="2884">
        <v>0</v>
      </c>
    </row>
    <row r="23" spans="1:5" x14ac:dyDescent="0.35">
      <c r="A23" t="s">
        <v>65</v>
      </c>
      <c r="B23" s="3013">
        <v>12</v>
      </c>
      <c r="C23" s="3014">
        <v>0</v>
      </c>
      <c r="D23" s="3015">
        <v>20</v>
      </c>
      <c r="E23" s="3016">
        <v>6</v>
      </c>
    </row>
    <row r="24" spans="1:5" x14ac:dyDescent="0.35">
      <c r="A24" t="s">
        <v>66</v>
      </c>
      <c r="B24" s="3145">
        <v>20</v>
      </c>
      <c r="C24" s="3146">
        <v>0</v>
      </c>
      <c r="D24" s="3147">
        <v>0</v>
      </c>
      <c r="E24" s="3148">
        <v>0</v>
      </c>
    </row>
    <row r="25" spans="1:5" x14ac:dyDescent="0.35">
      <c r="A25" t="s">
        <v>67</v>
      </c>
      <c r="B25" s="3277">
        <v>33</v>
      </c>
      <c r="C25" s="3278">
        <v>0</v>
      </c>
      <c r="D25" s="3279">
        <v>34</v>
      </c>
      <c r="E25" s="3280">
        <v>1</v>
      </c>
    </row>
    <row r="26" spans="1:5" x14ac:dyDescent="0.35">
      <c r="A26" t="s">
        <v>68</v>
      </c>
      <c r="B26" s="3409">
        <v>217</v>
      </c>
      <c r="C26" s="3410">
        <v>0</v>
      </c>
      <c r="D26" s="3411">
        <v>260</v>
      </c>
      <c r="E26" s="3412">
        <v>0</v>
      </c>
    </row>
    <row r="27" spans="1:5" x14ac:dyDescent="0.35">
      <c r="A27" t="s">
        <v>69</v>
      </c>
      <c r="B27" s="3541">
        <v>174</v>
      </c>
      <c r="C27" s="3542">
        <v>0</v>
      </c>
      <c r="D27" s="3543">
        <v>184</v>
      </c>
      <c r="E27" s="3544">
        <v>0</v>
      </c>
    </row>
    <row r="28" spans="1:5" x14ac:dyDescent="0.35">
      <c r="A28" t="s">
        <v>70</v>
      </c>
      <c r="B28" s="3673">
        <v>18</v>
      </c>
      <c r="C28" s="3674">
        <v>0</v>
      </c>
      <c r="D28" s="3675">
        <v>6</v>
      </c>
      <c r="E28" s="3676">
        <v>0</v>
      </c>
    </row>
    <row r="29" spans="1:5" x14ac:dyDescent="0.35">
      <c r="A29" t="s">
        <v>71</v>
      </c>
      <c r="B29" s="3805">
        <v>17</v>
      </c>
      <c r="C29" s="3806">
        <v>0</v>
      </c>
      <c r="D29" s="3807">
        <v>7</v>
      </c>
      <c r="E29" s="3808">
        <v>0</v>
      </c>
    </row>
    <row r="30" spans="1:5" x14ac:dyDescent="0.35">
      <c r="A30" t="s">
        <v>72</v>
      </c>
      <c r="B30" s="3937">
        <v>13</v>
      </c>
      <c r="C30" s="3938">
        <v>0</v>
      </c>
      <c r="D30" s="3939">
        <v>7</v>
      </c>
      <c r="E30" s="3940">
        <v>0</v>
      </c>
    </row>
    <row r="31" spans="1:5" x14ac:dyDescent="0.35">
      <c r="A31" t="s">
        <v>73</v>
      </c>
      <c r="B31" s="4069">
        <v>5</v>
      </c>
      <c r="C31" s="4070">
        <v>0</v>
      </c>
      <c r="D31" s="4071">
        <v>12</v>
      </c>
      <c r="E31" s="4072">
        <v>3</v>
      </c>
    </row>
    <row r="32" spans="1:5" x14ac:dyDescent="0.35">
      <c r="A32" t="s">
        <v>74</v>
      </c>
      <c r="B32" s="4201">
        <v>22</v>
      </c>
      <c r="C32" s="4202">
        <v>0</v>
      </c>
      <c r="D32" s="4203">
        <v>9</v>
      </c>
      <c r="E32" s="4204">
        <v>0</v>
      </c>
    </row>
    <row r="33" spans="1:5" x14ac:dyDescent="0.35">
      <c r="A33" t="s">
        <v>75</v>
      </c>
      <c r="B33" s="4333">
        <v>26</v>
      </c>
      <c r="C33" s="4334">
        <v>0</v>
      </c>
      <c r="D33" s="4335">
        <v>17</v>
      </c>
      <c r="E33" s="4336">
        <v>0</v>
      </c>
    </row>
    <row r="34" spans="1:5" x14ac:dyDescent="0.35">
      <c r="A34" t="s">
        <v>76</v>
      </c>
      <c r="B34" s="4465">
        <v>2332</v>
      </c>
      <c r="C34" s="4466">
        <v>37</v>
      </c>
      <c r="D34" s="4467">
        <v>1395</v>
      </c>
      <c r="E34" s="4468">
        <v>36</v>
      </c>
    </row>
    <row r="35" spans="1:5" x14ac:dyDescent="0.35">
      <c r="A35" t="s">
        <v>77</v>
      </c>
      <c r="B35" s="4597">
        <v>27</v>
      </c>
      <c r="C35" s="4598">
        <v>1</v>
      </c>
      <c r="D35" s="4599">
        <v>14</v>
      </c>
      <c r="E35" s="4600">
        <v>1</v>
      </c>
    </row>
    <row r="36" spans="1:5" x14ac:dyDescent="0.35">
      <c r="A36" t="s">
        <v>78</v>
      </c>
      <c r="B36" s="4729">
        <v>63</v>
      </c>
      <c r="C36" s="4730">
        <v>0</v>
      </c>
      <c r="D36" s="4731">
        <v>0</v>
      </c>
      <c r="E36" s="4732">
        <v>0</v>
      </c>
    </row>
    <row r="37" spans="1:5" x14ac:dyDescent="0.35">
      <c r="A37" t="s">
        <v>79</v>
      </c>
      <c r="B37" s="4861">
        <v>14</v>
      </c>
      <c r="C37" s="4862">
        <v>0</v>
      </c>
      <c r="D37" s="4863">
        <v>15</v>
      </c>
      <c r="E37" s="4864">
        <v>0</v>
      </c>
    </row>
    <row r="38" spans="1:5" x14ac:dyDescent="0.35">
      <c r="A38" t="s">
        <v>80</v>
      </c>
      <c r="B38" s="4993">
        <v>11</v>
      </c>
      <c r="C38" s="4994">
        <v>0</v>
      </c>
      <c r="D38" s="4995">
        <v>9</v>
      </c>
      <c r="E38" s="4996">
        <v>0</v>
      </c>
    </row>
    <row r="39" spans="1:5" x14ac:dyDescent="0.35">
      <c r="A39" t="s">
        <v>81</v>
      </c>
      <c r="B39" s="5125">
        <v>31</v>
      </c>
      <c r="C39" s="5126">
        <v>0</v>
      </c>
      <c r="D39" s="5127">
        <v>16</v>
      </c>
      <c r="E39" s="5128">
        <v>2</v>
      </c>
    </row>
    <row r="40" spans="1:5" x14ac:dyDescent="0.35">
      <c r="A40" t="s">
        <v>82</v>
      </c>
      <c r="B40" s="5257">
        <v>60</v>
      </c>
      <c r="C40" s="5258">
        <v>0</v>
      </c>
      <c r="D40" s="5259">
        <v>6</v>
      </c>
      <c r="E40" s="5260">
        <v>0</v>
      </c>
    </row>
    <row r="41" spans="1:5" x14ac:dyDescent="0.35">
      <c r="A41" t="s">
        <v>83</v>
      </c>
      <c r="B41" s="5389">
        <v>15</v>
      </c>
      <c r="C41" s="5390">
        <v>0</v>
      </c>
      <c r="D41" s="5391">
        <v>4</v>
      </c>
      <c r="E41" s="5392">
        <v>0</v>
      </c>
    </row>
    <row r="42" spans="1:5" x14ac:dyDescent="0.35">
      <c r="A42" t="s">
        <v>84</v>
      </c>
      <c r="B42" s="5521">
        <v>9</v>
      </c>
      <c r="C42" s="5522">
        <v>0</v>
      </c>
      <c r="D42" s="5523">
        <v>5</v>
      </c>
      <c r="E42" s="5524">
        <v>0</v>
      </c>
    </row>
    <row r="43" spans="1:5" x14ac:dyDescent="0.35">
      <c r="A43" t="s">
        <v>85</v>
      </c>
      <c r="B43" s="5653">
        <v>15</v>
      </c>
      <c r="C43" s="5654">
        <v>0</v>
      </c>
      <c r="D43" s="5655">
        <v>1</v>
      </c>
      <c r="E43" s="5656">
        <v>0</v>
      </c>
    </row>
    <row r="44" spans="1:5" x14ac:dyDescent="0.35">
      <c r="A44" t="s">
        <v>86</v>
      </c>
      <c r="B44" s="5785">
        <v>44</v>
      </c>
      <c r="C44" s="5786">
        <v>0</v>
      </c>
      <c r="D44" s="5787">
        <v>40</v>
      </c>
      <c r="E44" s="5788">
        <v>0</v>
      </c>
    </row>
    <row r="45" spans="1:5" x14ac:dyDescent="0.35">
      <c r="A45" t="s">
        <v>87</v>
      </c>
      <c r="B45" s="5917">
        <v>25</v>
      </c>
      <c r="C45" s="5918">
        <v>0</v>
      </c>
      <c r="D45" s="5919">
        <v>16</v>
      </c>
      <c r="E45" s="5920">
        <v>0</v>
      </c>
    </row>
    <row r="46" spans="1:5" x14ac:dyDescent="0.35">
      <c r="A46" t="s">
        <v>88</v>
      </c>
      <c r="B46" s="6049">
        <v>5</v>
      </c>
      <c r="C46" s="6050">
        <v>0</v>
      </c>
      <c r="D46" s="6051">
        <v>10</v>
      </c>
      <c r="E46" s="6052">
        <v>0</v>
      </c>
    </row>
    <row r="47" spans="1:5" x14ac:dyDescent="0.35">
      <c r="A47" t="s">
        <v>89</v>
      </c>
      <c r="B47" s="6181">
        <v>16</v>
      </c>
      <c r="C47" s="6182">
        <v>0</v>
      </c>
      <c r="D47" s="6183">
        <v>0</v>
      </c>
      <c r="E47" s="6184">
        <v>0</v>
      </c>
    </row>
    <row r="48" spans="1:5" x14ac:dyDescent="0.35">
      <c r="A48" t="s">
        <v>90</v>
      </c>
      <c r="B48" s="6313">
        <v>12</v>
      </c>
      <c r="C48" s="6314">
        <v>1</v>
      </c>
      <c r="D48" s="6315">
        <v>22</v>
      </c>
      <c r="E48" s="6316">
        <v>0</v>
      </c>
    </row>
    <row r="49" spans="1:5" x14ac:dyDescent="0.35">
      <c r="A49" t="s">
        <v>91</v>
      </c>
      <c r="B49" s="6445">
        <v>31</v>
      </c>
      <c r="C49" s="6446">
        <v>0</v>
      </c>
      <c r="D49" s="6447">
        <v>2</v>
      </c>
      <c r="E49" s="6448">
        <v>0</v>
      </c>
    </row>
    <row r="50" spans="1:5" x14ac:dyDescent="0.35">
      <c r="A50" t="s">
        <v>92</v>
      </c>
      <c r="B50" s="6577">
        <v>15</v>
      </c>
      <c r="C50" s="6578">
        <v>0</v>
      </c>
      <c r="D50" s="6579">
        <v>5</v>
      </c>
      <c r="E50" s="6580">
        <v>0</v>
      </c>
    </row>
    <row r="51" spans="1:5" x14ac:dyDescent="0.35">
      <c r="A51" t="s">
        <v>93</v>
      </c>
      <c r="B51" s="6709">
        <v>6</v>
      </c>
      <c r="C51" s="6710">
        <v>0</v>
      </c>
      <c r="D51" s="6711">
        <v>8</v>
      </c>
      <c r="E51" s="6712">
        <v>0</v>
      </c>
    </row>
    <row r="52" spans="1:5" x14ac:dyDescent="0.35">
      <c r="A52" t="s">
        <v>94</v>
      </c>
      <c r="B52" s="6841">
        <v>17</v>
      </c>
      <c r="C52" s="6842">
        <v>2</v>
      </c>
      <c r="D52" s="6843">
        <v>15</v>
      </c>
      <c r="E52" s="6844">
        <v>0</v>
      </c>
    </row>
    <row r="53" spans="1:5" x14ac:dyDescent="0.35">
      <c r="A53" t="s">
        <v>95</v>
      </c>
      <c r="B53" s="6973">
        <v>11</v>
      </c>
      <c r="C53" s="6974">
        <v>0</v>
      </c>
      <c r="D53" s="6975">
        <v>15</v>
      </c>
      <c r="E53" s="6976">
        <v>1</v>
      </c>
    </row>
    <row r="54" spans="1:5" x14ac:dyDescent="0.35">
      <c r="A54" t="s">
        <v>96</v>
      </c>
      <c r="B54" s="7105">
        <v>12</v>
      </c>
      <c r="C54" s="7106">
        <v>0</v>
      </c>
      <c r="D54" s="7107">
        <v>4</v>
      </c>
      <c r="E54" s="7108">
        <v>6</v>
      </c>
    </row>
    <row r="55" spans="1:5" x14ac:dyDescent="0.35">
      <c r="A55" t="s">
        <v>97</v>
      </c>
      <c r="B55" s="7237">
        <v>8</v>
      </c>
      <c r="C55" s="7238">
        <v>0</v>
      </c>
      <c r="D55" s="7239">
        <v>2</v>
      </c>
      <c r="E55" s="7240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4.15" x14ac:dyDescent="0.35"/>
  <cols>
    <col min="1" max="1" width="43" bestFit="1" customWidth="1"/>
    <col min="2" max="2" width="10" bestFit="1" customWidth="1"/>
    <col min="3" max="4" width="13.83203125" bestFit="1" customWidth="1"/>
    <col min="5" max="5" width="14.4140625" bestFit="1" customWidth="1"/>
  </cols>
  <sheetData>
    <row r="1" spans="1:5" x14ac:dyDescent="0.35">
      <c r="A1" t="s">
        <v>0</v>
      </c>
      <c r="B1" s="221" t="s">
        <v>39</v>
      </c>
      <c r="C1" s="222" t="s">
        <v>40</v>
      </c>
      <c r="D1" s="223" t="s">
        <v>41</v>
      </c>
      <c r="E1" s="224" t="s">
        <v>25</v>
      </c>
    </row>
    <row r="2" spans="1:5" x14ac:dyDescent="0.35">
      <c r="A2" t="s">
        <v>10</v>
      </c>
      <c r="B2" s="233">
        <v>0.58536583185195923</v>
      </c>
      <c r="C2" s="234">
        <v>0</v>
      </c>
      <c r="D2" s="235">
        <v>0.41463413834571838</v>
      </c>
      <c r="E2" s="236">
        <v>0</v>
      </c>
    </row>
    <row r="3" spans="1:5" x14ac:dyDescent="0.35">
      <c r="A3" t="s">
        <v>45</v>
      </c>
      <c r="B3" s="377">
        <v>0.47368422150611877</v>
      </c>
      <c r="C3" s="378">
        <v>0</v>
      </c>
      <c r="D3" s="379">
        <v>0.52631580829620361</v>
      </c>
      <c r="E3" s="380">
        <v>0</v>
      </c>
    </row>
    <row r="4" spans="1:5" x14ac:dyDescent="0.35">
      <c r="A4" t="s">
        <v>46</v>
      </c>
      <c r="B4" s="509">
        <v>0.60975611209869385</v>
      </c>
      <c r="C4" s="510">
        <v>0</v>
      </c>
      <c r="D4" s="511">
        <v>0.39024388790130615</v>
      </c>
      <c r="E4" s="512">
        <v>0</v>
      </c>
    </row>
    <row r="5" spans="1:5" x14ac:dyDescent="0.35">
      <c r="A5" t="s">
        <v>47</v>
      </c>
      <c r="B5" s="641">
        <v>0.43076923489570618</v>
      </c>
      <c r="C5" s="642">
        <v>0</v>
      </c>
      <c r="D5" s="643">
        <v>0.50769233703613281</v>
      </c>
      <c r="E5" s="644">
        <v>6.1538461595773697E-2</v>
      </c>
    </row>
    <row r="6" spans="1:5" x14ac:dyDescent="0.35">
      <c r="A6" t="s">
        <v>48</v>
      </c>
      <c r="B6" s="773">
        <v>0.73684209585189819</v>
      </c>
      <c r="C6" s="774">
        <v>0</v>
      </c>
      <c r="D6" s="775">
        <v>0.26315790414810181</v>
      </c>
      <c r="E6" s="776">
        <v>0</v>
      </c>
    </row>
    <row r="7" spans="1:5" x14ac:dyDescent="0.35">
      <c r="A7" t="s">
        <v>49</v>
      </c>
      <c r="B7" s="905">
        <v>0.7173912525177002</v>
      </c>
      <c r="C7" s="906">
        <v>0</v>
      </c>
      <c r="D7" s="907">
        <v>0.28260868787765503</v>
      </c>
      <c r="E7" s="908">
        <v>0</v>
      </c>
    </row>
    <row r="8" spans="1:5" x14ac:dyDescent="0.35">
      <c r="A8" t="s">
        <v>50</v>
      </c>
      <c r="B8" s="1037">
        <v>0.70967745780944824</v>
      </c>
      <c r="C8" s="1038">
        <v>0</v>
      </c>
      <c r="D8" s="1039">
        <v>0.29032257199287415</v>
      </c>
      <c r="E8" s="1040">
        <v>0</v>
      </c>
    </row>
    <row r="9" spans="1:5" x14ac:dyDescent="0.35">
      <c r="A9" t="s">
        <v>51</v>
      </c>
      <c r="B9" s="1169">
        <v>0.80000001192092896</v>
      </c>
      <c r="C9" s="1170">
        <v>0</v>
      </c>
      <c r="D9" s="1171">
        <v>0.20000000298023224</v>
      </c>
      <c r="E9" s="1172">
        <v>0</v>
      </c>
    </row>
    <row r="10" spans="1:5" x14ac:dyDescent="0.35">
      <c r="A10" t="s">
        <v>52</v>
      </c>
      <c r="B10" s="1301">
        <v>0.8288770318031311</v>
      </c>
      <c r="C10" s="1302">
        <v>4.2780745774507523E-2</v>
      </c>
      <c r="D10" s="1303">
        <v>6.4171120524406433E-2</v>
      </c>
      <c r="E10" s="1304">
        <v>6.4171120524406433E-2</v>
      </c>
    </row>
    <row r="11" spans="1:5" x14ac:dyDescent="0.35">
      <c r="A11" t="s">
        <v>53</v>
      </c>
      <c r="B11" s="1433">
        <v>0.44973546266555786</v>
      </c>
      <c r="C11" s="1434">
        <v>1.587301678955555E-2</v>
      </c>
      <c r="D11" s="1435">
        <v>0.19576719403266907</v>
      </c>
      <c r="E11" s="1436">
        <v>0.33862435817718506</v>
      </c>
    </row>
    <row r="12" spans="1:5" x14ac:dyDescent="0.35">
      <c r="A12" t="s">
        <v>54</v>
      </c>
      <c r="B12" s="1565">
        <v>0.58974361419677734</v>
      </c>
      <c r="C12" s="1566">
        <v>1.2820512987673283E-2</v>
      </c>
      <c r="D12" s="1567">
        <v>0.25641027092933655</v>
      </c>
      <c r="E12" s="1568">
        <v>0.14102564752101898</v>
      </c>
    </row>
    <row r="13" spans="1:5" x14ac:dyDescent="0.35">
      <c r="A13" t="s">
        <v>55</v>
      </c>
      <c r="B13" s="1697">
        <v>0.4285714328289032</v>
      </c>
      <c r="C13" s="1698">
        <v>0</v>
      </c>
      <c r="D13" s="1699">
        <v>0.24489796161651611</v>
      </c>
      <c r="E13" s="1700">
        <v>0.32653060555458069</v>
      </c>
    </row>
    <row r="14" spans="1:5" x14ac:dyDescent="0.35">
      <c r="A14" t="s">
        <v>56</v>
      </c>
      <c r="B14" s="1829">
        <v>0.90909093618392944</v>
      </c>
      <c r="C14" s="1830">
        <v>0</v>
      </c>
      <c r="D14" s="1831">
        <v>9.0909093618392944E-2</v>
      </c>
      <c r="E14" s="1832">
        <v>0</v>
      </c>
    </row>
    <row r="15" spans="1:5" x14ac:dyDescent="0.35">
      <c r="A15" t="s">
        <v>57</v>
      </c>
      <c r="B15" s="1961">
        <v>0.79259264469146729</v>
      </c>
      <c r="C15" s="1962">
        <v>0</v>
      </c>
      <c r="D15" s="1963">
        <v>0.2074074000120163</v>
      </c>
      <c r="E15" s="1964">
        <v>0</v>
      </c>
    </row>
    <row r="16" spans="1:5" x14ac:dyDescent="0.35">
      <c r="A16" t="s">
        <v>58</v>
      </c>
      <c r="B16" s="2093">
        <v>0.5</v>
      </c>
      <c r="C16" s="2094">
        <v>0</v>
      </c>
      <c r="D16" s="2095">
        <v>0.5</v>
      </c>
      <c r="E16" s="2096">
        <v>0</v>
      </c>
    </row>
    <row r="17" spans="1:5" x14ac:dyDescent="0.35">
      <c r="A17" t="s">
        <v>59</v>
      </c>
      <c r="B17" s="2225">
        <v>0.79166674613952637</v>
      </c>
      <c r="C17" s="2226">
        <v>0</v>
      </c>
      <c r="D17" s="2227">
        <v>0.20833331346511841</v>
      </c>
      <c r="E17" s="2228">
        <v>0</v>
      </c>
    </row>
    <row r="18" spans="1:5" x14ac:dyDescent="0.35">
      <c r="A18" t="s">
        <v>60</v>
      </c>
      <c r="B18" s="2357">
        <v>0.66666674613952637</v>
      </c>
      <c r="C18" s="2358">
        <v>0</v>
      </c>
      <c r="D18" s="2359">
        <v>0.33333337306976318</v>
      </c>
      <c r="E18" s="2360">
        <v>0</v>
      </c>
    </row>
    <row r="19" spans="1:5" x14ac:dyDescent="0.35">
      <c r="A19" t="s">
        <v>61</v>
      </c>
      <c r="B19" s="2489">
        <v>0.63636362552642822</v>
      </c>
      <c r="C19" s="2490">
        <v>0</v>
      </c>
      <c r="D19" s="2491">
        <v>0.36363637447357178</v>
      </c>
      <c r="E19" s="2492">
        <v>0</v>
      </c>
    </row>
    <row r="20" spans="1:5" x14ac:dyDescent="0.35">
      <c r="A20" t="s">
        <v>62</v>
      </c>
      <c r="B20" s="2621">
        <v>0.4482758641242981</v>
      </c>
      <c r="C20" s="2622">
        <v>0</v>
      </c>
      <c r="D20" s="2623">
        <v>0.5517241358757019</v>
      </c>
      <c r="E20" s="2624">
        <v>0</v>
      </c>
    </row>
    <row r="21" spans="1:5" x14ac:dyDescent="0.35">
      <c r="A21" t="s">
        <v>63</v>
      </c>
      <c r="B21" s="2753">
        <v>0.69230771064758301</v>
      </c>
      <c r="C21" s="2754">
        <v>0</v>
      </c>
      <c r="D21" s="2755">
        <v>0.30769231915473938</v>
      </c>
      <c r="E21" s="2756">
        <v>0</v>
      </c>
    </row>
    <row r="22" spans="1:5" x14ac:dyDescent="0.35">
      <c r="A22" t="s">
        <v>64</v>
      </c>
      <c r="B22" s="2885">
        <v>0.71428573131561279</v>
      </c>
      <c r="C22" s="2886">
        <v>0</v>
      </c>
      <c r="D22" s="2887">
        <v>0.28571429848670959</v>
      </c>
      <c r="E22" s="2888">
        <v>0</v>
      </c>
    </row>
    <row r="23" spans="1:5" x14ac:dyDescent="0.35">
      <c r="A23" t="s">
        <v>65</v>
      </c>
      <c r="B23" s="3017">
        <v>0.31578946113586426</v>
      </c>
      <c r="C23" s="3018">
        <v>0</v>
      </c>
      <c r="D23" s="3019">
        <v>0.52631580829620361</v>
      </c>
      <c r="E23" s="3020">
        <v>0.15789473056793213</v>
      </c>
    </row>
    <row r="24" spans="1:5" x14ac:dyDescent="0.35">
      <c r="A24" t="s">
        <v>66</v>
      </c>
      <c r="B24" s="3149">
        <v>1</v>
      </c>
      <c r="C24" s="3150">
        <v>0</v>
      </c>
      <c r="D24" s="3151">
        <v>0</v>
      </c>
      <c r="E24" s="3152">
        <v>0</v>
      </c>
    </row>
    <row r="25" spans="1:5" x14ac:dyDescent="0.35">
      <c r="A25" t="s">
        <v>67</v>
      </c>
      <c r="B25" s="3281">
        <v>0.48529410362243652</v>
      </c>
      <c r="C25" s="3282">
        <v>0</v>
      </c>
      <c r="D25" s="3283">
        <v>0.5</v>
      </c>
      <c r="E25" s="3284">
        <v>1.4705882407724857E-2</v>
      </c>
    </row>
    <row r="26" spans="1:5" x14ac:dyDescent="0.35">
      <c r="A26" t="s">
        <v>68</v>
      </c>
      <c r="B26" s="3413">
        <v>0.45492660999298096</v>
      </c>
      <c r="C26" s="3414">
        <v>0</v>
      </c>
      <c r="D26" s="3415">
        <v>0.54507339000701904</v>
      </c>
      <c r="E26" s="3416">
        <v>0</v>
      </c>
    </row>
    <row r="27" spans="1:5" x14ac:dyDescent="0.35">
      <c r="A27" t="s">
        <v>69</v>
      </c>
      <c r="B27" s="3545">
        <v>0.48603352904319763</v>
      </c>
      <c r="C27" s="3546">
        <v>0</v>
      </c>
      <c r="D27" s="3547">
        <v>0.51396650075912476</v>
      </c>
      <c r="E27" s="3548">
        <v>0</v>
      </c>
    </row>
    <row r="28" spans="1:5" x14ac:dyDescent="0.35">
      <c r="A28" t="s">
        <v>70</v>
      </c>
      <c r="B28" s="3677">
        <v>0.75</v>
      </c>
      <c r="C28" s="3678">
        <v>0</v>
      </c>
      <c r="D28" s="3679">
        <v>0.25</v>
      </c>
      <c r="E28" s="3680">
        <v>0</v>
      </c>
    </row>
    <row r="29" spans="1:5" x14ac:dyDescent="0.35">
      <c r="A29" t="s">
        <v>71</v>
      </c>
      <c r="B29" s="3809">
        <v>0.70833325386047363</v>
      </c>
      <c r="C29" s="3810">
        <v>0</v>
      </c>
      <c r="D29" s="3811">
        <v>0.2916666567325592</v>
      </c>
      <c r="E29" s="3812">
        <v>0</v>
      </c>
    </row>
    <row r="30" spans="1:5" x14ac:dyDescent="0.35">
      <c r="A30" t="s">
        <v>72</v>
      </c>
      <c r="B30" s="3941">
        <v>0.64999997615814209</v>
      </c>
      <c r="C30" s="3942">
        <v>0</v>
      </c>
      <c r="D30" s="3943">
        <v>0.34999999403953552</v>
      </c>
      <c r="E30" s="3944">
        <v>0</v>
      </c>
    </row>
    <row r="31" spans="1:5" x14ac:dyDescent="0.35">
      <c r="A31" t="s">
        <v>73</v>
      </c>
      <c r="B31" s="4073">
        <v>0.25</v>
      </c>
      <c r="C31" s="4074">
        <v>0</v>
      </c>
      <c r="D31" s="4075">
        <v>0.60000002384185791</v>
      </c>
      <c r="E31" s="4076">
        <v>0.15000000596046448</v>
      </c>
    </row>
    <row r="32" spans="1:5" x14ac:dyDescent="0.35">
      <c r="A32" t="s">
        <v>74</v>
      </c>
      <c r="B32" s="4205">
        <v>0.70967745780944824</v>
      </c>
      <c r="C32" s="4206">
        <v>0</v>
      </c>
      <c r="D32" s="4207">
        <v>0.29032257199287415</v>
      </c>
      <c r="E32" s="4208">
        <v>0</v>
      </c>
    </row>
    <row r="33" spans="1:5" x14ac:dyDescent="0.35">
      <c r="A33" t="s">
        <v>75</v>
      </c>
      <c r="B33" s="4337">
        <v>0.60465115308761597</v>
      </c>
      <c r="C33" s="4338">
        <v>0</v>
      </c>
      <c r="D33" s="4339">
        <v>0.39534884691238403</v>
      </c>
      <c r="E33" s="4340">
        <v>0</v>
      </c>
    </row>
    <row r="34" spans="1:5" x14ac:dyDescent="0.35">
      <c r="A34" t="s">
        <v>76</v>
      </c>
      <c r="B34" s="4469">
        <v>0.61368423700332642</v>
      </c>
      <c r="C34" s="4470">
        <v>9.7368424758315086E-3</v>
      </c>
      <c r="D34" s="4471">
        <v>0.36710530519485474</v>
      </c>
      <c r="E34" s="4472">
        <v>9.4736842438578606E-3</v>
      </c>
    </row>
    <row r="35" spans="1:5" x14ac:dyDescent="0.35">
      <c r="A35" t="s">
        <v>77</v>
      </c>
      <c r="B35" s="4601">
        <v>0.62790697813034058</v>
      </c>
      <c r="C35" s="4602">
        <v>2.3255813866853714E-2</v>
      </c>
      <c r="D35" s="4603">
        <v>0.32558140158653259</v>
      </c>
      <c r="E35" s="4604">
        <v>2.3255813866853714E-2</v>
      </c>
    </row>
    <row r="36" spans="1:5" x14ac:dyDescent="0.35">
      <c r="A36" t="s">
        <v>78</v>
      </c>
      <c r="B36" s="4733">
        <v>1</v>
      </c>
      <c r="C36" s="4734">
        <v>0</v>
      </c>
      <c r="D36" s="4735">
        <v>0</v>
      </c>
      <c r="E36" s="4736">
        <v>0</v>
      </c>
    </row>
    <row r="37" spans="1:5" x14ac:dyDescent="0.35">
      <c r="A37" t="s">
        <v>79</v>
      </c>
      <c r="B37" s="4865">
        <v>0.48275861144065857</v>
      </c>
      <c r="C37" s="4866">
        <v>0</v>
      </c>
      <c r="D37" s="4867">
        <v>0.51724135875701904</v>
      </c>
      <c r="E37" s="4868">
        <v>0</v>
      </c>
    </row>
    <row r="38" spans="1:5" x14ac:dyDescent="0.35">
      <c r="A38" t="s">
        <v>80</v>
      </c>
      <c r="B38" s="4997">
        <v>0.55000001192092896</v>
      </c>
      <c r="C38" s="4998">
        <v>0</v>
      </c>
      <c r="D38" s="4999">
        <v>0.44999998807907104</v>
      </c>
      <c r="E38" s="5000">
        <v>0</v>
      </c>
    </row>
    <row r="39" spans="1:5" x14ac:dyDescent="0.35">
      <c r="A39" t="s">
        <v>81</v>
      </c>
      <c r="B39" s="5129">
        <v>0.63265305757522583</v>
      </c>
      <c r="C39" s="5130">
        <v>0</v>
      </c>
      <c r="D39" s="5131">
        <v>0.32653060555458069</v>
      </c>
      <c r="E39" s="5132">
        <v>4.0816325694322586E-2</v>
      </c>
    </row>
    <row r="40" spans="1:5" x14ac:dyDescent="0.35">
      <c r="A40" t="s">
        <v>82</v>
      </c>
      <c r="B40" s="5261">
        <v>0.90909093618392944</v>
      </c>
      <c r="C40" s="5262">
        <v>0</v>
      </c>
      <c r="D40" s="5263">
        <v>9.0909093618392944E-2</v>
      </c>
      <c r="E40" s="5264">
        <v>0</v>
      </c>
    </row>
    <row r="41" spans="1:5" x14ac:dyDescent="0.35">
      <c r="A41" t="s">
        <v>83</v>
      </c>
      <c r="B41" s="5393">
        <v>0.78947371244430542</v>
      </c>
      <c r="C41" s="5394">
        <v>0</v>
      </c>
      <c r="D41" s="5395">
        <v>0.21052631735801697</v>
      </c>
      <c r="E41" s="5396">
        <v>0</v>
      </c>
    </row>
    <row r="42" spans="1:5" x14ac:dyDescent="0.35">
      <c r="A42" t="s">
        <v>84</v>
      </c>
      <c r="B42" s="5525">
        <v>0.6428571343421936</v>
      </c>
      <c r="C42" s="5526">
        <v>0</v>
      </c>
      <c r="D42" s="5527">
        <v>0.3571428656578064</v>
      </c>
      <c r="E42" s="5528">
        <v>0</v>
      </c>
    </row>
    <row r="43" spans="1:5" x14ac:dyDescent="0.35">
      <c r="A43" t="s">
        <v>85</v>
      </c>
      <c r="B43" s="5657">
        <v>0.9375</v>
      </c>
      <c r="C43" s="5658">
        <v>0</v>
      </c>
      <c r="D43" s="5659">
        <v>6.25E-2</v>
      </c>
      <c r="E43" s="5660">
        <v>0</v>
      </c>
    </row>
    <row r="44" spans="1:5" x14ac:dyDescent="0.35">
      <c r="A44" t="s">
        <v>86</v>
      </c>
      <c r="B44" s="5789">
        <v>0.52380955219268799</v>
      </c>
      <c r="C44" s="5790">
        <v>0</v>
      </c>
      <c r="D44" s="5791">
        <v>0.4761904776096344</v>
      </c>
      <c r="E44" s="5792">
        <v>0</v>
      </c>
    </row>
    <row r="45" spans="1:5" x14ac:dyDescent="0.35">
      <c r="A45" t="s">
        <v>87</v>
      </c>
      <c r="B45" s="5921">
        <v>0.60975611209869385</v>
      </c>
      <c r="C45" s="5922">
        <v>0</v>
      </c>
      <c r="D45" s="5923">
        <v>0.39024388790130615</v>
      </c>
      <c r="E45" s="5924">
        <v>0</v>
      </c>
    </row>
    <row r="46" spans="1:5" x14ac:dyDescent="0.35">
      <c r="A46" t="s">
        <v>88</v>
      </c>
      <c r="B46" s="6053">
        <v>0.33333337306976318</v>
      </c>
      <c r="C46" s="6054">
        <v>0</v>
      </c>
      <c r="D46" s="6055">
        <v>0.66666674613952637</v>
      </c>
      <c r="E46" s="6056">
        <v>0</v>
      </c>
    </row>
    <row r="47" spans="1:5" x14ac:dyDescent="0.35">
      <c r="A47" t="s">
        <v>89</v>
      </c>
      <c r="B47" s="6185">
        <v>1</v>
      </c>
      <c r="C47" s="6186">
        <v>0</v>
      </c>
      <c r="D47" s="6187">
        <v>0</v>
      </c>
      <c r="E47" s="6188">
        <v>0</v>
      </c>
    </row>
    <row r="48" spans="1:5" x14ac:dyDescent="0.35">
      <c r="A48" t="s">
        <v>90</v>
      </c>
      <c r="B48" s="6317">
        <v>0.34285718202590942</v>
      </c>
      <c r="C48" s="6318">
        <v>2.857142873108387E-2</v>
      </c>
      <c r="D48" s="6319">
        <v>0.62857145071029663</v>
      </c>
      <c r="E48" s="6320">
        <v>0</v>
      </c>
    </row>
    <row r="49" spans="1:5" x14ac:dyDescent="0.35">
      <c r="A49" t="s">
        <v>91</v>
      </c>
      <c r="B49" s="6449">
        <v>0.93939393758773804</v>
      </c>
      <c r="C49" s="6450">
        <v>0</v>
      </c>
      <c r="D49" s="6451">
        <v>6.0606058686971664E-2</v>
      </c>
      <c r="E49" s="6452">
        <v>0</v>
      </c>
    </row>
    <row r="50" spans="1:5" x14ac:dyDescent="0.35">
      <c r="A50" t="s">
        <v>92</v>
      </c>
      <c r="B50" s="6581">
        <v>0.75</v>
      </c>
      <c r="C50" s="6582">
        <v>0</v>
      </c>
      <c r="D50" s="6583">
        <v>0.25</v>
      </c>
      <c r="E50" s="6584">
        <v>0</v>
      </c>
    </row>
    <row r="51" spans="1:5" x14ac:dyDescent="0.35">
      <c r="A51" t="s">
        <v>93</v>
      </c>
      <c r="B51" s="6713">
        <v>0.4285714328289032</v>
      </c>
      <c r="C51" s="6714">
        <v>0</v>
      </c>
      <c r="D51" s="6715">
        <v>0.57142859697341919</v>
      </c>
      <c r="E51" s="6716">
        <v>0</v>
      </c>
    </row>
    <row r="52" spans="1:5" x14ac:dyDescent="0.35">
      <c r="A52" t="s">
        <v>94</v>
      </c>
      <c r="B52" s="6845">
        <v>0.5</v>
      </c>
      <c r="C52" s="6846">
        <v>5.8823529630899429E-2</v>
      </c>
      <c r="D52" s="6847">
        <v>0.44117650389671326</v>
      </c>
      <c r="E52" s="6848">
        <v>0</v>
      </c>
    </row>
    <row r="53" spans="1:5" x14ac:dyDescent="0.35">
      <c r="A53" t="s">
        <v>95</v>
      </c>
      <c r="B53" s="6977">
        <v>0.40740740299224854</v>
      </c>
      <c r="C53" s="6978">
        <v>0</v>
      </c>
      <c r="D53" s="6979">
        <v>0.55555558204650879</v>
      </c>
      <c r="E53" s="6980">
        <v>3.7037037312984467E-2</v>
      </c>
    </row>
    <row r="54" spans="1:5" x14ac:dyDescent="0.35">
      <c r="A54" t="s">
        <v>96</v>
      </c>
      <c r="B54" s="7109">
        <v>0.54545456171035767</v>
      </c>
      <c r="C54" s="7110">
        <v>0</v>
      </c>
      <c r="D54" s="7111">
        <v>0.18181818723678589</v>
      </c>
      <c r="E54" s="7112">
        <v>0.27272728085517883</v>
      </c>
    </row>
    <row r="55" spans="1:5" x14ac:dyDescent="0.35">
      <c r="A55" t="s">
        <v>97</v>
      </c>
      <c r="B55" s="7241">
        <v>0.66666674613952637</v>
      </c>
      <c r="C55" s="7242">
        <v>0</v>
      </c>
      <c r="D55" s="7243">
        <v>0.16666668653488159</v>
      </c>
      <c r="E55" s="7244">
        <v>0.16666668653488159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4.15" x14ac:dyDescent="0.35"/>
  <cols>
    <col min="1" max="1" width="43" bestFit="1" customWidth="1"/>
    <col min="2" max="2" width="10" bestFit="1" customWidth="1"/>
    <col min="3" max="4" width="13.83203125" bestFit="1" customWidth="1"/>
    <col min="5" max="5" width="14.4140625" bestFit="1" customWidth="1"/>
  </cols>
  <sheetData>
    <row r="1" spans="1:5" x14ac:dyDescent="0.35">
      <c r="A1" t="s">
        <v>0</v>
      </c>
      <c r="B1" s="225" t="s">
        <v>39</v>
      </c>
      <c r="C1" s="226" t="s">
        <v>40</v>
      </c>
      <c r="D1" s="227" t="s">
        <v>41</v>
      </c>
      <c r="E1" s="228" t="s">
        <v>25</v>
      </c>
    </row>
    <row r="2" spans="1:5" x14ac:dyDescent="0.35">
      <c r="A2" t="s">
        <v>10</v>
      </c>
      <c r="B2" s="237">
        <v>0.24489796161651611</v>
      </c>
      <c r="C2" s="238">
        <v>0</v>
      </c>
      <c r="D2" s="239">
        <v>0.17346939444541931</v>
      </c>
      <c r="E2" s="240">
        <v>0</v>
      </c>
    </row>
    <row r="3" spans="1:5" x14ac:dyDescent="0.35">
      <c r="A3" t="s">
        <v>45</v>
      </c>
      <c r="B3" s="381">
        <v>0.16981132328510284</v>
      </c>
      <c r="C3" s="382">
        <v>0</v>
      </c>
      <c r="D3" s="383">
        <v>0.18867926299571991</v>
      </c>
      <c r="E3" s="384">
        <v>0</v>
      </c>
    </row>
    <row r="4" spans="1:5" x14ac:dyDescent="0.35">
      <c r="A4" t="s">
        <v>46</v>
      </c>
      <c r="B4" s="513">
        <v>0.25252524018287659</v>
      </c>
      <c r="C4" s="514">
        <v>0</v>
      </c>
      <c r="D4" s="515">
        <v>0.16161614656448364</v>
      </c>
      <c r="E4" s="516">
        <v>0</v>
      </c>
    </row>
    <row r="5" spans="1:5" x14ac:dyDescent="0.35">
      <c r="A5" t="s">
        <v>47</v>
      </c>
      <c r="B5" s="645">
        <v>0.15135134756565094</v>
      </c>
      <c r="C5" s="646">
        <v>0</v>
      </c>
      <c r="D5" s="647">
        <v>0.17837837338447571</v>
      </c>
      <c r="E5" s="648">
        <v>2.1621622145175934E-2</v>
      </c>
    </row>
    <row r="6" spans="1:5" x14ac:dyDescent="0.35">
      <c r="A6" t="s">
        <v>48</v>
      </c>
      <c r="B6" s="777">
        <v>0.15384615957736969</v>
      </c>
      <c r="C6" s="778">
        <v>0</v>
      </c>
      <c r="D6" s="779">
        <v>5.4945055395364761E-2</v>
      </c>
      <c r="E6" s="780">
        <v>0</v>
      </c>
    </row>
    <row r="7" spans="1:5" x14ac:dyDescent="0.35">
      <c r="A7" t="s">
        <v>49</v>
      </c>
      <c r="B7" s="909">
        <v>0.28205129504203796</v>
      </c>
      <c r="C7" s="910">
        <v>0</v>
      </c>
      <c r="D7" s="911">
        <v>0.111111119389534</v>
      </c>
      <c r="E7" s="912">
        <v>0</v>
      </c>
    </row>
    <row r="8" spans="1:5" x14ac:dyDescent="0.35">
      <c r="A8" t="s">
        <v>50</v>
      </c>
      <c r="B8" s="1041">
        <v>0.27160492539405823</v>
      </c>
      <c r="C8" s="1042">
        <v>0</v>
      </c>
      <c r="D8" s="1043">
        <v>0.111111119389534</v>
      </c>
      <c r="E8" s="1044">
        <v>0</v>
      </c>
    </row>
    <row r="9" spans="1:5" x14ac:dyDescent="0.35">
      <c r="A9" t="s">
        <v>51</v>
      </c>
      <c r="B9" s="1173">
        <v>0.28571429848670959</v>
      </c>
      <c r="C9" s="1174">
        <v>0</v>
      </c>
      <c r="D9" s="1175">
        <v>7.1428574621677399E-2</v>
      </c>
      <c r="E9" s="1176">
        <v>0</v>
      </c>
    </row>
    <row r="10" spans="1:5" x14ac:dyDescent="0.35">
      <c r="A10" t="s">
        <v>52</v>
      </c>
      <c r="B10" s="1305">
        <v>0.35227271914482117</v>
      </c>
      <c r="C10" s="1306">
        <v>1.8181817606091499E-2</v>
      </c>
      <c r="D10" s="1307">
        <v>2.7272727340459824E-2</v>
      </c>
      <c r="E10" s="1308">
        <v>2.7272727340459824E-2</v>
      </c>
    </row>
    <row r="11" spans="1:5" x14ac:dyDescent="0.35">
      <c r="A11" t="s">
        <v>53</v>
      </c>
      <c r="B11" s="1437">
        <v>0.17970401048660278</v>
      </c>
      <c r="C11" s="1438">
        <v>6.342494860291481E-3</v>
      </c>
      <c r="D11" s="1439">
        <v>7.8224100172519684E-2</v>
      </c>
      <c r="E11" s="1440">
        <v>0.13530655205249786</v>
      </c>
    </row>
    <row r="12" spans="1:5" x14ac:dyDescent="0.35">
      <c r="A12" t="s">
        <v>54</v>
      </c>
      <c r="B12" s="1569">
        <v>0.20720720291137695</v>
      </c>
      <c r="C12" s="1570">
        <v>4.5045046135783195E-3</v>
      </c>
      <c r="D12" s="1571">
        <v>9.0090081095695496E-2</v>
      </c>
      <c r="E12" s="1572">
        <v>4.954954981803894E-2</v>
      </c>
    </row>
    <row r="13" spans="1:5" x14ac:dyDescent="0.35">
      <c r="A13" t="s">
        <v>55</v>
      </c>
      <c r="B13" s="1701">
        <v>0.16153846681118011</v>
      </c>
      <c r="C13" s="1702">
        <v>0</v>
      </c>
      <c r="D13" s="1703">
        <v>9.2307694256305695E-2</v>
      </c>
      <c r="E13" s="1704">
        <v>0.12307692319154739</v>
      </c>
    </row>
    <row r="14" spans="1:5" x14ac:dyDescent="0.35">
      <c r="A14" t="s">
        <v>56</v>
      </c>
      <c r="B14" s="1833">
        <v>0.34883719682693481</v>
      </c>
      <c r="C14" s="1834">
        <v>0</v>
      </c>
      <c r="D14" s="1835">
        <v>3.488372266292572E-2</v>
      </c>
      <c r="E14" s="1836">
        <v>0</v>
      </c>
    </row>
    <row r="15" spans="1:5" x14ac:dyDescent="0.35">
      <c r="A15" t="s">
        <v>57</v>
      </c>
      <c r="B15" s="1965">
        <v>0.25659471750259399</v>
      </c>
      <c r="C15" s="1966">
        <v>0</v>
      </c>
      <c r="D15" s="1967">
        <v>6.7146286368370056E-2</v>
      </c>
      <c r="E15" s="1968">
        <v>0</v>
      </c>
    </row>
    <row r="16" spans="1:5" x14ac:dyDescent="0.35">
      <c r="A16" t="s">
        <v>58</v>
      </c>
      <c r="B16" s="2097">
        <v>0.16883116960525513</v>
      </c>
      <c r="C16" s="2098">
        <v>0</v>
      </c>
      <c r="D16" s="2099">
        <v>0.16883116960525513</v>
      </c>
      <c r="E16" s="2100">
        <v>0</v>
      </c>
    </row>
    <row r="17" spans="1:5" x14ac:dyDescent="0.35">
      <c r="A17" t="s">
        <v>59</v>
      </c>
      <c r="B17" s="2229">
        <v>0.30645161867141724</v>
      </c>
      <c r="C17" s="2230">
        <v>0</v>
      </c>
      <c r="D17" s="2231">
        <v>8.0645158886909485E-2</v>
      </c>
      <c r="E17" s="2232">
        <v>0</v>
      </c>
    </row>
    <row r="18" spans="1:5" x14ac:dyDescent="0.35">
      <c r="A18" t="s">
        <v>60</v>
      </c>
      <c r="B18" s="2361">
        <v>0.23529411852359772</v>
      </c>
      <c r="C18" s="2362">
        <v>0</v>
      </c>
      <c r="D18" s="2363">
        <v>0.11764705926179886</v>
      </c>
      <c r="E18" s="2364">
        <v>0</v>
      </c>
    </row>
    <row r="19" spans="1:5" x14ac:dyDescent="0.35">
      <c r="A19" t="s">
        <v>61</v>
      </c>
      <c r="B19" s="2493">
        <v>0.26923078298568726</v>
      </c>
      <c r="C19" s="2494">
        <v>0</v>
      </c>
      <c r="D19" s="2495">
        <v>0.15384615957736969</v>
      </c>
      <c r="E19" s="2496">
        <v>0</v>
      </c>
    </row>
    <row r="20" spans="1:5" x14ac:dyDescent="0.35">
      <c r="A20" t="s">
        <v>62</v>
      </c>
      <c r="B20" s="2625">
        <v>0.16249999403953552</v>
      </c>
      <c r="C20" s="2626">
        <v>0</v>
      </c>
      <c r="D20" s="2627">
        <v>0.20000000298023224</v>
      </c>
      <c r="E20" s="2628">
        <v>0</v>
      </c>
    </row>
    <row r="21" spans="1:5" x14ac:dyDescent="0.35">
      <c r="A21" t="s">
        <v>63</v>
      </c>
      <c r="B21" s="2757">
        <v>0.3214285671710968</v>
      </c>
      <c r="C21" s="2758">
        <v>0</v>
      </c>
      <c r="D21" s="2759">
        <v>0.1428571492433548</v>
      </c>
      <c r="E21" s="2760">
        <v>0</v>
      </c>
    </row>
    <row r="22" spans="1:5" x14ac:dyDescent="0.35">
      <c r="A22" t="s">
        <v>64</v>
      </c>
      <c r="B22" s="2889">
        <v>0.23972602188587189</v>
      </c>
      <c r="C22" s="2890">
        <v>0</v>
      </c>
      <c r="D22" s="2891">
        <v>9.5890410244464874E-2</v>
      </c>
      <c r="E22" s="2892">
        <v>0</v>
      </c>
    </row>
    <row r="23" spans="1:5" x14ac:dyDescent="0.35">
      <c r="A23" t="s">
        <v>65</v>
      </c>
      <c r="B23" s="3021">
        <v>9.6774190664291382E-2</v>
      </c>
      <c r="C23" s="3022">
        <v>0</v>
      </c>
      <c r="D23" s="3023">
        <v>0.16129031777381897</v>
      </c>
      <c r="E23" s="3024">
        <v>4.8387095332145691E-2</v>
      </c>
    </row>
    <row r="24" spans="1:5" x14ac:dyDescent="0.35">
      <c r="A24" t="s">
        <v>66</v>
      </c>
      <c r="B24" s="3153">
        <v>0.40816324949264526</v>
      </c>
      <c r="C24" s="3154">
        <v>0</v>
      </c>
      <c r="D24" s="3155">
        <v>0</v>
      </c>
      <c r="E24" s="3156">
        <v>0</v>
      </c>
    </row>
    <row r="25" spans="1:5" x14ac:dyDescent="0.35">
      <c r="A25" t="s">
        <v>67</v>
      </c>
      <c r="B25" s="3285">
        <v>0.18644067645072937</v>
      </c>
      <c r="C25" s="3286">
        <v>0</v>
      </c>
      <c r="D25" s="3287">
        <v>0.19209039211273193</v>
      </c>
      <c r="E25" s="3288">
        <v>5.6497175246477127E-3</v>
      </c>
    </row>
    <row r="26" spans="1:5" x14ac:dyDescent="0.35">
      <c r="A26" t="s">
        <v>68</v>
      </c>
      <c r="B26" s="3417">
        <v>0.14072632789611816</v>
      </c>
      <c r="C26" s="3418">
        <v>0</v>
      </c>
      <c r="D26" s="3419">
        <v>0.16861219704151154</v>
      </c>
      <c r="E26" s="3420">
        <v>0</v>
      </c>
    </row>
    <row r="27" spans="1:5" x14ac:dyDescent="0.35">
      <c r="A27" t="s">
        <v>69</v>
      </c>
      <c r="B27" s="3549">
        <v>0.14646464586257935</v>
      </c>
      <c r="C27" s="3550">
        <v>0</v>
      </c>
      <c r="D27" s="3551">
        <v>0.15488214790821075</v>
      </c>
      <c r="E27" s="3552">
        <v>0</v>
      </c>
    </row>
    <row r="28" spans="1:5" x14ac:dyDescent="0.35">
      <c r="A28" t="s">
        <v>70</v>
      </c>
      <c r="B28" s="3681">
        <v>0.30508473515510559</v>
      </c>
      <c r="C28" s="3682">
        <v>0</v>
      </c>
      <c r="D28" s="3683">
        <v>0.10169491171836853</v>
      </c>
      <c r="E28" s="3684">
        <v>0</v>
      </c>
    </row>
    <row r="29" spans="1:5" x14ac:dyDescent="0.35">
      <c r="A29" t="s">
        <v>71</v>
      </c>
      <c r="B29" s="3813">
        <v>0.30909091234207153</v>
      </c>
      <c r="C29" s="3814">
        <v>0</v>
      </c>
      <c r="D29" s="3815">
        <v>0.12727272510528564</v>
      </c>
      <c r="E29" s="3816">
        <v>0</v>
      </c>
    </row>
    <row r="30" spans="1:5" x14ac:dyDescent="0.35">
      <c r="A30" t="s">
        <v>72</v>
      </c>
      <c r="B30" s="3945">
        <v>0.26530611515045166</v>
      </c>
      <c r="C30" s="3946">
        <v>0</v>
      </c>
      <c r="D30" s="3947">
        <v>0.1428571492433548</v>
      </c>
      <c r="E30" s="3948">
        <v>0</v>
      </c>
    </row>
    <row r="31" spans="1:5" x14ac:dyDescent="0.35">
      <c r="A31" t="s">
        <v>73</v>
      </c>
      <c r="B31" s="4077">
        <v>7.5757578015327454E-2</v>
      </c>
      <c r="C31" s="4078">
        <v>0</v>
      </c>
      <c r="D31" s="4079">
        <v>0.18181818723678589</v>
      </c>
      <c r="E31" s="4080">
        <v>4.5454546809196472E-2</v>
      </c>
    </row>
    <row r="32" spans="1:5" x14ac:dyDescent="0.35">
      <c r="A32" t="s">
        <v>74</v>
      </c>
      <c r="B32" s="4209">
        <v>0.31428572535514832</v>
      </c>
      <c r="C32" s="4210">
        <v>0</v>
      </c>
      <c r="D32" s="4211">
        <v>0.12857143580913544</v>
      </c>
      <c r="E32" s="4212">
        <v>0</v>
      </c>
    </row>
    <row r="33" spans="1:5" x14ac:dyDescent="0.35">
      <c r="A33" t="s">
        <v>75</v>
      </c>
      <c r="B33" s="4341">
        <v>0.25242719054222107</v>
      </c>
      <c r="C33" s="4342">
        <v>0</v>
      </c>
      <c r="D33" s="4343">
        <v>0.16504853963851929</v>
      </c>
      <c r="E33" s="4344">
        <v>0</v>
      </c>
    </row>
    <row r="34" spans="1:5" x14ac:dyDescent="0.35">
      <c r="A34" t="s">
        <v>76</v>
      </c>
      <c r="B34" s="4473">
        <v>0.20732574164867401</v>
      </c>
      <c r="C34" s="4474">
        <v>3.2894737087190151E-3</v>
      </c>
      <c r="D34" s="4475">
        <v>0.12402205169200897</v>
      </c>
      <c r="E34" s="4476">
        <v>3.2005689572542906E-3</v>
      </c>
    </row>
    <row r="35" spans="1:5" x14ac:dyDescent="0.35">
      <c r="A35" t="s">
        <v>77</v>
      </c>
      <c r="B35" s="4605">
        <v>0.24770642817020416</v>
      </c>
      <c r="C35" s="4606">
        <v>9.1743115335702896E-3</v>
      </c>
      <c r="D35" s="4607">
        <v>0.12844036519527435</v>
      </c>
      <c r="E35" s="4608">
        <v>9.1743115335702896E-3</v>
      </c>
    </row>
    <row r="36" spans="1:5" x14ac:dyDescent="0.35">
      <c r="A36" t="s">
        <v>78</v>
      </c>
      <c r="B36" s="4737">
        <v>0.3461538553237915</v>
      </c>
      <c r="C36" s="4738">
        <v>0</v>
      </c>
      <c r="D36" s="4739">
        <v>0</v>
      </c>
      <c r="E36" s="4740">
        <v>0</v>
      </c>
    </row>
    <row r="37" spans="1:5" x14ac:dyDescent="0.35">
      <c r="A37" t="s">
        <v>79</v>
      </c>
      <c r="B37" s="4869">
        <v>0.20000000298023224</v>
      </c>
      <c r="C37" s="4870">
        <v>0</v>
      </c>
      <c r="D37" s="4871">
        <v>0.2142857164144516</v>
      </c>
      <c r="E37" s="4872">
        <v>0</v>
      </c>
    </row>
    <row r="38" spans="1:5" x14ac:dyDescent="0.35">
      <c r="A38" t="s">
        <v>80</v>
      </c>
      <c r="B38" s="5001">
        <v>0.20370370149612427</v>
      </c>
      <c r="C38" s="5002">
        <v>0</v>
      </c>
      <c r="D38" s="5003">
        <v>0.16666668653488159</v>
      </c>
      <c r="E38" s="5004">
        <v>0</v>
      </c>
    </row>
    <row r="39" spans="1:5" x14ac:dyDescent="0.35">
      <c r="A39" t="s">
        <v>81</v>
      </c>
      <c r="B39" s="5133">
        <v>0.23134328424930573</v>
      </c>
      <c r="C39" s="5134">
        <v>0</v>
      </c>
      <c r="D39" s="5135">
        <v>0.11940298229455948</v>
      </c>
      <c r="E39" s="5136">
        <v>1.4925372786819935E-2</v>
      </c>
    </row>
    <row r="40" spans="1:5" x14ac:dyDescent="0.35">
      <c r="A40" t="s">
        <v>82</v>
      </c>
      <c r="B40" s="5265">
        <v>0.36363637447357178</v>
      </c>
      <c r="C40" s="5266">
        <v>0</v>
      </c>
      <c r="D40" s="5267">
        <v>3.6363635212182999E-2</v>
      </c>
      <c r="E40" s="5268">
        <v>0</v>
      </c>
    </row>
    <row r="41" spans="1:5" x14ac:dyDescent="0.35">
      <c r="A41" t="s">
        <v>83</v>
      </c>
      <c r="B41" s="5397">
        <v>0.34883719682693481</v>
      </c>
      <c r="C41" s="5398">
        <v>0</v>
      </c>
      <c r="D41" s="5399">
        <v>9.3023255467414856E-2</v>
      </c>
      <c r="E41" s="5400">
        <v>0</v>
      </c>
    </row>
    <row r="42" spans="1:5" x14ac:dyDescent="0.35">
      <c r="A42" t="s">
        <v>84</v>
      </c>
      <c r="B42" s="5529">
        <v>0.27272728085517883</v>
      </c>
      <c r="C42" s="5530">
        <v>0</v>
      </c>
      <c r="D42" s="5531">
        <v>0.15151515603065491</v>
      </c>
      <c r="E42" s="5532">
        <v>0</v>
      </c>
    </row>
    <row r="43" spans="1:5" x14ac:dyDescent="0.35">
      <c r="A43" t="s">
        <v>85</v>
      </c>
      <c r="B43" s="5661">
        <v>0.44117650389671326</v>
      </c>
      <c r="C43" s="5662">
        <v>0</v>
      </c>
      <c r="D43" s="5663">
        <v>2.9411764815449715E-2</v>
      </c>
      <c r="E43" s="5664">
        <v>0</v>
      </c>
    </row>
    <row r="44" spans="1:5" x14ac:dyDescent="0.35">
      <c r="A44" t="s">
        <v>86</v>
      </c>
      <c r="B44" s="5793">
        <v>0.2199999988079071</v>
      </c>
      <c r="C44" s="5794">
        <v>0</v>
      </c>
      <c r="D44" s="5795">
        <v>0.20000000298023224</v>
      </c>
      <c r="E44" s="5796">
        <v>0</v>
      </c>
    </row>
    <row r="45" spans="1:5" x14ac:dyDescent="0.35">
      <c r="A45" t="s">
        <v>87</v>
      </c>
      <c r="B45" s="5925">
        <v>0.26315790414810181</v>
      </c>
      <c r="C45" s="5926">
        <v>0</v>
      </c>
      <c r="D45" s="5927">
        <v>0.16842105984687805</v>
      </c>
      <c r="E45" s="5928">
        <v>0</v>
      </c>
    </row>
    <row r="46" spans="1:5" x14ac:dyDescent="0.35">
      <c r="A46" t="s">
        <v>88</v>
      </c>
      <c r="B46" s="6057">
        <v>0.14705882966518402</v>
      </c>
      <c r="C46" s="6058">
        <v>0</v>
      </c>
      <c r="D46" s="6059">
        <v>0.29411765933036804</v>
      </c>
      <c r="E46" s="6060">
        <v>0</v>
      </c>
    </row>
    <row r="47" spans="1:5" x14ac:dyDescent="0.35">
      <c r="A47" t="s">
        <v>89</v>
      </c>
      <c r="B47" s="6189">
        <v>0.3404255211353302</v>
      </c>
      <c r="C47" s="6190">
        <v>0</v>
      </c>
      <c r="D47" s="6191">
        <v>0</v>
      </c>
      <c r="E47" s="6192">
        <v>0</v>
      </c>
    </row>
    <row r="48" spans="1:5" x14ac:dyDescent="0.35">
      <c r="A48" t="s">
        <v>90</v>
      </c>
      <c r="B48" s="6321">
        <v>0.10256410390138626</v>
      </c>
      <c r="C48" s="6322">
        <v>8.5470089688897133E-3</v>
      </c>
      <c r="D48" s="6323">
        <v>0.18803419172763824</v>
      </c>
      <c r="E48" s="6324">
        <v>0</v>
      </c>
    </row>
    <row r="49" spans="1:5" x14ac:dyDescent="0.35">
      <c r="A49" t="s">
        <v>91</v>
      </c>
      <c r="B49" s="6453">
        <v>0.39240506291389465</v>
      </c>
      <c r="C49" s="6454">
        <v>0</v>
      </c>
      <c r="D49" s="6455">
        <v>2.5316454470157623E-2</v>
      </c>
      <c r="E49" s="6456">
        <v>0</v>
      </c>
    </row>
    <row r="50" spans="1:5" x14ac:dyDescent="0.35">
      <c r="A50" t="s">
        <v>92</v>
      </c>
      <c r="B50" s="6585">
        <v>0.27777779102325439</v>
      </c>
      <c r="C50" s="6586">
        <v>0</v>
      </c>
      <c r="D50" s="6587">
        <v>9.2592589557170868E-2</v>
      </c>
      <c r="E50" s="6588">
        <v>0</v>
      </c>
    </row>
    <row r="51" spans="1:5" x14ac:dyDescent="0.35">
      <c r="A51" t="s">
        <v>93</v>
      </c>
      <c r="B51" s="6717">
        <v>0.15384615957736969</v>
      </c>
      <c r="C51" s="6718">
        <v>0</v>
      </c>
      <c r="D51" s="6719">
        <v>0.20512820780277252</v>
      </c>
      <c r="E51" s="6720">
        <v>0</v>
      </c>
    </row>
    <row r="52" spans="1:5" x14ac:dyDescent="0.35">
      <c r="A52" t="s">
        <v>94</v>
      </c>
      <c r="B52" s="6849">
        <v>0.17000000178813934</v>
      </c>
      <c r="C52" s="6850">
        <v>1.9999999552965164E-2</v>
      </c>
      <c r="D52" s="6851">
        <v>0.15000000596046448</v>
      </c>
      <c r="E52" s="6852">
        <v>0</v>
      </c>
    </row>
    <row r="53" spans="1:5" x14ac:dyDescent="0.35">
      <c r="A53" t="s">
        <v>95</v>
      </c>
      <c r="B53" s="6981">
        <v>0.1428571492433548</v>
      </c>
      <c r="C53" s="6982">
        <v>0</v>
      </c>
      <c r="D53" s="6983">
        <v>0.19480518996715546</v>
      </c>
      <c r="E53" s="6984">
        <v>1.2987012974917889E-2</v>
      </c>
    </row>
    <row r="54" spans="1:5" x14ac:dyDescent="0.35">
      <c r="A54" t="s">
        <v>96</v>
      </c>
      <c r="B54" s="7113">
        <v>0.17391304671764374</v>
      </c>
      <c r="C54" s="7114">
        <v>0</v>
      </c>
      <c r="D54" s="7115">
        <v>5.7971015572547913E-2</v>
      </c>
      <c r="E54" s="7116">
        <v>8.6956523358821869E-2</v>
      </c>
    </row>
    <row r="55" spans="1:5" x14ac:dyDescent="0.35">
      <c r="A55" t="s">
        <v>97</v>
      </c>
      <c r="B55" s="7245">
        <v>0.29629629850387573</v>
      </c>
      <c r="C55" s="7246">
        <v>0</v>
      </c>
      <c r="D55" s="7247">
        <v>7.4074074625968933E-2</v>
      </c>
      <c r="E55" s="7248">
        <v>7.4074074625968933E-2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25" workbookViewId="0">
      <selection activeCell="H56" sqref="H56"/>
    </sheetView>
  </sheetViews>
  <sheetFormatPr defaultRowHeight="14.15" x14ac:dyDescent="0.35"/>
  <cols>
    <col min="1" max="1" width="43" bestFit="1" customWidth="1"/>
    <col min="2" max="2" width="11" bestFit="1" customWidth="1"/>
    <col min="3" max="3" width="15.1640625" bestFit="1" customWidth="1"/>
    <col min="4" max="4" width="13.4140625" bestFit="1" customWidth="1"/>
    <col min="5" max="5" width="14.4140625" bestFit="1" customWidth="1"/>
  </cols>
  <sheetData>
    <row r="1" spans="1:5" x14ac:dyDescent="0.35">
      <c r="A1" t="s">
        <v>0</v>
      </c>
      <c r="B1" s="241" t="s">
        <v>42</v>
      </c>
      <c r="C1" s="242" t="s">
        <v>43</v>
      </c>
      <c r="D1" s="243" t="s">
        <v>44</v>
      </c>
      <c r="E1" s="244" t="s">
        <v>25</v>
      </c>
    </row>
    <row r="2" spans="1:5" x14ac:dyDescent="0.35">
      <c r="A2" t="s">
        <v>10</v>
      </c>
      <c r="B2" s="253">
        <v>23</v>
      </c>
      <c r="C2" s="254">
        <v>5</v>
      </c>
      <c r="D2" s="255">
        <v>13</v>
      </c>
      <c r="E2" s="256">
        <v>0</v>
      </c>
    </row>
    <row r="3" spans="1:5" x14ac:dyDescent="0.35">
      <c r="A3" t="s">
        <v>45</v>
      </c>
      <c r="B3" s="385">
        <v>15</v>
      </c>
      <c r="C3" s="386">
        <v>0</v>
      </c>
      <c r="D3" s="387">
        <v>4</v>
      </c>
      <c r="E3" s="388">
        <v>0</v>
      </c>
    </row>
    <row r="4" spans="1:5" x14ac:dyDescent="0.35">
      <c r="A4" t="s">
        <v>46</v>
      </c>
      <c r="B4" s="517">
        <v>38</v>
      </c>
      <c r="C4" s="518">
        <v>1</v>
      </c>
      <c r="D4" s="519">
        <v>2</v>
      </c>
      <c r="E4" s="520">
        <v>0</v>
      </c>
    </row>
    <row r="5" spans="1:5" x14ac:dyDescent="0.35">
      <c r="A5" t="s">
        <v>47</v>
      </c>
      <c r="B5" s="649">
        <v>39</v>
      </c>
      <c r="C5" s="650">
        <v>0</v>
      </c>
      <c r="D5" s="651">
        <v>22</v>
      </c>
      <c r="E5" s="652">
        <v>4</v>
      </c>
    </row>
    <row r="6" spans="1:5" x14ac:dyDescent="0.35">
      <c r="A6" t="s">
        <v>48</v>
      </c>
      <c r="B6" s="781">
        <v>6</v>
      </c>
      <c r="C6" s="782">
        <v>6</v>
      </c>
      <c r="D6" s="783">
        <v>7</v>
      </c>
      <c r="E6" s="784">
        <v>0</v>
      </c>
    </row>
    <row r="7" spans="1:5" x14ac:dyDescent="0.35">
      <c r="A7" t="s">
        <v>49</v>
      </c>
      <c r="B7" s="913">
        <v>40</v>
      </c>
      <c r="C7" s="914">
        <v>3</v>
      </c>
      <c r="D7" s="915">
        <v>3</v>
      </c>
      <c r="E7" s="916">
        <v>0</v>
      </c>
    </row>
    <row r="8" spans="1:5" x14ac:dyDescent="0.35">
      <c r="A8" t="s">
        <v>50</v>
      </c>
      <c r="B8" s="1045">
        <v>51</v>
      </c>
      <c r="C8" s="1046">
        <v>0</v>
      </c>
      <c r="D8" s="1047">
        <v>11</v>
      </c>
      <c r="E8" s="1048">
        <v>0</v>
      </c>
    </row>
    <row r="9" spans="1:5" x14ac:dyDescent="0.35">
      <c r="A9" t="s">
        <v>51</v>
      </c>
      <c r="B9" s="1177">
        <v>11</v>
      </c>
      <c r="C9" s="1178">
        <v>4</v>
      </c>
      <c r="D9" s="1179">
        <v>0</v>
      </c>
      <c r="E9" s="1180">
        <v>0</v>
      </c>
    </row>
    <row r="10" spans="1:5" x14ac:dyDescent="0.35">
      <c r="A10" t="s">
        <v>52</v>
      </c>
      <c r="B10" s="1309">
        <v>70</v>
      </c>
      <c r="C10" s="1310">
        <v>43</v>
      </c>
      <c r="D10" s="1311">
        <v>62</v>
      </c>
      <c r="E10" s="1312">
        <v>12</v>
      </c>
    </row>
    <row r="11" spans="1:5" x14ac:dyDescent="0.35">
      <c r="A11" t="s">
        <v>53</v>
      </c>
      <c r="B11" s="1441">
        <v>38</v>
      </c>
      <c r="C11" s="1442">
        <v>43</v>
      </c>
      <c r="D11" s="1443">
        <v>44</v>
      </c>
      <c r="E11" s="1444">
        <v>64</v>
      </c>
    </row>
    <row r="12" spans="1:5" x14ac:dyDescent="0.35">
      <c r="A12" t="s">
        <v>54</v>
      </c>
      <c r="B12" s="1573">
        <v>37</v>
      </c>
      <c r="C12" s="1574">
        <v>6</v>
      </c>
      <c r="D12" s="1575">
        <v>24</v>
      </c>
      <c r="E12" s="1576">
        <v>11</v>
      </c>
    </row>
    <row r="13" spans="1:5" x14ac:dyDescent="0.35">
      <c r="A13" t="s">
        <v>55</v>
      </c>
      <c r="B13" s="1705">
        <v>31</v>
      </c>
      <c r="C13" s="1706">
        <v>1</v>
      </c>
      <c r="D13" s="1707">
        <v>1</v>
      </c>
      <c r="E13" s="1708">
        <v>16</v>
      </c>
    </row>
    <row r="14" spans="1:5" x14ac:dyDescent="0.35">
      <c r="A14" t="s">
        <v>56</v>
      </c>
      <c r="B14" s="1837">
        <v>25</v>
      </c>
      <c r="C14" s="1838">
        <v>2</v>
      </c>
      <c r="D14" s="1839">
        <v>6</v>
      </c>
      <c r="E14" s="1840">
        <v>0</v>
      </c>
    </row>
    <row r="15" spans="1:5" x14ac:dyDescent="0.35">
      <c r="A15" t="s">
        <v>57</v>
      </c>
      <c r="B15" s="1969">
        <v>54</v>
      </c>
      <c r="C15" s="1970">
        <v>8</v>
      </c>
      <c r="D15" s="1971">
        <v>73</v>
      </c>
      <c r="E15" s="1972">
        <v>0</v>
      </c>
    </row>
    <row r="16" spans="1:5" x14ac:dyDescent="0.35">
      <c r="A16" t="s">
        <v>58</v>
      </c>
      <c r="B16" s="2101">
        <v>18</v>
      </c>
      <c r="C16" s="2102">
        <v>0</v>
      </c>
      <c r="D16" s="2103">
        <v>8</v>
      </c>
      <c r="E16" s="2104">
        <v>0</v>
      </c>
    </row>
    <row r="17" spans="1:5" x14ac:dyDescent="0.35">
      <c r="A17" t="s">
        <v>59</v>
      </c>
      <c r="B17" s="2233">
        <v>14</v>
      </c>
      <c r="C17" s="2234">
        <v>2</v>
      </c>
      <c r="D17" s="2235">
        <v>8</v>
      </c>
      <c r="E17" s="2236">
        <v>0</v>
      </c>
    </row>
    <row r="18" spans="1:5" x14ac:dyDescent="0.35">
      <c r="A18" t="s">
        <v>60</v>
      </c>
      <c r="B18" s="2365">
        <v>10</v>
      </c>
      <c r="C18" s="2366">
        <v>0</v>
      </c>
      <c r="D18" s="2367">
        <v>8</v>
      </c>
      <c r="E18" s="2368">
        <v>0</v>
      </c>
    </row>
    <row r="19" spans="1:5" x14ac:dyDescent="0.35">
      <c r="A19" t="s">
        <v>61</v>
      </c>
      <c r="B19" s="2497">
        <v>5</v>
      </c>
      <c r="C19" s="2498">
        <v>2</v>
      </c>
      <c r="D19" s="2499">
        <v>4</v>
      </c>
      <c r="E19" s="2500">
        <v>0</v>
      </c>
    </row>
    <row r="20" spans="1:5" x14ac:dyDescent="0.35">
      <c r="A20" t="s">
        <v>62</v>
      </c>
      <c r="B20" s="2629">
        <v>22</v>
      </c>
      <c r="C20" s="2630">
        <v>0</v>
      </c>
      <c r="D20" s="2631">
        <v>7</v>
      </c>
      <c r="E20" s="2632">
        <v>0</v>
      </c>
    </row>
    <row r="21" spans="1:5" x14ac:dyDescent="0.35">
      <c r="A21" t="s">
        <v>63</v>
      </c>
      <c r="B21" s="2761">
        <v>11</v>
      </c>
      <c r="C21" s="2762">
        <v>1</v>
      </c>
      <c r="D21" s="2763">
        <v>1</v>
      </c>
      <c r="E21" s="2764">
        <v>0</v>
      </c>
    </row>
    <row r="22" spans="1:5" x14ac:dyDescent="0.35">
      <c r="A22" t="s">
        <v>64</v>
      </c>
      <c r="B22" s="2893">
        <v>37</v>
      </c>
      <c r="C22" s="2894">
        <v>2</v>
      </c>
      <c r="D22" s="2895">
        <v>10</v>
      </c>
      <c r="E22" s="2896">
        <v>0</v>
      </c>
    </row>
    <row r="23" spans="1:5" x14ac:dyDescent="0.35">
      <c r="A23" t="s">
        <v>65</v>
      </c>
      <c r="B23" s="3025">
        <v>28</v>
      </c>
      <c r="C23" s="3026">
        <v>2</v>
      </c>
      <c r="D23" s="3027">
        <v>2</v>
      </c>
      <c r="E23" s="3028">
        <v>6</v>
      </c>
    </row>
    <row r="24" spans="1:5" x14ac:dyDescent="0.35">
      <c r="A24" t="s">
        <v>66</v>
      </c>
      <c r="B24" s="3157">
        <v>16</v>
      </c>
      <c r="C24" s="3158">
        <v>0</v>
      </c>
      <c r="D24" s="3159">
        <v>4</v>
      </c>
      <c r="E24" s="3160">
        <v>0</v>
      </c>
    </row>
    <row r="25" spans="1:5" x14ac:dyDescent="0.35">
      <c r="A25" t="s">
        <v>67</v>
      </c>
      <c r="B25" s="3289">
        <v>34</v>
      </c>
      <c r="C25" s="3290">
        <v>5</v>
      </c>
      <c r="D25" s="3291">
        <v>28</v>
      </c>
      <c r="E25" s="3292">
        <v>1</v>
      </c>
    </row>
    <row r="26" spans="1:5" x14ac:dyDescent="0.35">
      <c r="A26" t="s">
        <v>68</v>
      </c>
      <c r="B26" s="3421">
        <v>380</v>
      </c>
      <c r="C26" s="3422">
        <v>53</v>
      </c>
      <c r="D26" s="3423">
        <v>44</v>
      </c>
      <c r="E26" s="3424">
        <v>0</v>
      </c>
    </row>
    <row r="27" spans="1:5" x14ac:dyDescent="0.35">
      <c r="A27" t="s">
        <v>69</v>
      </c>
      <c r="B27" s="3553">
        <v>283</v>
      </c>
      <c r="C27" s="3554">
        <v>46</v>
      </c>
      <c r="D27" s="3555">
        <v>29</v>
      </c>
      <c r="E27" s="3556">
        <v>0</v>
      </c>
    </row>
    <row r="28" spans="1:5" x14ac:dyDescent="0.35">
      <c r="A28" t="s">
        <v>70</v>
      </c>
      <c r="B28" s="3685">
        <v>21</v>
      </c>
      <c r="C28" s="3686">
        <v>1</v>
      </c>
      <c r="D28" s="3687">
        <v>2</v>
      </c>
      <c r="E28" s="3688">
        <v>0</v>
      </c>
    </row>
    <row r="29" spans="1:5" x14ac:dyDescent="0.35">
      <c r="A29" t="s">
        <v>71</v>
      </c>
      <c r="B29" s="3817">
        <v>22</v>
      </c>
      <c r="C29" s="3818">
        <v>1</v>
      </c>
      <c r="D29" s="3819">
        <v>1</v>
      </c>
      <c r="E29" s="3820">
        <v>0</v>
      </c>
    </row>
    <row r="30" spans="1:5" x14ac:dyDescent="0.35">
      <c r="A30" t="s">
        <v>72</v>
      </c>
      <c r="B30" s="3949">
        <v>13</v>
      </c>
      <c r="C30" s="3950">
        <v>0</v>
      </c>
      <c r="D30" s="3951">
        <v>7</v>
      </c>
      <c r="E30" s="3952">
        <v>0</v>
      </c>
    </row>
    <row r="31" spans="1:5" x14ac:dyDescent="0.35">
      <c r="A31" t="s">
        <v>73</v>
      </c>
      <c r="B31" s="4081">
        <v>14</v>
      </c>
      <c r="C31" s="4082">
        <v>1</v>
      </c>
      <c r="D31" s="4083">
        <v>2</v>
      </c>
      <c r="E31" s="4084">
        <v>3</v>
      </c>
    </row>
    <row r="32" spans="1:5" x14ac:dyDescent="0.35">
      <c r="A32" t="s">
        <v>74</v>
      </c>
      <c r="B32" s="4213">
        <v>31</v>
      </c>
      <c r="C32" s="4214">
        <v>0</v>
      </c>
      <c r="D32" s="4215">
        <v>0</v>
      </c>
      <c r="E32" s="4216">
        <v>0</v>
      </c>
    </row>
    <row r="33" spans="1:5" x14ac:dyDescent="0.35">
      <c r="A33" t="s">
        <v>75</v>
      </c>
      <c r="B33" s="4345">
        <v>29</v>
      </c>
      <c r="C33" s="4346">
        <v>0</v>
      </c>
      <c r="D33" s="4347">
        <v>14</v>
      </c>
      <c r="E33" s="4348">
        <v>0</v>
      </c>
    </row>
    <row r="34" spans="1:5" x14ac:dyDescent="0.35">
      <c r="A34" t="s">
        <v>76</v>
      </c>
      <c r="B34" s="4477">
        <v>2473</v>
      </c>
      <c r="C34" s="4478">
        <v>347</v>
      </c>
      <c r="D34" s="4479">
        <v>944</v>
      </c>
      <c r="E34" s="4480">
        <v>36</v>
      </c>
    </row>
    <row r="35" spans="1:5" x14ac:dyDescent="0.35">
      <c r="A35" t="s">
        <v>77</v>
      </c>
      <c r="B35" s="4609">
        <v>38</v>
      </c>
      <c r="C35" s="4610">
        <v>1</v>
      </c>
      <c r="D35" s="4611">
        <v>3</v>
      </c>
      <c r="E35" s="4612">
        <v>1</v>
      </c>
    </row>
    <row r="36" spans="1:5" x14ac:dyDescent="0.35">
      <c r="A36" t="s">
        <v>78</v>
      </c>
      <c r="B36" s="4741">
        <v>61</v>
      </c>
      <c r="C36" s="4742">
        <v>2</v>
      </c>
      <c r="D36" s="4743">
        <v>0</v>
      </c>
      <c r="E36" s="4744">
        <v>0</v>
      </c>
    </row>
    <row r="37" spans="1:5" x14ac:dyDescent="0.35">
      <c r="A37" t="s">
        <v>79</v>
      </c>
      <c r="B37" s="4873">
        <v>26</v>
      </c>
      <c r="C37" s="4874">
        <v>0</v>
      </c>
      <c r="D37" s="4875">
        <v>3</v>
      </c>
      <c r="E37" s="4876">
        <v>0</v>
      </c>
    </row>
    <row r="38" spans="1:5" x14ac:dyDescent="0.35">
      <c r="A38" t="s">
        <v>80</v>
      </c>
      <c r="B38" s="5005">
        <v>15</v>
      </c>
      <c r="C38" s="5006">
        <v>0</v>
      </c>
      <c r="D38" s="5007">
        <v>5</v>
      </c>
      <c r="E38" s="5008">
        <v>0</v>
      </c>
    </row>
    <row r="39" spans="1:5" x14ac:dyDescent="0.35">
      <c r="A39" t="s">
        <v>81</v>
      </c>
      <c r="B39" s="5137">
        <v>30</v>
      </c>
      <c r="C39" s="5138">
        <v>1</v>
      </c>
      <c r="D39" s="5139">
        <v>16</v>
      </c>
      <c r="E39" s="5140">
        <v>2</v>
      </c>
    </row>
    <row r="40" spans="1:5" x14ac:dyDescent="0.35">
      <c r="A40" t="s">
        <v>82</v>
      </c>
      <c r="B40" s="5269">
        <v>52</v>
      </c>
      <c r="C40" s="5270">
        <v>6</v>
      </c>
      <c r="D40" s="5271">
        <v>8</v>
      </c>
      <c r="E40" s="5272">
        <v>0</v>
      </c>
    </row>
    <row r="41" spans="1:5" x14ac:dyDescent="0.35">
      <c r="A41" t="s">
        <v>83</v>
      </c>
      <c r="B41" s="5401">
        <v>16</v>
      </c>
      <c r="C41" s="5402">
        <v>0</v>
      </c>
      <c r="D41" s="5403">
        <v>3</v>
      </c>
      <c r="E41" s="5404">
        <v>0</v>
      </c>
    </row>
    <row r="42" spans="1:5" x14ac:dyDescent="0.35">
      <c r="A42" t="s">
        <v>84</v>
      </c>
      <c r="B42" s="5533">
        <v>10</v>
      </c>
      <c r="C42" s="5534">
        <v>1</v>
      </c>
      <c r="D42" s="5535">
        <v>3</v>
      </c>
      <c r="E42" s="5536">
        <v>0</v>
      </c>
    </row>
    <row r="43" spans="1:5" x14ac:dyDescent="0.35">
      <c r="A43" t="s">
        <v>85</v>
      </c>
      <c r="B43" s="5665">
        <v>11</v>
      </c>
      <c r="C43" s="5666">
        <v>0</v>
      </c>
      <c r="D43" s="5667">
        <v>5</v>
      </c>
      <c r="E43" s="5668">
        <v>0</v>
      </c>
    </row>
    <row r="44" spans="1:5" x14ac:dyDescent="0.35">
      <c r="A44" t="s">
        <v>86</v>
      </c>
      <c r="B44" s="5797">
        <v>59</v>
      </c>
      <c r="C44" s="5798">
        <v>6</v>
      </c>
      <c r="D44" s="5799">
        <v>19</v>
      </c>
      <c r="E44" s="5800">
        <v>0</v>
      </c>
    </row>
    <row r="45" spans="1:5" x14ac:dyDescent="0.35">
      <c r="A45" t="s">
        <v>87</v>
      </c>
      <c r="B45" s="5929">
        <v>33</v>
      </c>
      <c r="C45" s="5930">
        <v>1</v>
      </c>
      <c r="D45" s="5931">
        <v>7</v>
      </c>
      <c r="E45" s="5932">
        <v>0</v>
      </c>
    </row>
    <row r="46" spans="1:5" x14ac:dyDescent="0.35">
      <c r="A46" t="s">
        <v>88</v>
      </c>
      <c r="B46" s="6061">
        <v>10</v>
      </c>
      <c r="C46" s="6062">
        <v>3</v>
      </c>
      <c r="D46" s="6063">
        <v>2</v>
      </c>
      <c r="E46" s="6064">
        <v>0</v>
      </c>
    </row>
    <row r="47" spans="1:5" x14ac:dyDescent="0.35">
      <c r="A47" t="s">
        <v>89</v>
      </c>
      <c r="B47" s="6193">
        <v>14</v>
      </c>
      <c r="C47" s="6194">
        <v>0</v>
      </c>
      <c r="D47" s="6195">
        <v>2</v>
      </c>
      <c r="E47" s="6196">
        <v>0</v>
      </c>
    </row>
    <row r="48" spans="1:5" x14ac:dyDescent="0.35">
      <c r="A48" t="s">
        <v>90</v>
      </c>
      <c r="B48" s="6325">
        <v>27</v>
      </c>
      <c r="C48" s="6326">
        <v>3</v>
      </c>
      <c r="D48" s="6327">
        <v>5</v>
      </c>
      <c r="E48" s="6328">
        <v>0</v>
      </c>
    </row>
    <row r="49" spans="1:5" x14ac:dyDescent="0.35">
      <c r="A49" t="s">
        <v>91</v>
      </c>
      <c r="B49" s="6457">
        <v>30</v>
      </c>
      <c r="C49" s="6458">
        <v>0</v>
      </c>
      <c r="D49" s="6459">
        <v>3</v>
      </c>
      <c r="E49" s="6460">
        <v>0</v>
      </c>
    </row>
    <row r="50" spans="1:5" x14ac:dyDescent="0.35">
      <c r="A50" t="s">
        <v>92</v>
      </c>
      <c r="B50" s="6589">
        <v>16</v>
      </c>
      <c r="C50" s="6590">
        <v>1</v>
      </c>
      <c r="D50" s="6591">
        <v>3</v>
      </c>
      <c r="E50" s="6592">
        <v>0</v>
      </c>
    </row>
    <row r="51" spans="1:5" x14ac:dyDescent="0.35">
      <c r="A51" t="s">
        <v>93</v>
      </c>
      <c r="B51" s="6721">
        <v>11</v>
      </c>
      <c r="C51" s="6722">
        <v>1</v>
      </c>
      <c r="D51" s="6723">
        <v>2</v>
      </c>
      <c r="E51" s="6724">
        <v>0</v>
      </c>
    </row>
    <row r="52" spans="1:5" x14ac:dyDescent="0.35">
      <c r="A52" t="s">
        <v>94</v>
      </c>
      <c r="B52" s="6853">
        <v>22</v>
      </c>
      <c r="C52" s="6854">
        <v>3</v>
      </c>
      <c r="D52" s="6855">
        <v>9</v>
      </c>
      <c r="E52" s="6856">
        <v>0</v>
      </c>
    </row>
    <row r="53" spans="1:5" x14ac:dyDescent="0.35">
      <c r="A53" t="s">
        <v>95</v>
      </c>
      <c r="B53" s="6985">
        <v>23</v>
      </c>
      <c r="C53" s="6986">
        <v>0</v>
      </c>
      <c r="D53" s="6987">
        <v>3</v>
      </c>
      <c r="E53" s="6988">
        <v>1</v>
      </c>
    </row>
    <row r="54" spans="1:5" x14ac:dyDescent="0.35">
      <c r="A54" t="s">
        <v>96</v>
      </c>
      <c r="B54" s="7117">
        <v>1</v>
      </c>
      <c r="C54" s="7118">
        <v>7</v>
      </c>
      <c r="D54" s="7119">
        <v>8</v>
      </c>
      <c r="E54" s="7120">
        <v>6</v>
      </c>
    </row>
    <row r="55" spans="1:5" x14ac:dyDescent="0.35">
      <c r="A55" t="s">
        <v>97</v>
      </c>
      <c r="B55" s="7249">
        <v>8</v>
      </c>
      <c r="C55" s="7250">
        <v>1</v>
      </c>
      <c r="D55" s="7251">
        <v>1</v>
      </c>
      <c r="E55" s="7252">
        <v>2</v>
      </c>
    </row>
    <row r="56" spans="1:5" x14ac:dyDescent="0.35">
      <c r="B56">
        <f>COUNTIF(B2:B55,"&lt;&gt;0")</f>
        <v>54</v>
      </c>
      <c r="C56">
        <f>COUNTIF(C2:C55,"&lt;&gt;0")</f>
        <v>37</v>
      </c>
      <c r="D56">
        <f t="shared" ref="D56:E56" si="0">COUNTIF(D2:D55,"&lt;&gt;0")</f>
        <v>51</v>
      </c>
      <c r="E56">
        <f t="shared" si="0"/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4.15" x14ac:dyDescent="0.35"/>
  <cols>
    <col min="1" max="1" width="43" bestFit="1" customWidth="1"/>
    <col min="2" max="2" width="11" bestFit="1" customWidth="1"/>
    <col min="3" max="3" width="15.1640625" bestFit="1" customWidth="1"/>
    <col min="4" max="4" width="13.4140625" bestFit="1" customWidth="1"/>
    <col min="5" max="5" width="14.4140625" bestFit="1" customWidth="1"/>
  </cols>
  <sheetData>
    <row r="1" spans="1:5" x14ac:dyDescent="0.35">
      <c r="A1" t="s">
        <v>0</v>
      </c>
      <c r="B1" s="245" t="s">
        <v>42</v>
      </c>
      <c r="C1" s="246" t="s">
        <v>43</v>
      </c>
      <c r="D1" s="247" t="s">
        <v>44</v>
      </c>
      <c r="E1" s="248" t="s">
        <v>25</v>
      </c>
    </row>
    <row r="2" spans="1:5" x14ac:dyDescent="0.35">
      <c r="A2" t="s">
        <v>10</v>
      </c>
      <c r="B2" s="257">
        <v>0.56097561120986938</v>
      </c>
      <c r="C2" s="258">
        <v>0.12195121496915817</v>
      </c>
      <c r="D2" s="259">
        <v>0.31707316637039185</v>
      </c>
      <c r="E2" s="260">
        <v>0</v>
      </c>
    </row>
    <row r="3" spans="1:5" x14ac:dyDescent="0.35">
      <c r="A3" t="s">
        <v>45</v>
      </c>
      <c r="B3" s="389">
        <v>0.78947371244430542</v>
      </c>
      <c r="C3" s="390">
        <v>0</v>
      </c>
      <c r="D3" s="391">
        <v>0.21052631735801697</v>
      </c>
      <c r="E3" s="392">
        <v>0</v>
      </c>
    </row>
    <row r="4" spans="1:5" x14ac:dyDescent="0.35">
      <c r="A4" t="s">
        <v>46</v>
      </c>
      <c r="B4" s="521">
        <v>0.92682927846908569</v>
      </c>
      <c r="C4" s="522">
        <v>2.4390242993831635E-2</v>
      </c>
      <c r="D4" s="523">
        <v>4.8780485987663269E-2</v>
      </c>
      <c r="E4" s="524">
        <v>0</v>
      </c>
    </row>
    <row r="5" spans="1:5" x14ac:dyDescent="0.35">
      <c r="A5" t="s">
        <v>47</v>
      </c>
      <c r="B5" s="653">
        <v>0.60000002384185791</v>
      </c>
      <c r="C5" s="654">
        <v>0</v>
      </c>
      <c r="D5" s="655">
        <v>0.33846151828765869</v>
      </c>
      <c r="E5" s="656">
        <v>6.1538461595773697E-2</v>
      </c>
    </row>
    <row r="6" spans="1:5" x14ac:dyDescent="0.35">
      <c r="A6" t="s">
        <v>48</v>
      </c>
      <c r="B6" s="785">
        <v>0.31578946113586426</v>
      </c>
      <c r="C6" s="786">
        <v>0.31578946113586426</v>
      </c>
      <c r="D6" s="787">
        <v>0.3684210479259491</v>
      </c>
      <c r="E6" s="788">
        <v>0</v>
      </c>
    </row>
    <row r="7" spans="1:5" x14ac:dyDescent="0.35">
      <c r="A7" t="s">
        <v>49</v>
      </c>
      <c r="B7" s="917">
        <v>0.86956518888473511</v>
      </c>
      <c r="C7" s="918">
        <v>6.5217390656471252E-2</v>
      </c>
      <c r="D7" s="919">
        <v>6.5217390656471252E-2</v>
      </c>
      <c r="E7" s="920">
        <v>0</v>
      </c>
    </row>
    <row r="8" spans="1:5" x14ac:dyDescent="0.35">
      <c r="A8" t="s">
        <v>50</v>
      </c>
      <c r="B8" s="1049">
        <v>0.82258063554763794</v>
      </c>
      <c r="C8" s="1050">
        <v>0</v>
      </c>
      <c r="D8" s="1051">
        <v>0.17741936445236206</v>
      </c>
      <c r="E8" s="1052">
        <v>0</v>
      </c>
    </row>
    <row r="9" spans="1:5" x14ac:dyDescent="0.35">
      <c r="A9" t="s">
        <v>51</v>
      </c>
      <c r="B9" s="1181">
        <v>0.73333334922790527</v>
      </c>
      <c r="C9" s="1182">
        <v>0.26666668057441711</v>
      </c>
      <c r="D9" s="1183">
        <v>0</v>
      </c>
      <c r="E9" s="1184">
        <v>0</v>
      </c>
    </row>
    <row r="10" spans="1:5" x14ac:dyDescent="0.35">
      <c r="A10" t="s">
        <v>52</v>
      </c>
      <c r="B10" s="1313">
        <v>0.37433156371116638</v>
      </c>
      <c r="C10" s="1314">
        <v>0.22994652390480042</v>
      </c>
      <c r="D10" s="1315">
        <v>0.33155077695846558</v>
      </c>
      <c r="E10" s="1316">
        <v>6.4171120524406433E-2</v>
      </c>
    </row>
    <row r="11" spans="1:5" x14ac:dyDescent="0.35">
      <c r="A11" t="s">
        <v>53</v>
      </c>
      <c r="B11" s="1445">
        <v>0.20105819404125214</v>
      </c>
      <c r="C11" s="1446">
        <v>0.22751322388648987</v>
      </c>
      <c r="D11" s="1447">
        <v>0.23280423879623413</v>
      </c>
      <c r="E11" s="1448">
        <v>0.33862435817718506</v>
      </c>
    </row>
    <row r="12" spans="1:5" x14ac:dyDescent="0.35">
      <c r="A12" t="s">
        <v>54</v>
      </c>
      <c r="B12" s="1577">
        <v>0.47435897588729858</v>
      </c>
      <c r="C12" s="1578">
        <v>7.6923079788684845E-2</v>
      </c>
      <c r="D12" s="1579">
        <v>0.30769231915473938</v>
      </c>
      <c r="E12" s="1580">
        <v>0.14102564752101898</v>
      </c>
    </row>
    <row r="13" spans="1:5" x14ac:dyDescent="0.35">
      <c r="A13" t="s">
        <v>55</v>
      </c>
      <c r="B13" s="1709">
        <v>0.63265305757522583</v>
      </c>
      <c r="C13" s="1710">
        <v>2.0408162847161293E-2</v>
      </c>
      <c r="D13" s="1711">
        <v>2.0408162847161293E-2</v>
      </c>
      <c r="E13" s="1712">
        <v>0.32653060555458069</v>
      </c>
    </row>
    <row r="14" spans="1:5" x14ac:dyDescent="0.35">
      <c r="A14" t="s">
        <v>56</v>
      </c>
      <c r="B14" s="1841">
        <v>0.75757575035095215</v>
      </c>
      <c r="C14" s="1842">
        <v>6.0606058686971664E-2</v>
      </c>
      <c r="D14" s="1843">
        <v>0.18181818723678589</v>
      </c>
      <c r="E14" s="1844">
        <v>0</v>
      </c>
    </row>
    <row r="15" spans="1:5" x14ac:dyDescent="0.35">
      <c r="A15" t="s">
        <v>57</v>
      </c>
      <c r="B15" s="1973">
        <v>0.40000000596046448</v>
      </c>
      <c r="C15" s="1974">
        <v>5.9259258210659027E-2</v>
      </c>
      <c r="D15" s="1975">
        <v>0.5407407283782959</v>
      </c>
      <c r="E15" s="1976">
        <v>0</v>
      </c>
    </row>
    <row r="16" spans="1:5" x14ac:dyDescent="0.35">
      <c r="A16" t="s">
        <v>58</v>
      </c>
      <c r="B16" s="2105">
        <v>0.69230771064758301</v>
      </c>
      <c r="C16" s="2106">
        <v>0</v>
      </c>
      <c r="D16" s="2107">
        <v>0.30769231915473938</v>
      </c>
      <c r="E16" s="2108">
        <v>0</v>
      </c>
    </row>
    <row r="17" spans="1:5" x14ac:dyDescent="0.35">
      <c r="A17" t="s">
        <v>59</v>
      </c>
      <c r="B17" s="2237">
        <v>0.58333331346511841</v>
      </c>
      <c r="C17" s="2238">
        <v>8.3333343267440796E-2</v>
      </c>
      <c r="D17" s="2239">
        <v>0.33333337306976318</v>
      </c>
      <c r="E17" s="2240">
        <v>0</v>
      </c>
    </row>
    <row r="18" spans="1:5" x14ac:dyDescent="0.35">
      <c r="A18" t="s">
        <v>60</v>
      </c>
      <c r="B18" s="2369">
        <v>0.55555558204650879</v>
      </c>
      <c r="C18" s="2370">
        <v>0</v>
      </c>
      <c r="D18" s="2371">
        <v>0.44444447755813599</v>
      </c>
      <c r="E18" s="2372">
        <v>0</v>
      </c>
    </row>
    <row r="19" spans="1:5" x14ac:dyDescent="0.35">
      <c r="A19" t="s">
        <v>61</v>
      </c>
      <c r="B19" s="2501">
        <v>0.45454546809196472</v>
      </c>
      <c r="C19" s="2502">
        <v>0.18181818723678589</v>
      </c>
      <c r="D19" s="2503">
        <v>0.36363637447357178</v>
      </c>
      <c r="E19" s="2504">
        <v>0</v>
      </c>
    </row>
    <row r="20" spans="1:5" x14ac:dyDescent="0.35">
      <c r="A20" t="s">
        <v>62</v>
      </c>
      <c r="B20" s="2633">
        <v>0.75862067937850952</v>
      </c>
      <c r="C20" s="2634">
        <v>0</v>
      </c>
      <c r="D20" s="2635">
        <v>0.24137930572032928</v>
      </c>
      <c r="E20" s="2636">
        <v>0</v>
      </c>
    </row>
    <row r="21" spans="1:5" x14ac:dyDescent="0.35">
      <c r="A21" t="s">
        <v>63</v>
      </c>
      <c r="B21" s="2765">
        <v>0.8461538553237915</v>
      </c>
      <c r="C21" s="2766">
        <v>7.6923079788684845E-2</v>
      </c>
      <c r="D21" s="2767">
        <v>7.6923079788684845E-2</v>
      </c>
      <c r="E21" s="2768">
        <v>0</v>
      </c>
    </row>
    <row r="22" spans="1:5" x14ac:dyDescent="0.35">
      <c r="A22" t="s">
        <v>64</v>
      </c>
      <c r="B22" s="2897">
        <v>0.75510197877883911</v>
      </c>
      <c r="C22" s="2898">
        <v>4.0816325694322586E-2</v>
      </c>
      <c r="D22" s="2899">
        <v>0.20408162474632263</v>
      </c>
      <c r="E22" s="2900">
        <v>0</v>
      </c>
    </row>
    <row r="23" spans="1:5" x14ac:dyDescent="0.35">
      <c r="A23" t="s">
        <v>65</v>
      </c>
      <c r="B23" s="3029">
        <v>0.73684209585189819</v>
      </c>
      <c r="C23" s="3030">
        <v>5.2631579339504242E-2</v>
      </c>
      <c r="D23" s="3031">
        <v>5.2631579339504242E-2</v>
      </c>
      <c r="E23" s="3032">
        <v>0.15789473056793213</v>
      </c>
    </row>
    <row r="24" spans="1:5" x14ac:dyDescent="0.35">
      <c r="A24" t="s">
        <v>66</v>
      </c>
      <c r="B24" s="3161">
        <v>0.80000001192092896</v>
      </c>
      <c r="C24" s="3162">
        <v>0</v>
      </c>
      <c r="D24" s="3163">
        <v>0.20000000298023224</v>
      </c>
      <c r="E24" s="3164">
        <v>0</v>
      </c>
    </row>
    <row r="25" spans="1:5" x14ac:dyDescent="0.35">
      <c r="A25" t="s">
        <v>67</v>
      </c>
      <c r="B25" s="3293">
        <v>0.5</v>
      </c>
      <c r="C25" s="3294">
        <v>7.352941483259201E-2</v>
      </c>
      <c r="D25" s="3295">
        <v>0.4117647111415863</v>
      </c>
      <c r="E25" s="3296">
        <v>1.4705882407724857E-2</v>
      </c>
    </row>
    <row r="26" spans="1:5" x14ac:dyDescent="0.35">
      <c r="A26" t="s">
        <v>68</v>
      </c>
      <c r="B26" s="3425">
        <v>0.79664576053619385</v>
      </c>
      <c r="C26" s="3426">
        <v>0.111111119389534</v>
      </c>
      <c r="D26" s="3427">
        <v>9.2243187129497528E-2</v>
      </c>
      <c r="E26" s="3428">
        <v>0</v>
      </c>
    </row>
    <row r="27" spans="1:5" x14ac:dyDescent="0.35">
      <c r="A27" t="s">
        <v>69</v>
      </c>
      <c r="B27" s="3557">
        <v>0.79050278663635254</v>
      </c>
      <c r="C27" s="3558">
        <v>0.12849162518978119</v>
      </c>
      <c r="D27" s="3559">
        <v>8.1005595624446869E-2</v>
      </c>
      <c r="E27" s="3560">
        <v>0</v>
      </c>
    </row>
    <row r="28" spans="1:5" x14ac:dyDescent="0.35">
      <c r="A28" t="s">
        <v>70</v>
      </c>
      <c r="B28" s="3689">
        <v>0.875</v>
      </c>
      <c r="C28" s="3690">
        <v>4.1666671633720398E-2</v>
      </c>
      <c r="D28" s="3691">
        <v>8.3333343267440796E-2</v>
      </c>
      <c r="E28" s="3692">
        <v>0</v>
      </c>
    </row>
    <row r="29" spans="1:5" x14ac:dyDescent="0.35">
      <c r="A29" t="s">
        <v>71</v>
      </c>
      <c r="B29" s="3821">
        <v>0.91666674613952637</v>
      </c>
      <c r="C29" s="3822">
        <v>4.1666671633720398E-2</v>
      </c>
      <c r="D29" s="3823">
        <v>4.1666671633720398E-2</v>
      </c>
      <c r="E29" s="3824">
        <v>0</v>
      </c>
    </row>
    <row r="30" spans="1:5" x14ac:dyDescent="0.35">
      <c r="A30" t="s">
        <v>72</v>
      </c>
      <c r="B30" s="3953">
        <v>0.64999997615814209</v>
      </c>
      <c r="C30" s="3954">
        <v>0</v>
      </c>
      <c r="D30" s="3955">
        <v>0.34999999403953552</v>
      </c>
      <c r="E30" s="3956">
        <v>0</v>
      </c>
    </row>
    <row r="31" spans="1:5" x14ac:dyDescent="0.35">
      <c r="A31" t="s">
        <v>73</v>
      </c>
      <c r="B31" s="4085">
        <v>0.69999998807907104</v>
      </c>
      <c r="C31" s="4086">
        <v>5.000000074505806E-2</v>
      </c>
      <c r="D31" s="4087">
        <v>0.10000000149011612</v>
      </c>
      <c r="E31" s="4088">
        <v>0.15000000596046448</v>
      </c>
    </row>
    <row r="32" spans="1:5" x14ac:dyDescent="0.35">
      <c r="A32" t="s">
        <v>74</v>
      </c>
      <c r="B32" s="4217">
        <v>1</v>
      </c>
      <c r="C32" s="4218">
        <v>0</v>
      </c>
      <c r="D32" s="4219">
        <v>0</v>
      </c>
      <c r="E32" s="4220">
        <v>0</v>
      </c>
    </row>
    <row r="33" spans="1:5" x14ac:dyDescent="0.35">
      <c r="A33" t="s">
        <v>75</v>
      </c>
      <c r="B33" s="4349">
        <v>0.67441862821578979</v>
      </c>
      <c r="C33" s="4350">
        <v>0</v>
      </c>
      <c r="D33" s="4351">
        <v>0.32558140158653259</v>
      </c>
      <c r="E33" s="4352">
        <v>0</v>
      </c>
    </row>
    <row r="34" spans="1:5" x14ac:dyDescent="0.35">
      <c r="A34" t="s">
        <v>76</v>
      </c>
      <c r="B34" s="4481">
        <v>0.65078949928283691</v>
      </c>
      <c r="C34" s="4482">
        <v>9.1315791010856628E-2</v>
      </c>
      <c r="D34" s="4483">
        <v>0.24842105805873871</v>
      </c>
      <c r="E34" s="4484">
        <v>9.4736842438578606E-3</v>
      </c>
    </row>
    <row r="35" spans="1:5" x14ac:dyDescent="0.35">
      <c r="A35" t="s">
        <v>77</v>
      </c>
      <c r="B35" s="4613">
        <v>0.88372093439102173</v>
      </c>
      <c r="C35" s="4614">
        <v>2.3255813866853714E-2</v>
      </c>
      <c r="D35" s="4615">
        <v>6.976744532585144E-2</v>
      </c>
      <c r="E35" s="4616">
        <v>2.3255813866853714E-2</v>
      </c>
    </row>
    <row r="36" spans="1:5" x14ac:dyDescent="0.35">
      <c r="A36" t="s">
        <v>78</v>
      </c>
      <c r="B36" s="4745">
        <v>0.96825391054153442</v>
      </c>
      <c r="C36" s="4746">
        <v>3.1746033579111099E-2</v>
      </c>
      <c r="D36" s="4747">
        <v>0</v>
      </c>
      <c r="E36" s="4748">
        <v>0</v>
      </c>
    </row>
    <row r="37" spans="1:5" x14ac:dyDescent="0.35">
      <c r="A37" t="s">
        <v>79</v>
      </c>
      <c r="B37" s="4877">
        <v>0.89655172824859619</v>
      </c>
      <c r="C37" s="4878">
        <v>0</v>
      </c>
      <c r="D37" s="4879">
        <v>0.10344827920198441</v>
      </c>
      <c r="E37" s="4880">
        <v>0</v>
      </c>
    </row>
    <row r="38" spans="1:5" x14ac:dyDescent="0.35">
      <c r="A38" t="s">
        <v>80</v>
      </c>
      <c r="B38" s="5009">
        <v>0.75</v>
      </c>
      <c r="C38" s="5010">
        <v>0</v>
      </c>
      <c r="D38" s="5011">
        <v>0.25</v>
      </c>
      <c r="E38" s="5012">
        <v>0</v>
      </c>
    </row>
    <row r="39" spans="1:5" x14ac:dyDescent="0.35">
      <c r="A39" t="s">
        <v>81</v>
      </c>
      <c r="B39" s="5141">
        <v>0.61224490404129028</v>
      </c>
      <c r="C39" s="5142">
        <v>2.0408162847161293E-2</v>
      </c>
      <c r="D39" s="5143">
        <v>0.32653060555458069</v>
      </c>
      <c r="E39" s="5144">
        <v>4.0816325694322586E-2</v>
      </c>
    </row>
    <row r="40" spans="1:5" x14ac:dyDescent="0.35">
      <c r="A40" t="s">
        <v>82</v>
      </c>
      <c r="B40" s="5273">
        <v>0.78787881135940552</v>
      </c>
      <c r="C40" s="5274">
        <v>9.0909093618392944E-2</v>
      </c>
      <c r="D40" s="5275">
        <v>0.12121211737394333</v>
      </c>
      <c r="E40" s="5276">
        <v>0</v>
      </c>
    </row>
    <row r="41" spans="1:5" x14ac:dyDescent="0.35">
      <c r="A41" t="s">
        <v>83</v>
      </c>
      <c r="B41" s="5405">
        <v>0.84210526943206787</v>
      </c>
      <c r="C41" s="5406">
        <v>0</v>
      </c>
      <c r="D41" s="5407">
        <v>0.15789473056793213</v>
      </c>
      <c r="E41" s="5408">
        <v>0</v>
      </c>
    </row>
    <row r="42" spans="1:5" x14ac:dyDescent="0.35">
      <c r="A42" t="s">
        <v>84</v>
      </c>
      <c r="B42" s="5537">
        <v>0.71428573131561279</v>
      </c>
      <c r="C42" s="5538">
        <v>7.1428574621677399E-2</v>
      </c>
      <c r="D42" s="5539">
        <v>0.2142857164144516</v>
      </c>
      <c r="E42" s="5540">
        <v>0</v>
      </c>
    </row>
    <row r="43" spans="1:5" x14ac:dyDescent="0.35">
      <c r="A43" t="s">
        <v>85</v>
      </c>
      <c r="B43" s="5669">
        <v>0.6875</v>
      </c>
      <c r="C43" s="5670">
        <v>0</v>
      </c>
      <c r="D43" s="5671">
        <v>0.3125</v>
      </c>
      <c r="E43" s="5672">
        <v>0</v>
      </c>
    </row>
    <row r="44" spans="1:5" x14ac:dyDescent="0.35">
      <c r="A44" t="s">
        <v>86</v>
      </c>
      <c r="B44" s="5801">
        <v>0.7023809552192688</v>
      </c>
      <c r="C44" s="5802">
        <v>7.1428574621677399E-2</v>
      </c>
      <c r="D44" s="5803">
        <v>0.2261904776096344</v>
      </c>
      <c r="E44" s="5804">
        <v>0</v>
      </c>
    </row>
    <row r="45" spans="1:5" x14ac:dyDescent="0.35">
      <c r="A45" t="s">
        <v>87</v>
      </c>
      <c r="B45" s="5933">
        <v>0.80487805604934692</v>
      </c>
      <c r="C45" s="5934">
        <v>2.4390242993831635E-2</v>
      </c>
      <c r="D45" s="5935">
        <v>0.17073172330856323</v>
      </c>
      <c r="E45" s="5936">
        <v>0</v>
      </c>
    </row>
    <row r="46" spans="1:5" x14ac:dyDescent="0.35">
      <c r="A46" t="s">
        <v>88</v>
      </c>
      <c r="B46" s="6065">
        <v>0.66666674613952637</v>
      </c>
      <c r="C46" s="6066">
        <v>0.20000000298023224</v>
      </c>
      <c r="D46" s="6067">
        <v>0.13333334028720856</v>
      </c>
      <c r="E46" s="6068">
        <v>0</v>
      </c>
    </row>
    <row r="47" spans="1:5" x14ac:dyDescent="0.35">
      <c r="A47" t="s">
        <v>89</v>
      </c>
      <c r="B47" s="6197">
        <v>0.875</v>
      </c>
      <c r="C47" s="6198">
        <v>0</v>
      </c>
      <c r="D47" s="6199">
        <v>0.125</v>
      </c>
      <c r="E47" s="6200">
        <v>0</v>
      </c>
    </row>
    <row r="48" spans="1:5" x14ac:dyDescent="0.35">
      <c r="A48" t="s">
        <v>90</v>
      </c>
      <c r="B48" s="6329">
        <v>0.77142858505249023</v>
      </c>
      <c r="C48" s="6330">
        <v>8.5714295506477356E-2</v>
      </c>
      <c r="D48" s="6331">
        <v>0.1428571492433548</v>
      </c>
      <c r="E48" s="6332">
        <v>0</v>
      </c>
    </row>
    <row r="49" spans="1:5" x14ac:dyDescent="0.35">
      <c r="A49" t="s">
        <v>91</v>
      </c>
      <c r="B49" s="6461">
        <v>0.90909093618392944</v>
      </c>
      <c r="C49" s="6462">
        <v>0</v>
      </c>
      <c r="D49" s="6463">
        <v>9.0909093618392944E-2</v>
      </c>
      <c r="E49" s="6464">
        <v>0</v>
      </c>
    </row>
    <row r="50" spans="1:5" x14ac:dyDescent="0.35">
      <c r="A50" t="s">
        <v>92</v>
      </c>
      <c r="B50" s="6593">
        <v>0.80000001192092896</v>
      </c>
      <c r="C50" s="6594">
        <v>5.000000074505806E-2</v>
      </c>
      <c r="D50" s="6595">
        <v>0.15000000596046448</v>
      </c>
      <c r="E50" s="6596">
        <v>0</v>
      </c>
    </row>
    <row r="51" spans="1:5" x14ac:dyDescent="0.35">
      <c r="A51" t="s">
        <v>93</v>
      </c>
      <c r="B51" s="6725">
        <v>0.78571426868438721</v>
      </c>
      <c r="C51" s="6726">
        <v>7.1428574621677399E-2</v>
      </c>
      <c r="D51" s="6727">
        <v>0.1428571492433548</v>
      </c>
      <c r="E51" s="6728">
        <v>0</v>
      </c>
    </row>
    <row r="52" spans="1:5" x14ac:dyDescent="0.35">
      <c r="A52" t="s">
        <v>94</v>
      </c>
      <c r="B52" s="6857">
        <v>0.64705884456634521</v>
      </c>
      <c r="C52" s="6858">
        <v>8.8235288858413696E-2</v>
      </c>
      <c r="D52" s="6859">
        <v>0.26470589637756348</v>
      </c>
      <c r="E52" s="6860">
        <v>0</v>
      </c>
    </row>
    <row r="53" spans="1:5" x14ac:dyDescent="0.35">
      <c r="A53" t="s">
        <v>95</v>
      </c>
      <c r="B53" s="6989">
        <v>0.85185188055038452</v>
      </c>
      <c r="C53" s="6990">
        <v>0</v>
      </c>
      <c r="D53" s="6991">
        <v>0.111111119389534</v>
      </c>
      <c r="E53" s="6992">
        <v>3.7037037312984467E-2</v>
      </c>
    </row>
    <row r="54" spans="1:5" x14ac:dyDescent="0.35">
      <c r="A54" t="s">
        <v>96</v>
      </c>
      <c r="B54" s="7121">
        <v>4.5454546809196472E-2</v>
      </c>
      <c r="C54" s="7122">
        <v>0.31818181276321411</v>
      </c>
      <c r="D54" s="7123">
        <v>0.36363637447357178</v>
      </c>
      <c r="E54" s="7124">
        <v>0.27272728085517883</v>
      </c>
    </row>
    <row r="55" spans="1:5" x14ac:dyDescent="0.35">
      <c r="A55" t="s">
        <v>97</v>
      </c>
      <c r="B55" s="7253">
        <v>0.66666674613952637</v>
      </c>
      <c r="C55" s="7254">
        <v>8.3333343267440796E-2</v>
      </c>
      <c r="D55" s="7255">
        <v>8.3333343267440796E-2</v>
      </c>
      <c r="E55" s="7256">
        <v>0.16666668653488159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4.15" x14ac:dyDescent="0.35"/>
  <cols>
    <col min="1" max="1" width="43" bestFit="1" customWidth="1"/>
    <col min="2" max="2" width="11" bestFit="1" customWidth="1"/>
    <col min="3" max="3" width="15.1640625" bestFit="1" customWidth="1"/>
    <col min="4" max="4" width="13.4140625" bestFit="1" customWidth="1"/>
    <col min="5" max="5" width="14.4140625" bestFit="1" customWidth="1"/>
  </cols>
  <sheetData>
    <row r="1" spans="1:5" x14ac:dyDescent="0.35">
      <c r="A1" t="s">
        <v>0</v>
      </c>
      <c r="B1" s="249" t="s">
        <v>42</v>
      </c>
      <c r="C1" s="250" t="s">
        <v>43</v>
      </c>
      <c r="D1" s="251" t="s">
        <v>44</v>
      </c>
      <c r="E1" s="252" t="s">
        <v>25</v>
      </c>
    </row>
    <row r="2" spans="1:5" x14ac:dyDescent="0.35">
      <c r="A2" t="s">
        <v>10</v>
      </c>
      <c r="B2" s="261">
        <v>0.23469388484954834</v>
      </c>
      <c r="C2" s="262">
        <v>5.1020406186580658E-2</v>
      </c>
      <c r="D2" s="263">
        <v>0.13265305757522583</v>
      </c>
      <c r="E2" s="264">
        <v>0</v>
      </c>
    </row>
    <row r="3" spans="1:5" x14ac:dyDescent="0.35">
      <c r="A3" t="s">
        <v>45</v>
      </c>
      <c r="B3" s="393">
        <v>0.28301885724067688</v>
      </c>
      <c r="C3" s="394">
        <v>0</v>
      </c>
      <c r="D3" s="395">
        <v>7.5471699237823486E-2</v>
      </c>
      <c r="E3" s="396">
        <v>0</v>
      </c>
    </row>
    <row r="4" spans="1:5" x14ac:dyDescent="0.35">
      <c r="A4" t="s">
        <v>46</v>
      </c>
      <c r="B4" s="525">
        <v>0.38383838534355164</v>
      </c>
      <c r="C4" s="526">
        <v>1.0101009160280228E-2</v>
      </c>
      <c r="D4" s="527">
        <v>2.0202018320560455E-2</v>
      </c>
      <c r="E4" s="528">
        <v>0</v>
      </c>
    </row>
    <row r="5" spans="1:5" x14ac:dyDescent="0.35">
      <c r="A5" t="s">
        <v>47</v>
      </c>
      <c r="B5" s="657">
        <v>0.21081081032752991</v>
      </c>
      <c r="C5" s="658">
        <v>0</v>
      </c>
      <c r="D5" s="659">
        <v>0.11891891807317734</v>
      </c>
      <c r="E5" s="660">
        <v>2.1621622145175934E-2</v>
      </c>
    </row>
    <row r="6" spans="1:5" x14ac:dyDescent="0.35">
      <c r="A6" t="s">
        <v>48</v>
      </c>
      <c r="B6" s="789">
        <v>6.5934069454669952E-2</v>
      </c>
      <c r="C6" s="790">
        <v>6.5934069454669952E-2</v>
      </c>
      <c r="D6" s="791">
        <v>7.6923079788684845E-2</v>
      </c>
      <c r="E6" s="792">
        <v>0</v>
      </c>
    </row>
    <row r="7" spans="1:5" x14ac:dyDescent="0.35">
      <c r="A7" t="s">
        <v>49</v>
      </c>
      <c r="B7" s="921">
        <v>0.34188035130500793</v>
      </c>
      <c r="C7" s="922">
        <v>2.5641025975346565E-2</v>
      </c>
      <c r="D7" s="923">
        <v>2.5641025975346565E-2</v>
      </c>
      <c r="E7" s="924">
        <v>0</v>
      </c>
    </row>
    <row r="8" spans="1:5" x14ac:dyDescent="0.35">
      <c r="A8" t="s">
        <v>50</v>
      </c>
      <c r="B8" s="1053">
        <v>0.31481480598449707</v>
      </c>
      <c r="C8" s="1054">
        <v>0</v>
      </c>
      <c r="D8" s="1055">
        <v>6.7901231348514557E-2</v>
      </c>
      <c r="E8" s="1056">
        <v>0</v>
      </c>
    </row>
    <row r="9" spans="1:5" x14ac:dyDescent="0.35">
      <c r="A9" t="s">
        <v>51</v>
      </c>
      <c r="B9" s="1185">
        <v>0.26190477609634399</v>
      </c>
      <c r="C9" s="1186">
        <v>9.5238097012042999E-2</v>
      </c>
      <c r="D9" s="1187">
        <v>0</v>
      </c>
      <c r="E9" s="1188">
        <v>0</v>
      </c>
    </row>
    <row r="10" spans="1:5" x14ac:dyDescent="0.35">
      <c r="A10" t="s">
        <v>52</v>
      </c>
      <c r="B10" s="1317">
        <v>0.15909090638160706</v>
      </c>
      <c r="C10" s="1318">
        <v>9.7727276384830475E-2</v>
      </c>
      <c r="D10" s="1319">
        <v>0.14090909063816071</v>
      </c>
      <c r="E10" s="1320">
        <v>2.7272727340459824E-2</v>
      </c>
    </row>
    <row r="11" spans="1:5" x14ac:dyDescent="0.35">
      <c r="A11" t="s">
        <v>53</v>
      </c>
      <c r="B11" s="1449">
        <v>8.0338269472122192E-2</v>
      </c>
      <c r="C11" s="1450">
        <v>9.0909093618392944E-2</v>
      </c>
      <c r="D11" s="1451">
        <v>9.3023255467414856E-2</v>
      </c>
      <c r="E11" s="1452">
        <v>0.13530655205249786</v>
      </c>
    </row>
    <row r="12" spans="1:5" x14ac:dyDescent="0.35">
      <c r="A12" t="s">
        <v>54</v>
      </c>
      <c r="B12" s="1581">
        <v>0.16666668653488159</v>
      </c>
      <c r="C12" s="1582">
        <v>2.7027027681469917E-2</v>
      </c>
      <c r="D12" s="1583">
        <v>0.10810811072587967</v>
      </c>
      <c r="E12" s="1584">
        <v>4.954954981803894E-2</v>
      </c>
    </row>
    <row r="13" spans="1:5" x14ac:dyDescent="0.35">
      <c r="A13" t="s">
        <v>55</v>
      </c>
      <c r="B13" s="1713">
        <v>0.23846153914928436</v>
      </c>
      <c r="C13" s="1714">
        <v>7.6923076994717121E-3</v>
      </c>
      <c r="D13" s="1715">
        <v>7.6923076994717121E-3</v>
      </c>
      <c r="E13" s="1716">
        <v>0.12307692319154739</v>
      </c>
    </row>
    <row r="14" spans="1:5" x14ac:dyDescent="0.35">
      <c r="A14" t="s">
        <v>56</v>
      </c>
      <c r="B14" s="1845">
        <v>0.29069766402244568</v>
      </c>
      <c r="C14" s="1846">
        <v>2.3255813866853714E-2</v>
      </c>
      <c r="D14" s="1847">
        <v>6.976744532585144E-2</v>
      </c>
      <c r="E14" s="1848">
        <v>0</v>
      </c>
    </row>
    <row r="15" spans="1:5" x14ac:dyDescent="0.35">
      <c r="A15" t="s">
        <v>57</v>
      </c>
      <c r="B15" s="1977">
        <v>0.12949639558792114</v>
      </c>
      <c r="C15" s="1978">
        <v>1.9184652715921402E-2</v>
      </c>
      <c r="D15" s="1979">
        <v>0.175059974193573</v>
      </c>
      <c r="E15" s="1980">
        <v>0</v>
      </c>
    </row>
    <row r="16" spans="1:5" x14ac:dyDescent="0.35">
      <c r="A16" t="s">
        <v>58</v>
      </c>
      <c r="B16" s="2109">
        <v>0.23376622796058655</v>
      </c>
      <c r="C16" s="2110">
        <v>0</v>
      </c>
      <c r="D16" s="2111">
        <v>0.10389610379934311</v>
      </c>
      <c r="E16" s="2112">
        <v>0</v>
      </c>
    </row>
    <row r="17" spans="1:5" x14ac:dyDescent="0.35">
      <c r="A17" t="s">
        <v>59</v>
      </c>
      <c r="B17" s="2241">
        <v>0.22580644488334656</v>
      </c>
      <c r="C17" s="2242">
        <v>3.2258063554763794E-2</v>
      </c>
      <c r="D17" s="2243">
        <v>0.12903225421905518</v>
      </c>
      <c r="E17" s="2244">
        <v>0</v>
      </c>
    </row>
    <row r="18" spans="1:5" x14ac:dyDescent="0.35">
      <c r="A18" t="s">
        <v>60</v>
      </c>
      <c r="B18" s="2373">
        <v>0.19607843458652496</v>
      </c>
      <c r="C18" s="2374">
        <v>0</v>
      </c>
      <c r="D18" s="2375">
        <v>0.15686275064945221</v>
      </c>
      <c r="E18" s="2376">
        <v>0</v>
      </c>
    </row>
    <row r="19" spans="1:5" x14ac:dyDescent="0.35">
      <c r="A19" t="s">
        <v>61</v>
      </c>
      <c r="B19" s="2505">
        <v>0.19230769574642181</v>
      </c>
      <c r="C19" s="2506">
        <v>7.6923079788684845E-2</v>
      </c>
      <c r="D19" s="2507">
        <v>0.15384615957736969</v>
      </c>
      <c r="E19" s="2508">
        <v>0</v>
      </c>
    </row>
    <row r="20" spans="1:5" x14ac:dyDescent="0.35">
      <c r="A20" t="s">
        <v>62</v>
      </c>
      <c r="B20" s="2637">
        <v>0.27500000596046448</v>
      </c>
      <c r="C20" s="2638">
        <v>0</v>
      </c>
      <c r="D20" s="2639">
        <v>8.7499998509883881E-2</v>
      </c>
      <c r="E20" s="2640">
        <v>0</v>
      </c>
    </row>
    <row r="21" spans="1:5" x14ac:dyDescent="0.35">
      <c r="A21" t="s">
        <v>63</v>
      </c>
      <c r="B21" s="2769">
        <v>0.3928571343421936</v>
      </c>
      <c r="C21" s="2770">
        <v>3.5714287310838699E-2</v>
      </c>
      <c r="D21" s="2771">
        <v>3.5714287310838699E-2</v>
      </c>
      <c r="E21" s="2772">
        <v>0</v>
      </c>
    </row>
    <row r="22" spans="1:5" x14ac:dyDescent="0.35">
      <c r="A22" t="s">
        <v>64</v>
      </c>
      <c r="B22" s="2901">
        <v>0.25342464447021484</v>
      </c>
      <c r="C22" s="2902">
        <v>1.3698630034923553E-2</v>
      </c>
      <c r="D22" s="2903">
        <v>6.8493150174617767E-2</v>
      </c>
      <c r="E22" s="2904">
        <v>0</v>
      </c>
    </row>
    <row r="23" spans="1:5" x14ac:dyDescent="0.35">
      <c r="A23" t="s">
        <v>65</v>
      </c>
      <c r="B23" s="3033">
        <v>0.22580644488334656</v>
      </c>
      <c r="C23" s="3034">
        <v>1.6129031777381897E-2</v>
      </c>
      <c r="D23" s="3035">
        <v>1.6129031777381897E-2</v>
      </c>
      <c r="E23" s="3036">
        <v>4.8387095332145691E-2</v>
      </c>
    </row>
    <row r="24" spans="1:5" x14ac:dyDescent="0.35">
      <c r="A24" t="s">
        <v>66</v>
      </c>
      <c r="B24" s="3165">
        <v>0.32653060555458069</v>
      </c>
      <c r="C24" s="3166">
        <v>0</v>
      </c>
      <c r="D24" s="3167">
        <v>8.1632651388645172E-2</v>
      </c>
      <c r="E24" s="3168">
        <v>0</v>
      </c>
    </row>
    <row r="25" spans="1:5" x14ac:dyDescent="0.35">
      <c r="A25" t="s">
        <v>67</v>
      </c>
      <c r="B25" s="3297">
        <v>0.19209039211273193</v>
      </c>
      <c r="C25" s="3298">
        <v>2.8248585760593414E-2</v>
      </c>
      <c r="D25" s="3299">
        <v>0.15819208323955536</v>
      </c>
      <c r="E25" s="3300">
        <v>5.6497175246477127E-3</v>
      </c>
    </row>
    <row r="26" spans="1:5" x14ac:dyDescent="0.35">
      <c r="A26" t="s">
        <v>68</v>
      </c>
      <c r="B26" s="3429">
        <v>0.24643319845199585</v>
      </c>
      <c r="C26" s="3430">
        <v>3.4370947629213333E-2</v>
      </c>
      <c r="D26" s="3431">
        <v>2.853437140583992E-2</v>
      </c>
      <c r="E26" s="3432">
        <v>0</v>
      </c>
    </row>
    <row r="27" spans="1:5" x14ac:dyDescent="0.35">
      <c r="A27" t="s">
        <v>69</v>
      </c>
      <c r="B27" s="3561">
        <v>0.23821549117565155</v>
      </c>
      <c r="C27" s="3562">
        <v>3.8720536977052689E-2</v>
      </c>
      <c r="D27" s="3563">
        <v>2.4410774931311607E-2</v>
      </c>
      <c r="E27" s="3564">
        <v>0</v>
      </c>
    </row>
    <row r="28" spans="1:5" x14ac:dyDescent="0.35">
      <c r="A28" t="s">
        <v>70</v>
      </c>
      <c r="B28" s="3693">
        <v>0.35593220591545105</v>
      </c>
      <c r="C28" s="3694">
        <v>1.6949152573943138E-2</v>
      </c>
      <c r="D28" s="3695">
        <v>3.3898305147886276E-2</v>
      </c>
      <c r="E28" s="3696">
        <v>0</v>
      </c>
    </row>
    <row r="29" spans="1:5" x14ac:dyDescent="0.35">
      <c r="A29" t="s">
        <v>71</v>
      </c>
      <c r="B29" s="3825">
        <v>0.40000000596046448</v>
      </c>
      <c r="C29" s="3826">
        <v>1.8181817606091499E-2</v>
      </c>
      <c r="D29" s="3827">
        <v>1.8181817606091499E-2</v>
      </c>
      <c r="E29" s="3828">
        <v>0</v>
      </c>
    </row>
    <row r="30" spans="1:5" x14ac:dyDescent="0.35">
      <c r="A30" t="s">
        <v>72</v>
      </c>
      <c r="B30" s="3957">
        <v>0.26530611515045166</v>
      </c>
      <c r="C30" s="3958">
        <v>0</v>
      </c>
      <c r="D30" s="3959">
        <v>0.1428571492433548</v>
      </c>
      <c r="E30" s="3960">
        <v>0</v>
      </c>
    </row>
    <row r="31" spans="1:5" x14ac:dyDescent="0.35">
      <c r="A31" t="s">
        <v>73</v>
      </c>
      <c r="B31" s="4089">
        <v>0.21212121844291687</v>
      </c>
      <c r="C31" s="4090">
        <v>1.5151514671742916E-2</v>
      </c>
      <c r="D31" s="4091">
        <v>3.0303029343485832E-2</v>
      </c>
      <c r="E31" s="4092">
        <v>4.5454546809196472E-2</v>
      </c>
    </row>
    <row r="32" spans="1:5" x14ac:dyDescent="0.35">
      <c r="A32" t="s">
        <v>74</v>
      </c>
      <c r="B32" s="4221">
        <v>0.44285714626312256</v>
      </c>
      <c r="C32" s="4222">
        <v>0</v>
      </c>
      <c r="D32" s="4223">
        <v>0</v>
      </c>
      <c r="E32" s="4224">
        <v>0</v>
      </c>
    </row>
    <row r="33" spans="1:5" x14ac:dyDescent="0.35">
      <c r="A33" t="s">
        <v>75</v>
      </c>
      <c r="B33" s="4353">
        <v>0.28155338764190674</v>
      </c>
      <c r="C33" s="4354">
        <v>0</v>
      </c>
      <c r="D33" s="4355">
        <v>0.13592232763767242</v>
      </c>
      <c r="E33" s="4356">
        <v>0</v>
      </c>
    </row>
    <row r="34" spans="1:5" x14ac:dyDescent="0.35">
      <c r="A34" t="s">
        <v>76</v>
      </c>
      <c r="B34" s="4485">
        <v>0.21986131370067596</v>
      </c>
      <c r="C34" s="4486">
        <v>3.084992803633213E-2</v>
      </c>
      <c r="D34" s="4487">
        <v>8.392602950334549E-2</v>
      </c>
      <c r="E34" s="4488">
        <v>3.2005689572542906E-3</v>
      </c>
    </row>
    <row r="35" spans="1:5" x14ac:dyDescent="0.35">
      <c r="A35" t="s">
        <v>77</v>
      </c>
      <c r="B35" s="4617">
        <v>0.3486238420009613</v>
      </c>
      <c r="C35" s="4618">
        <v>9.1743115335702896E-3</v>
      </c>
      <c r="D35" s="4619">
        <v>2.7522936463356018E-2</v>
      </c>
      <c r="E35" s="4620">
        <v>9.1743115335702896E-3</v>
      </c>
    </row>
    <row r="36" spans="1:5" x14ac:dyDescent="0.35">
      <c r="A36" t="s">
        <v>78</v>
      </c>
      <c r="B36" s="4749">
        <v>0.33516484498977661</v>
      </c>
      <c r="C36" s="4750">
        <v>1.0989011265337467E-2</v>
      </c>
      <c r="D36" s="4751">
        <v>0</v>
      </c>
      <c r="E36" s="4752">
        <v>0</v>
      </c>
    </row>
    <row r="37" spans="1:5" x14ac:dyDescent="0.35">
      <c r="A37" t="s">
        <v>79</v>
      </c>
      <c r="B37" s="4881">
        <v>0.37142857909202576</v>
      </c>
      <c r="C37" s="4882">
        <v>0</v>
      </c>
      <c r="D37" s="4883">
        <v>4.2857147753238678E-2</v>
      </c>
      <c r="E37" s="4884">
        <v>0</v>
      </c>
    </row>
    <row r="38" spans="1:5" x14ac:dyDescent="0.35">
      <c r="A38" t="s">
        <v>80</v>
      </c>
      <c r="B38" s="5013">
        <v>0.27777779102325439</v>
      </c>
      <c r="C38" s="5014">
        <v>0</v>
      </c>
      <c r="D38" s="5015">
        <v>9.2592589557170868E-2</v>
      </c>
      <c r="E38" s="5016">
        <v>0</v>
      </c>
    </row>
    <row r="39" spans="1:5" x14ac:dyDescent="0.35">
      <c r="A39" t="s">
        <v>81</v>
      </c>
      <c r="B39" s="5145">
        <v>0.2238805890083313</v>
      </c>
      <c r="C39" s="5146">
        <v>7.4626863934099674E-3</v>
      </c>
      <c r="D39" s="5147">
        <v>0.11940298229455948</v>
      </c>
      <c r="E39" s="5148">
        <v>1.4925372786819935E-2</v>
      </c>
    </row>
    <row r="40" spans="1:5" x14ac:dyDescent="0.35">
      <c r="A40" t="s">
        <v>82</v>
      </c>
      <c r="B40" s="5277">
        <v>0.31515151262283325</v>
      </c>
      <c r="C40" s="5278">
        <v>3.6363635212182999E-2</v>
      </c>
      <c r="D40" s="5279">
        <v>4.8484846949577332E-2</v>
      </c>
      <c r="E40" s="5280">
        <v>0</v>
      </c>
    </row>
    <row r="41" spans="1:5" x14ac:dyDescent="0.35">
      <c r="A41" t="s">
        <v>83</v>
      </c>
      <c r="B41" s="5409">
        <v>0.37209302186965942</v>
      </c>
      <c r="C41" s="5410">
        <v>0</v>
      </c>
      <c r="D41" s="5411">
        <v>6.976744532585144E-2</v>
      </c>
      <c r="E41" s="5412">
        <v>0</v>
      </c>
    </row>
    <row r="42" spans="1:5" x14ac:dyDescent="0.35">
      <c r="A42" t="s">
        <v>84</v>
      </c>
      <c r="B42" s="5541">
        <v>0.30303031206130981</v>
      </c>
      <c r="C42" s="5542">
        <v>3.0303029343485832E-2</v>
      </c>
      <c r="D42" s="5543">
        <v>9.0909093618392944E-2</v>
      </c>
      <c r="E42" s="5544">
        <v>0</v>
      </c>
    </row>
    <row r="43" spans="1:5" x14ac:dyDescent="0.35">
      <c r="A43" t="s">
        <v>85</v>
      </c>
      <c r="B43" s="5673">
        <v>0.32352942228317261</v>
      </c>
      <c r="C43" s="5674">
        <v>0</v>
      </c>
      <c r="D43" s="5675">
        <v>0.14705882966518402</v>
      </c>
      <c r="E43" s="5676">
        <v>0</v>
      </c>
    </row>
    <row r="44" spans="1:5" x14ac:dyDescent="0.35">
      <c r="A44" t="s">
        <v>86</v>
      </c>
      <c r="B44" s="5805">
        <v>0.29499998688697815</v>
      </c>
      <c r="C44" s="5806">
        <v>2.9999999329447746E-2</v>
      </c>
      <c r="D44" s="5807">
        <v>9.4999998807907104E-2</v>
      </c>
      <c r="E44" s="5808">
        <v>0</v>
      </c>
    </row>
    <row r="45" spans="1:5" x14ac:dyDescent="0.35">
      <c r="A45" t="s">
        <v>87</v>
      </c>
      <c r="B45" s="5937">
        <v>0.34736841917037964</v>
      </c>
      <c r="C45" s="5938">
        <v>1.0526316240429878E-2</v>
      </c>
      <c r="D45" s="5939">
        <v>7.36842080950737E-2</v>
      </c>
      <c r="E45" s="5940">
        <v>0</v>
      </c>
    </row>
    <row r="46" spans="1:5" x14ac:dyDescent="0.35">
      <c r="A46" t="s">
        <v>88</v>
      </c>
      <c r="B46" s="6069">
        <v>0.29411765933036804</v>
      </c>
      <c r="C46" s="6070">
        <v>8.8235288858413696E-2</v>
      </c>
      <c r="D46" s="6071">
        <v>5.8823529630899429E-2</v>
      </c>
      <c r="E46" s="6072">
        <v>0</v>
      </c>
    </row>
    <row r="47" spans="1:5" x14ac:dyDescent="0.35">
      <c r="A47" t="s">
        <v>89</v>
      </c>
      <c r="B47" s="6201">
        <v>0.29787233471870422</v>
      </c>
      <c r="C47" s="6202">
        <v>0</v>
      </c>
      <c r="D47" s="6203">
        <v>4.2553190141916275E-2</v>
      </c>
      <c r="E47" s="6204">
        <v>0</v>
      </c>
    </row>
    <row r="48" spans="1:5" x14ac:dyDescent="0.35">
      <c r="A48" t="s">
        <v>90</v>
      </c>
      <c r="B48" s="6333">
        <v>0.23076923191547394</v>
      </c>
      <c r="C48" s="6334">
        <v>2.5641025975346565E-2</v>
      </c>
      <c r="D48" s="6335">
        <v>4.2735043913125992E-2</v>
      </c>
      <c r="E48" s="6336">
        <v>0</v>
      </c>
    </row>
    <row r="49" spans="1:5" x14ac:dyDescent="0.35">
      <c r="A49" t="s">
        <v>91</v>
      </c>
      <c r="B49" s="6465">
        <v>0.37974682450294495</v>
      </c>
      <c r="C49" s="6466">
        <v>0</v>
      </c>
      <c r="D49" s="6467">
        <v>3.7974681705236435E-2</v>
      </c>
      <c r="E49" s="6468">
        <v>0</v>
      </c>
    </row>
    <row r="50" spans="1:5" x14ac:dyDescent="0.35">
      <c r="A50" t="s">
        <v>92</v>
      </c>
      <c r="B50" s="6597">
        <v>0.29629629850387573</v>
      </c>
      <c r="C50" s="6598">
        <v>1.8518518656492233E-2</v>
      </c>
      <c r="D50" s="6599">
        <v>5.5555559694766998E-2</v>
      </c>
      <c r="E50" s="6600">
        <v>0</v>
      </c>
    </row>
    <row r="51" spans="1:5" x14ac:dyDescent="0.35">
      <c r="A51" t="s">
        <v>93</v>
      </c>
      <c r="B51" s="6729">
        <v>0.28205129504203796</v>
      </c>
      <c r="C51" s="6730">
        <v>2.5641025975346565E-2</v>
      </c>
      <c r="D51" s="6731">
        <v>5.128205195069313E-2</v>
      </c>
      <c r="E51" s="6732">
        <v>0</v>
      </c>
    </row>
    <row r="52" spans="1:5" x14ac:dyDescent="0.35">
      <c r="A52" t="s">
        <v>94</v>
      </c>
      <c r="B52" s="6861">
        <v>0.2199999988079071</v>
      </c>
      <c r="C52" s="6862">
        <v>2.9999999329447746E-2</v>
      </c>
      <c r="D52" s="6863">
        <v>9.0000003576278687E-2</v>
      </c>
      <c r="E52" s="6864">
        <v>0</v>
      </c>
    </row>
    <row r="53" spans="1:5" x14ac:dyDescent="0.35">
      <c r="A53" t="s">
        <v>95</v>
      </c>
      <c r="B53" s="6993">
        <v>0.29870128631591797</v>
      </c>
      <c r="C53" s="6994">
        <v>0</v>
      </c>
      <c r="D53" s="6995">
        <v>3.8961037993431091E-2</v>
      </c>
      <c r="E53" s="6996">
        <v>1.2987012974917889E-2</v>
      </c>
    </row>
    <row r="54" spans="1:5" x14ac:dyDescent="0.35">
      <c r="A54" t="s">
        <v>96</v>
      </c>
      <c r="B54" s="7125">
        <v>1.4492753893136978E-2</v>
      </c>
      <c r="C54" s="7126">
        <v>0.10144927352666855</v>
      </c>
      <c r="D54" s="7127">
        <v>0.11594203114509583</v>
      </c>
      <c r="E54" s="7128">
        <v>8.6956523358821869E-2</v>
      </c>
    </row>
    <row r="55" spans="1:5" x14ac:dyDescent="0.35">
      <c r="A55" t="s">
        <v>97</v>
      </c>
      <c r="B55" s="7257">
        <v>0.29629629850387573</v>
      </c>
      <c r="C55" s="7258">
        <v>3.7037037312984467E-2</v>
      </c>
      <c r="D55" s="7259">
        <v>3.7037037312984467E-2</v>
      </c>
      <c r="E55" s="7260">
        <v>7.4074074625968933E-2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O1" sqref="O1"/>
    </sheetView>
  </sheetViews>
  <sheetFormatPr defaultRowHeight="14.15" x14ac:dyDescent="0.35"/>
  <cols>
    <col min="1" max="1" width="43.25" bestFit="1" customWidth="1"/>
    <col min="2" max="2" width="9.58203125" bestFit="1" customWidth="1"/>
    <col min="3" max="3" width="13.25" bestFit="1" customWidth="1"/>
    <col min="4" max="4" width="14.4140625" bestFit="1" customWidth="1"/>
    <col min="5" max="5" width="12.75" bestFit="1" customWidth="1"/>
    <col min="6" max="6" width="9.58203125" bestFit="1" customWidth="1"/>
    <col min="7" max="7" width="10.83203125" bestFit="1" customWidth="1"/>
    <col min="8" max="8" width="13.4140625" bestFit="1" customWidth="1"/>
    <col min="9" max="9" width="14.75" bestFit="1" customWidth="1"/>
    <col min="10" max="10" width="10.75" bestFit="1" customWidth="1"/>
    <col min="11" max="11" width="12" bestFit="1" customWidth="1"/>
    <col min="12" max="12" width="10.83203125" bestFit="1" customWidth="1"/>
    <col min="13" max="13" width="14.1640625" bestFit="1" customWidth="1"/>
  </cols>
  <sheetData>
    <row r="1" spans="1:13" x14ac:dyDescent="0.35">
      <c r="A1" t="s">
        <v>0</v>
      </c>
      <c r="B1" s="55" t="s">
        <v>11</v>
      </c>
      <c r="C1" s="56" t="s">
        <v>12</v>
      </c>
      <c r="D1" s="57" t="s">
        <v>13</v>
      </c>
      <c r="E1" s="58" t="s">
        <v>14</v>
      </c>
      <c r="F1" s="59" t="s">
        <v>15</v>
      </c>
      <c r="G1" s="60" t="s">
        <v>16</v>
      </c>
      <c r="H1" s="61" t="s">
        <v>17</v>
      </c>
      <c r="I1" s="62" t="s">
        <v>18</v>
      </c>
      <c r="J1" s="63" t="s">
        <v>19</v>
      </c>
      <c r="K1" s="64" t="s">
        <v>20</v>
      </c>
      <c r="L1" s="65" t="s">
        <v>21</v>
      </c>
      <c r="M1" s="66" t="s">
        <v>98</v>
      </c>
    </row>
    <row r="2" spans="1:13" x14ac:dyDescent="0.35">
      <c r="A2" t="s">
        <v>10</v>
      </c>
      <c r="B2" s="97">
        <v>7</v>
      </c>
      <c r="C2" s="98">
        <v>0</v>
      </c>
      <c r="D2" s="99">
        <v>2</v>
      </c>
      <c r="E2" s="100">
        <v>0</v>
      </c>
      <c r="F2" s="101">
        <v>14</v>
      </c>
      <c r="G2" s="102">
        <v>0</v>
      </c>
      <c r="H2" s="103">
        <v>2</v>
      </c>
      <c r="I2" s="104">
        <v>3</v>
      </c>
      <c r="J2" s="105">
        <v>0</v>
      </c>
      <c r="K2" s="106">
        <v>8</v>
      </c>
      <c r="L2" s="107">
        <v>5</v>
      </c>
      <c r="M2" s="108">
        <v>0</v>
      </c>
    </row>
    <row r="3" spans="1:13" x14ac:dyDescent="0.35">
      <c r="A3" t="s">
        <v>45</v>
      </c>
      <c r="B3" s="292">
        <v>1</v>
      </c>
      <c r="C3" s="293">
        <v>0</v>
      </c>
      <c r="D3" s="294">
        <v>4</v>
      </c>
      <c r="E3" s="295">
        <v>0</v>
      </c>
      <c r="F3" s="296">
        <v>4</v>
      </c>
      <c r="G3" s="297">
        <v>6</v>
      </c>
      <c r="H3" s="298">
        <v>0</v>
      </c>
      <c r="I3" s="299">
        <v>0</v>
      </c>
      <c r="J3" s="300">
        <v>0</v>
      </c>
      <c r="K3" s="301">
        <v>4</v>
      </c>
      <c r="L3" s="302">
        <v>0</v>
      </c>
      <c r="M3" s="303">
        <v>0</v>
      </c>
    </row>
    <row r="4" spans="1:13" x14ac:dyDescent="0.35">
      <c r="A4" t="s">
        <v>46</v>
      </c>
      <c r="B4" s="424">
        <v>7</v>
      </c>
      <c r="C4" s="425">
        <v>0</v>
      </c>
      <c r="D4" s="426">
        <v>0</v>
      </c>
      <c r="E4" s="427">
        <v>15</v>
      </c>
      <c r="F4" s="428">
        <v>16</v>
      </c>
      <c r="G4" s="429">
        <v>0</v>
      </c>
      <c r="H4" s="430">
        <v>1</v>
      </c>
      <c r="I4" s="431">
        <v>0</v>
      </c>
      <c r="J4" s="432">
        <v>0</v>
      </c>
      <c r="K4" s="433">
        <v>2</v>
      </c>
      <c r="L4" s="434">
        <v>0</v>
      </c>
      <c r="M4" s="435">
        <v>0</v>
      </c>
    </row>
    <row r="5" spans="1:13" x14ac:dyDescent="0.35">
      <c r="A5" t="s">
        <v>47</v>
      </c>
      <c r="B5" s="556">
        <v>4</v>
      </c>
      <c r="C5" s="557">
        <v>0</v>
      </c>
      <c r="D5" s="558">
        <v>2</v>
      </c>
      <c r="E5" s="559">
        <v>0</v>
      </c>
      <c r="F5" s="560">
        <v>27</v>
      </c>
      <c r="G5" s="561">
        <v>6</v>
      </c>
      <c r="H5" s="562">
        <v>0</v>
      </c>
      <c r="I5" s="563">
        <v>0</v>
      </c>
      <c r="J5" s="564">
        <v>0</v>
      </c>
      <c r="K5" s="565">
        <v>17</v>
      </c>
      <c r="L5" s="566">
        <v>5</v>
      </c>
      <c r="M5" s="567">
        <v>4</v>
      </c>
    </row>
    <row r="6" spans="1:13" x14ac:dyDescent="0.35">
      <c r="A6" t="s">
        <v>48</v>
      </c>
      <c r="B6" s="688">
        <v>2</v>
      </c>
      <c r="C6" s="689">
        <v>0</v>
      </c>
      <c r="D6" s="690">
        <v>1</v>
      </c>
      <c r="E6" s="691">
        <v>0</v>
      </c>
      <c r="F6" s="692">
        <v>3</v>
      </c>
      <c r="G6" s="693">
        <v>0</v>
      </c>
      <c r="H6" s="694">
        <v>4</v>
      </c>
      <c r="I6" s="695">
        <v>2</v>
      </c>
      <c r="J6" s="696">
        <v>0</v>
      </c>
      <c r="K6" s="697">
        <v>7</v>
      </c>
      <c r="L6" s="698">
        <v>0</v>
      </c>
      <c r="M6" s="699">
        <v>0</v>
      </c>
    </row>
    <row r="7" spans="1:13" x14ac:dyDescent="0.35">
      <c r="A7" t="s">
        <v>49</v>
      </c>
      <c r="B7" s="820">
        <v>5</v>
      </c>
      <c r="C7" s="821">
        <v>0</v>
      </c>
      <c r="D7" s="822">
        <v>1</v>
      </c>
      <c r="E7" s="823">
        <v>21</v>
      </c>
      <c r="F7" s="824">
        <v>5</v>
      </c>
      <c r="G7" s="825">
        <v>8</v>
      </c>
      <c r="H7" s="826">
        <v>3</v>
      </c>
      <c r="I7" s="827">
        <v>0</v>
      </c>
      <c r="J7" s="828">
        <v>0</v>
      </c>
      <c r="K7" s="829">
        <v>3</v>
      </c>
      <c r="L7" s="830">
        <v>0</v>
      </c>
      <c r="M7" s="831">
        <v>0</v>
      </c>
    </row>
    <row r="8" spans="1:13" x14ac:dyDescent="0.35">
      <c r="A8" t="s">
        <v>50</v>
      </c>
      <c r="B8" s="952">
        <v>13</v>
      </c>
      <c r="C8" s="953">
        <v>0</v>
      </c>
      <c r="D8" s="954">
        <v>3</v>
      </c>
      <c r="E8" s="955">
        <v>17</v>
      </c>
      <c r="F8" s="956">
        <v>14</v>
      </c>
      <c r="G8" s="957">
        <v>4</v>
      </c>
      <c r="H8" s="958">
        <v>0</v>
      </c>
      <c r="I8" s="959">
        <v>0</v>
      </c>
      <c r="J8" s="960">
        <v>0</v>
      </c>
      <c r="K8" s="961">
        <v>11</v>
      </c>
      <c r="L8" s="962">
        <v>0</v>
      </c>
      <c r="M8" s="963">
        <v>0</v>
      </c>
    </row>
    <row r="9" spans="1:13" x14ac:dyDescent="0.35">
      <c r="A9" t="s">
        <v>51</v>
      </c>
      <c r="B9" s="1084">
        <v>5</v>
      </c>
      <c r="C9" s="1085">
        <v>0</v>
      </c>
      <c r="D9" s="1086">
        <v>0</v>
      </c>
      <c r="E9" s="1087">
        <v>3</v>
      </c>
      <c r="F9" s="1088">
        <v>0</v>
      </c>
      <c r="G9" s="1089">
        <v>3</v>
      </c>
      <c r="H9" s="1090">
        <v>4</v>
      </c>
      <c r="I9" s="1091">
        <v>0</v>
      </c>
      <c r="J9" s="1092">
        <v>0</v>
      </c>
      <c r="K9" s="1093">
        <v>0</v>
      </c>
      <c r="L9" s="1094">
        <v>0</v>
      </c>
      <c r="M9" s="1095">
        <v>0</v>
      </c>
    </row>
    <row r="10" spans="1:13" x14ac:dyDescent="0.35">
      <c r="A10" t="s">
        <v>52</v>
      </c>
      <c r="B10" s="1216">
        <v>9</v>
      </c>
      <c r="C10" s="1217">
        <v>3</v>
      </c>
      <c r="D10" s="1218">
        <v>3</v>
      </c>
      <c r="E10" s="1219">
        <v>43</v>
      </c>
      <c r="F10" s="1220">
        <v>12</v>
      </c>
      <c r="G10" s="1221">
        <v>0</v>
      </c>
      <c r="H10" s="1222">
        <v>35</v>
      </c>
      <c r="I10" s="1223">
        <v>0</v>
      </c>
      <c r="J10" s="1224">
        <v>8</v>
      </c>
      <c r="K10" s="1225">
        <v>10</v>
      </c>
      <c r="L10" s="1226">
        <v>52</v>
      </c>
      <c r="M10" s="1227">
        <v>12</v>
      </c>
    </row>
    <row r="11" spans="1:13" x14ac:dyDescent="0.35">
      <c r="A11" t="s">
        <v>53</v>
      </c>
      <c r="B11" s="1348">
        <v>15</v>
      </c>
      <c r="C11" s="1349">
        <v>0</v>
      </c>
      <c r="D11" s="1350">
        <v>1</v>
      </c>
      <c r="E11" s="1351">
        <v>3</v>
      </c>
      <c r="F11" s="1352">
        <v>19</v>
      </c>
      <c r="G11" s="1353">
        <v>0</v>
      </c>
      <c r="H11" s="1354">
        <v>22</v>
      </c>
      <c r="I11" s="1355">
        <v>18</v>
      </c>
      <c r="J11" s="1356">
        <v>3</v>
      </c>
      <c r="K11" s="1357">
        <v>14</v>
      </c>
      <c r="L11" s="1358">
        <v>30</v>
      </c>
      <c r="M11" s="1359">
        <v>64</v>
      </c>
    </row>
    <row r="12" spans="1:13" x14ac:dyDescent="0.35">
      <c r="A12" t="s">
        <v>54</v>
      </c>
      <c r="B12" s="1480">
        <v>7</v>
      </c>
      <c r="C12" s="1481">
        <v>0</v>
      </c>
      <c r="D12" s="1482">
        <v>0</v>
      </c>
      <c r="E12" s="1483">
        <v>12</v>
      </c>
      <c r="F12" s="1484">
        <v>18</v>
      </c>
      <c r="G12" s="1485">
        <v>0</v>
      </c>
      <c r="H12" s="1486">
        <v>3</v>
      </c>
      <c r="I12" s="1487">
        <v>2</v>
      </c>
      <c r="J12" s="1488">
        <v>1</v>
      </c>
      <c r="K12" s="1489">
        <v>20</v>
      </c>
      <c r="L12" s="1490">
        <v>4</v>
      </c>
      <c r="M12" s="1491">
        <v>11</v>
      </c>
    </row>
    <row r="13" spans="1:13" x14ac:dyDescent="0.35">
      <c r="A13" t="s">
        <v>55</v>
      </c>
      <c r="B13" s="1612">
        <v>17</v>
      </c>
      <c r="C13" s="1613">
        <v>0</v>
      </c>
      <c r="D13" s="1614">
        <v>0</v>
      </c>
      <c r="E13" s="1615">
        <v>3</v>
      </c>
      <c r="F13" s="1616">
        <v>9</v>
      </c>
      <c r="G13" s="1617">
        <v>2</v>
      </c>
      <c r="H13" s="1618">
        <v>0</v>
      </c>
      <c r="I13" s="1619">
        <v>1</v>
      </c>
      <c r="J13" s="1620">
        <v>0</v>
      </c>
      <c r="K13" s="1621">
        <v>1</v>
      </c>
      <c r="L13" s="1622">
        <v>0</v>
      </c>
      <c r="M13" s="1623">
        <v>16</v>
      </c>
    </row>
    <row r="14" spans="1:13" x14ac:dyDescent="0.35">
      <c r="A14" t="s">
        <v>56</v>
      </c>
      <c r="B14" s="1744">
        <v>12</v>
      </c>
      <c r="C14" s="1745">
        <v>0</v>
      </c>
      <c r="D14" s="1746">
        <v>0</v>
      </c>
      <c r="E14" s="1747">
        <v>10</v>
      </c>
      <c r="F14" s="1748">
        <v>3</v>
      </c>
      <c r="G14" s="1749">
        <v>0</v>
      </c>
      <c r="H14" s="1750">
        <v>2</v>
      </c>
      <c r="I14" s="1751">
        <v>0</v>
      </c>
      <c r="J14" s="1752">
        <v>0</v>
      </c>
      <c r="K14" s="1753">
        <v>6</v>
      </c>
      <c r="L14" s="1754">
        <v>0</v>
      </c>
      <c r="M14" s="1755">
        <v>0</v>
      </c>
    </row>
    <row r="15" spans="1:13" x14ac:dyDescent="0.35">
      <c r="A15" t="s">
        <v>60</v>
      </c>
      <c r="B15" s="1876">
        <v>2</v>
      </c>
      <c r="C15" s="1877">
        <v>0</v>
      </c>
      <c r="D15" s="1878">
        <v>0</v>
      </c>
      <c r="E15" s="1879">
        <v>2</v>
      </c>
      <c r="F15" s="1880">
        <v>6</v>
      </c>
      <c r="G15" s="1881">
        <v>0</v>
      </c>
      <c r="H15" s="1882">
        <v>0</v>
      </c>
      <c r="I15" s="1883">
        <v>0</v>
      </c>
      <c r="J15" s="1884">
        <v>0</v>
      </c>
      <c r="K15" s="1885">
        <v>8</v>
      </c>
      <c r="L15" s="1886">
        <v>0</v>
      </c>
      <c r="M15" s="1887">
        <v>0</v>
      </c>
    </row>
    <row r="16" spans="1:13" x14ac:dyDescent="0.35">
      <c r="A16" t="s">
        <v>59</v>
      </c>
      <c r="B16" s="2008">
        <v>4</v>
      </c>
      <c r="C16" s="2009">
        <v>0</v>
      </c>
      <c r="D16" s="2010">
        <v>1</v>
      </c>
      <c r="E16" s="2011">
        <v>5</v>
      </c>
      <c r="F16" s="2012">
        <v>4</v>
      </c>
      <c r="G16" s="2013">
        <v>0</v>
      </c>
      <c r="H16" s="2014">
        <v>1</v>
      </c>
      <c r="I16" s="2015">
        <v>1</v>
      </c>
      <c r="J16" s="2016">
        <v>0</v>
      </c>
      <c r="K16" s="2017">
        <v>7</v>
      </c>
      <c r="L16" s="2018">
        <v>1</v>
      </c>
      <c r="M16" s="2019">
        <v>0</v>
      </c>
    </row>
    <row r="17" spans="1:13" x14ac:dyDescent="0.35">
      <c r="A17" t="s">
        <v>61</v>
      </c>
      <c r="B17" s="2140">
        <v>0</v>
      </c>
      <c r="C17" s="2141">
        <v>0</v>
      </c>
      <c r="D17" s="2142">
        <v>1</v>
      </c>
      <c r="E17" s="2143">
        <v>0</v>
      </c>
      <c r="F17" s="2144">
        <v>4</v>
      </c>
      <c r="G17" s="2145">
        <v>0</v>
      </c>
      <c r="H17" s="2146">
        <v>2</v>
      </c>
      <c r="I17" s="2147">
        <v>0</v>
      </c>
      <c r="J17" s="2148">
        <v>0</v>
      </c>
      <c r="K17" s="2149">
        <v>2</v>
      </c>
      <c r="L17" s="2150">
        <v>2</v>
      </c>
      <c r="M17" s="2151">
        <v>0</v>
      </c>
    </row>
    <row r="18" spans="1:13" x14ac:dyDescent="0.35">
      <c r="A18" t="s">
        <v>62</v>
      </c>
      <c r="B18" s="2272">
        <v>1</v>
      </c>
      <c r="C18" s="2273">
        <v>0</v>
      </c>
      <c r="D18" s="2274">
        <v>5</v>
      </c>
      <c r="E18" s="2275">
        <v>0</v>
      </c>
      <c r="F18" s="2276">
        <v>16</v>
      </c>
      <c r="G18" s="2277">
        <v>0</v>
      </c>
      <c r="H18" s="2278">
        <v>0</v>
      </c>
      <c r="I18" s="2279">
        <v>0</v>
      </c>
      <c r="J18" s="2280">
        <v>0</v>
      </c>
      <c r="K18" s="2281">
        <v>7</v>
      </c>
      <c r="L18" s="2282">
        <v>0</v>
      </c>
      <c r="M18" s="2283">
        <v>0</v>
      </c>
    </row>
    <row r="19" spans="1:13" x14ac:dyDescent="0.35">
      <c r="A19" t="s">
        <v>63</v>
      </c>
      <c r="B19" s="2404">
        <v>3</v>
      </c>
      <c r="C19" s="2405">
        <v>0</v>
      </c>
      <c r="D19" s="2406">
        <v>3</v>
      </c>
      <c r="E19" s="2407">
        <v>2</v>
      </c>
      <c r="F19" s="2408">
        <v>3</v>
      </c>
      <c r="G19" s="2409">
        <v>0</v>
      </c>
      <c r="H19" s="2410">
        <v>0</v>
      </c>
      <c r="I19" s="2411">
        <v>1</v>
      </c>
      <c r="J19" s="2412">
        <v>0</v>
      </c>
      <c r="K19" s="2413">
        <v>1</v>
      </c>
      <c r="L19" s="2414">
        <v>0</v>
      </c>
      <c r="M19" s="2415">
        <v>0</v>
      </c>
    </row>
    <row r="20" spans="1:13" x14ac:dyDescent="0.35">
      <c r="A20" t="s">
        <v>64</v>
      </c>
      <c r="B20" s="2536">
        <v>18</v>
      </c>
      <c r="C20" s="2537">
        <v>0</v>
      </c>
      <c r="D20" s="2538">
        <v>1</v>
      </c>
      <c r="E20" s="2539">
        <v>4</v>
      </c>
      <c r="F20" s="2540">
        <v>12</v>
      </c>
      <c r="G20" s="2541">
        <v>2</v>
      </c>
      <c r="H20" s="2542">
        <v>2</v>
      </c>
      <c r="I20" s="2543">
        <v>0</v>
      </c>
      <c r="J20" s="2544">
        <v>0</v>
      </c>
      <c r="K20" s="2545">
        <v>10</v>
      </c>
      <c r="L20" s="2546">
        <v>0</v>
      </c>
      <c r="M20" s="2547">
        <v>0</v>
      </c>
    </row>
    <row r="21" spans="1:13" x14ac:dyDescent="0.35">
      <c r="A21" t="s">
        <v>65</v>
      </c>
      <c r="B21" s="2668">
        <v>7</v>
      </c>
      <c r="C21" s="2669">
        <v>0</v>
      </c>
      <c r="D21" s="2670">
        <v>0</v>
      </c>
      <c r="E21" s="2671">
        <v>3</v>
      </c>
      <c r="F21" s="2672">
        <v>4</v>
      </c>
      <c r="G21" s="2673">
        <v>14</v>
      </c>
      <c r="H21" s="2674">
        <v>0</v>
      </c>
      <c r="I21" s="2675">
        <v>2</v>
      </c>
      <c r="J21" s="2676">
        <v>0</v>
      </c>
      <c r="K21" s="2677">
        <v>2</v>
      </c>
      <c r="L21" s="2678">
        <v>0</v>
      </c>
      <c r="M21" s="2679">
        <v>6</v>
      </c>
    </row>
    <row r="22" spans="1:13" x14ac:dyDescent="0.35">
      <c r="A22" t="s">
        <v>66</v>
      </c>
      <c r="B22" s="2800">
        <v>15</v>
      </c>
      <c r="C22" s="2801">
        <v>0</v>
      </c>
      <c r="D22" s="2802">
        <v>1</v>
      </c>
      <c r="E22" s="2803">
        <v>0</v>
      </c>
      <c r="F22" s="2804">
        <v>0</v>
      </c>
      <c r="G22" s="2805">
        <v>0</v>
      </c>
      <c r="H22" s="2806">
        <v>0</v>
      </c>
      <c r="I22" s="2807">
        <v>0</v>
      </c>
      <c r="J22" s="2808">
        <v>0</v>
      </c>
      <c r="K22" s="2809">
        <v>0</v>
      </c>
      <c r="L22" s="2810">
        <v>4</v>
      </c>
      <c r="M22" s="2811">
        <v>0</v>
      </c>
    </row>
    <row r="23" spans="1:13" x14ac:dyDescent="0.35">
      <c r="A23" t="s">
        <v>67</v>
      </c>
      <c r="B23" s="2932">
        <v>3</v>
      </c>
      <c r="C23" s="2933">
        <v>0</v>
      </c>
      <c r="D23" s="2934">
        <v>0</v>
      </c>
      <c r="E23" s="2935">
        <v>2</v>
      </c>
      <c r="F23" s="2936">
        <v>29</v>
      </c>
      <c r="G23" s="2937">
        <v>0</v>
      </c>
      <c r="H23" s="2938">
        <v>0</v>
      </c>
      <c r="I23" s="2939">
        <v>5</v>
      </c>
      <c r="J23" s="2940">
        <v>0</v>
      </c>
      <c r="K23" s="2941">
        <v>28</v>
      </c>
      <c r="L23" s="2942">
        <v>0</v>
      </c>
      <c r="M23" s="2943">
        <v>1</v>
      </c>
    </row>
    <row r="24" spans="1:13" x14ac:dyDescent="0.35">
      <c r="A24" t="s">
        <v>68</v>
      </c>
      <c r="B24" s="3064">
        <v>76</v>
      </c>
      <c r="C24" s="3065">
        <v>0</v>
      </c>
      <c r="D24" s="3066">
        <v>1</v>
      </c>
      <c r="E24" s="3067">
        <v>64</v>
      </c>
      <c r="F24" s="3068">
        <v>237</v>
      </c>
      <c r="G24" s="3069">
        <v>2</v>
      </c>
      <c r="H24" s="3070">
        <v>32</v>
      </c>
      <c r="I24" s="3071">
        <v>21</v>
      </c>
      <c r="J24" s="3072">
        <v>0</v>
      </c>
      <c r="K24" s="3073">
        <v>44</v>
      </c>
      <c r="L24" s="3074">
        <v>0</v>
      </c>
      <c r="M24" s="3075">
        <v>0</v>
      </c>
    </row>
    <row r="25" spans="1:13" x14ac:dyDescent="0.35">
      <c r="A25" t="s">
        <v>57</v>
      </c>
      <c r="B25" s="3196">
        <v>18</v>
      </c>
      <c r="C25" s="3197">
        <v>0</v>
      </c>
      <c r="D25" s="3198">
        <v>0</v>
      </c>
      <c r="E25" s="3199">
        <v>8</v>
      </c>
      <c r="F25" s="3200">
        <v>28</v>
      </c>
      <c r="G25" s="3201">
        <v>0</v>
      </c>
      <c r="H25" s="3202">
        <v>8</v>
      </c>
      <c r="I25" s="3203">
        <v>0</v>
      </c>
      <c r="J25" s="3204">
        <v>0</v>
      </c>
      <c r="K25" s="3205">
        <v>61</v>
      </c>
      <c r="L25" s="3206">
        <v>12</v>
      </c>
      <c r="M25" s="3207">
        <v>0</v>
      </c>
    </row>
    <row r="26" spans="1:13" x14ac:dyDescent="0.35">
      <c r="A26" t="s">
        <v>69</v>
      </c>
      <c r="B26" s="3328">
        <v>55</v>
      </c>
      <c r="C26" s="3329">
        <v>0</v>
      </c>
      <c r="D26" s="3330">
        <v>1</v>
      </c>
      <c r="E26" s="3331">
        <v>57</v>
      </c>
      <c r="F26" s="3332">
        <v>168</v>
      </c>
      <c r="G26" s="3333">
        <v>2</v>
      </c>
      <c r="H26" s="3334">
        <v>32</v>
      </c>
      <c r="I26" s="3335">
        <v>14</v>
      </c>
      <c r="J26" s="3336">
        <v>0</v>
      </c>
      <c r="K26" s="3337">
        <v>29</v>
      </c>
      <c r="L26" s="3338">
        <v>0</v>
      </c>
      <c r="M26" s="3339">
        <v>0</v>
      </c>
    </row>
    <row r="27" spans="1:13" x14ac:dyDescent="0.35">
      <c r="A27" t="s">
        <v>70</v>
      </c>
      <c r="B27" s="3460">
        <v>11</v>
      </c>
      <c r="C27" s="3461">
        <v>0</v>
      </c>
      <c r="D27" s="3462">
        <v>0</v>
      </c>
      <c r="E27" s="3463">
        <v>4</v>
      </c>
      <c r="F27" s="3464">
        <v>6</v>
      </c>
      <c r="G27" s="3465">
        <v>0</v>
      </c>
      <c r="H27" s="3466">
        <v>1</v>
      </c>
      <c r="I27" s="3467">
        <v>0</v>
      </c>
      <c r="J27" s="3468">
        <v>0</v>
      </c>
      <c r="K27" s="3469">
        <v>2</v>
      </c>
      <c r="L27" s="3470">
        <v>0</v>
      </c>
      <c r="M27" s="3471">
        <v>0</v>
      </c>
    </row>
    <row r="28" spans="1:13" x14ac:dyDescent="0.35">
      <c r="A28" t="s">
        <v>71</v>
      </c>
      <c r="B28" s="3592">
        <v>6</v>
      </c>
      <c r="C28" s="3593">
        <v>0</v>
      </c>
      <c r="D28" s="3594">
        <v>7</v>
      </c>
      <c r="E28" s="3595">
        <v>2</v>
      </c>
      <c r="F28" s="3596">
        <v>2</v>
      </c>
      <c r="G28" s="3597">
        <v>5</v>
      </c>
      <c r="H28" s="3598">
        <v>1</v>
      </c>
      <c r="I28" s="3599">
        <v>0</v>
      </c>
      <c r="J28" s="3600">
        <v>0</v>
      </c>
      <c r="K28" s="3601">
        <v>1</v>
      </c>
      <c r="L28" s="3602">
        <v>0</v>
      </c>
      <c r="M28" s="3603">
        <v>0</v>
      </c>
    </row>
    <row r="29" spans="1:13" x14ac:dyDescent="0.35">
      <c r="A29" t="s">
        <v>72</v>
      </c>
      <c r="B29" s="3724">
        <v>3</v>
      </c>
      <c r="C29" s="3725">
        <v>0</v>
      </c>
      <c r="D29" s="3726">
        <v>2</v>
      </c>
      <c r="E29" s="3727">
        <v>1</v>
      </c>
      <c r="F29" s="3728">
        <v>7</v>
      </c>
      <c r="G29" s="3729">
        <v>0</v>
      </c>
      <c r="H29" s="3730">
        <v>0</v>
      </c>
      <c r="I29" s="3731">
        <v>0</v>
      </c>
      <c r="J29" s="3732">
        <v>0</v>
      </c>
      <c r="K29" s="3733">
        <v>7</v>
      </c>
      <c r="L29" s="3734">
        <v>0</v>
      </c>
      <c r="M29" s="3735">
        <v>0</v>
      </c>
    </row>
    <row r="30" spans="1:13" x14ac:dyDescent="0.35">
      <c r="A30" t="s">
        <v>58</v>
      </c>
      <c r="B30" s="3856">
        <v>3</v>
      </c>
      <c r="C30" s="3857">
        <v>0</v>
      </c>
      <c r="D30" s="3858">
        <v>0</v>
      </c>
      <c r="E30" s="3859">
        <v>2</v>
      </c>
      <c r="F30" s="3860">
        <v>13</v>
      </c>
      <c r="G30" s="3861">
        <v>0</v>
      </c>
      <c r="H30" s="3862">
        <v>0</v>
      </c>
      <c r="I30" s="3863">
        <v>0</v>
      </c>
      <c r="J30" s="3864">
        <v>0</v>
      </c>
      <c r="K30" s="3865">
        <v>8</v>
      </c>
      <c r="L30" s="3866">
        <v>0</v>
      </c>
      <c r="M30" s="3867">
        <v>0</v>
      </c>
    </row>
    <row r="31" spans="1:13" x14ac:dyDescent="0.35">
      <c r="A31" t="s">
        <v>73</v>
      </c>
      <c r="B31" s="3988">
        <v>2</v>
      </c>
      <c r="C31" s="3989">
        <v>0</v>
      </c>
      <c r="D31" s="3990">
        <v>0</v>
      </c>
      <c r="E31" s="3991">
        <v>1</v>
      </c>
      <c r="F31" s="3992">
        <v>3</v>
      </c>
      <c r="G31" s="3993">
        <v>8</v>
      </c>
      <c r="H31" s="3994">
        <v>0</v>
      </c>
      <c r="I31" s="3995">
        <v>1</v>
      </c>
      <c r="J31" s="3996">
        <v>0</v>
      </c>
      <c r="K31" s="3997">
        <v>2</v>
      </c>
      <c r="L31" s="3998">
        <v>0</v>
      </c>
      <c r="M31" s="3999">
        <v>3</v>
      </c>
    </row>
    <row r="32" spans="1:13" x14ac:dyDescent="0.35">
      <c r="A32" t="s">
        <v>74</v>
      </c>
      <c r="B32" s="4120">
        <v>13</v>
      </c>
      <c r="C32" s="4121">
        <v>0</v>
      </c>
      <c r="D32" s="4122">
        <v>1</v>
      </c>
      <c r="E32" s="4123">
        <v>8</v>
      </c>
      <c r="F32" s="4124">
        <v>5</v>
      </c>
      <c r="G32" s="4125">
        <v>4</v>
      </c>
      <c r="H32" s="4126">
        <v>0</v>
      </c>
      <c r="I32" s="4127">
        <v>0</v>
      </c>
      <c r="J32" s="4128">
        <v>0</v>
      </c>
      <c r="K32" s="4129">
        <v>0</v>
      </c>
      <c r="L32" s="4130">
        <v>0</v>
      </c>
      <c r="M32" s="4131">
        <v>0</v>
      </c>
    </row>
    <row r="33" spans="1:13" x14ac:dyDescent="0.35">
      <c r="A33" t="s">
        <v>75</v>
      </c>
      <c r="B33" s="4252">
        <v>7</v>
      </c>
      <c r="C33" s="4253">
        <v>0</v>
      </c>
      <c r="D33" s="4254">
        <v>1</v>
      </c>
      <c r="E33" s="4255">
        <v>4</v>
      </c>
      <c r="F33" s="4256">
        <v>15</v>
      </c>
      <c r="G33" s="4257">
        <v>2</v>
      </c>
      <c r="H33" s="4258">
        <v>0</v>
      </c>
      <c r="I33" s="4259">
        <v>0</v>
      </c>
      <c r="J33" s="4260">
        <v>0</v>
      </c>
      <c r="K33" s="4261">
        <v>14</v>
      </c>
      <c r="L33" s="4262">
        <v>0</v>
      </c>
      <c r="M33" s="4263">
        <v>0</v>
      </c>
    </row>
    <row r="34" spans="1:13" x14ac:dyDescent="0.35">
      <c r="A34" t="s">
        <v>76</v>
      </c>
      <c r="B34" s="4384">
        <v>441</v>
      </c>
      <c r="C34" s="4385">
        <v>20</v>
      </c>
      <c r="D34" s="4386">
        <v>48</v>
      </c>
      <c r="E34" s="4387">
        <v>789</v>
      </c>
      <c r="F34" s="4388">
        <v>1066</v>
      </c>
      <c r="G34" s="4389">
        <v>109</v>
      </c>
      <c r="H34" s="4390">
        <v>90</v>
      </c>
      <c r="I34" s="4391">
        <v>220</v>
      </c>
      <c r="J34" s="4392">
        <v>37</v>
      </c>
      <c r="K34" s="4393">
        <v>771</v>
      </c>
      <c r="L34" s="4394">
        <v>173</v>
      </c>
      <c r="M34" s="4395">
        <v>36</v>
      </c>
    </row>
    <row r="35" spans="1:13" x14ac:dyDescent="0.35">
      <c r="A35" t="s">
        <v>77</v>
      </c>
      <c r="B35" s="4516">
        <v>6</v>
      </c>
      <c r="C35" s="4517">
        <v>0</v>
      </c>
      <c r="D35" s="4518">
        <v>1</v>
      </c>
      <c r="E35" s="4519">
        <v>17</v>
      </c>
      <c r="F35" s="4520">
        <v>9</v>
      </c>
      <c r="G35" s="4521">
        <v>5</v>
      </c>
      <c r="H35" s="4522">
        <v>0</v>
      </c>
      <c r="I35" s="4523">
        <v>0</v>
      </c>
      <c r="J35" s="4524">
        <v>1</v>
      </c>
      <c r="K35" s="4525">
        <v>3</v>
      </c>
      <c r="L35" s="4526">
        <v>0</v>
      </c>
      <c r="M35" s="4527">
        <v>1</v>
      </c>
    </row>
    <row r="36" spans="1:13" x14ac:dyDescent="0.35">
      <c r="A36" t="s">
        <v>78</v>
      </c>
      <c r="B36" s="4648">
        <v>10</v>
      </c>
      <c r="C36" s="4649">
        <v>0</v>
      </c>
      <c r="D36" s="4650">
        <v>5</v>
      </c>
      <c r="E36" s="4651">
        <v>46</v>
      </c>
      <c r="F36" s="4652">
        <v>0</v>
      </c>
      <c r="G36" s="4653">
        <v>0</v>
      </c>
      <c r="H36" s="4654">
        <v>2</v>
      </c>
      <c r="I36" s="4655">
        <v>0</v>
      </c>
      <c r="J36" s="4656">
        <v>0</v>
      </c>
      <c r="K36" s="4657">
        <v>0</v>
      </c>
      <c r="L36" s="4658">
        <v>0</v>
      </c>
      <c r="M36" s="4659">
        <v>0</v>
      </c>
    </row>
    <row r="37" spans="1:13" x14ac:dyDescent="0.35">
      <c r="A37" t="s">
        <v>79</v>
      </c>
      <c r="B37" s="4780">
        <v>6</v>
      </c>
      <c r="C37" s="4781">
        <v>0</v>
      </c>
      <c r="D37" s="4782">
        <v>2</v>
      </c>
      <c r="E37" s="4783">
        <v>3</v>
      </c>
      <c r="F37" s="4784">
        <v>15</v>
      </c>
      <c r="G37" s="4785">
        <v>0</v>
      </c>
      <c r="H37" s="4786">
        <v>0</v>
      </c>
      <c r="I37" s="4787">
        <v>0</v>
      </c>
      <c r="J37" s="4788">
        <v>0</v>
      </c>
      <c r="K37" s="4789">
        <v>3</v>
      </c>
      <c r="L37" s="4790">
        <v>0</v>
      </c>
      <c r="M37" s="4791">
        <v>0</v>
      </c>
    </row>
    <row r="38" spans="1:13" x14ac:dyDescent="0.35">
      <c r="A38" t="s">
        <v>80</v>
      </c>
      <c r="B38" s="4912">
        <v>6</v>
      </c>
      <c r="C38" s="4913">
        <v>0</v>
      </c>
      <c r="D38" s="4914">
        <v>0</v>
      </c>
      <c r="E38" s="4915">
        <v>0</v>
      </c>
      <c r="F38" s="4916">
        <v>9</v>
      </c>
      <c r="G38" s="4917">
        <v>0</v>
      </c>
      <c r="H38" s="4918">
        <v>0</v>
      </c>
      <c r="I38" s="4919">
        <v>0</v>
      </c>
      <c r="J38" s="4920">
        <v>0</v>
      </c>
      <c r="K38" s="4921">
        <v>5</v>
      </c>
      <c r="L38" s="4922">
        <v>0</v>
      </c>
      <c r="M38" s="4923">
        <v>0</v>
      </c>
    </row>
    <row r="39" spans="1:13" x14ac:dyDescent="0.35">
      <c r="A39" t="s">
        <v>81</v>
      </c>
      <c r="B39" s="5044">
        <v>7</v>
      </c>
      <c r="C39" s="5045">
        <v>0</v>
      </c>
      <c r="D39" s="5046">
        <v>1</v>
      </c>
      <c r="E39" s="5047">
        <v>7</v>
      </c>
      <c r="F39" s="5048">
        <v>9</v>
      </c>
      <c r="G39" s="5049">
        <v>6</v>
      </c>
      <c r="H39" s="5050">
        <v>0</v>
      </c>
      <c r="I39" s="5051">
        <v>1</v>
      </c>
      <c r="J39" s="5052">
        <v>0</v>
      </c>
      <c r="K39" s="5053">
        <v>16</v>
      </c>
      <c r="L39" s="5054">
        <v>0</v>
      </c>
      <c r="M39" s="5055">
        <v>2</v>
      </c>
    </row>
    <row r="40" spans="1:13" x14ac:dyDescent="0.35">
      <c r="A40" t="s">
        <v>82</v>
      </c>
      <c r="B40" s="5176">
        <v>19</v>
      </c>
      <c r="C40" s="5177">
        <v>0</v>
      </c>
      <c r="D40" s="5178">
        <v>0</v>
      </c>
      <c r="E40" s="5179">
        <v>27</v>
      </c>
      <c r="F40" s="5180">
        <v>6</v>
      </c>
      <c r="G40" s="5181">
        <v>0</v>
      </c>
      <c r="H40" s="5182">
        <v>6</v>
      </c>
      <c r="I40" s="5183">
        <v>0</v>
      </c>
      <c r="J40" s="5184">
        <v>0</v>
      </c>
      <c r="K40" s="5185">
        <v>8</v>
      </c>
      <c r="L40" s="5186">
        <v>0</v>
      </c>
      <c r="M40" s="5187">
        <v>0</v>
      </c>
    </row>
    <row r="41" spans="1:13" x14ac:dyDescent="0.35">
      <c r="A41" t="s">
        <v>83</v>
      </c>
      <c r="B41" s="5308">
        <v>8</v>
      </c>
      <c r="C41" s="5309">
        <v>0</v>
      </c>
      <c r="D41" s="5310">
        <v>2</v>
      </c>
      <c r="E41" s="5311">
        <v>2</v>
      </c>
      <c r="F41" s="5312">
        <v>4</v>
      </c>
      <c r="G41" s="5313">
        <v>0</v>
      </c>
      <c r="H41" s="5314">
        <v>0</v>
      </c>
      <c r="I41" s="5315">
        <v>0</v>
      </c>
      <c r="J41" s="5316">
        <v>0</v>
      </c>
      <c r="K41" s="5317">
        <v>3</v>
      </c>
      <c r="L41" s="5318">
        <v>0</v>
      </c>
      <c r="M41" s="5319">
        <v>0</v>
      </c>
    </row>
    <row r="42" spans="1:13" x14ac:dyDescent="0.35">
      <c r="A42" t="s">
        <v>84</v>
      </c>
      <c r="B42" s="5440">
        <v>4</v>
      </c>
      <c r="C42" s="5441">
        <v>0</v>
      </c>
      <c r="D42" s="5442">
        <v>0</v>
      </c>
      <c r="E42" s="5443">
        <v>2</v>
      </c>
      <c r="F42" s="5444">
        <v>2</v>
      </c>
      <c r="G42" s="5445">
        <v>2</v>
      </c>
      <c r="H42" s="5446">
        <v>0</v>
      </c>
      <c r="I42" s="5447">
        <v>1</v>
      </c>
      <c r="J42" s="5448">
        <v>0</v>
      </c>
      <c r="K42" s="5449">
        <v>1</v>
      </c>
      <c r="L42" s="5450">
        <v>2</v>
      </c>
      <c r="M42" s="5451">
        <v>0</v>
      </c>
    </row>
    <row r="43" spans="1:13" x14ac:dyDescent="0.35">
      <c r="A43" t="s">
        <v>85</v>
      </c>
      <c r="B43" s="5572">
        <v>6</v>
      </c>
      <c r="C43" s="5573">
        <v>0</v>
      </c>
      <c r="D43" s="5574">
        <v>0</v>
      </c>
      <c r="E43" s="5575">
        <v>4</v>
      </c>
      <c r="F43" s="5576">
        <v>1</v>
      </c>
      <c r="G43" s="5577">
        <v>0</v>
      </c>
      <c r="H43" s="5578">
        <v>0</v>
      </c>
      <c r="I43" s="5579">
        <v>0</v>
      </c>
      <c r="J43" s="5580">
        <v>0</v>
      </c>
      <c r="K43" s="5581">
        <v>5</v>
      </c>
      <c r="L43" s="5582">
        <v>0</v>
      </c>
      <c r="M43" s="5583">
        <v>0</v>
      </c>
    </row>
    <row r="44" spans="1:13" x14ac:dyDescent="0.35">
      <c r="A44" t="s">
        <v>86</v>
      </c>
      <c r="B44" s="5704">
        <v>11</v>
      </c>
      <c r="C44" s="5705">
        <v>0</v>
      </c>
      <c r="D44" s="5706">
        <v>4</v>
      </c>
      <c r="E44" s="5707">
        <v>10</v>
      </c>
      <c r="F44" s="5708">
        <v>34</v>
      </c>
      <c r="G44" s="5709">
        <v>0</v>
      </c>
      <c r="H44" s="5710">
        <v>0</v>
      </c>
      <c r="I44" s="5711">
        <v>6</v>
      </c>
      <c r="J44" s="5712">
        <v>0</v>
      </c>
      <c r="K44" s="5713">
        <v>19</v>
      </c>
      <c r="L44" s="5714">
        <v>0</v>
      </c>
      <c r="M44" s="5715">
        <v>0</v>
      </c>
    </row>
    <row r="45" spans="1:13" x14ac:dyDescent="0.35">
      <c r="A45" t="s">
        <v>87</v>
      </c>
      <c r="B45" s="5836">
        <v>11</v>
      </c>
      <c r="C45" s="5837">
        <v>0</v>
      </c>
      <c r="D45" s="5838">
        <v>1</v>
      </c>
      <c r="E45" s="5839">
        <v>5</v>
      </c>
      <c r="F45" s="5840">
        <v>8</v>
      </c>
      <c r="G45" s="5841">
        <v>8</v>
      </c>
      <c r="H45" s="5842">
        <v>1</v>
      </c>
      <c r="I45" s="5843">
        <v>0</v>
      </c>
      <c r="J45" s="5844">
        <v>0</v>
      </c>
      <c r="K45" s="5845">
        <v>6</v>
      </c>
      <c r="L45" s="5846">
        <v>1</v>
      </c>
      <c r="M45" s="5847">
        <v>0</v>
      </c>
    </row>
    <row r="46" spans="1:13" x14ac:dyDescent="0.35">
      <c r="A46" t="s">
        <v>88</v>
      </c>
      <c r="B46" s="5968">
        <v>3</v>
      </c>
      <c r="C46" s="5969">
        <v>0</v>
      </c>
      <c r="D46" s="5970">
        <v>0</v>
      </c>
      <c r="E46" s="5971">
        <v>0</v>
      </c>
      <c r="F46" s="5972">
        <v>7</v>
      </c>
      <c r="G46" s="5973">
        <v>0</v>
      </c>
      <c r="H46" s="5974">
        <v>0</v>
      </c>
      <c r="I46" s="5975">
        <v>3</v>
      </c>
      <c r="J46" s="5976">
        <v>0</v>
      </c>
      <c r="K46" s="5977">
        <v>2</v>
      </c>
      <c r="L46" s="5978">
        <v>0</v>
      </c>
      <c r="M46" s="5979">
        <v>0</v>
      </c>
    </row>
    <row r="47" spans="1:13" x14ac:dyDescent="0.35">
      <c r="A47" t="s">
        <v>89</v>
      </c>
      <c r="B47" s="6100">
        <v>3</v>
      </c>
      <c r="C47" s="6101">
        <v>0</v>
      </c>
      <c r="D47" s="6102">
        <v>0</v>
      </c>
      <c r="E47" s="6103">
        <v>11</v>
      </c>
      <c r="F47" s="6104">
        <v>0</v>
      </c>
      <c r="G47" s="6105">
        <v>0</v>
      </c>
      <c r="H47" s="6106">
        <v>0</v>
      </c>
      <c r="I47" s="6107">
        <v>0</v>
      </c>
      <c r="J47" s="6108">
        <v>0</v>
      </c>
      <c r="K47" s="6109">
        <v>2</v>
      </c>
      <c r="L47" s="6110">
        <v>0</v>
      </c>
      <c r="M47" s="6111">
        <v>0</v>
      </c>
    </row>
    <row r="48" spans="1:13" x14ac:dyDescent="0.35">
      <c r="A48" t="s">
        <v>90</v>
      </c>
      <c r="B48" s="6232">
        <v>3</v>
      </c>
      <c r="C48" s="6233">
        <v>0</v>
      </c>
      <c r="D48" s="6234">
        <v>0</v>
      </c>
      <c r="E48" s="6235">
        <v>4</v>
      </c>
      <c r="F48" s="6236">
        <v>18</v>
      </c>
      <c r="G48" s="6237">
        <v>2</v>
      </c>
      <c r="H48" s="6238">
        <v>0</v>
      </c>
      <c r="I48" s="6239">
        <v>2</v>
      </c>
      <c r="J48" s="6240">
        <v>1</v>
      </c>
      <c r="K48" s="6241">
        <v>5</v>
      </c>
      <c r="L48" s="6242">
        <v>0</v>
      </c>
      <c r="M48" s="6243">
        <v>0</v>
      </c>
    </row>
    <row r="49" spans="1:13" x14ac:dyDescent="0.35">
      <c r="A49" t="s">
        <v>91</v>
      </c>
      <c r="B49" s="6364">
        <v>12</v>
      </c>
      <c r="C49" s="6365">
        <v>0</v>
      </c>
      <c r="D49" s="6366">
        <v>9</v>
      </c>
      <c r="E49" s="6367">
        <v>7</v>
      </c>
      <c r="F49" s="6368">
        <v>2</v>
      </c>
      <c r="G49" s="6369">
        <v>0</v>
      </c>
      <c r="H49" s="6370">
        <v>0</v>
      </c>
      <c r="I49" s="6371">
        <v>0</v>
      </c>
      <c r="J49" s="6372">
        <v>0</v>
      </c>
      <c r="K49" s="6373">
        <v>3</v>
      </c>
      <c r="L49" s="6374">
        <v>0</v>
      </c>
      <c r="M49" s="6375">
        <v>0</v>
      </c>
    </row>
    <row r="50" spans="1:13" x14ac:dyDescent="0.35">
      <c r="A50" t="s">
        <v>92</v>
      </c>
      <c r="B50" s="6496">
        <v>7</v>
      </c>
      <c r="C50" s="6497">
        <v>0</v>
      </c>
      <c r="D50" s="6498">
        <v>0</v>
      </c>
      <c r="E50" s="6499">
        <v>4</v>
      </c>
      <c r="F50" s="6500">
        <v>5</v>
      </c>
      <c r="G50" s="6501">
        <v>0</v>
      </c>
      <c r="H50" s="6502">
        <v>1</v>
      </c>
      <c r="I50" s="6503">
        <v>0</v>
      </c>
      <c r="J50" s="6504">
        <v>0</v>
      </c>
      <c r="K50" s="6505">
        <v>0</v>
      </c>
      <c r="L50" s="6506">
        <v>3</v>
      </c>
      <c r="M50" s="6507">
        <v>0</v>
      </c>
    </row>
    <row r="51" spans="1:13" x14ac:dyDescent="0.35">
      <c r="A51" t="s">
        <v>93</v>
      </c>
      <c r="B51" s="6628">
        <v>2</v>
      </c>
      <c r="C51" s="6629">
        <v>0</v>
      </c>
      <c r="D51" s="6630">
        <v>0</v>
      </c>
      <c r="E51" s="6631">
        <v>2</v>
      </c>
      <c r="F51" s="6632">
        <v>7</v>
      </c>
      <c r="G51" s="6633">
        <v>0</v>
      </c>
      <c r="H51" s="6634">
        <v>0</v>
      </c>
      <c r="I51" s="6635">
        <v>1</v>
      </c>
      <c r="J51" s="6636">
        <v>0</v>
      </c>
      <c r="K51" s="6637">
        <v>2</v>
      </c>
      <c r="L51" s="6638">
        <v>0</v>
      </c>
      <c r="M51" s="6639">
        <v>0</v>
      </c>
    </row>
    <row r="52" spans="1:13" x14ac:dyDescent="0.35">
      <c r="A52" t="s">
        <v>94</v>
      </c>
      <c r="B52" s="6760">
        <v>8</v>
      </c>
      <c r="C52" s="6761">
        <v>0</v>
      </c>
      <c r="D52" s="6762">
        <v>0</v>
      </c>
      <c r="E52" s="6763">
        <v>0</v>
      </c>
      <c r="F52" s="6764">
        <v>14</v>
      </c>
      <c r="G52" s="6765">
        <v>0</v>
      </c>
      <c r="H52" s="6766">
        <v>0</v>
      </c>
      <c r="I52" s="6767">
        <v>1</v>
      </c>
      <c r="J52" s="6768">
        <v>2</v>
      </c>
      <c r="K52" s="6769">
        <v>9</v>
      </c>
      <c r="L52" s="6770">
        <v>0</v>
      </c>
      <c r="M52" s="6771">
        <v>0</v>
      </c>
    </row>
    <row r="53" spans="1:13" x14ac:dyDescent="0.35">
      <c r="A53" t="s">
        <v>95</v>
      </c>
      <c r="B53" s="6892">
        <v>5</v>
      </c>
      <c r="C53" s="6893">
        <v>0</v>
      </c>
      <c r="D53" s="6894">
        <v>0</v>
      </c>
      <c r="E53" s="6895">
        <v>3</v>
      </c>
      <c r="F53" s="6896">
        <v>6</v>
      </c>
      <c r="G53" s="6897">
        <v>9</v>
      </c>
      <c r="H53" s="6898">
        <v>0</v>
      </c>
      <c r="I53" s="6899">
        <v>0</v>
      </c>
      <c r="J53" s="6900">
        <v>0</v>
      </c>
      <c r="K53" s="6901">
        <v>3</v>
      </c>
      <c r="L53" s="6902">
        <v>0</v>
      </c>
      <c r="M53" s="6903">
        <v>1</v>
      </c>
    </row>
    <row r="54" spans="1:13" x14ac:dyDescent="0.35">
      <c r="A54" t="s">
        <v>96</v>
      </c>
      <c r="B54" s="7024">
        <v>0</v>
      </c>
      <c r="C54" s="7025">
        <v>0</v>
      </c>
      <c r="D54" s="7026">
        <v>1</v>
      </c>
      <c r="E54" s="7027">
        <v>0</v>
      </c>
      <c r="F54" s="7028">
        <v>0</v>
      </c>
      <c r="G54" s="7029">
        <v>0</v>
      </c>
      <c r="H54" s="7030">
        <v>3</v>
      </c>
      <c r="I54" s="7031">
        <v>4</v>
      </c>
      <c r="J54" s="7032">
        <v>0</v>
      </c>
      <c r="K54" s="7033">
        <v>2</v>
      </c>
      <c r="L54" s="7034">
        <v>6</v>
      </c>
      <c r="M54" s="7035">
        <v>6</v>
      </c>
    </row>
    <row r="55" spans="1:13" x14ac:dyDescent="0.35">
      <c r="A55" t="s">
        <v>97</v>
      </c>
      <c r="B55" s="7156">
        <v>6</v>
      </c>
      <c r="C55" s="7157">
        <v>0</v>
      </c>
      <c r="D55" s="7158">
        <v>0</v>
      </c>
      <c r="E55" s="7159">
        <v>0</v>
      </c>
      <c r="F55" s="7160">
        <v>2</v>
      </c>
      <c r="G55" s="7161">
        <v>0</v>
      </c>
      <c r="H55" s="7162">
        <v>1</v>
      </c>
      <c r="I55" s="7163">
        <v>0</v>
      </c>
      <c r="J55" s="7164">
        <v>0</v>
      </c>
      <c r="K55" s="7165">
        <v>0</v>
      </c>
      <c r="L55" s="7166">
        <v>1</v>
      </c>
      <c r="M55" s="7167">
        <v>2</v>
      </c>
    </row>
    <row r="56" spans="1:13" x14ac:dyDescent="0.35">
      <c r="A56" t="s">
        <v>101</v>
      </c>
      <c r="B56" s="7252">
        <f>COUNTIF(Table3[Kind],"&lt;&gt;0")</f>
        <v>52</v>
      </c>
      <c r="C56" s="7252">
        <f>COUNTIF(Table3[Quantity],"&lt;&gt;0")</f>
        <v>2</v>
      </c>
      <c r="D56" s="7252">
        <f>COUNTIF(Table3[Collective],"&lt;&gt;0")</f>
        <v>30</v>
      </c>
      <c r="E56" s="7252">
        <f>COUNTIF(Table3[Subkind],"&lt;&gt;0")</f>
        <v>42</v>
      </c>
      <c r="F56" s="7252">
        <f>COUNTIF(Table3[Role],"&lt;&gt;0")</f>
        <v>49</v>
      </c>
      <c r="G56" s="7252">
        <f>COUNTIF(Table3[Phase],"&lt;&gt;0")</f>
        <v>21</v>
      </c>
      <c r="H56" s="7252">
        <f>COUNTIF(Table3[Category],"&lt;&gt;0")</f>
        <v>24</v>
      </c>
      <c r="I56" s="7252">
        <f>COUNTIF(Table3[RoleMixin],"&lt;&gt;0")</f>
        <v>21</v>
      </c>
      <c r="J56" s="7252">
        <f>COUNTIF(Table3[Mixin],"&lt;&gt;0")</f>
        <v>7</v>
      </c>
      <c r="K56" s="7252">
        <f>COUNTIF(Table3[Relator],"&lt;&gt;0")</f>
        <v>48</v>
      </c>
      <c r="L56" s="7252">
        <f>COUNTIF(Table3[Mode],"&lt;&gt;0")</f>
        <v>15</v>
      </c>
      <c r="M56" s="7252">
        <f>COUNTIF(Table3[Unknown],"&lt;&gt;0")</f>
        <v>14</v>
      </c>
    </row>
    <row r="57" spans="1:13" x14ac:dyDescent="0.35">
      <c r="B57" s="725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G11" sqref="G11"/>
    </sheetView>
  </sheetViews>
  <sheetFormatPr defaultRowHeight="14.15" x14ac:dyDescent="0.35"/>
  <cols>
    <col min="1" max="1" width="40.4140625" bestFit="1" customWidth="1"/>
    <col min="2" max="2" width="12.4140625" bestFit="1" customWidth="1"/>
    <col min="3" max="3" width="14" bestFit="1" customWidth="1"/>
    <col min="4" max="4" width="14.1640625" bestFit="1" customWidth="1"/>
    <col min="5" max="5" width="19.25" bestFit="1" customWidth="1"/>
    <col min="6" max="6" width="17.25" bestFit="1" customWidth="1"/>
    <col min="7" max="7" width="14.58203125" bestFit="1" customWidth="1"/>
    <col min="8" max="8" width="18.83203125" bestFit="1" customWidth="1"/>
    <col min="9" max="9" width="17.83203125" bestFit="1" customWidth="1"/>
    <col min="10" max="10" width="11.1640625" bestFit="1" customWidth="1"/>
    <col min="11" max="11" width="13.4140625" bestFit="1" customWidth="1"/>
    <col min="12" max="12" width="11.4140625" bestFit="1" customWidth="1"/>
    <col min="13" max="13" width="12.58203125" bestFit="1" customWidth="1"/>
  </cols>
  <sheetData>
    <row r="1" spans="1:13" x14ac:dyDescent="0.35">
      <c r="A1" t="s">
        <v>0</v>
      </c>
      <c r="B1" s="139" t="s">
        <v>26</v>
      </c>
      <c r="C1" s="140" t="s">
        <v>27</v>
      </c>
      <c r="D1" s="141" t="s">
        <v>28</v>
      </c>
      <c r="E1" s="142" t="s">
        <v>29</v>
      </c>
      <c r="F1" s="143" t="s">
        <v>30</v>
      </c>
      <c r="G1" s="144" t="s">
        <v>31</v>
      </c>
      <c r="H1" s="145" t="s">
        <v>32</v>
      </c>
      <c r="I1" s="146" t="s">
        <v>33</v>
      </c>
      <c r="J1" s="147" t="s">
        <v>34</v>
      </c>
      <c r="K1" s="148" t="s">
        <v>98</v>
      </c>
      <c r="L1" s="7252" t="s">
        <v>20</v>
      </c>
      <c r="M1" s="7252" t="s">
        <v>99</v>
      </c>
    </row>
    <row r="2" spans="1:13" x14ac:dyDescent="0.35">
      <c r="A2" t="s">
        <v>57</v>
      </c>
      <c r="B2" s="169">
        <v>26</v>
      </c>
      <c r="C2" s="170">
        <v>38</v>
      </c>
      <c r="D2" s="171">
        <v>0</v>
      </c>
      <c r="E2" s="172">
        <v>4</v>
      </c>
      <c r="F2" s="173">
        <v>45</v>
      </c>
      <c r="G2" s="174">
        <v>0</v>
      </c>
      <c r="H2" s="175">
        <v>0</v>
      </c>
      <c r="I2" s="176">
        <v>0</v>
      </c>
      <c r="J2" s="177">
        <v>0</v>
      </c>
      <c r="K2" s="178">
        <v>0</v>
      </c>
      <c r="L2" s="7252">
        <v>61</v>
      </c>
      <c r="M2" s="7261">
        <f>Table2[[#This Row],[Mediation]]/Table2[[#This Row],[Relator]]</f>
        <v>0.62295081967213117</v>
      </c>
    </row>
    <row r="3" spans="1:13" x14ac:dyDescent="0.35">
      <c r="A3" t="s">
        <v>81</v>
      </c>
      <c r="B3" s="334">
        <v>0</v>
      </c>
      <c r="C3" s="335">
        <v>11</v>
      </c>
      <c r="D3" s="336">
        <v>0</v>
      </c>
      <c r="E3" s="337">
        <v>0</v>
      </c>
      <c r="F3" s="338">
        <v>1</v>
      </c>
      <c r="G3" s="339">
        <v>1</v>
      </c>
      <c r="H3" s="340">
        <v>0</v>
      </c>
      <c r="I3" s="341">
        <v>0</v>
      </c>
      <c r="J3" s="342">
        <v>8</v>
      </c>
      <c r="K3" s="343">
        <v>0</v>
      </c>
      <c r="L3" s="7252">
        <v>16</v>
      </c>
      <c r="M3" s="7261">
        <f>Table2[[#This Row],[Mediation]]/Table2[[#This Row],[Relator]]</f>
        <v>0.6875</v>
      </c>
    </row>
    <row r="4" spans="1:13" x14ac:dyDescent="0.35">
      <c r="A4" t="s">
        <v>59</v>
      </c>
      <c r="B4" s="466">
        <v>3</v>
      </c>
      <c r="C4" s="467">
        <v>6</v>
      </c>
      <c r="D4" s="468">
        <v>3</v>
      </c>
      <c r="E4" s="469">
        <v>1</v>
      </c>
      <c r="F4" s="470">
        <v>0</v>
      </c>
      <c r="G4" s="471">
        <v>1</v>
      </c>
      <c r="H4" s="472">
        <v>0</v>
      </c>
      <c r="I4" s="473">
        <v>0</v>
      </c>
      <c r="J4" s="474">
        <v>0</v>
      </c>
      <c r="K4" s="475">
        <v>0</v>
      </c>
      <c r="L4" s="7252">
        <v>7</v>
      </c>
      <c r="M4" s="7261">
        <f>Table2[[#This Row],[Mediation]]/Table2[[#This Row],[Relator]]</f>
        <v>0.8571428571428571</v>
      </c>
    </row>
    <row r="5" spans="1:13" x14ac:dyDescent="0.35">
      <c r="A5" t="s">
        <v>67</v>
      </c>
      <c r="B5" s="598">
        <v>0</v>
      </c>
      <c r="C5" s="599">
        <v>29</v>
      </c>
      <c r="D5" s="600">
        <v>0</v>
      </c>
      <c r="E5" s="601">
        <v>0</v>
      </c>
      <c r="F5" s="602">
        <v>0</v>
      </c>
      <c r="G5" s="603">
        <v>0</v>
      </c>
      <c r="H5" s="604">
        <v>0</v>
      </c>
      <c r="I5" s="605">
        <v>0</v>
      </c>
      <c r="J5" s="606">
        <v>0</v>
      </c>
      <c r="K5" s="607">
        <v>3</v>
      </c>
      <c r="L5" s="7252">
        <v>28</v>
      </c>
      <c r="M5" s="7261">
        <f>Table2[[#This Row],[Mediation]]/Table2[[#This Row],[Relator]]</f>
        <v>1.0357142857142858</v>
      </c>
    </row>
    <row r="6" spans="1:13" x14ac:dyDescent="0.35">
      <c r="A6" t="s">
        <v>52</v>
      </c>
      <c r="B6" s="730">
        <v>1</v>
      </c>
      <c r="C6" s="731">
        <v>11</v>
      </c>
      <c r="D6" s="732">
        <v>1</v>
      </c>
      <c r="E6" s="733">
        <v>6</v>
      </c>
      <c r="F6" s="734">
        <v>5</v>
      </c>
      <c r="G6" s="735">
        <v>3</v>
      </c>
      <c r="H6" s="736">
        <v>0</v>
      </c>
      <c r="I6" s="737">
        <v>0</v>
      </c>
      <c r="J6" s="738">
        <v>18</v>
      </c>
      <c r="K6" s="739">
        <v>5</v>
      </c>
      <c r="L6" s="7252">
        <v>10</v>
      </c>
      <c r="M6" s="7261">
        <f>Table2[[#This Row],[Mediation]]/Table2[[#This Row],[Relator]]</f>
        <v>1.1000000000000001</v>
      </c>
    </row>
    <row r="7" spans="1:13" x14ac:dyDescent="0.35">
      <c r="A7" t="s">
        <v>60</v>
      </c>
      <c r="B7" s="862">
        <v>1</v>
      </c>
      <c r="C7" s="863">
        <v>11</v>
      </c>
      <c r="D7" s="864">
        <v>0</v>
      </c>
      <c r="E7" s="865">
        <v>0</v>
      </c>
      <c r="F7" s="866">
        <v>0</v>
      </c>
      <c r="G7" s="867">
        <v>0</v>
      </c>
      <c r="H7" s="868">
        <v>0</v>
      </c>
      <c r="I7" s="869">
        <v>0</v>
      </c>
      <c r="J7" s="870">
        <v>0</v>
      </c>
      <c r="K7" s="871">
        <v>0</v>
      </c>
      <c r="L7" s="7252">
        <v>8</v>
      </c>
      <c r="M7" s="7261">
        <f>Table2[[#This Row],[Mediation]]/Table2[[#This Row],[Relator]]</f>
        <v>1.375</v>
      </c>
    </row>
    <row r="8" spans="1:13" x14ac:dyDescent="0.35">
      <c r="A8" t="s">
        <v>53</v>
      </c>
      <c r="B8" s="994">
        <v>9</v>
      </c>
      <c r="C8" s="995">
        <v>20</v>
      </c>
      <c r="D8" s="996">
        <v>0</v>
      </c>
      <c r="E8" s="997">
        <v>6</v>
      </c>
      <c r="F8" s="998">
        <v>6</v>
      </c>
      <c r="G8" s="999">
        <v>1</v>
      </c>
      <c r="H8" s="1000">
        <v>0</v>
      </c>
      <c r="I8" s="1001">
        <v>0</v>
      </c>
      <c r="J8" s="1002">
        <v>86</v>
      </c>
      <c r="K8" s="1003">
        <v>10</v>
      </c>
      <c r="L8" s="7252">
        <v>14</v>
      </c>
      <c r="M8" s="7261">
        <f>Table2[[#This Row],[Mediation]]/Table2[[#This Row],[Relator]]</f>
        <v>1.4285714285714286</v>
      </c>
    </row>
    <row r="9" spans="1:13" x14ac:dyDescent="0.35">
      <c r="A9" t="s">
        <v>76</v>
      </c>
      <c r="B9" s="1126">
        <v>171</v>
      </c>
      <c r="C9" s="1127">
        <v>1103</v>
      </c>
      <c r="D9" s="1128">
        <v>73</v>
      </c>
      <c r="E9" s="1129">
        <v>104</v>
      </c>
      <c r="F9" s="1130">
        <v>196</v>
      </c>
      <c r="G9" s="1131">
        <v>112</v>
      </c>
      <c r="H9" s="1132">
        <v>12</v>
      </c>
      <c r="I9" s="1133">
        <v>2</v>
      </c>
      <c r="J9" s="1134">
        <v>120</v>
      </c>
      <c r="K9" s="1135">
        <v>25</v>
      </c>
      <c r="L9" s="7252">
        <v>771</v>
      </c>
      <c r="M9" s="7261">
        <f>Table2[[#This Row],[Mediation]]/Table2[[#This Row],[Relator]]</f>
        <v>1.430609597924773</v>
      </c>
    </row>
    <row r="10" spans="1:13" x14ac:dyDescent="0.35">
      <c r="A10" t="s">
        <v>54</v>
      </c>
      <c r="B10" s="1258">
        <v>6</v>
      </c>
      <c r="C10" s="1259">
        <v>31</v>
      </c>
      <c r="D10" s="1260">
        <v>0</v>
      </c>
      <c r="E10" s="1261">
        <v>1</v>
      </c>
      <c r="F10" s="1262">
        <v>5</v>
      </c>
      <c r="G10" s="1263">
        <v>0</v>
      </c>
      <c r="H10" s="1264">
        <v>0</v>
      </c>
      <c r="I10" s="1265">
        <v>0</v>
      </c>
      <c r="J10" s="1266">
        <v>30</v>
      </c>
      <c r="K10" s="1267">
        <v>5</v>
      </c>
      <c r="L10" s="7252">
        <v>20</v>
      </c>
      <c r="M10" s="7261">
        <f>Table2[[#This Row],[Mediation]]/Table2[[#This Row],[Relator]]</f>
        <v>1.55</v>
      </c>
    </row>
    <row r="11" spans="1:13" x14ac:dyDescent="0.35">
      <c r="A11" t="s">
        <v>47</v>
      </c>
      <c r="B11" s="1390">
        <v>11</v>
      </c>
      <c r="C11" s="1391">
        <v>27</v>
      </c>
      <c r="D11" s="1392">
        <v>11</v>
      </c>
      <c r="E11" s="1393">
        <v>4</v>
      </c>
      <c r="F11" s="1394">
        <v>0</v>
      </c>
      <c r="G11" s="1395">
        <v>1</v>
      </c>
      <c r="H11" s="1396">
        <v>1</v>
      </c>
      <c r="I11" s="1397">
        <v>0</v>
      </c>
      <c r="J11" s="1398">
        <v>1</v>
      </c>
      <c r="K11" s="1399">
        <v>7</v>
      </c>
      <c r="L11" s="7252">
        <v>17</v>
      </c>
      <c r="M11" s="7261">
        <f>Table2[[#This Row],[Mediation]]/Table2[[#This Row],[Relator]]</f>
        <v>1.588235294117647</v>
      </c>
    </row>
    <row r="12" spans="1:13" x14ac:dyDescent="0.35">
      <c r="A12" t="s">
        <v>58</v>
      </c>
      <c r="B12" s="1522">
        <v>3</v>
      </c>
      <c r="C12" s="1523">
        <v>13</v>
      </c>
      <c r="D12" s="1524">
        <v>2</v>
      </c>
      <c r="E12" s="1525">
        <v>0</v>
      </c>
      <c r="F12" s="1526">
        <v>0</v>
      </c>
      <c r="G12" s="1527">
        <v>0</v>
      </c>
      <c r="H12" s="1528">
        <v>0</v>
      </c>
      <c r="I12" s="1529">
        <v>0</v>
      </c>
      <c r="J12" s="1530">
        <v>0</v>
      </c>
      <c r="K12" s="1531">
        <v>0</v>
      </c>
      <c r="L12" s="7252">
        <v>8</v>
      </c>
      <c r="M12" s="7261">
        <f>Table2[[#This Row],[Mediation]]/Table2[[#This Row],[Relator]]</f>
        <v>1.625</v>
      </c>
    </row>
    <row r="13" spans="1:13" x14ac:dyDescent="0.35">
      <c r="A13" t="s">
        <v>48</v>
      </c>
      <c r="B13" s="1654">
        <v>6</v>
      </c>
      <c r="C13" s="1655">
        <v>14</v>
      </c>
      <c r="D13" s="1656">
        <v>6</v>
      </c>
      <c r="E13" s="1657">
        <v>0</v>
      </c>
      <c r="F13" s="1658">
        <v>0</v>
      </c>
      <c r="G13" s="1659">
        <v>1</v>
      </c>
      <c r="H13" s="1660">
        <v>0</v>
      </c>
      <c r="I13" s="1661">
        <v>0</v>
      </c>
      <c r="J13" s="1662">
        <v>1</v>
      </c>
      <c r="K13" s="1663">
        <v>0</v>
      </c>
      <c r="L13" s="7252">
        <v>7</v>
      </c>
      <c r="M13" s="7261">
        <f>Table2[[#This Row],[Mediation]]/Table2[[#This Row],[Relator]]</f>
        <v>2</v>
      </c>
    </row>
    <row r="14" spans="1:13" x14ac:dyDescent="0.35">
      <c r="A14" t="s">
        <v>49</v>
      </c>
      <c r="B14" s="1786">
        <v>3</v>
      </c>
      <c r="C14" s="1787">
        <v>6</v>
      </c>
      <c r="D14" s="1788">
        <v>3</v>
      </c>
      <c r="E14" s="1789">
        <v>0</v>
      </c>
      <c r="F14" s="1790">
        <v>9</v>
      </c>
      <c r="G14" s="1791">
        <v>11</v>
      </c>
      <c r="H14" s="1792">
        <v>0</v>
      </c>
      <c r="I14" s="1793">
        <v>0</v>
      </c>
      <c r="J14" s="1794">
        <v>0</v>
      </c>
      <c r="K14" s="1795">
        <v>0</v>
      </c>
      <c r="L14" s="7252">
        <v>3</v>
      </c>
      <c r="M14" s="7261">
        <f>Table2[[#This Row],[Mediation]]/Table2[[#This Row],[Relator]]</f>
        <v>2</v>
      </c>
    </row>
    <row r="15" spans="1:13" x14ac:dyDescent="0.35">
      <c r="A15" t="s">
        <v>50</v>
      </c>
      <c r="B15" s="1918">
        <v>8</v>
      </c>
      <c r="C15" s="1919">
        <v>22</v>
      </c>
      <c r="D15" s="1920">
        <v>8</v>
      </c>
      <c r="E15" s="1921">
        <v>0</v>
      </c>
      <c r="F15" s="1922">
        <v>6</v>
      </c>
      <c r="G15" s="1923">
        <v>4</v>
      </c>
      <c r="H15" s="1924">
        <v>0</v>
      </c>
      <c r="I15" s="1925">
        <v>0</v>
      </c>
      <c r="J15" s="1926">
        <v>6</v>
      </c>
      <c r="K15" s="1927">
        <v>0</v>
      </c>
      <c r="L15" s="7252">
        <v>11</v>
      </c>
      <c r="M15" s="7261">
        <f>Table2[[#This Row],[Mediation]]/Table2[[#This Row],[Relator]]</f>
        <v>2</v>
      </c>
    </row>
    <row r="16" spans="1:13" x14ac:dyDescent="0.35">
      <c r="A16" t="s">
        <v>55</v>
      </c>
      <c r="B16" s="2050">
        <v>1</v>
      </c>
      <c r="C16" s="2051">
        <v>2</v>
      </c>
      <c r="D16" s="2052">
        <v>1</v>
      </c>
      <c r="E16" s="2053">
        <v>0</v>
      </c>
      <c r="F16" s="2054">
        <v>11</v>
      </c>
      <c r="G16" s="2055">
        <v>0</v>
      </c>
      <c r="H16" s="2056">
        <v>0</v>
      </c>
      <c r="I16" s="2057">
        <v>0</v>
      </c>
      <c r="J16" s="2058">
        <v>8</v>
      </c>
      <c r="K16" s="2059">
        <v>27</v>
      </c>
      <c r="L16" s="7252">
        <v>1</v>
      </c>
      <c r="M16" s="7261">
        <f>Table2[[#This Row],[Mediation]]/Table2[[#This Row],[Relator]]</f>
        <v>2</v>
      </c>
    </row>
    <row r="17" spans="1:13" x14ac:dyDescent="0.35">
      <c r="A17" t="s">
        <v>62</v>
      </c>
      <c r="B17" s="2182">
        <v>7</v>
      </c>
      <c r="C17" s="2183">
        <v>14</v>
      </c>
      <c r="D17" s="2184">
        <v>7</v>
      </c>
      <c r="E17" s="2185">
        <v>0</v>
      </c>
      <c r="F17" s="2186">
        <v>0</v>
      </c>
      <c r="G17" s="2187">
        <v>3</v>
      </c>
      <c r="H17" s="2188">
        <v>3</v>
      </c>
      <c r="I17" s="2189">
        <v>0</v>
      </c>
      <c r="J17" s="2190">
        <v>0</v>
      </c>
      <c r="K17" s="2191">
        <v>0</v>
      </c>
      <c r="L17" s="7252">
        <v>7</v>
      </c>
      <c r="M17" s="7261">
        <f>Table2[[#This Row],[Mediation]]/Table2[[#This Row],[Relator]]</f>
        <v>2</v>
      </c>
    </row>
    <row r="18" spans="1:13" x14ac:dyDescent="0.35">
      <c r="A18" t="s">
        <v>63</v>
      </c>
      <c r="B18" s="2314">
        <v>3</v>
      </c>
      <c r="C18" s="2315">
        <v>2</v>
      </c>
      <c r="D18" s="2316">
        <v>0</v>
      </c>
      <c r="E18" s="2317">
        <v>0</v>
      </c>
      <c r="F18" s="2318">
        <v>0</v>
      </c>
      <c r="G18" s="2319">
        <v>0</v>
      </c>
      <c r="H18" s="2320">
        <v>2</v>
      </c>
      <c r="I18" s="2321">
        <v>0</v>
      </c>
      <c r="J18" s="2322">
        <v>0</v>
      </c>
      <c r="K18" s="2323">
        <v>0</v>
      </c>
      <c r="L18" s="7252">
        <v>1</v>
      </c>
      <c r="M18" s="7261">
        <f>Table2[[#This Row],[Mediation]]/Table2[[#This Row],[Relator]]</f>
        <v>2</v>
      </c>
    </row>
    <row r="19" spans="1:13" x14ac:dyDescent="0.35">
      <c r="A19" t="s">
        <v>64</v>
      </c>
      <c r="B19" s="2446">
        <v>6</v>
      </c>
      <c r="C19" s="2447">
        <v>20</v>
      </c>
      <c r="D19" s="2448">
        <v>6</v>
      </c>
      <c r="E19" s="2449">
        <v>0</v>
      </c>
      <c r="F19" s="2450">
        <v>24</v>
      </c>
      <c r="G19" s="2451">
        <v>0</v>
      </c>
      <c r="H19" s="2452">
        <v>0</v>
      </c>
      <c r="I19" s="2453">
        <v>0</v>
      </c>
      <c r="J19" s="2454">
        <v>2</v>
      </c>
      <c r="K19" s="2455">
        <v>7</v>
      </c>
      <c r="L19" s="7252">
        <v>10</v>
      </c>
      <c r="M19" s="7261">
        <f>Table2[[#This Row],[Mediation]]/Table2[[#This Row],[Relator]]</f>
        <v>2</v>
      </c>
    </row>
    <row r="20" spans="1:13" x14ac:dyDescent="0.35">
      <c r="A20" t="s">
        <v>71</v>
      </c>
      <c r="B20" s="2578">
        <v>6</v>
      </c>
      <c r="C20" s="2579">
        <v>2</v>
      </c>
      <c r="D20" s="2580">
        <v>1</v>
      </c>
      <c r="E20" s="2581">
        <v>0</v>
      </c>
      <c r="F20" s="2582">
        <v>0</v>
      </c>
      <c r="G20" s="2583">
        <v>0</v>
      </c>
      <c r="H20" s="2584">
        <v>0</v>
      </c>
      <c r="I20" s="2585">
        <v>0</v>
      </c>
      <c r="J20" s="2586">
        <v>4</v>
      </c>
      <c r="K20" s="2587">
        <v>0</v>
      </c>
      <c r="L20" s="7252">
        <v>1</v>
      </c>
      <c r="M20" s="7261">
        <f>Table2[[#This Row],[Mediation]]/Table2[[#This Row],[Relator]]</f>
        <v>2</v>
      </c>
    </row>
    <row r="21" spans="1:13" x14ac:dyDescent="0.35">
      <c r="A21" t="s">
        <v>72</v>
      </c>
      <c r="B21" s="2710">
        <v>0</v>
      </c>
      <c r="C21" s="2711">
        <v>14</v>
      </c>
      <c r="D21" s="2712">
        <v>0</v>
      </c>
      <c r="E21" s="2713">
        <v>0</v>
      </c>
      <c r="F21" s="2714">
        <v>0</v>
      </c>
      <c r="G21" s="2715">
        <v>1</v>
      </c>
      <c r="H21" s="2716">
        <v>1</v>
      </c>
      <c r="I21" s="2717">
        <v>0</v>
      </c>
      <c r="J21" s="2718">
        <v>0</v>
      </c>
      <c r="K21" s="2719">
        <v>0</v>
      </c>
      <c r="L21" s="7252">
        <v>7</v>
      </c>
      <c r="M21" s="7261">
        <f>Table2[[#This Row],[Mediation]]/Table2[[#This Row],[Relator]]</f>
        <v>2</v>
      </c>
    </row>
    <row r="22" spans="1:13" x14ac:dyDescent="0.35">
      <c r="A22" t="s">
        <v>73</v>
      </c>
      <c r="B22" s="2842">
        <v>0</v>
      </c>
      <c r="C22" s="2843">
        <v>4</v>
      </c>
      <c r="D22" s="2844">
        <v>0</v>
      </c>
      <c r="E22" s="2845">
        <v>0</v>
      </c>
      <c r="F22" s="2846">
        <v>0</v>
      </c>
      <c r="G22" s="2847">
        <v>1</v>
      </c>
      <c r="H22" s="2848">
        <v>0</v>
      </c>
      <c r="I22" s="2849">
        <v>0</v>
      </c>
      <c r="J22" s="2850">
        <v>0</v>
      </c>
      <c r="K22" s="2851">
        <v>2</v>
      </c>
      <c r="L22" s="7252">
        <v>2</v>
      </c>
      <c r="M22" s="7261">
        <f>Table2[[#This Row],[Mediation]]/Table2[[#This Row],[Relator]]</f>
        <v>2</v>
      </c>
    </row>
    <row r="23" spans="1:13" x14ac:dyDescent="0.35">
      <c r="A23" t="s">
        <v>79</v>
      </c>
      <c r="B23" s="2974">
        <v>7</v>
      </c>
      <c r="C23" s="2975">
        <v>6</v>
      </c>
      <c r="D23" s="2976">
        <v>1</v>
      </c>
      <c r="E23" s="2977">
        <v>0</v>
      </c>
      <c r="F23" s="2978">
        <v>0</v>
      </c>
      <c r="G23" s="2979">
        <v>2</v>
      </c>
      <c r="H23" s="2980">
        <v>0</v>
      </c>
      <c r="I23" s="2981">
        <v>0</v>
      </c>
      <c r="J23" s="2982">
        <v>0</v>
      </c>
      <c r="K23" s="2983">
        <v>0</v>
      </c>
      <c r="L23" s="7252">
        <v>3</v>
      </c>
      <c r="M23" s="7261">
        <f>Table2[[#This Row],[Mediation]]/Table2[[#This Row],[Relator]]</f>
        <v>2</v>
      </c>
    </row>
    <row r="24" spans="1:13" x14ac:dyDescent="0.35">
      <c r="A24" t="s">
        <v>80</v>
      </c>
      <c r="B24" s="3106">
        <v>3</v>
      </c>
      <c r="C24" s="3107">
        <v>10</v>
      </c>
      <c r="D24" s="3108">
        <v>3</v>
      </c>
      <c r="E24" s="3109">
        <v>0</v>
      </c>
      <c r="F24" s="3110">
        <v>2</v>
      </c>
      <c r="G24" s="3111">
        <v>0</v>
      </c>
      <c r="H24" s="3112">
        <v>0</v>
      </c>
      <c r="I24" s="3113">
        <v>0</v>
      </c>
      <c r="J24" s="3114">
        <v>1</v>
      </c>
      <c r="K24" s="3115">
        <v>0</v>
      </c>
      <c r="L24" s="7252">
        <v>5</v>
      </c>
      <c r="M24" s="7261">
        <f>Table2[[#This Row],[Mediation]]/Table2[[#This Row],[Relator]]</f>
        <v>2</v>
      </c>
    </row>
    <row r="25" spans="1:13" x14ac:dyDescent="0.35">
      <c r="A25" t="s">
        <v>82</v>
      </c>
      <c r="B25" s="3238">
        <v>8</v>
      </c>
      <c r="C25" s="3239">
        <v>16</v>
      </c>
      <c r="D25" s="3240">
        <v>5</v>
      </c>
      <c r="E25" s="3241">
        <v>0</v>
      </c>
      <c r="F25" s="3242">
        <v>3</v>
      </c>
      <c r="G25" s="3243">
        <v>0</v>
      </c>
      <c r="H25" s="3244">
        <v>0</v>
      </c>
      <c r="I25" s="3245">
        <v>0</v>
      </c>
      <c r="J25" s="3246">
        <v>0</v>
      </c>
      <c r="K25" s="3247">
        <v>0</v>
      </c>
      <c r="L25" s="7252">
        <v>8</v>
      </c>
      <c r="M25" s="7261">
        <f>Table2[[#This Row],[Mediation]]/Table2[[#This Row],[Relator]]</f>
        <v>2</v>
      </c>
    </row>
    <row r="26" spans="1:13" x14ac:dyDescent="0.35">
      <c r="A26" t="s">
        <v>83</v>
      </c>
      <c r="B26" s="3370">
        <v>2</v>
      </c>
      <c r="C26" s="3371">
        <v>6</v>
      </c>
      <c r="D26" s="3372">
        <v>2</v>
      </c>
      <c r="E26" s="3373">
        <v>0</v>
      </c>
      <c r="F26" s="3374">
        <v>0</v>
      </c>
      <c r="G26" s="3375">
        <v>5</v>
      </c>
      <c r="H26" s="3376">
        <v>0</v>
      </c>
      <c r="I26" s="3377">
        <v>0</v>
      </c>
      <c r="J26" s="3378">
        <v>0</v>
      </c>
      <c r="K26" s="3379">
        <v>0</v>
      </c>
      <c r="L26" s="7252">
        <v>3</v>
      </c>
      <c r="M26" s="7261">
        <f>Table2[[#This Row],[Mediation]]/Table2[[#This Row],[Relator]]</f>
        <v>2</v>
      </c>
    </row>
    <row r="27" spans="1:13" x14ac:dyDescent="0.35">
      <c r="A27" t="s">
        <v>84</v>
      </c>
      <c r="B27" s="3502">
        <v>0</v>
      </c>
      <c r="C27" s="3503">
        <v>2</v>
      </c>
      <c r="D27" s="3504">
        <v>0</v>
      </c>
      <c r="E27" s="3505">
        <v>2</v>
      </c>
      <c r="F27" s="3506">
        <v>1</v>
      </c>
      <c r="G27" s="3507">
        <v>0</v>
      </c>
      <c r="H27" s="3508">
        <v>0</v>
      </c>
      <c r="I27" s="3509">
        <v>0</v>
      </c>
      <c r="J27" s="3510">
        <v>2</v>
      </c>
      <c r="K27" s="3511">
        <v>0</v>
      </c>
      <c r="L27" s="7252">
        <v>1</v>
      </c>
      <c r="M27" s="7261">
        <f>Table2[[#This Row],[Mediation]]/Table2[[#This Row],[Relator]]</f>
        <v>2</v>
      </c>
    </row>
    <row r="28" spans="1:13" x14ac:dyDescent="0.35">
      <c r="A28" t="s">
        <v>89</v>
      </c>
      <c r="B28" s="3634">
        <v>2</v>
      </c>
      <c r="C28" s="3635">
        <v>4</v>
      </c>
      <c r="D28" s="3636">
        <v>1</v>
      </c>
      <c r="E28" s="3637">
        <v>0</v>
      </c>
      <c r="F28" s="3638">
        <v>0</v>
      </c>
      <c r="G28" s="3639">
        <v>0</v>
      </c>
      <c r="H28" s="3640">
        <v>0</v>
      </c>
      <c r="I28" s="3641">
        <v>0</v>
      </c>
      <c r="J28" s="3642">
        <v>3</v>
      </c>
      <c r="K28" s="3643">
        <v>0</v>
      </c>
      <c r="L28" s="7252">
        <v>2</v>
      </c>
      <c r="M28" s="7261">
        <f>Table2[[#This Row],[Mediation]]/Table2[[#This Row],[Relator]]</f>
        <v>2</v>
      </c>
    </row>
    <row r="29" spans="1:13" x14ac:dyDescent="0.35">
      <c r="A29" t="s">
        <v>91</v>
      </c>
      <c r="B29" s="3766">
        <v>3</v>
      </c>
      <c r="C29" s="3767">
        <v>6</v>
      </c>
      <c r="D29" s="3768">
        <v>3</v>
      </c>
      <c r="E29" s="3769">
        <v>0</v>
      </c>
      <c r="F29" s="3770">
        <v>12</v>
      </c>
      <c r="G29" s="3771">
        <v>0</v>
      </c>
      <c r="H29" s="3772">
        <v>4</v>
      </c>
      <c r="I29" s="3773">
        <v>0</v>
      </c>
      <c r="J29" s="3774">
        <v>8</v>
      </c>
      <c r="K29" s="3775">
        <v>0</v>
      </c>
      <c r="L29" s="7252">
        <v>3</v>
      </c>
      <c r="M29" s="7261">
        <f>Table2[[#This Row],[Mediation]]/Table2[[#This Row],[Relator]]</f>
        <v>2</v>
      </c>
    </row>
    <row r="30" spans="1:13" x14ac:dyDescent="0.35">
      <c r="A30" t="s">
        <v>94</v>
      </c>
      <c r="B30" s="3898">
        <v>14</v>
      </c>
      <c r="C30" s="3899">
        <v>18</v>
      </c>
      <c r="D30" s="3900">
        <v>9</v>
      </c>
      <c r="E30" s="3901">
        <v>0</v>
      </c>
      <c r="F30" s="3902">
        <v>0</v>
      </c>
      <c r="G30" s="3903">
        <v>0</v>
      </c>
      <c r="H30" s="3904">
        <v>0</v>
      </c>
      <c r="I30" s="3905">
        <v>0</v>
      </c>
      <c r="J30" s="3906">
        <v>0</v>
      </c>
      <c r="K30" s="3907">
        <v>0</v>
      </c>
      <c r="L30" s="7252">
        <v>9</v>
      </c>
      <c r="M30" s="7261">
        <f>Table2[[#This Row],[Mediation]]/Table2[[#This Row],[Relator]]</f>
        <v>2</v>
      </c>
    </row>
    <row r="31" spans="1:13" x14ac:dyDescent="0.35">
      <c r="A31" t="s">
        <v>95</v>
      </c>
      <c r="B31" s="4030">
        <v>3</v>
      </c>
      <c r="C31" s="4031">
        <v>6</v>
      </c>
      <c r="D31" s="4032">
        <v>3</v>
      </c>
      <c r="E31" s="4033">
        <v>2</v>
      </c>
      <c r="F31" s="4034">
        <v>2</v>
      </c>
      <c r="G31" s="4035">
        <v>0</v>
      </c>
      <c r="H31" s="4036">
        <v>0</v>
      </c>
      <c r="I31" s="4037">
        <v>0</v>
      </c>
      <c r="J31" s="4038">
        <v>0</v>
      </c>
      <c r="K31" s="4039">
        <v>13</v>
      </c>
      <c r="L31" s="7252">
        <v>3</v>
      </c>
      <c r="M31" s="7261">
        <f>Table2[[#This Row],[Mediation]]/Table2[[#This Row],[Relator]]</f>
        <v>2</v>
      </c>
    </row>
    <row r="32" spans="1:13" x14ac:dyDescent="0.35">
      <c r="A32" t="s">
        <v>86</v>
      </c>
      <c r="B32" s="4162">
        <v>0</v>
      </c>
      <c r="C32" s="4163">
        <v>40</v>
      </c>
      <c r="D32" s="4164">
        <v>0</v>
      </c>
      <c r="E32" s="4165">
        <v>0</v>
      </c>
      <c r="F32" s="4166">
        <v>1</v>
      </c>
      <c r="G32" s="4167">
        <v>0</v>
      </c>
      <c r="H32" s="4168">
        <v>0</v>
      </c>
      <c r="I32" s="4169">
        <v>0</v>
      </c>
      <c r="J32" s="4170">
        <v>2</v>
      </c>
      <c r="K32" s="4171">
        <v>0</v>
      </c>
      <c r="L32" s="7252">
        <v>19</v>
      </c>
      <c r="M32" s="7261">
        <f>Table2[[#This Row],[Mediation]]/Table2[[#This Row],[Relator]]</f>
        <v>2.1052631578947367</v>
      </c>
    </row>
    <row r="33" spans="1:13" x14ac:dyDescent="0.35">
      <c r="A33" t="s">
        <v>87</v>
      </c>
      <c r="B33" s="4294">
        <v>0</v>
      </c>
      <c r="C33" s="4295">
        <v>13</v>
      </c>
      <c r="D33" s="4296">
        <v>0</v>
      </c>
      <c r="E33" s="4297">
        <v>1</v>
      </c>
      <c r="F33" s="4298">
        <v>0</v>
      </c>
      <c r="G33" s="4299">
        <v>1</v>
      </c>
      <c r="H33" s="4300">
        <v>0</v>
      </c>
      <c r="I33" s="4301">
        <v>0</v>
      </c>
      <c r="J33" s="4302">
        <v>5</v>
      </c>
      <c r="K33" s="4303">
        <v>0</v>
      </c>
      <c r="L33" s="7252">
        <v>6</v>
      </c>
      <c r="M33" s="7261">
        <f>Table2[[#This Row],[Mediation]]/Table2[[#This Row],[Relator]]</f>
        <v>2.1666666666666665</v>
      </c>
    </row>
    <row r="34" spans="1:13" x14ac:dyDescent="0.35">
      <c r="A34" t="s">
        <v>85</v>
      </c>
      <c r="B34" s="4426">
        <v>0</v>
      </c>
      <c r="C34" s="4427">
        <v>11</v>
      </c>
      <c r="D34" s="4428">
        <v>0</v>
      </c>
      <c r="E34" s="4429">
        <v>0</v>
      </c>
      <c r="F34" s="4430">
        <v>0</v>
      </c>
      <c r="G34" s="4431">
        <v>0</v>
      </c>
      <c r="H34" s="4432">
        <v>0</v>
      </c>
      <c r="I34" s="4433">
        <v>0</v>
      </c>
      <c r="J34" s="4434">
        <v>1</v>
      </c>
      <c r="K34" s="4435">
        <v>0</v>
      </c>
      <c r="L34" s="7252">
        <v>5</v>
      </c>
      <c r="M34" s="7261">
        <f>Table2[[#This Row],[Mediation]]/Table2[[#This Row],[Relator]]</f>
        <v>2.2000000000000002</v>
      </c>
    </row>
    <row r="35" spans="1:13" x14ac:dyDescent="0.35">
      <c r="A35" t="s">
        <v>56</v>
      </c>
      <c r="B35" s="4558">
        <v>6</v>
      </c>
      <c r="C35" s="4559">
        <v>14</v>
      </c>
      <c r="D35" s="4560">
        <v>3</v>
      </c>
      <c r="E35" s="4561">
        <v>0</v>
      </c>
      <c r="F35" s="4562">
        <v>0</v>
      </c>
      <c r="G35" s="4563">
        <v>0</v>
      </c>
      <c r="H35" s="4564">
        <v>0</v>
      </c>
      <c r="I35" s="4565">
        <v>0</v>
      </c>
      <c r="J35" s="4566">
        <v>6</v>
      </c>
      <c r="K35" s="4567">
        <v>0</v>
      </c>
      <c r="L35" s="7252">
        <v>6</v>
      </c>
      <c r="M35" s="7261">
        <f>Table2[[#This Row],[Mediation]]/Table2[[#This Row],[Relator]]</f>
        <v>2.3333333333333335</v>
      </c>
    </row>
    <row r="36" spans="1:13" x14ac:dyDescent="0.35">
      <c r="A36" t="s">
        <v>77</v>
      </c>
      <c r="B36" s="4690">
        <v>1</v>
      </c>
      <c r="C36" s="4691">
        <v>7</v>
      </c>
      <c r="D36" s="4692">
        <v>0</v>
      </c>
      <c r="E36" s="4693">
        <v>0</v>
      </c>
      <c r="F36" s="4694">
        <v>4</v>
      </c>
      <c r="G36" s="4695">
        <v>3</v>
      </c>
      <c r="H36" s="4696">
        <v>0</v>
      </c>
      <c r="I36" s="4697">
        <v>0</v>
      </c>
      <c r="J36" s="4698">
        <v>1</v>
      </c>
      <c r="K36" s="4699">
        <v>2</v>
      </c>
      <c r="L36" s="7252">
        <v>3</v>
      </c>
      <c r="M36" s="7261">
        <f>Table2[[#This Row],[Mediation]]/Table2[[#This Row],[Relator]]</f>
        <v>2.3333333333333335</v>
      </c>
    </row>
    <row r="37" spans="1:13" x14ac:dyDescent="0.35">
      <c r="A37" t="s">
        <v>10</v>
      </c>
      <c r="B37" s="4822">
        <v>0</v>
      </c>
      <c r="C37" s="4823">
        <v>20</v>
      </c>
      <c r="D37" s="4824">
        <v>0</v>
      </c>
      <c r="E37" s="4825">
        <v>3</v>
      </c>
      <c r="F37" s="4826">
        <v>2</v>
      </c>
      <c r="G37" s="4827">
        <v>1</v>
      </c>
      <c r="H37" s="4828">
        <v>1</v>
      </c>
      <c r="I37" s="4829">
        <v>0</v>
      </c>
      <c r="J37" s="4830">
        <v>0</v>
      </c>
      <c r="K37" s="4831">
        <v>1</v>
      </c>
      <c r="L37" s="7252">
        <v>8</v>
      </c>
      <c r="M37" s="7261">
        <f>Table2[[#This Row],[Mediation]]/Table2[[#This Row],[Relator]]</f>
        <v>2.5</v>
      </c>
    </row>
    <row r="38" spans="1:13" x14ac:dyDescent="0.35">
      <c r="A38" t="s">
        <v>61</v>
      </c>
      <c r="B38" s="4954">
        <v>0</v>
      </c>
      <c r="C38" s="4955">
        <v>5</v>
      </c>
      <c r="D38" s="4956">
        <v>0</v>
      </c>
      <c r="E38" s="4957">
        <v>2</v>
      </c>
      <c r="F38" s="4958">
        <v>0</v>
      </c>
      <c r="G38" s="4959">
        <v>1</v>
      </c>
      <c r="H38" s="4960">
        <v>0</v>
      </c>
      <c r="I38" s="4961">
        <v>0</v>
      </c>
      <c r="J38" s="4962">
        <v>4</v>
      </c>
      <c r="K38" s="4963">
        <v>2</v>
      </c>
      <c r="L38" s="7252">
        <v>2</v>
      </c>
      <c r="M38" s="7261">
        <f>Table2[[#This Row],[Mediation]]/Table2[[#This Row],[Relator]]</f>
        <v>2.5</v>
      </c>
    </row>
    <row r="39" spans="1:13" x14ac:dyDescent="0.35">
      <c r="A39" t="s">
        <v>88</v>
      </c>
      <c r="B39" s="5086">
        <v>0</v>
      </c>
      <c r="C39" s="5087">
        <v>5</v>
      </c>
      <c r="D39" s="5088">
        <v>0</v>
      </c>
      <c r="E39" s="5089">
        <v>0</v>
      </c>
      <c r="F39" s="5090">
        <v>0</v>
      </c>
      <c r="G39" s="5091">
        <v>0</v>
      </c>
      <c r="H39" s="5092">
        <v>0</v>
      </c>
      <c r="I39" s="5093">
        <v>0</v>
      </c>
      <c r="J39" s="5094">
        <v>0</v>
      </c>
      <c r="K39" s="5095">
        <v>0</v>
      </c>
      <c r="L39" s="7252">
        <v>2</v>
      </c>
      <c r="M39" s="7261">
        <f>Table2[[#This Row],[Mediation]]/Table2[[#This Row],[Relator]]</f>
        <v>2.5</v>
      </c>
    </row>
    <row r="40" spans="1:13" x14ac:dyDescent="0.35">
      <c r="A40" t="s">
        <v>75</v>
      </c>
      <c r="B40" s="5218">
        <v>1</v>
      </c>
      <c r="C40" s="5219">
        <v>37</v>
      </c>
      <c r="D40" s="5220">
        <v>1</v>
      </c>
      <c r="E40" s="5221">
        <v>0</v>
      </c>
      <c r="F40" s="5222">
        <v>0</v>
      </c>
      <c r="G40" s="5223">
        <v>4</v>
      </c>
      <c r="H40" s="5224">
        <v>0</v>
      </c>
      <c r="I40" s="5225">
        <v>0</v>
      </c>
      <c r="J40" s="5226">
        <v>1</v>
      </c>
      <c r="K40" s="5227">
        <v>1</v>
      </c>
      <c r="L40" s="7252">
        <v>14</v>
      </c>
      <c r="M40" s="7261">
        <f>Table2[[#This Row],[Mediation]]/Table2[[#This Row],[Relator]]</f>
        <v>2.6428571428571428</v>
      </c>
    </row>
    <row r="41" spans="1:13" x14ac:dyDescent="0.35">
      <c r="A41" t="s">
        <v>69</v>
      </c>
      <c r="B41" s="5350">
        <v>77</v>
      </c>
      <c r="C41" s="5351">
        <v>85</v>
      </c>
      <c r="D41" s="5352">
        <v>27</v>
      </c>
      <c r="E41" s="5353">
        <v>0</v>
      </c>
      <c r="F41" s="5354">
        <v>59</v>
      </c>
      <c r="G41" s="5355">
        <v>1</v>
      </c>
      <c r="H41" s="5356">
        <v>0</v>
      </c>
      <c r="I41" s="5357">
        <v>0</v>
      </c>
      <c r="J41" s="5358">
        <v>6</v>
      </c>
      <c r="K41" s="5359">
        <v>0</v>
      </c>
      <c r="L41" s="7252">
        <v>29</v>
      </c>
      <c r="M41" s="7261">
        <f>Table2[[#This Row],[Mediation]]/Table2[[#This Row],[Relator]]</f>
        <v>2.9310344827586206</v>
      </c>
    </row>
    <row r="42" spans="1:13" x14ac:dyDescent="0.35">
      <c r="A42" t="s">
        <v>45</v>
      </c>
      <c r="B42" s="5482">
        <v>2</v>
      </c>
      <c r="C42" s="5483">
        <v>12</v>
      </c>
      <c r="D42" s="5484">
        <v>2</v>
      </c>
      <c r="E42" s="5485">
        <v>0</v>
      </c>
      <c r="F42" s="5486">
        <v>0</v>
      </c>
      <c r="G42" s="5487">
        <v>3</v>
      </c>
      <c r="H42" s="5488">
        <v>2</v>
      </c>
      <c r="I42" s="5489">
        <v>0</v>
      </c>
      <c r="J42" s="5490">
        <v>1</v>
      </c>
      <c r="K42" s="5491">
        <v>0</v>
      </c>
      <c r="L42" s="7252">
        <v>4</v>
      </c>
      <c r="M42" s="7261">
        <f>Table2[[#This Row],[Mediation]]/Table2[[#This Row],[Relator]]</f>
        <v>3</v>
      </c>
    </row>
    <row r="43" spans="1:13" x14ac:dyDescent="0.35">
      <c r="A43" t="s">
        <v>65</v>
      </c>
      <c r="B43" s="5614">
        <v>0</v>
      </c>
      <c r="C43" s="5615">
        <v>6</v>
      </c>
      <c r="D43" s="5616">
        <v>0</v>
      </c>
      <c r="E43" s="5617">
        <v>0</v>
      </c>
      <c r="F43" s="5618">
        <v>0</v>
      </c>
      <c r="G43" s="5619">
        <v>2</v>
      </c>
      <c r="H43" s="5620">
        <v>0</v>
      </c>
      <c r="I43" s="5621">
        <v>0</v>
      </c>
      <c r="J43" s="5622">
        <v>0</v>
      </c>
      <c r="K43" s="5623">
        <v>8</v>
      </c>
      <c r="L43" s="7252">
        <v>2</v>
      </c>
      <c r="M43" s="7261">
        <f>Table2[[#This Row],[Mediation]]/Table2[[#This Row],[Relator]]</f>
        <v>3</v>
      </c>
    </row>
    <row r="44" spans="1:13" x14ac:dyDescent="0.35">
      <c r="A44" t="s">
        <v>70</v>
      </c>
      <c r="B44" s="5746">
        <v>2</v>
      </c>
      <c r="C44" s="5747">
        <v>6</v>
      </c>
      <c r="D44" s="5748">
        <v>2</v>
      </c>
      <c r="E44" s="5749">
        <v>0</v>
      </c>
      <c r="F44" s="5750">
        <v>8</v>
      </c>
      <c r="G44" s="5751">
        <v>0</v>
      </c>
      <c r="H44" s="5752">
        <v>0</v>
      </c>
      <c r="I44" s="5753">
        <v>0</v>
      </c>
      <c r="J44" s="5754">
        <v>0</v>
      </c>
      <c r="K44" s="5755">
        <v>0</v>
      </c>
      <c r="L44" s="7252">
        <v>2</v>
      </c>
      <c r="M44" s="7261">
        <f>Table2[[#This Row],[Mediation]]/Table2[[#This Row],[Relator]]</f>
        <v>3</v>
      </c>
    </row>
    <row r="45" spans="1:13" x14ac:dyDescent="0.35">
      <c r="A45" t="s">
        <v>90</v>
      </c>
      <c r="B45" s="5878">
        <v>2</v>
      </c>
      <c r="C45" s="5879">
        <v>15</v>
      </c>
      <c r="D45" s="5880">
        <v>1</v>
      </c>
      <c r="E45" s="5881">
        <v>0</v>
      </c>
      <c r="F45" s="5882">
        <v>0</v>
      </c>
      <c r="G45" s="5883">
        <v>0</v>
      </c>
      <c r="H45" s="5884">
        <v>0</v>
      </c>
      <c r="I45" s="5885">
        <v>0</v>
      </c>
      <c r="J45" s="5886">
        <v>0</v>
      </c>
      <c r="K45" s="5887">
        <v>3</v>
      </c>
      <c r="L45" s="7252">
        <v>5</v>
      </c>
      <c r="M45" s="7261">
        <f>Table2[[#This Row],[Mediation]]/Table2[[#This Row],[Relator]]</f>
        <v>3</v>
      </c>
    </row>
    <row r="46" spans="1:13" x14ac:dyDescent="0.35">
      <c r="A46" t="s">
        <v>93</v>
      </c>
      <c r="B46" s="6010">
        <v>0</v>
      </c>
      <c r="C46" s="6011">
        <v>6</v>
      </c>
      <c r="D46" s="6012">
        <v>0</v>
      </c>
      <c r="E46" s="6013">
        <v>0</v>
      </c>
      <c r="F46" s="6014">
        <v>0</v>
      </c>
      <c r="G46" s="6015">
        <v>0</v>
      </c>
      <c r="H46" s="6016">
        <v>0</v>
      </c>
      <c r="I46" s="6017">
        <v>0</v>
      </c>
      <c r="J46" s="6018">
        <v>0</v>
      </c>
      <c r="K46" s="6019">
        <v>0</v>
      </c>
      <c r="L46" s="7252">
        <v>2</v>
      </c>
      <c r="M46" s="7261">
        <f>Table2[[#This Row],[Mediation]]/Table2[[#This Row],[Relator]]</f>
        <v>3</v>
      </c>
    </row>
    <row r="47" spans="1:13" x14ac:dyDescent="0.35">
      <c r="A47" t="s">
        <v>96</v>
      </c>
      <c r="B47" s="6142">
        <v>0</v>
      </c>
      <c r="C47" s="6143">
        <v>6</v>
      </c>
      <c r="D47" s="6144">
        <v>0</v>
      </c>
      <c r="E47" s="6145">
        <v>6</v>
      </c>
      <c r="F47" s="6146">
        <v>9</v>
      </c>
      <c r="G47" s="6147">
        <v>1</v>
      </c>
      <c r="H47" s="6148">
        <v>0</v>
      </c>
      <c r="I47" s="6149">
        <v>0</v>
      </c>
      <c r="J47" s="6150">
        <v>20</v>
      </c>
      <c r="K47" s="6151">
        <v>0</v>
      </c>
      <c r="L47" s="7252">
        <v>2</v>
      </c>
      <c r="M47" s="7261">
        <f>Table2[[#This Row],[Mediation]]/Table2[[#This Row],[Relator]]</f>
        <v>3</v>
      </c>
    </row>
    <row r="48" spans="1:13" x14ac:dyDescent="0.35">
      <c r="A48" t="s">
        <v>68</v>
      </c>
      <c r="B48" s="6274">
        <v>94</v>
      </c>
      <c r="C48" s="6275">
        <v>135</v>
      </c>
      <c r="D48" s="6276">
        <v>27</v>
      </c>
      <c r="E48" s="6277">
        <v>0</v>
      </c>
      <c r="F48" s="6278">
        <v>78</v>
      </c>
      <c r="G48" s="6279">
        <v>1</v>
      </c>
      <c r="H48" s="6280">
        <v>0</v>
      </c>
      <c r="I48" s="6281">
        <v>0</v>
      </c>
      <c r="J48" s="6282">
        <v>10</v>
      </c>
      <c r="K48" s="6283">
        <v>0</v>
      </c>
      <c r="L48" s="7252">
        <v>44</v>
      </c>
      <c r="M48" s="7261">
        <f>Table2[[#This Row],[Mediation]]/Table2[[#This Row],[Relator]]</f>
        <v>3.0681818181818183</v>
      </c>
    </row>
    <row r="49" spans="1:13" x14ac:dyDescent="0.35">
      <c r="A49" t="s">
        <v>46</v>
      </c>
      <c r="B49" s="6406">
        <v>0</v>
      </c>
      <c r="C49" s="6407">
        <v>11</v>
      </c>
      <c r="D49" s="6408">
        <v>0</v>
      </c>
      <c r="E49" s="6409">
        <v>0</v>
      </c>
      <c r="F49" s="6410">
        <v>3</v>
      </c>
      <c r="G49" s="6411">
        <v>0</v>
      </c>
      <c r="H49" s="6412">
        <v>0</v>
      </c>
      <c r="I49" s="6413">
        <v>0</v>
      </c>
      <c r="J49" s="6414">
        <v>0</v>
      </c>
      <c r="K49" s="6415">
        <v>0</v>
      </c>
      <c r="L49" s="7252">
        <v>2</v>
      </c>
      <c r="M49" s="7261">
        <f>Table2[[#This Row],[Mediation]]/Table2[[#This Row],[Relator]]</f>
        <v>5.5</v>
      </c>
    </row>
    <row r="50" spans="1:13" x14ac:dyDescent="0.35">
      <c r="A50" t="s">
        <v>51</v>
      </c>
      <c r="B50" s="6538">
        <v>0</v>
      </c>
      <c r="C50" s="6539">
        <v>0</v>
      </c>
      <c r="D50" s="6540">
        <v>0</v>
      </c>
      <c r="E50" s="6541">
        <v>0</v>
      </c>
      <c r="F50" s="6542">
        <v>2</v>
      </c>
      <c r="G50" s="6543">
        <v>0</v>
      </c>
      <c r="H50" s="6544">
        <v>0</v>
      </c>
      <c r="I50" s="6545">
        <v>0</v>
      </c>
      <c r="J50" s="6546">
        <v>5</v>
      </c>
      <c r="K50" s="6547">
        <v>0</v>
      </c>
      <c r="L50" s="7252">
        <v>0</v>
      </c>
      <c r="M50" s="7261" t="e">
        <f>Table2[[#This Row],[Mediation]]/Table2[[#This Row],[Relator]]</f>
        <v>#DIV/0!</v>
      </c>
    </row>
    <row r="51" spans="1:13" x14ac:dyDescent="0.35">
      <c r="A51" t="s">
        <v>66</v>
      </c>
      <c r="B51" s="6670">
        <v>0</v>
      </c>
      <c r="C51" s="6671">
        <v>0</v>
      </c>
      <c r="D51" s="6672">
        <v>0</v>
      </c>
      <c r="E51" s="6673">
        <v>1</v>
      </c>
      <c r="F51" s="6674">
        <v>12</v>
      </c>
      <c r="G51" s="6675">
        <v>1</v>
      </c>
      <c r="H51" s="6676">
        <v>0</v>
      </c>
      <c r="I51" s="6677">
        <v>0</v>
      </c>
      <c r="J51" s="6678">
        <v>12</v>
      </c>
      <c r="K51" s="6679">
        <v>0</v>
      </c>
      <c r="L51" s="7252">
        <v>0</v>
      </c>
      <c r="M51" s="7261" t="e">
        <f>Table2[[#This Row],[Mediation]]/Table2[[#This Row],[Relator]]</f>
        <v>#DIV/0!</v>
      </c>
    </row>
    <row r="52" spans="1:13" x14ac:dyDescent="0.35">
      <c r="A52" t="s">
        <v>74</v>
      </c>
      <c r="B52" s="6802">
        <v>0</v>
      </c>
      <c r="C52" s="6803">
        <v>0</v>
      </c>
      <c r="D52" s="6804">
        <v>0</v>
      </c>
      <c r="E52" s="6805">
        <v>0</v>
      </c>
      <c r="F52" s="6806">
        <v>12</v>
      </c>
      <c r="G52" s="6807">
        <v>2</v>
      </c>
      <c r="H52" s="6808">
        <v>0</v>
      </c>
      <c r="I52" s="6809">
        <v>0</v>
      </c>
      <c r="J52" s="6810">
        <v>1</v>
      </c>
      <c r="K52" s="6811">
        <v>0</v>
      </c>
      <c r="L52" s="7252">
        <v>0</v>
      </c>
      <c r="M52" s="7261" t="e">
        <f>Table2[[#This Row],[Mediation]]/Table2[[#This Row],[Relator]]</f>
        <v>#DIV/0!</v>
      </c>
    </row>
    <row r="53" spans="1:13" x14ac:dyDescent="0.35">
      <c r="A53" t="s">
        <v>78</v>
      </c>
      <c r="B53" s="6934">
        <v>0</v>
      </c>
      <c r="C53" s="6935">
        <v>0</v>
      </c>
      <c r="D53" s="6936">
        <v>0</v>
      </c>
      <c r="E53" s="6937">
        <v>0</v>
      </c>
      <c r="F53" s="6938">
        <v>14</v>
      </c>
      <c r="G53" s="6939">
        <v>2</v>
      </c>
      <c r="H53" s="6940">
        <v>5</v>
      </c>
      <c r="I53" s="6941">
        <v>0</v>
      </c>
      <c r="J53" s="6942">
        <v>0</v>
      </c>
      <c r="K53" s="6943">
        <v>0</v>
      </c>
      <c r="L53" s="7252">
        <v>0</v>
      </c>
      <c r="M53" s="7261" t="e">
        <f>Table2[[#This Row],[Mediation]]/Table2[[#This Row],[Relator]]</f>
        <v>#DIV/0!</v>
      </c>
    </row>
    <row r="54" spans="1:13" x14ac:dyDescent="0.35">
      <c r="A54" t="s">
        <v>92</v>
      </c>
      <c r="B54" s="7066">
        <v>0</v>
      </c>
      <c r="C54" s="7067">
        <v>0</v>
      </c>
      <c r="D54" s="7068">
        <v>0</v>
      </c>
      <c r="E54" s="7069">
        <v>0</v>
      </c>
      <c r="F54" s="7070">
        <v>0</v>
      </c>
      <c r="G54" s="7071">
        <v>0</v>
      </c>
      <c r="H54" s="7072">
        <v>0</v>
      </c>
      <c r="I54" s="7073">
        <v>0</v>
      </c>
      <c r="J54" s="7074">
        <v>0</v>
      </c>
      <c r="K54" s="7075">
        <v>15</v>
      </c>
      <c r="L54" s="7252">
        <v>0</v>
      </c>
      <c r="M54" s="7261" t="e">
        <f>Table2[[#This Row],[Mediation]]/Table2[[#This Row],[Relator]]</f>
        <v>#DIV/0!</v>
      </c>
    </row>
    <row r="55" spans="1:13" x14ac:dyDescent="0.35">
      <c r="A55" t="s">
        <v>97</v>
      </c>
      <c r="B55" s="7198">
        <v>0</v>
      </c>
      <c r="C55" s="7199">
        <v>0</v>
      </c>
      <c r="D55" s="7200">
        <v>0</v>
      </c>
      <c r="E55" s="7201">
        <v>0</v>
      </c>
      <c r="F55" s="7202">
        <v>0</v>
      </c>
      <c r="G55" s="7203">
        <v>0</v>
      </c>
      <c r="H55" s="7204">
        <v>0</v>
      </c>
      <c r="I55" s="7205">
        <v>0</v>
      </c>
      <c r="J55" s="7206">
        <v>0</v>
      </c>
      <c r="K55" s="7207">
        <v>12</v>
      </c>
      <c r="L55" s="7252">
        <v>0</v>
      </c>
      <c r="M55" s="7261" t="e">
        <f>Table2[[#This Row],[Mediation]]/Table2[[#This Row],[Relator]]</f>
        <v>#DIV/0!</v>
      </c>
    </row>
    <row r="56" spans="1:13" x14ac:dyDescent="0.35">
      <c r="A56" t="s">
        <v>100</v>
      </c>
      <c r="B56" s="7252">
        <f>COUNTIF(Table2[Material],"&lt;&gt;0")</f>
        <v>33</v>
      </c>
      <c r="C56" s="7252">
        <f>COUNTIF(Table2[Mediation],"&lt;&gt;0")</f>
        <v>48</v>
      </c>
      <c r="D56" s="7252">
        <f>COUNTIF(Table2[Derivation],"&lt;&gt;0")</f>
        <v>27</v>
      </c>
      <c r="E56" s="7252">
        <f>COUNTIF(Table2[Characterization],"&lt;&gt;0")</f>
        <v>14</v>
      </c>
      <c r="F56" s="7252">
        <f>COUNTIF(Table2[ComponentOf],"&lt;&gt;0")</f>
        <v>27</v>
      </c>
      <c r="G56" s="7252">
        <f>COUNTIF(Table2[MemberOf],"&lt;&gt;0")</f>
        <v>27</v>
      </c>
      <c r="H56" s="7252">
        <f>COUNTIF(Table2[SubCollectionOf],"&lt;&gt;0")</f>
        <v>9</v>
      </c>
      <c r="I56" s="7252">
        <f>COUNTIF(Table2[SubQuantityOf],"&lt;&gt;0")</f>
        <v>1</v>
      </c>
      <c r="J56" s="7252">
        <f>COUNTIF(Table2[Formal],"&lt;&gt;0")</f>
        <v>29</v>
      </c>
      <c r="K56" s="7252">
        <f>COUNTIF(Table2[Unknown],"&lt;&gt;0")</f>
        <v>18</v>
      </c>
      <c r="L56" s="7261"/>
      <c r="M56" s="726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/>
  </sheetViews>
  <sheetFormatPr defaultRowHeight="14.15" x14ac:dyDescent="0.35"/>
  <cols>
    <col min="1" max="1" width="43" bestFit="1" customWidth="1"/>
    <col min="2" max="2" width="7.4140625" bestFit="1" customWidth="1"/>
    <col min="3" max="3" width="12.25" bestFit="1" customWidth="1"/>
    <col min="4" max="4" width="11.1640625" bestFit="1" customWidth="1"/>
    <col min="5" max="5" width="14" bestFit="1" customWidth="1"/>
    <col min="6" max="6" width="17.25" bestFit="1" customWidth="1"/>
    <col min="7" max="7" width="9.1640625" bestFit="1" customWidth="1"/>
    <col min="8" max="8" width="8.1640625" bestFit="1" customWidth="1"/>
    <col min="9" max="9" width="9.75" bestFit="1" customWidth="1"/>
    <col min="10" max="10" width="11.4140625" bestFit="1" customWidth="1"/>
  </cols>
  <sheetData>
    <row r="1" spans="1:10" x14ac:dyDescent="0.35">
      <c r="A1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7" t="s">
        <v>8</v>
      </c>
      <c r="J1" s="18" t="s">
        <v>9</v>
      </c>
    </row>
    <row r="2" spans="1:10" x14ac:dyDescent="0.35">
      <c r="A2" t="s">
        <v>10</v>
      </c>
      <c r="B2" s="37">
        <v>1</v>
      </c>
      <c r="C2" s="38">
        <v>0</v>
      </c>
      <c r="D2" s="39">
        <v>1</v>
      </c>
      <c r="E2" s="40">
        <v>1</v>
      </c>
      <c r="F2" s="41">
        <v>0</v>
      </c>
      <c r="G2" s="42">
        <v>0</v>
      </c>
      <c r="H2" s="43">
        <v>1</v>
      </c>
      <c r="I2" s="44">
        <v>0</v>
      </c>
      <c r="J2" s="45">
        <v>0</v>
      </c>
    </row>
    <row r="3" spans="1:10" x14ac:dyDescent="0.35">
      <c r="A3" t="s">
        <v>45</v>
      </c>
      <c r="B3" s="274">
        <v>1</v>
      </c>
      <c r="C3" s="275">
        <v>0</v>
      </c>
      <c r="D3" s="276">
        <v>1</v>
      </c>
      <c r="E3" s="277">
        <v>1</v>
      </c>
      <c r="F3" s="278">
        <v>1</v>
      </c>
      <c r="G3" s="279">
        <v>0</v>
      </c>
      <c r="H3" s="280">
        <v>1</v>
      </c>
      <c r="I3" s="281">
        <v>0</v>
      </c>
      <c r="J3" s="282">
        <v>0</v>
      </c>
    </row>
    <row r="4" spans="1:10" x14ac:dyDescent="0.35">
      <c r="A4" t="s">
        <v>46</v>
      </c>
      <c r="B4" s="406">
        <v>1</v>
      </c>
      <c r="C4" s="407">
        <v>0</v>
      </c>
      <c r="D4" s="408">
        <v>1</v>
      </c>
      <c r="E4" s="409">
        <v>1</v>
      </c>
      <c r="F4" s="410">
        <v>1</v>
      </c>
      <c r="G4" s="411">
        <v>0</v>
      </c>
      <c r="H4" s="412">
        <v>1</v>
      </c>
      <c r="I4" s="413">
        <v>0</v>
      </c>
      <c r="J4" s="414">
        <v>0</v>
      </c>
    </row>
    <row r="5" spans="1:10" x14ac:dyDescent="0.35">
      <c r="A5" t="s">
        <v>47</v>
      </c>
      <c r="B5" s="538">
        <v>1</v>
      </c>
      <c r="C5" s="539">
        <v>1</v>
      </c>
      <c r="D5" s="540">
        <v>1</v>
      </c>
      <c r="E5" s="541">
        <v>1</v>
      </c>
      <c r="F5" s="542">
        <v>1</v>
      </c>
      <c r="G5" s="543">
        <v>1</v>
      </c>
      <c r="H5" s="544">
        <v>1</v>
      </c>
      <c r="I5" s="545">
        <v>0</v>
      </c>
      <c r="J5" s="546">
        <v>0</v>
      </c>
    </row>
    <row r="6" spans="1:10" x14ac:dyDescent="0.35">
      <c r="A6" t="s">
        <v>48</v>
      </c>
      <c r="B6" s="670">
        <v>1</v>
      </c>
      <c r="C6" s="671">
        <v>1</v>
      </c>
      <c r="D6" s="672">
        <v>1</v>
      </c>
      <c r="E6" s="673">
        <v>1</v>
      </c>
      <c r="F6" s="674">
        <v>1</v>
      </c>
      <c r="G6" s="675">
        <v>1</v>
      </c>
      <c r="H6" s="676">
        <v>1</v>
      </c>
      <c r="I6" s="677">
        <v>0</v>
      </c>
      <c r="J6" s="678">
        <v>0</v>
      </c>
    </row>
    <row r="7" spans="1:10" x14ac:dyDescent="0.35">
      <c r="A7" t="s">
        <v>49</v>
      </c>
      <c r="B7" s="802">
        <v>1</v>
      </c>
      <c r="C7" s="803">
        <v>0</v>
      </c>
      <c r="D7" s="804">
        <v>1</v>
      </c>
      <c r="E7" s="805">
        <v>1</v>
      </c>
      <c r="F7" s="806">
        <v>0</v>
      </c>
      <c r="G7" s="807">
        <v>0</v>
      </c>
      <c r="H7" s="808">
        <v>1</v>
      </c>
      <c r="I7" s="809">
        <v>0</v>
      </c>
      <c r="J7" s="810">
        <v>0</v>
      </c>
    </row>
    <row r="8" spans="1:10" x14ac:dyDescent="0.35">
      <c r="A8" t="s">
        <v>50</v>
      </c>
      <c r="B8" s="934">
        <v>1</v>
      </c>
      <c r="C8" s="935">
        <v>0</v>
      </c>
      <c r="D8" s="936">
        <v>1</v>
      </c>
      <c r="E8" s="937">
        <v>1</v>
      </c>
      <c r="F8" s="938">
        <v>1</v>
      </c>
      <c r="G8" s="939">
        <v>0</v>
      </c>
      <c r="H8" s="940">
        <v>1</v>
      </c>
      <c r="I8" s="941">
        <v>0</v>
      </c>
      <c r="J8" s="942">
        <v>0</v>
      </c>
    </row>
    <row r="9" spans="1:10" x14ac:dyDescent="0.35">
      <c r="A9" t="s">
        <v>51</v>
      </c>
      <c r="B9" s="1066">
        <v>1</v>
      </c>
      <c r="C9" s="1067">
        <v>0</v>
      </c>
      <c r="D9" s="1068">
        <v>1</v>
      </c>
      <c r="E9" s="1069">
        <v>1</v>
      </c>
      <c r="F9" s="1070">
        <v>1</v>
      </c>
      <c r="G9" s="1071">
        <v>0</v>
      </c>
      <c r="H9" s="1072">
        <v>1</v>
      </c>
      <c r="I9" s="1073">
        <v>0</v>
      </c>
      <c r="J9" s="1074">
        <v>0</v>
      </c>
    </row>
    <row r="10" spans="1:10" x14ac:dyDescent="0.35">
      <c r="A10" t="s">
        <v>52</v>
      </c>
      <c r="B10" s="1198">
        <v>1</v>
      </c>
      <c r="C10" s="1199">
        <v>1</v>
      </c>
      <c r="D10" s="1200">
        <v>1</v>
      </c>
      <c r="E10" s="1201">
        <v>1</v>
      </c>
      <c r="F10" s="1202">
        <v>1</v>
      </c>
      <c r="G10" s="1203">
        <v>1</v>
      </c>
      <c r="H10" s="1204">
        <v>1</v>
      </c>
      <c r="I10" s="1205">
        <v>0</v>
      </c>
      <c r="J10" s="1206">
        <v>0</v>
      </c>
    </row>
    <row r="11" spans="1:10" x14ac:dyDescent="0.35">
      <c r="A11" t="s">
        <v>53</v>
      </c>
      <c r="B11" s="1330">
        <v>1</v>
      </c>
      <c r="C11" s="1331">
        <v>1</v>
      </c>
      <c r="D11" s="1332">
        <v>1</v>
      </c>
      <c r="E11" s="1333">
        <v>1</v>
      </c>
      <c r="F11" s="1334">
        <v>1</v>
      </c>
      <c r="G11" s="1335">
        <v>1</v>
      </c>
      <c r="H11" s="1336">
        <v>1</v>
      </c>
      <c r="I11" s="1337">
        <v>0</v>
      </c>
      <c r="J11" s="1338">
        <v>0</v>
      </c>
    </row>
    <row r="12" spans="1:10" x14ac:dyDescent="0.35">
      <c r="A12" t="s">
        <v>54</v>
      </c>
      <c r="B12" s="1462">
        <v>1</v>
      </c>
      <c r="C12" s="1463">
        <v>0</v>
      </c>
      <c r="D12" s="1464">
        <v>1</v>
      </c>
      <c r="E12" s="1465">
        <v>1</v>
      </c>
      <c r="F12" s="1466">
        <v>1</v>
      </c>
      <c r="G12" s="1467">
        <v>0</v>
      </c>
      <c r="H12" s="1468">
        <v>1</v>
      </c>
      <c r="I12" s="1469">
        <v>0</v>
      </c>
      <c r="J12" s="1470">
        <v>0</v>
      </c>
    </row>
    <row r="13" spans="1:10" x14ac:dyDescent="0.35">
      <c r="A13" t="s">
        <v>55</v>
      </c>
      <c r="B13" s="1594">
        <v>1</v>
      </c>
      <c r="C13" s="1595">
        <v>0</v>
      </c>
      <c r="D13" s="1596">
        <v>1</v>
      </c>
      <c r="E13" s="1597">
        <v>1</v>
      </c>
      <c r="F13" s="1598">
        <v>1</v>
      </c>
      <c r="G13" s="1599">
        <v>0</v>
      </c>
      <c r="H13" s="1600">
        <v>1</v>
      </c>
      <c r="I13" s="1601">
        <v>0</v>
      </c>
      <c r="J13" s="1602">
        <v>0</v>
      </c>
    </row>
    <row r="14" spans="1:10" x14ac:dyDescent="0.35">
      <c r="A14" t="s">
        <v>56</v>
      </c>
      <c r="B14" s="1726">
        <v>1</v>
      </c>
      <c r="C14" s="1727">
        <v>0</v>
      </c>
      <c r="D14" s="1728">
        <v>1</v>
      </c>
      <c r="E14" s="1729">
        <v>1</v>
      </c>
      <c r="F14" s="1730">
        <v>1</v>
      </c>
      <c r="G14" s="1731">
        <v>0</v>
      </c>
      <c r="H14" s="1732">
        <v>1</v>
      </c>
      <c r="I14" s="1733">
        <v>0</v>
      </c>
      <c r="J14" s="1734">
        <v>0</v>
      </c>
    </row>
    <row r="15" spans="1:10" x14ac:dyDescent="0.35">
      <c r="A15" t="s">
        <v>57</v>
      </c>
      <c r="B15" s="1858">
        <v>1</v>
      </c>
      <c r="C15" s="1859">
        <v>1</v>
      </c>
      <c r="D15" s="1860">
        <v>1</v>
      </c>
      <c r="E15" s="1861">
        <v>1</v>
      </c>
      <c r="F15" s="1862">
        <v>1</v>
      </c>
      <c r="G15" s="1863">
        <v>0</v>
      </c>
      <c r="H15" s="1864">
        <v>1</v>
      </c>
      <c r="I15" s="1865">
        <v>0</v>
      </c>
      <c r="J15" s="1866">
        <v>0</v>
      </c>
    </row>
    <row r="16" spans="1:10" x14ac:dyDescent="0.35">
      <c r="A16" t="s">
        <v>58</v>
      </c>
      <c r="B16" s="1990">
        <v>1</v>
      </c>
      <c r="C16" s="1991">
        <v>1</v>
      </c>
      <c r="D16" s="1992">
        <v>1</v>
      </c>
      <c r="E16" s="1993">
        <v>1</v>
      </c>
      <c r="F16" s="1994">
        <v>1</v>
      </c>
      <c r="G16" s="1995">
        <v>1</v>
      </c>
      <c r="H16" s="1996">
        <v>1</v>
      </c>
      <c r="I16" s="1997">
        <v>0</v>
      </c>
      <c r="J16" s="1998">
        <v>0</v>
      </c>
    </row>
    <row r="17" spans="1:10" x14ac:dyDescent="0.35">
      <c r="A17" t="s">
        <v>59</v>
      </c>
      <c r="B17" s="2122">
        <v>1</v>
      </c>
      <c r="C17" s="2123">
        <v>1</v>
      </c>
      <c r="D17" s="2124">
        <v>1</v>
      </c>
      <c r="E17" s="2125">
        <v>1</v>
      </c>
      <c r="F17" s="2126">
        <v>1</v>
      </c>
      <c r="G17" s="2127">
        <v>1</v>
      </c>
      <c r="H17" s="2128">
        <v>1</v>
      </c>
      <c r="I17" s="2129">
        <v>0</v>
      </c>
      <c r="J17" s="2130">
        <v>0</v>
      </c>
    </row>
    <row r="18" spans="1:10" x14ac:dyDescent="0.35">
      <c r="A18" t="s">
        <v>60</v>
      </c>
      <c r="B18" s="2254">
        <v>1</v>
      </c>
      <c r="C18" s="2255">
        <v>0</v>
      </c>
      <c r="D18" s="2256">
        <v>1</v>
      </c>
      <c r="E18" s="2257">
        <v>1</v>
      </c>
      <c r="F18" s="2258">
        <v>1</v>
      </c>
      <c r="G18" s="2259">
        <v>1</v>
      </c>
      <c r="H18" s="2260">
        <v>1</v>
      </c>
      <c r="I18" s="2261">
        <v>0</v>
      </c>
      <c r="J18" s="2262">
        <v>0</v>
      </c>
    </row>
    <row r="19" spans="1:10" x14ac:dyDescent="0.35">
      <c r="A19" t="s">
        <v>61</v>
      </c>
      <c r="B19" s="2386">
        <v>1</v>
      </c>
      <c r="C19" s="2387">
        <v>0</v>
      </c>
      <c r="D19" s="2388">
        <v>1</v>
      </c>
      <c r="E19" s="2389">
        <v>0</v>
      </c>
      <c r="F19" s="2390">
        <v>0</v>
      </c>
      <c r="G19" s="2391">
        <v>0</v>
      </c>
      <c r="H19" s="2392">
        <v>1</v>
      </c>
      <c r="I19" s="2393">
        <v>0</v>
      </c>
      <c r="J19" s="2394">
        <v>0</v>
      </c>
    </row>
    <row r="20" spans="1:10" x14ac:dyDescent="0.35">
      <c r="A20" t="s">
        <v>62</v>
      </c>
      <c r="B20" s="2518">
        <v>1</v>
      </c>
      <c r="C20" s="2519">
        <v>0</v>
      </c>
      <c r="D20" s="2520">
        <v>1</v>
      </c>
      <c r="E20" s="2521">
        <v>1</v>
      </c>
      <c r="F20" s="2522">
        <v>0</v>
      </c>
      <c r="G20" s="2523">
        <v>0</v>
      </c>
      <c r="H20" s="2524">
        <v>1</v>
      </c>
      <c r="I20" s="2525">
        <v>0</v>
      </c>
      <c r="J20" s="2526">
        <v>0</v>
      </c>
    </row>
    <row r="21" spans="1:10" x14ac:dyDescent="0.35">
      <c r="A21" t="s">
        <v>63</v>
      </c>
      <c r="B21" s="2650">
        <v>1</v>
      </c>
      <c r="C21" s="2651">
        <v>0</v>
      </c>
      <c r="D21" s="2652">
        <v>1</v>
      </c>
      <c r="E21" s="2653">
        <v>1</v>
      </c>
      <c r="F21" s="2654">
        <v>0</v>
      </c>
      <c r="G21" s="2655">
        <v>0</v>
      </c>
      <c r="H21" s="2656">
        <v>1</v>
      </c>
      <c r="I21" s="2657">
        <v>0</v>
      </c>
      <c r="J21" s="2658">
        <v>0</v>
      </c>
    </row>
    <row r="22" spans="1:10" x14ac:dyDescent="0.35">
      <c r="A22" t="s">
        <v>64</v>
      </c>
      <c r="B22" s="2782">
        <v>1</v>
      </c>
      <c r="C22" s="2783">
        <v>0</v>
      </c>
      <c r="D22" s="2784">
        <v>1</v>
      </c>
      <c r="E22" s="2785">
        <v>1</v>
      </c>
      <c r="F22" s="2786">
        <v>0</v>
      </c>
      <c r="G22" s="2787">
        <v>0</v>
      </c>
      <c r="H22" s="2788">
        <v>1</v>
      </c>
      <c r="I22" s="2789">
        <v>0</v>
      </c>
      <c r="J22" s="2790">
        <v>0</v>
      </c>
    </row>
    <row r="23" spans="1:10" x14ac:dyDescent="0.35">
      <c r="A23" t="s">
        <v>65</v>
      </c>
      <c r="B23" s="2914">
        <v>1</v>
      </c>
      <c r="C23" s="2915">
        <v>0</v>
      </c>
      <c r="D23" s="2916">
        <v>1</v>
      </c>
      <c r="E23" s="2917">
        <v>1</v>
      </c>
      <c r="F23" s="2918">
        <v>1</v>
      </c>
      <c r="G23" s="2919">
        <v>1</v>
      </c>
      <c r="H23" s="2920">
        <v>1</v>
      </c>
      <c r="I23" s="2921">
        <v>0</v>
      </c>
      <c r="J23" s="2922">
        <v>0</v>
      </c>
    </row>
    <row r="24" spans="1:10" x14ac:dyDescent="0.35">
      <c r="A24" t="s">
        <v>66</v>
      </c>
      <c r="B24" s="3046">
        <v>1</v>
      </c>
      <c r="C24" s="3047">
        <v>1</v>
      </c>
      <c r="D24" s="3048">
        <v>1</v>
      </c>
      <c r="E24" s="3049">
        <v>0</v>
      </c>
      <c r="F24" s="3050">
        <v>0</v>
      </c>
      <c r="G24" s="3051">
        <v>0</v>
      </c>
      <c r="H24" s="3052">
        <v>1</v>
      </c>
      <c r="I24" s="3053">
        <v>0</v>
      </c>
      <c r="J24" s="3054">
        <v>0</v>
      </c>
    </row>
    <row r="25" spans="1:10" x14ac:dyDescent="0.35">
      <c r="A25" t="s">
        <v>67</v>
      </c>
      <c r="B25" s="3178">
        <v>1</v>
      </c>
      <c r="C25" s="3179">
        <v>1</v>
      </c>
      <c r="D25" s="3180">
        <v>1</v>
      </c>
      <c r="E25" s="3181">
        <v>1</v>
      </c>
      <c r="F25" s="3182">
        <v>1</v>
      </c>
      <c r="G25" s="3183">
        <v>1</v>
      </c>
      <c r="H25" s="3184">
        <v>1</v>
      </c>
      <c r="I25" s="3185">
        <v>0</v>
      </c>
      <c r="J25" s="3186">
        <v>0</v>
      </c>
    </row>
    <row r="26" spans="1:10" x14ac:dyDescent="0.35">
      <c r="A26" t="s">
        <v>68</v>
      </c>
      <c r="B26" s="3310">
        <v>1</v>
      </c>
      <c r="C26" s="3311">
        <v>1</v>
      </c>
      <c r="D26" s="3312">
        <v>1</v>
      </c>
      <c r="E26" s="3313">
        <v>1</v>
      </c>
      <c r="F26" s="3314">
        <v>1</v>
      </c>
      <c r="G26" s="3315">
        <v>1</v>
      </c>
      <c r="H26" s="3316">
        <v>1</v>
      </c>
      <c r="I26" s="3317">
        <v>0</v>
      </c>
      <c r="J26" s="3318">
        <v>0</v>
      </c>
    </row>
    <row r="27" spans="1:10" x14ac:dyDescent="0.35">
      <c r="A27" t="s">
        <v>69</v>
      </c>
      <c r="B27" s="3442">
        <v>1</v>
      </c>
      <c r="C27" s="3443">
        <v>1</v>
      </c>
      <c r="D27" s="3444">
        <v>1</v>
      </c>
      <c r="E27" s="3445">
        <v>1</v>
      </c>
      <c r="F27" s="3446">
        <v>1</v>
      </c>
      <c r="G27" s="3447">
        <v>1</v>
      </c>
      <c r="H27" s="3448">
        <v>1</v>
      </c>
      <c r="I27" s="3449">
        <v>0</v>
      </c>
      <c r="J27" s="3450">
        <v>0</v>
      </c>
    </row>
    <row r="28" spans="1:10" x14ac:dyDescent="0.35">
      <c r="A28" t="s">
        <v>70</v>
      </c>
      <c r="B28" s="3574">
        <v>1</v>
      </c>
      <c r="C28" s="3575">
        <v>0</v>
      </c>
      <c r="D28" s="3576">
        <v>1</v>
      </c>
      <c r="E28" s="3577">
        <v>1</v>
      </c>
      <c r="F28" s="3578">
        <v>1</v>
      </c>
      <c r="G28" s="3579">
        <v>0</v>
      </c>
      <c r="H28" s="3580">
        <v>1</v>
      </c>
      <c r="I28" s="3581">
        <v>0</v>
      </c>
      <c r="J28" s="3582">
        <v>0</v>
      </c>
    </row>
    <row r="29" spans="1:10" x14ac:dyDescent="0.35">
      <c r="A29" t="s">
        <v>71</v>
      </c>
      <c r="B29" s="3706">
        <v>1</v>
      </c>
      <c r="C29" s="3707">
        <v>0</v>
      </c>
      <c r="D29" s="3708">
        <v>1</v>
      </c>
      <c r="E29" s="3709">
        <v>1</v>
      </c>
      <c r="F29" s="3710">
        <v>1</v>
      </c>
      <c r="G29" s="3711">
        <v>0</v>
      </c>
      <c r="H29" s="3712">
        <v>1</v>
      </c>
      <c r="I29" s="3713">
        <v>0</v>
      </c>
      <c r="J29" s="3714">
        <v>0</v>
      </c>
    </row>
    <row r="30" spans="1:10" x14ac:dyDescent="0.35">
      <c r="A30" t="s">
        <v>72</v>
      </c>
      <c r="B30" s="3838">
        <v>1</v>
      </c>
      <c r="C30" s="3839">
        <v>0</v>
      </c>
      <c r="D30" s="3840">
        <v>1</v>
      </c>
      <c r="E30" s="3841">
        <v>1</v>
      </c>
      <c r="F30" s="3842">
        <v>1</v>
      </c>
      <c r="G30" s="3843">
        <v>0</v>
      </c>
      <c r="H30" s="3844">
        <v>1</v>
      </c>
      <c r="I30" s="3845">
        <v>0</v>
      </c>
      <c r="J30" s="3846">
        <v>0</v>
      </c>
    </row>
    <row r="31" spans="1:10" x14ac:dyDescent="0.35">
      <c r="A31" t="s">
        <v>73</v>
      </c>
      <c r="B31" s="3970">
        <v>1</v>
      </c>
      <c r="C31" s="3971">
        <v>0</v>
      </c>
      <c r="D31" s="3972">
        <v>1</v>
      </c>
      <c r="E31" s="3973">
        <v>1</v>
      </c>
      <c r="F31" s="3974">
        <v>0</v>
      </c>
      <c r="G31" s="3975">
        <v>1</v>
      </c>
      <c r="H31" s="3976">
        <v>1</v>
      </c>
      <c r="I31" s="3977">
        <v>0</v>
      </c>
      <c r="J31" s="3978">
        <v>0</v>
      </c>
    </row>
    <row r="32" spans="1:10" x14ac:dyDescent="0.35">
      <c r="A32" t="s">
        <v>74</v>
      </c>
      <c r="B32" s="4102">
        <v>1</v>
      </c>
      <c r="C32" s="4103">
        <v>0</v>
      </c>
      <c r="D32" s="4104">
        <v>1</v>
      </c>
      <c r="E32" s="4105">
        <v>1</v>
      </c>
      <c r="F32" s="4106">
        <v>1</v>
      </c>
      <c r="G32" s="4107">
        <v>0</v>
      </c>
      <c r="H32" s="4108">
        <v>1</v>
      </c>
      <c r="I32" s="4109">
        <v>0</v>
      </c>
      <c r="J32" s="4110">
        <v>0</v>
      </c>
    </row>
    <row r="33" spans="1:10" x14ac:dyDescent="0.35">
      <c r="A33" t="s">
        <v>75</v>
      </c>
      <c r="B33" s="4234">
        <v>1</v>
      </c>
      <c r="C33" s="4235">
        <v>0</v>
      </c>
      <c r="D33" s="4236">
        <v>1</v>
      </c>
      <c r="E33" s="4237">
        <v>1</v>
      </c>
      <c r="F33" s="4238">
        <v>0</v>
      </c>
      <c r="G33" s="4239">
        <v>0</v>
      </c>
      <c r="H33" s="4240">
        <v>1</v>
      </c>
      <c r="I33" s="4241">
        <v>0</v>
      </c>
      <c r="J33" s="4242">
        <v>0</v>
      </c>
    </row>
    <row r="34" spans="1:10" x14ac:dyDescent="0.35">
      <c r="A34" t="s">
        <v>76</v>
      </c>
      <c r="B34" s="4366">
        <v>1</v>
      </c>
      <c r="C34" s="4367">
        <v>1</v>
      </c>
      <c r="D34" s="4368">
        <v>1</v>
      </c>
      <c r="E34" s="4369">
        <v>1</v>
      </c>
      <c r="F34" s="4370">
        <v>1</v>
      </c>
      <c r="G34" s="4371">
        <v>1</v>
      </c>
      <c r="H34" s="4372">
        <v>1</v>
      </c>
      <c r="I34" s="4373">
        <v>0</v>
      </c>
      <c r="J34" s="4374">
        <v>0</v>
      </c>
    </row>
    <row r="35" spans="1:10" x14ac:dyDescent="0.35">
      <c r="A35" t="s">
        <v>77</v>
      </c>
      <c r="B35" s="4498">
        <v>1</v>
      </c>
      <c r="C35" s="4499">
        <v>0</v>
      </c>
      <c r="D35" s="4500">
        <v>1</v>
      </c>
      <c r="E35" s="4501">
        <v>1</v>
      </c>
      <c r="F35" s="4502">
        <v>1</v>
      </c>
      <c r="G35" s="4503">
        <v>1</v>
      </c>
      <c r="H35" s="4504">
        <v>1</v>
      </c>
      <c r="I35" s="4505">
        <v>0</v>
      </c>
      <c r="J35" s="4506">
        <v>0</v>
      </c>
    </row>
    <row r="36" spans="1:10" x14ac:dyDescent="0.35">
      <c r="A36" t="s">
        <v>78</v>
      </c>
      <c r="B36" s="4630">
        <v>1</v>
      </c>
      <c r="C36" s="4631">
        <v>1</v>
      </c>
      <c r="D36" s="4632">
        <v>1</v>
      </c>
      <c r="E36" s="4633">
        <v>1</v>
      </c>
      <c r="F36" s="4634">
        <v>1</v>
      </c>
      <c r="G36" s="4635">
        <v>1</v>
      </c>
      <c r="H36" s="4636">
        <v>1</v>
      </c>
      <c r="I36" s="4637">
        <v>0</v>
      </c>
      <c r="J36" s="4638">
        <v>0</v>
      </c>
    </row>
    <row r="37" spans="1:10" x14ac:dyDescent="0.35">
      <c r="A37" t="s">
        <v>79</v>
      </c>
      <c r="B37" s="4762">
        <v>1</v>
      </c>
      <c r="C37" s="4763">
        <v>0</v>
      </c>
      <c r="D37" s="4764">
        <v>1</v>
      </c>
      <c r="E37" s="4765">
        <v>1</v>
      </c>
      <c r="F37" s="4766">
        <v>1</v>
      </c>
      <c r="G37" s="4767">
        <v>0</v>
      </c>
      <c r="H37" s="4768">
        <v>1</v>
      </c>
      <c r="I37" s="4769">
        <v>0</v>
      </c>
      <c r="J37" s="4770">
        <v>0</v>
      </c>
    </row>
    <row r="38" spans="1:10" x14ac:dyDescent="0.35">
      <c r="A38" t="s">
        <v>80</v>
      </c>
      <c r="B38" s="4894">
        <v>1</v>
      </c>
      <c r="C38" s="4895">
        <v>0</v>
      </c>
      <c r="D38" s="4896">
        <v>1</v>
      </c>
      <c r="E38" s="4897">
        <v>1</v>
      </c>
      <c r="F38" s="4898">
        <v>1</v>
      </c>
      <c r="G38" s="4899">
        <v>1</v>
      </c>
      <c r="H38" s="4900">
        <v>1</v>
      </c>
      <c r="I38" s="4901">
        <v>0</v>
      </c>
      <c r="J38" s="4902">
        <v>0</v>
      </c>
    </row>
    <row r="39" spans="1:10" x14ac:dyDescent="0.35">
      <c r="A39" t="s">
        <v>81</v>
      </c>
      <c r="B39" s="5026">
        <v>1</v>
      </c>
      <c r="C39" s="5027">
        <v>0</v>
      </c>
      <c r="D39" s="5028">
        <v>1</v>
      </c>
      <c r="E39" s="5029">
        <v>1</v>
      </c>
      <c r="F39" s="5030">
        <v>1</v>
      </c>
      <c r="G39" s="5031">
        <v>1</v>
      </c>
      <c r="H39" s="5032">
        <v>1</v>
      </c>
      <c r="I39" s="5033">
        <v>0</v>
      </c>
      <c r="J39" s="5034">
        <v>0</v>
      </c>
    </row>
    <row r="40" spans="1:10" x14ac:dyDescent="0.35">
      <c r="A40" t="s">
        <v>82</v>
      </c>
      <c r="B40" s="5158">
        <v>1</v>
      </c>
      <c r="C40" s="5159">
        <v>0</v>
      </c>
      <c r="D40" s="5160">
        <v>1</v>
      </c>
      <c r="E40" s="5161">
        <v>1</v>
      </c>
      <c r="F40" s="5162">
        <v>1</v>
      </c>
      <c r="G40" s="5163">
        <v>0</v>
      </c>
      <c r="H40" s="5164">
        <v>1</v>
      </c>
      <c r="I40" s="5165">
        <v>0</v>
      </c>
      <c r="J40" s="5166">
        <v>0</v>
      </c>
    </row>
    <row r="41" spans="1:10" x14ac:dyDescent="0.35">
      <c r="A41" t="s">
        <v>83</v>
      </c>
      <c r="B41" s="5290">
        <v>1</v>
      </c>
      <c r="C41" s="5291">
        <v>0</v>
      </c>
      <c r="D41" s="5292">
        <v>1</v>
      </c>
      <c r="E41" s="5293">
        <v>1</v>
      </c>
      <c r="F41" s="5294">
        <v>0</v>
      </c>
      <c r="G41" s="5295">
        <v>0</v>
      </c>
      <c r="H41" s="5296">
        <v>1</v>
      </c>
      <c r="I41" s="5297">
        <v>0</v>
      </c>
      <c r="J41" s="5298">
        <v>0</v>
      </c>
    </row>
    <row r="42" spans="1:10" x14ac:dyDescent="0.35">
      <c r="A42" t="s">
        <v>84</v>
      </c>
      <c r="B42" s="5422">
        <v>1</v>
      </c>
      <c r="C42" s="5423">
        <v>0</v>
      </c>
      <c r="D42" s="5424">
        <v>1</v>
      </c>
      <c r="E42" s="5425">
        <v>1</v>
      </c>
      <c r="F42" s="5426">
        <v>1</v>
      </c>
      <c r="G42" s="5427">
        <v>0</v>
      </c>
      <c r="H42" s="5428">
        <v>1</v>
      </c>
      <c r="I42" s="5429">
        <v>0</v>
      </c>
      <c r="J42" s="5430">
        <v>0</v>
      </c>
    </row>
    <row r="43" spans="1:10" x14ac:dyDescent="0.35">
      <c r="A43" t="s">
        <v>85</v>
      </c>
      <c r="B43" s="5554">
        <v>1</v>
      </c>
      <c r="C43" s="5555">
        <v>0</v>
      </c>
      <c r="D43" s="5556">
        <v>1</v>
      </c>
      <c r="E43" s="5557">
        <v>1</v>
      </c>
      <c r="F43" s="5558">
        <v>0</v>
      </c>
      <c r="G43" s="5559">
        <v>0</v>
      </c>
      <c r="H43" s="5560">
        <v>1</v>
      </c>
      <c r="I43" s="5561">
        <v>0</v>
      </c>
      <c r="J43" s="5562">
        <v>0</v>
      </c>
    </row>
    <row r="44" spans="1:10" x14ac:dyDescent="0.35">
      <c r="A44" t="s">
        <v>86</v>
      </c>
      <c r="B44" s="5686">
        <v>1</v>
      </c>
      <c r="C44" s="5687">
        <v>0</v>
      </c>
      <c r="D44" s="5688">
        <v>1</v>
      </c>
      <c r="E44" s="5689">
        <v>1</v>
      </c>
      <c r="F44" s="5690">
        <v>1</v>
      </c>
      <c r="G44" s="5691">
        <v>1</v>
      </c>
      <c r="H44" s="5692">
        <v>1</v>
      </c>
      <c r="I44" s="5693">
        <v>0</v>
      </c>
      <c r="J44" s="5694">
        <v>0</v>
      </c>
    </row>
    <row r="45" spans="1:10" x14ac:dyDescent="0.35">
      <c r="A45" t="s">
        <v>87</v>
      </c>
      <c r="B45" s="5818">
        <v>1</v>
      </c>
      <c r="C45" s="5819">
        <v>0</v>
      </c>
      <c r="D45" s="5820">
        <v>1</v>
      </c>
      <c r="E45" s="5821">
        <v>1</v>
      </c>
      <c r="F45" s="5822">
        <v>1</v>
      </c>
      <c r="G45" s="5823">
        <v>1</v>
      </c>
      <c r="H45" s="5824">
        <v>1</v>
      </c>
      <c r="I45" s="5825">
        <v>0</v>
      </c>
      <c r="J45" s="5826">
        <v>0</v>
      </c>
    </row>
    <row r="46" spans="1:10" x14ac:dyDescent="0.35">
      <c r="A46" t="s">
        <v>88</v>
      </c>
      <c r="B46" s="5950">
        <v>1</v>
      </c>
      <c r="C46" s="5951">
        <v>0</v>
      </c>
      <c r="D46" s="5952">
        <v>1</v>
      </c>
      <c r="E46" s="5953">
        <v>1</v>
      </c>
      <c r="F46" s="5954">
        <v>0</v>
      </c>
      <c r="G46" s="5955">
        <v>0</v>
      </c>
      <c r="H46" s="5956">
        <v>1</v>
      </c>
      <c r="I46" s="5957">
        <v>0</v>
      </c>
      <c r="J46" s="5958">
        <v>0</v>
      </c>
    </row>
    <row r="47" spans="1:10" x14ac:dyDescent="0.35">
      <c r="A47" t="s">
        <v>89</v>
      </c>
      <c r="B47" s="6082">
        <v>1</v>
      </c>
      <c r="C47" s="6083">
        <v>0</v>
      </c>
      <c r="D47" s="6084">
        <v>1</v>
      </c>
      <c r="E47" s="6085">
        <v>1</v>
      </c>
      <c r="F47" s="6086">
        <v>1</v>
      </c>
      <c r="G47" s="6087">
        <v>1</v>
      </c>
      <c r="H47" s="6088">
        <v>1</v>
      </c>
      <c r="I47" s="6089">
        <v>0</v>
      </c>
      <c r="J47" s="6090">
        <v>0</v>
      </c>
    </row>
    <row r="48" spans="1:10" x14ac:dyDescent="0.35">
      <c r="A48" t="s">
        <v>90</v>
      </c>
      <c r="B48" s="6214">
        <v>1</v>
      </c>
      <c r="C48" s="6215">
        <v>1</v>
      </c>
      <c r="D48" s="6216">
        <v>1</v>
      </c>
      <c r="E48" s="6217">
        <v>1</v>
      </c>
      <c r="F48" s="6218">
        <v>1</v>
      </c>
      <c r="G48" s="6219">
        <v>1</v>
      </c>
      <c r="H48" s="6220">
        <v>1</v>
      </c>
      <c r="I48" s="6221">
        <v>0</v>
      </c>
      <c r="J48" s="6222">
        <v>0</v>
      </c>
    </row>
    <row r="49" spans="1:10" x14ac:dyDescent="0.35">
      <c r="A49" t="s">
        <v>91</v>
      </c>
      <c r="B49" s="6346">
        <v>1</v>
      </c>
      <c r="C49" s="6347">
        <v>0</v>
      </c>
      <c r="D49" s="6348">
        <v>1</v>
      </c>
      <c r="E49" s="6349">
        <v>1</v>
      </c>
      <c r="F49" s="6350">
        <v>0</v>
      </c>
      <c r="G49" s="6351">
        <v>0</v>
      </c>
      <c r="H49" s="6352">
        <v>1</v>
      </c>
      <c r="I49" s="6353">
        <v>0</v>
      </c>
      <c r="J49" s="6354">
        <v>0</v>
      </c>
    </row>
    <row r="50" spans="1:10" x14ac:dyDescent="0.35">
      <c r="A50" t="s">
        <v>92</v>
      </c>
      <c r="B50" s="6478">
        <v>1</v>
      </c>
      <c r="C50" s="6479">
        <v>0</v>
      </c>
      <c r="D50" s="6480">
        <v>1</v>
      </c>
      <c r="E50" s="6481">
        <v>1</v>
      </c>
      <c r="F50" s="6482">
        <v>0</v>
      </c>
      <c r="G50" s="6483">
        <v>1</v>
      </c>
      <c r="H50" s="6484">
        <v>1</v>
      </c>
      <c r="I50" s="6485">
        <v>0</v>
      </c>
      <c r="J50" s="6486">
        <v>0</v>
      </c>
    </row>
    <row r="51" spans="1:10" x14ac:dyDescent="0.35">
      <c r="A51" t="s">
        <v>93</v>
      </c>
      <c r="B51" s="6610">
        <v>1</v>
      </c>
      <c r="C51" s="6611">
        <v>0</v>
      </c>
      <c r="D51" s="6612">
        <v>1</v>
      </c>
      <c r="E51" s="6613">
        <v>1</v>
      </c>
      <c r="F51" s="6614">
        <v>1</v>
      </c>
      <c r="G51" s="6615">
        <v>0</v>
      </c>
      <c r="H51" s="6616">
        <v>1</v>
      </c>
      <c r="I51" s="6617">
        <v>0</v>
      </c>
      <c r="J51" s="6618">
        <v>0</v>
      </c>
    </row>
    <row r="52" spans="1:10" x14ac:dyDescent="0.35">
      <c r="A52" t="s">
        <v>94</v>
      </c>
      <c r="B52" s="6742">
        <v>1</v>
      </c>
      <c r="C52" s="6743">
        <v>0</v>
      </c>
      <c r="D52" s="6744">
        <v>1</v>
      </c>
      <c r="E52" s="6745">
        <v>1</v>
      </c>
      <c r="F52" s="6746">
        <v>1</v>
      </c>
      <c r="G52" s="6747">
        <v>0</v>
      </c>
      <c r="H52" s="6748">
        <v>1</v>
      </c>
      <c r="I52" s="6749">
        <v>0</v>
      </c>
      <c r="J52" s="6750">
        <v>0</v>
      </c>
    </row>
    <row r="53" spans="1:10" x14ac:dyDescent="0.35">
      <c r="A53" t="s">
        <v>95</v>
      </c>
      <c r="B53" s="6874">
        <v>1</v>
      </c>
      <c r="C53" s="6875">
        <v>1</v>
      </c>
      <c r="D53" s="6876">
        <v>1</v>
      </c>
      <c r="E53" s="6877">
        <v>1</v>
      </c>
      <c r="F53" s="6878">
        <v>0</v>
      </c>
      <c r="G53" s="6879">
        <v>0</v>
      </c>
      <c r="H53" s="6880">
        <v>1</v>
      </c>
      <c r="I53" s="6881">
        <v>0</v>
      </c>
      <c r="J53" s="6882">
        <v>0</v>
      </c>
    </row>
    <row r="54" spans="1:10" x14ac:dyDescent="0.35">
      <c r="A54" t="s">
        <v>96</v>
      </c>
      <c r="B54" s="7006">
        <v>1</v>
      </c>
      <c r="C54" s="7007">
        <v>0</v>
      </c>
      <c r="D54" s="7008">
        <v>1</v>
      </c>
      <c r="E54" s="7009">
        <v>1</v>
      </c>
      <c r="F54" s="7010">
        <v>0</v>
      </c>
      <c r="G54" s="7011">
        <v>0</v>
      </c>
      <c r="H54" s="7012">
        <v>1</v>
      </c>
      <c r="I54" s="7013">
        <v>0</v>
      </c>
      <c r="J54" s="7014">
        <v>0</v>
      </c>
    </row>
    <row r="55" spans="1:10" x14ac:dyDescent="0.35">
      <c r="A55" t="s">
        <v>97</v>
      </c>
      <c r="B55" s="7138">
        <v>1</v>
      </c>
      <c r="C55" s="7139">
        <v>0</v>
      </c>
      <c r="D55" s="7140">
        <v>1</v>
      </c>
      <c r="E55" s="7141">
        <v>1</v>
      </c>
      <c r="F55" s="7142">
        <v>0</v>
      </c>
      <c r="G55" s="7143">
        <v>0</v>
      </c>
      <c r="H55" s="7144">
        <v>1</v>
      </c>
      <c r="I55" s="7145">
        <v>0</v>
      </c>
      <c r="J55" s="71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G55" sqref="A1:G55"/>
    </sheetView>
  </sheetViews>
  <sheetFormatPr defaultRowHeight="14.15" x14ac:dyDescent="0.35"/>
  <cols>
    <col min="1" max="1" width="43" bestFit="1" customWidth="1"/>
    <col min="2" max="2" width="6.4140625" bestFit="1" customWidth="1"/>
    <col min="3" max="3" width="12.25" bestFit="1" customWidth="1"/>
    <col min="4" max="4" width="11.1640625" bestFit="1" customWidth="1"/>
    <col min="5" max="5" width="14" bestFit="1" customWidth="1"/>
    <col min="6" max="6" width="17.25" bestFit="1" customWidth="1"/>
    <col min="7" max="7" width="9.1640625" bestFit="1" customWidth="1"/>
    <col min="8" max="8" width="8.1640625" bestFit="1" customWidth="1"/>
    <col min="9" max="9" width="9.75" bestFit="1" customWidth="1"/>
    <col min="10" max="10" width="11.4140625" bestFit="1" customWidth="1"/>
  </cols>
  <sheetData>
    <row r="1" spans="1:10" x14ac:dyDescent="0.35">
      <c r="A1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 t="s">
        <v>9</v>
      </c>
    </row>
    <row r="2" spans="1:10" x14ac:dyDescent="0.35">
      <c r="A2" t="s">
        <v>10</v>
      </c>
      <c r="B2" s="46">
        <v>0.41836735606193542</v>
      </c>
      <c r="C2" s="47">
        <v>0</v>
      </c>
      <c r="D2" s="48">
        <v>0.28571429848670959</v>
      </c>
      <c r="E2" s="49">
        <v>0.28571429848670959</v>
      </c>
      <c r="F2" s="50">
        <v>0</v>
      </c>
      <c r="G2" s="51">
        <v>0</v>
      </c>
      <c r="H2" s="52">
        <v>1.0204081423580647E-2</v>
      </c>
      <c r="I2" s="53">
        <v>0</v>
      </c>
      <c r="J2" s="54">
        <v>0</v>
      </c>
    </row>
    <row r="3" spans="1:10" x14ac:dyDescent="0.35">
      <c r="A3" t="s">
        <v>45</v>
      </c>
      <c r="B3" s="283">
        <v>0.35849055647850037</v>
      </c>
      <c r="C3" s="284">
        <v>0</v>
      </c>
      <c r="D3" s="285">
        <v>0.41509434580802917</v>
      </c>
      <c r="E3" s="286">
        <v>0.18867926299571991</v>
      </c>
      <c r="F3" s="287">
        <v>1.8867924809455872E-2</v>
      </c>
      <c r="G3" s="288">
        <v>0</v>
      </c>
      <c r="H3" s="289">
        <v>1.8867924809455872E-2</v>
      </c>
      <c r="I3" s="290">
        <v>0</v>
      </c>
      <c r="J3" s="291">
        <v>0</v>
      </c>
    </row>
    <row r="4" spans="1:10" x14ac:dyDescent="0.35">
      <c r="A4" t="s">
        <v>46</v>
      </c>
      <c r="B4" s="415">
        <v>0.41414141654968262</v>
      </c>
      <c r="C4" s="416">
        <v>0</v>
      </c>
      <c r="D4" s="417">
        <v>0.14141413569450378</v>
      </c>
      <c r="E4" s="418">
        <v>0.36363637447357178</v>
      </c>
      <c r="F4" s="419">
        <v>7.0707067847251892E-2</v>
      </c>
      <c r="G4" s="420">
        <v>0</v>
      </c>
      <c r="H4" s="421">
        <v>1.0101009160280228E-2</v>
      </c>
      <c r="I4" s="422">
        <v>0</v>
      </c>
      <c r="J4" s="423">
        <v>0</v>
      </c>
    </row>
    <row r="5" spans="1:10" x14ac:dyDescent="0.35">
      <c r="A5" t="s">
        <v>47</v>
      </c>
      <c r="B5" s="547">
        <v>0.35135135054588318</v>
      </c>
      <c r="C5" s="548">
        <v>2.7027027681469917E-2</v>
      </c>
      <c r="D5" s="549">
        <v>0.34054052829742432</v>
      </c>
      <c r="E5" s="550">
        <v>0.22702702879905701</v>
      </c>
      <c r="F5" s="551">
        <v>3.7837836891412735E-2</v>
      </c>
      <c r="G5" s="552">
        <v>1.0810811072587967E-2</v>
      </c>
      <c r="H5" s="553">
        <v>5.4054055362939835E-3</v>
      </c>
      <c r="I5" s="554">
        <v>0</v>
      </c>
      <c r="J5" s="555">
        <v>0</v>
      </c>
    </row>
    <row r="6" spans="1:10" x14ac:dyDescent="0.35">
      <c r="A6" t="s">
        <v>48</v>
      </c>
      <c r="B6" s="679">
        <v>0.20879121124744415</v>
      </c>
      <c r="C6" s="680">
        <v>7.6923079788684845E-2</v>
      </c>
      <c r="D6" s="681">
        <v>0.30769231915473938</v>
      </c>
      <c r="E6" s="682">
        <v>0.16483516991138458</v>
      </c>
      <c r="F6" s="683">
        <v>3.2967034727334976E-2</v>
      </c>
      <c r="G6" s="684">
        <v>0.19780220091342926</v>
      </c>
      <c r="H6" s="685">
        <v>1.0989011265337467E-2</v>
      </c>
      <c r="I6" s="686">
        <v>0</v>
      </c>
      <c r="J6" s="687">
        <v>0</v>
      </c>
    </row>
    <row r="7" spans="1:10" x14ac:dyDescent="0.35">
      <c r="A7" t="s">
        <v>49</v>
      </c>
      <c r="B7" s="811">
        <v>0.39316236972808838</v>
      </c>
      <c r="C7" s="812">
        <v>0</v>
      </c>
      <c r="D7" s="813">
        <v>0.27350428700447083</v>
      </c>
      <c r="E7" s="814">
        <v>0.32478633522987366</v>
      </c>
      <c r="F7" s="815">
        <v>0</v>
      </c>
      <c r="G7" s="816">
        <v>0</v>
      </c>
      <c r="H7" s="817">
        <v>8.5470089688897133E-3</v>
      </c>
      <c r="I7" s="818">
        <v>0</v>
      </c>
      <c r="J7" s="819">
        <v>0</v>
      </c>
    </row>
    <row r="8" spans="1:10" x14ac:dyDescent="0.35">
      <c r="A8" t="s">
        <v>50</v>
      </c>
      <c r="B8" s="943">
        <v>0.38271605968475342</v>
      </c>
      <c r="C8" s="944">
        <v>0</v>
      </c>
      <c r="D8" s="945">
        <v>0.33333337306976318</v>
      </c>
      <c r="E8" s="946">
        <v>0.22222223877906799</v>
      </c>
      <c r="F8" s="947">
        <v>5.5555559694766998E-2</v>
      </c>
      <c r="G8" s="948">
        <v>0</v>
      </c>
      <c r="H8" s="949">
        <v>6.1728395521640778E-3</v>
      </c>
      <c r="I8" s="950">
        <v>0</v>
      </c>
      <c r="J8" s="951">
        <v>0</v>
      </c>
    </row>
    <row r="9" spans="1:10" x14ac:dyDescent="0.35">
      <c r="A9" t="s">
        <v>51</v>
      </c>
      <c r="B9" s="1075">
        <v>0.3571428656578064</v>
      </c>
      <c r="C9" s="1076">
        <v>0</v>
      </c>
      <c r="D9" s="1077">
        <v>0.16666668653488159</v>
      </c>
      <c r="E9" s="1078">
        <v>0.3571428656578064</v>
      </c>
      <c r="F9" s="1079">
        <v>9.5238097012042999E-2</v>
      </c>
      <c r="G9" s="1080">
        <v>0</v>
      </c>
      <c r="H9" s="1081">
        <v>2.380952425301075E-2</v>
      </c>
      <c r="I9" s="1082">
        <v>0</v>
      </c>
      <c r="J9" s="1083">
        <v>0</v>
      </c>
    </row>
    <row r="10" spans="1:10" x14ac:dyDescent="0.35">
      <c r="A10" t="s">
        <v>52</v>
      </c>
      <c r="B10" s="1207">
        <v>0.42500001192092896</v>
      </c>
      <c r="C10" s="1208">
        <v>1.1363636702299118E-2</v>
      </c>
      <c r="D10" s="1209">
        <v>0.11363636702299118</v>
      </c>
      <c r="E10" s="1210">
        <v>0.36363637447357178</v>
      </c>
      <c r="F10" s="1211">
        <v>5.000000074505806E-2</v>
      </c>
      <c r="G10" s="1212">
        <v>3.1818181276321411E-2</v>
      </c>
      <c r="H10" s="1213">
        <v>4.5454544015228748E-3</v>
      </c>
      <c r="I10" s="1214">
        <v>0</v>
      </c>
      <c r="J10" s="1215">
        <v>0</v>
      </c>
    </row>
    <row r="11" spans="1:10" x14ac:dyDescent="0.35">
      <c r="A11" t="s">
        <v>53</v>
      </c>
      <c r="B11" s="1339">
        <v>0.39957717061042786</v>
      </c>
      <c r="C11" s="1340">
        <v>8.4566595032811165E-3</v>
      </c>
      <c r="D11" s="1341">
        <v>0.29175475239753723</v>
      </c>
      <c r="E11" s="1342">
        <v>0.23467232286930084</v>
      </c>
      <c r="F11" s="1343">
        <v>3.3826638013124466E-2</v>
      </c>
      <c r="G11" s="1344">
        <v>1.0570824146270752E-2</v>
      </c>
      <c r="H11" s="1345">
        <v>2.1141648292541504E-2</v>
      </c>
      <c r="I11" s="1346">
        <v>0</v>
      </c>
      <c r="J11" s="1347">
        <v>0</v>
      </c>
    </row>
    <row r="12" spans="1:10" x14ac:dyDescent="0.35">
      <c r="A12" t="s">
        <v>54</v>
      </c>
      <c r="B12" s="1471">
        <v>0.35135135054588318</v>
      </c>
      <c r="C12" s="1472">
        <v>0</v>
      </c>
      <c r="D12" s="1473">
        <v>0.35135135054588318</v>
      </c>
      <c r="E12" s="1474">
        <v>0.25675675272941589</v>
      </c>
      <c r="F12" s="1475">
        <v>3.6036036908626556E-2</v>
      </c>
      <c r="G12" s="1476">
        <v>0</v>
      </c>
      <c r="H12" s="1477">
        <v>4.5045046135783195E-3</v>
      </c>
      <c r="I12" s="1478">
        <v>0</v>
      </c>
      <c r="J12" s="1479">
        <v>0</v>
      </c>
    </row>
    <row r="13" spans="1:10" x14ac:dyDescent="0.35">
      <c r="A13" t="s">
        <v>55</v>
      </c>
      <c r="B13" s="1603">
        <v>0.37692305445671082</v>
      </c>
      <c r="C13" s="1604">
        <v>0</v>
      </c>
      <c r="D13" s="1605">
        <v>0.38461539149284363</v>
      </c>
      <c r="E13" s="1606">
        <v>0.20000000298023224</v>
      </c>
      <c r="F13" s="1607">
        <v>3.0769230797886848E-2</v>
      </c>
      <c r="G13" s="1608">
        <v>0</v>
      </c>
      <c r="H13" s="1609">
        <v>7.6923076994717121E-3</v>
      </c>
      <c r="I13" s="1610">
        <v>0</v>
      </c>
      <c r="J13" s="1611">
        <v>0</v>
      </c>
    </row>
    <row r="14" spans="1:10" x14ac:dyDescent="0.35">
      <c r="A14" t="s">
        <v>56</v>
      </c>
      <c r="B14" s="1735">
        <v>0.38372093439102173</v>
      </c>
      <c r="C14" s="1736">
        <v>0</v>
      </c>
      <c r="D14" s="1737">
        <v>0.3372093141078949</v>
      </c>
      <c r="E14" s="1738">
        <v>0.24418604373931885</v>
      </c>
      <c r="F14" s="1739">
        <v>2.3255813866853714E-2</v>
      </c>
      <c r="G14" s="1740">
        <v>0</v>
      </c>
      <c r="H14" s="1741">
        <v>1.1627906933426857E-2</v>
      </c>
      <c r="I14" s="1742">
        <v>0</v>
      </c>
      <c r="J14" s="1743">
        <v>0</v>
      </c>
    </row>
    <row r="15" spans="1:10" x14ac:dyDescent="0.35">
      <c r="A15" t="s">
        <v>57</v>
      </c>
      <c r="B15" s="1867">
        <v>0.32374104857444763</v>
      </c>
      <c r="C15" s="1868">
        <v>9.592326357960701E-3</v>
      </c>
      <c r="D15" s="1869">
        <v>0.27098321914672852</v>
      </c>
      <c r="E15" s="1870">
        <v>0.30455636978149414</v>
      </c>
      <c r="F15" s="1871">
        <v>8.633093535900116E-2</v>
      </c>
      <c r="G15" s="1872">
        <v>0</v>
      </c>
      <c r="H15" s="1873">
        <v>4.7961631789803505E-3</v>
      </c>
      <c r="I15" s="1874">
        <v>0</v>
      </c>
      <c r="J15" s="1875">
        <v>0</v>
      </c>
    </row>
    <row r="16" spans="1:10" x14ac:dyDescent="0.35">
      <c r="A16" t="s">
        <v>58</v>
      </c>
      <c r="B16" s="1999">
        <v>0.33766233921051025</v>
      </c>
      <c r="C16" s="2000">
        <v>7.7922075986862183E-2</v>
      </c>
      <c r="D16" s="2001">
        <v>0.23376622796058655</v>
      </c>
      <c r="E16" s="2002">
        <v>0.2467532604932785</v>
      </c>
      <c r="F16" s="2003">
        <v>5.1948051899671555E-2</v>
      </c>
      <c r="G16" s="2004">
        <v>2.5974025949835777E-2</v>
      </c>
      <c r="H16" s="2005">
        <v>2.5974025949835777E-2</v>
      </c>
      <c r="I16" s="2006">
        <v>0</v>
      </c>
      <c r="J16" s="2007">
        <v>0</v>
      </c>
    </row>
    <row r="17" spans="1:10" x14ac:dyDescent="0.35">
      <c r="A17" t="s">
        <v>59</v>
      </c>
      <c r="B17" s="2131">
        <v>0.38709676265716553</v>
      </c>
      <c r="C17" s="2132">
        <v>1.6129031777381897E-2</v>
      </c>
      <c r="D17" s="2133">
        <v>0.22580644488334656</v>
      </c>
      <c r="E17" s="2134">
        <v>0.25806450843811035</v>
      </c>
      <c r="F17" s="2135">
        <v>4.8387095332145691E-2</v>
      </c>
      <c r="G17" s="2136">
        <v>4.8387095332145691E-2</v>
      </c>
      <c r="H17" s="2137">
        <v>1.6129031777381897E-2</v>
      </c>
      <c r="I17" s="2138">
        <v>0</v>
      </c>
      <c r="J17" s="2139">
        <v>0</v>
      </c>
    </row>
    <row r="18" spans="1:10" x14ac:dyDescent="0.35">
      <c r="A18" t="s">
        <v>60</v>
      </c>
      <c r="B18" s="2263">
        <v>0.35294115543365479</v>
      </c>
      <c r="C18" s="2264">
        <v>0</v>
      </c>
      <c r="D18" s="2265">
        <v>0.23529411852359772</v>
      </c>
      <c r="E18" s="2266">
        <v>0.27450981736183167</v>
      </c>
      <c r="F18" s="2267">
        <v>7.8431375324726105E-2</v>
      </c>
      <c r="G18" s="2268">
        <v>3.9215687662363052E-2</v>
      </c>
      <c r="H18" s="2269">
        <v>1.9607843831181526E-2</v>
      </c>
      <c r="I18" s="2270">
        <v>0</v>
      </c>
      <c r="J18" s="2271">
        <v>0</v>
      </c>
    </row>
    <row r="19" spans="1:10" x14ac:dyDescent="0.35">
      <c r="A19" t="s">
        <v>61</v>
      </c>
      <c r="B19" s="2395">
        <v>0.42307692766189575</v>
      </c>
      <c r="C19" s="2396">
        <v>0</v>
      </c>
      <c r="D19" s="2397">
        <v>0.53846156597137451</v>
      </c>
      <c r="E19" s="2398">
        <v>0</v>
      </c>
      <c r="F19" s="2399">
        <v>0</v>
      </c>
      <c r="G19" s="2400">
        <v>0</v>
      </c>
      <c r="H19" s="2401">
        <v>3.8461539894342422E-2</v>
      </c>
      <c r="I19" s="2402">
        <v>0</v>
      </c>
      <c r="J19" s="2403">
        <v>0</v>
      </c>
    </row>
    <row r="20" spans="1:10" x14ac:dyDescent="0.35">
      <c r="A20" t="s">
        <v>62</v>
      </c>
      <c r="B20" s="2527">
        <v>0.36250001192092896</v>
      </c>
      <c r="C20" s="2528">
        <v>0</v>
      </c>
      <c r="D20" s="2529">
        <v>0.42500001192092896</v>
      </c>
      <c r="E20" s="2530">
        <v>0.20000000298023224</v>
      </c>
      <c r="F20" s="2531">
        <v>0</v>
      </c>
      <c r="G20" s="2532">
        <v>0</v>
      </c>
      <c r="H20" s="2533">
        <v>1.2500000186264515E-2</v>
      </c>
      <c r="I20" s="2534">
        <v>0</v>
      </c>
      <c r="J20" s="2535">
        <v>0</v>
      </c>
    </row>
    <row r="21" spans="1:10" x14ac:dyDescent="0.35">
      <c r="A21" t="s">
        <v>63</v>
      </c>
      <c r="B21" s="2659">
        <v>0.46428570151329041</v>
      </c>
      <c r="C21" s="2660">
        <v>0</v>
      </c>
      <c r="D21" s="2661">
        <v>0.25</v>
      </c>
      <c r="E21" s="2662">
        <v>0.25</v>
      </c>
      <c r="F21" s="2663">
        <v>0</v>
      </c>
      <c r="G21" s="2664">
        <v>0</v>
      </c>
      <c r="H21" s="2665">
        <v>3.5714287310838699E-2</v>
      </c>
      <c r="I21" s="2666">
        <v>0</v>
      </c>
      <c r="J21" s="2667">
        <v>0</v>
      </c>
    </row>
    <row r="22" spans="1:10" x14ac:dyDescent="0.35">
      <c r="A22" t="s">
        <v>64</v>
      </c>
      <c r="B22" s="2791">
        <v>0.33561646938323975</v>
      </c>
      <c r="C22" s="2792">
        <v>0</v>
      </c>
      <c r="D22" s="2793">
        <v>0.44520550966262817</v>
      </c>
      <c r="E22" s="2794">
        <v>0.21232876181602478</v>
      </c>
      <c r="F22" s="2795">
        <v>0</v>
      </c>
      <c r="G22" s="2796">
        <v>0</v>
      </c>
      <c r="H22" s="2797">
        <v>6.8493150174617767E-3</v>
      </c>
      <c r="I22" s="2798">
        <v>0</v>
      </c>
      <c r="J22" s="2799">
        <v>0</v>
      </c>
    </row>
    <row r="23" spans="1:10" x14ac:dyDescent="0.35">
      <c r="A23" t="s">
        <v>65</v>
      </c>
      <c r="B23" s="2923">
        <v>0.30645161867141724</v>
      </c>
      <c r="C23" s="2924">
        <v>0</v>
      </c>
      <c r="D23" s="2925">
        <v>0.12903225421905518</v>
      </c>
      <c r="E23" s="2926">
        <v>0.20161290466785431</v>
      </c>
      <c r="F23" s="2927">
        <v>8.0645158886909485E-3</v>
      </c>
      <c r="G23" s="2928">
        <v>0.34677419066429138</v>
      </c>
      <c r="H23" s="2929">
        <v>8.0645158886909485E-3</v>
      </c>
      <c r="I23" s="2930">
        <v>0</v>
      </c>
      <c r="J23" s="2931">
        <v>0</v>
      </c>
    </row>
    <row r="24" spans="1:10" x14ac:dyDescent="0.35">
      <c r="A24" t="s">
        <v>66</v>
      </c>
      <c r="B24" s="3055">
        <v>0.40816324949264526</v>
      </c>
      <c r="C24" s="3056">
        <v>4.0816325694322586E-2</v>
      </c>
      <c r="D24" s="3057">
        <v>0.53061223030090332</v>
      </c>
      <c r="E24" s="3058">
        <v>0</v>
      </c>
      <c r="F24" s="3059">
        <v>0</v>
      </c>
      <c r="G24" s="3060">
        <v>0</v>
      </c>
      <c r="H24" s="3061">
        <v>2.0408162847161293E-2</v>
      </c>
      <c r="I24" s="3062">
        <v>0</v>
      </c>
      <c r="J24" s="3063">
        <v>0</v>
      </c>
    </row>
    <row r="25" spans="1:10" x14ac:dyDescent="0.35">
      <c r="A25" t="s">
        <v>67</v>
      </c>
      <c r="B25" s="3187">
        <v>0.38418078422546387</v>
      </c>
      <c r="C25" s="3188">
        <v>5.6497175246477127E-3</v>
      </c>
      <c r="D25" s="3189">
        <v>0.18079096078872681</v>
      </c>
      <c r="E25" s="3190">
        <v>0.38983049988746643</v>
      </c>
      <c r="F25" s="3191">
        <v>2.2598870098590851E-2</v>
      </c>
      <c r="G25" s="3192">
        <v>1.1299435049295425E-2</v>
      </c>
      <c r="H25" s="3193">
        <v>5.6497175246477127E-3</v>
      </c>
      <c r="I25" s="3194">
        <v>0</v>
      </c>
      <c r="J25" s="3195">
        <v>0</v>
      </c>
    </row>
    <row r="26" spans="1:10" x14ac:dyDescent="0.35">
      <c r="A26" t="s">
        <v>68</v>
      </c>
      <c r="B26" s="3319">
        <v>0.30933851003646851</v>
      </c>
      <c r="C26" s="3320">
        <v>6.4850843045860529E-4</v>
      </c>
      <c r="D26" s="3321">
        <v>0.22373540699481964</v>
      </c>
      <c r="E26" s="3322">
        <v>0.38975358009338379</v>
      </c>
      <c r="F26" s="3323">
        <v>5.0583656877279282E-2</v>
      </c>
      <c r="G26" s="3324">
        <v>4.5395591296255589E-3</v>
      </c>
      <c r="H26" s="3325">
        <v>2.1400777623057365E-2</v>
      </c>
      <c r="I26" s="3326">
        <v>0</v>
      </c>
      <c r="J26" s="3327">
        <v>0</v>
      </c>
    </row>
    <row r="27" spans="1:10" x14ac:dyDescent="0.35">
      <c r="A27" t="s">
        <v>69</v>
      </c>
      <c r="B27" s="3451">
        <v>0.30134680867195129</v>
      </c>
      <c r="C27" s="3452">
        <v>8.4175082156434655E-4</v>
      </c>
      <c r="D27" s="3453">
        <v>0.21464645862579346</v>
      </c>
      <c r="E27" s="3454">
        <v>0.39983165264129639</v>
      </c>
      <c r="F27" s="3455">
        <v>5.2188552916049957E-2</v>
      </c>
      <c r="G27" s="3456">
        <v>5.8922558091580868E-3</v>
      </c>
      <c r="H27" s="3457">
        <v>2.5252526625990868E-2</v>
      </c>
      <c r="I27" s="3458">
        <v>0</v>
      </c>
      <c r="J27" s="3459">
        <v>0</v>
      </c>
    </row>
    <row r="28" spans="1:10" x14ac:dyDescent="0.35">
      <c r="A28" t="s">
        <v>70</v>
      </c>
      <c r="B28" s="3583">
        <v>0.40677964687347412</v>
      </c>
      <c r="C28" s="3584">
        <v>0</v>
      </c>
      <c r="D28" s="3585">
        <v>0.30508473515510559</v>
      </c>
      <c r="E28" s="3586">
        <v>0.20338982343673706</v>
      </c>
      <c r="F28" s="3587">
        <v>6.7796610295772552E-2</v>
      </c>
      <c r="G28" s="3588">
        <v>0</v>
      </c>
      <c r="H28" s="3589">
        <v>1.6949152573943138E-2</v>
      </c>
      <c r="I28" s="3590">
        <v>0</v>
      </c>
      <c r="J28" s="3591">
        <v>0</v>
      </c>
    </row>
    <row r="29" spans="1:10" x14ac:dyDescent="0.35">
      <c r="A29" t="s">
        <v>71</v>
      </c>
      <c r="B29" s="3715">
        <v>0.43636363744735718</v>
      </c>
      <c r="C29" s="3716">
        <v>0</v>
      </c>
      <c r="D29" s="3717">
        <v>0.23636363446712494</v>
      </c>
      <c r="E29" s="3718">
        <v>0.25454545021057129</v>
      </c>
      <c r="F29" s="3719">
        <v>5.4545454680919647E-2</v>
      </c>
      <c r="G29" s="3720">
        <v>0</v>
      </c>
      <c r="H29" s="3721">
        <v>1.8181817606091499E-2</v>
      </c>
      <c r="I29" s="3722">
        <v>0</v>
      </c>
      <c r="J29" s="3723">
        <v>0</v>
      </c>
    </row>
    <row r="30" spans="1:10" x14ac:dyDescent="0.35">
      <c r="A30" t="s">
        <v>72</v>
      </c>
      <c r="B30" s="3847">
        <v>0.40816324949264526</v>
      </c>
      <c r="C30" s="3848">
        <v>0</v>
      </c>
      <c r="D30" s="3849">
        <v>0.32653060555458069</v>
      </c>
      <c r="E30" s="3850">
        <v>0.16326530277729034</v>
      </c>
      <c r="F30" s="3851">
        <v>8.1632651388645172E-2</v>
      </c>
      <c r="G30" s="3852">
        <v>0</v>
      </c>
      <c r="H30" s="3853">
        <v>2.0408162847161293E-2</v>
      </c>
      <c r="I30" s="3854">
        <v>0</v>
      </c>
      <c r="J30" s="3855">
        <v>0</v>
      </c>
    </row>
    <row r="31" spans="1:10" x14ac:dyDescent="0.35">
      <c r="A31" t="s">
        <v>73</v>
      </c>
      <c r="B31" s="3979">
        <v>0.30303031206130981</v>
      </c>
      <c r="C31" s="3980">
        <v>0</v>
      </c>
      <c r="D31" s="3981">
        <v>0.10606060922145844</v>
      </c>
      <c r="E31" s="3982">
        <v>0.21212121844291687</v>
      </c>
      <c r="F31" s="3983">
        <v>0</v>
      </c>
      <c r="G31" s="3984">
        <v>0.36363637447357178</v>
      </c>
      <c r="H31" s="3985">
        <v>1.5151514671742916E-2</v>
      </c>
      <c r="I31" s="3986">
        <v>0</v>
      </c>
      <c r="J31" s="3987">
        <v>0</v>
      </c>
    </row>
    <row r="32" spans="1:10" x14ac:dyDescent="0.35">
      <c r="A32" t="s">
        <v>74</v>
      </c>
      <c r="B32" s="4111">
        <v>0.44285714626312256</v>
      </c>
      <c r="C32" s="4112">
        <v>0</v>
      </c>
      <c r="D32" s="4113">
        <v>0.2142857164144516</v>
      </c>
      <c r="E32" s="4114">
        <v>0.24285715818405151</v>
      </c>
      <c r="F32" s="4115">
        <v>8.5714295506477356E-2</v>
      </c>
      <c r="G32" s="4116">
        <v>0</v>
      </c>
      <c r="H32" s="4117">
        <v>1.4285714365541935E-2</v>
      </c>
      <c r="I32" s="4118">
        <v>0</v>
      </c>
      <c r="J32" s="4119">
        <v>0</v>
      </c>
    </row>
    <row r="33" spans="1:10" x14ac:dyDescent="0.35">
      <c r="A33" t="s">
        <v>75</v>
      </c>
      <c r="B33" s="4243">
        <v>0.41747573018074036</v>
      </c>
      <c r="C33" s="4244">
        <v>0</v>
      </c>
      <c r="D33" s="4245">
        <v>0.43689319491386414</v>
      </c>
      <c r="E33" s="4246">
        <v>0.13592232763767242</v>
      </c>
      <c r="F33" s="4247">
        <v>0</v>
      </c>
      <c r="G33" s="4248">
        <v>0</v>
      </c>
      <c r="H33" s="4249">
        <v>9.7087379544973373E-3</v>
      </c>
      <c r="I33" s="4250">
        <v>0</v>
      </c>
      <c r="J33" s="4251">
        <v>0</v>
      </c>
    </row>
    <row r="34" spans="1:10" x14ac:dyDescent="0.35">
      <c r="A34" t="s">
        <v>76</v>
      </c>
      <c r="B34" s="4375">
        <v>0.337837815284729</v>
      </c>
      <c r="C34" s="4376">
        <v>5.4231863468885422E-3</v>
      </c>
      <c r="D34" s="4377">
        <v>0.17051920294761658</v>
      </c>
      <c r="E34" s="4378">
        <v>0.32147938013076782</v>
      </c>
      <c r="F34" s="4379">
        <v>6.2055479735136032E-2</v>
      </c>
      <c r="G34" s="4380">
        <v>7.6902560889720917E-2</v>
      </c>
      <c r="H34" s="4381">
        <v>2.5782361626625061E-2</v>
      </c>
      <c r="I34" s="4382">
        <v>0</v>
      </c>
      <c r="J34" s="4383">
        <v>0</v>
      </c>
    </row>
    <row r="35" spans="1:10" x14ac:dyDescent="0.35">
      <c r="A35" t="s">
        <v>77</v>
      </c>
      <c r="B35" s="4507">
        <v>0.39449542760848999</v>
      </c>
      <c r="C35" s="4508">
        <v>0</v>
      </c>
      <c r="D35" s="4509">
        <v>0.16513761878013611</v>
      </c>
      <c r="E35" s="4510">
        <v>0.33027523756027222</v>
      </c>
      <c r="F35" s="4511">
        <v>5.5045872926712036E-2</v>
      </c>
      <c r="G35" s="4512">
        <v>4.5871559530496597E-2</v>
      </c>
      <c r="H35" s="4513">
        <v>9.1743115335702896E-3</v>
      </c>
      <c r="I35" s="4514">
        <v>0</v>
      </c>
      <c r="J35" s="4515">
        <v>0</v>
      </c>
    </row>
    <row r="36" spans="1:10" x14ac:dyDescent="0.35">
      <c r="A36" t="s">
        <v>78</v>
      </c>
      <c r="B36" s="4639">
        <v>0.3461538553237915</v>
      </c>
      <c r="C36" s="4640">
        <v>5.4945056326687336E-3</v>
      </c>
      <c r="D36" s="4641">
        <v>0.11538461595773697</v>
      </c>
      <c r="E36" s="4642">
        <v>0.30219781398773193</v>
      </c>
      <c r="F36" s="4643">
        <v>9.3406587839126587E-2</v>
      </c>
      <c r="G36" s="4644">
        <v>0.1318681389093399</v>
      </c>
      <c r="H36" s="4645">
        <v>5.4945056326687336E-3</v>
      </c>
      <c r="I36" s="4646">
        <v>0</v>
      </c>
      <c r="J36" s="4647">
        <v>0</v>
      </c>
    </row>
    <row r="37" spans="1:10" x14ac:dyDescent="0.35">
      <c r="A37" t="s">
        <v>79</v>
      </c>
      <c r="B37" s="4771">
        <v>0.41428574919700623</v>
      </c>
      <c r="C37" s="4772">
        <v>0</v>
      </c>
      <c r="D37" s="4773">
        <v>0.22857142984867096</v>
      </c>
      <c r="E37" s="4774">
        <v>0.25714287161827087</v>
      </c>
      <c r="F37" s="4775">
        <v>8.5714295506477356E-2</v>
      </c>
      <c r="G37" s="4776">
        <v>0</v>
      </c>
      <c r="H37" s="4777">
        <v>1.4285714365541935E-2</v>
      </c>
      <c r="I37" s="4778">
        <v>0</v>
      </c>
      <c r="J37" s="4779">
        <v>0</v>
      </c>
    </row>
    <row r="38" spans="1:10" x14ac:dyDescent="0.35">
      <c r="A38" t="s">
        <v>80</v>
      </c>
      <c r="B38" s="4903">
        <v>0.37037035822868347</v>
      </c>
      <c r="C38" s="4904">
        <v>0</v>
      </c>
      <c r="D38" s="4905">
        <v>0.35185185074806213</v>
      </c>
      <c r="E38" s="4906">
        <v>0.16666668653488159</v>
      </c>
      <c r="F38" s="4907">
        <v>1.8518518656492233E-2</v>
      </c>
      <c r="G38" s="4908">
        <v>7.4074074625968933E-2</v>
      </c>
      <c r="H38" s="4909">
        <v>1.8518518656492233E-2</v>
      </c>
      <c r="I38" s="4910">
        <v>0</v>
      </c>
      <c r="J38" s="4911">
        <v>0</v>
      </c>
    </row>
    <row r="39" spans="1:10" x14ac:dyDescent="0.35">
      <c r="A39" t="s">
        <v>81</v>
      </c>
      <c r="B39" s="5035">
        <v>0.36567160487174988</v>
      </c>
      <c r="C39" s="5036">
        <v>0</v>
      </c>
      <c r="D39" s="5037">
        <v>0.15671642124652863</v>
      </c>
      <c r="E39" s="5038">
        <v>0.2761194109916687</v>
      </c>
      <c r="F39" s="5039">
        <v>6.7164182662963867E-2</v>
      </c>
      <c r="G39" s="5040">
        <v>0.12686567008495331</v>
      </c>
      <c r="H39" s="5041">
        <v>7.4626863934099674E-3</v>
      </c>
      <c r="I39" s="5042">
        <v>0</v>
      </c>
      <c r="J39" s="5043">
        <v>0</v>
      </c>
    </row>
    <row r="40" spans="1:10" x14ac:dyDescent="0.35">
      <c r="A40" t="s">
        <v>82</v>
      </c>
      <c r="B40" s="5167">
        <v>0.40000000596046448</v>
      </c>
      <c r="C40" s="5168">
        <v>0</v>
      </c>
      <c r="D40" s="5169">
        <v>0.19393938779830933</v>
      </c>
      <c r="E40" s="5170">
        <v>0.33333337306976318</v>
      </c>
      <c r="F40" s="5171">
        <v>6.6666670143604279E-2</v>
      </c>
      <c r="G40" s="5172">
        <v>0</v>
      </c>
      <c r="H40" s="5173">
        <v>6.0606058686971664E-3</v>
      </c>
      <c r="I40" s="5174">
        <v>0</v>
      </c>
      <c r="J40" s="5175">
        <v>0</v>
      </c>
    </row>
    <row r="41" spans="1:10" x14ac:dyDescent="0.35">
      <c r="A41" t="s">
        <v>83</v>
      </c>
      <c r="B41" s="5299">
        <v>0.44186046719551086</v>
      </c>
      <c r="C41" s="5300">
        <v>0</v>
      </c>
      <c r="D41" s="5301">
        <v>0.34883719682693481</v>
      </c>
      <c r="E41" s="5302">
        <v>0.18604651093482971</v>
      </c>
      <c r="F41" s="5303">
        <v>0</v>
      </c>
      <c r="G41" s="5304">
        <v>0</v>
      </c>
      <c r="H41" s="5305">
        <v>2.3255813866853714E-2</v>
      </c>
      <c r="I41" s="5306">
        <v>0</v>
      </c>
      <c r="J41" s="5307">
        <v>0</v>
      </c>
    </row>
    <row r="42" spans="1:10" x14ac:dyDescent="0.35">
      <c r="A42" t="s">
        <v>84</v>
      </c>
      <c r="B42" s="5431">
        <v>0.42424243688583374</v>
      </c>
      <c r="C42" s="5432">
        <v>0</v>
      </c>
      <c r="D42" s="5433">
        <v>0.21212121844291687</v>
      </c>
      <c r="E42" s="5434">
        <v>0.24242423474788666</v>
      </c>
      <c r="F42" s="5435">
        <v>9.0909093618392944E-2</v>
      </c>
      <c r="G42" s="5436">
        <v>0</v>
      </c>
      <c r="H42" s="5437">
        <v>3.0303029343485832E-2</v>
      </c>
      <c r="I42" s="5438">
        <v>0</v>
      </c>
      <c r="J42" s="5439">
        <v>0</v>
      </c>
    </row>
    <row r="43" spans="1:10" x14ac:dyDescent="0.35">
      <c r="A43" t="s">
        <v>85</v>
      </c>
      <c r="B43" s="5563">
        <v>0.47058823704719543</v>
      </c>
      <c r="C43" s="5564">
        <v>0</v>
      </c>
      <c r="D43" s="5565">
        <v>0.35294115543365479</v>
      </c>
      <c r="E43" s="5566">
        <v>0.14705882966518402</v>
      </c>
      <c r="F43" s="5567">
        <v>0</v>
      </c>
      <c r="G43" s="5568">
        <v>0</v>
      </c>
      <c r="H43" s="5569">
        <v>2.9411764815449715E-2</v>
      </c>
      <c r="I43" s="5570">
        <v>0</v>
      </c>
      <c r="J43" s="5571">
        <v>0</v>
      </c>
    </row>
    <row r="44" spans="1:10" x14ac:dyDescent="0.35">
      <c r="A44" t="s">
        <v>86</v>
      </c>
      <c r="B44" s="5695">
        <v>0.41999998688697815</v>
      </c>
      <c r="C44" s="5696">
        <v>0</v>
      </c>
      <c r="D44" s="5697">
        <v>0.21500000357627869</v>
      </c>
      <c r="E44" s="5698">
        <v>0.23999999463558197</v>
      </c>
      <c r="F44" s="5699">
        <v>2.9999999329447746E-2</v>
      </c>
      <c r="G44" s="5700">
        <v>9.0000003576278687E-2</v>
      </c>
      <c r="H44" s="5701">
        <v>4.999999888241291E-3</v>
      </c>
      <c r="I44" s="5702">
        <v>0</v>
      </c>
      <c r="J44" s="5703">
        <v>0</v>
      </c>
    </row>
    <row r="45" spans="1:10" x14ac:dyDescent="0.35">
      <c r="A45" t="s">
        <v>87</v>
      </c>
      <c r="B45" s="5827">
        <v>0.43157893419265747</v>
      </c>
      <c r="C45" s="5828">
        <v>0</v>
      </c>
      <c r="D45" s="5829">
        <v>0.21052631735801697</v>
      </c>
      <c r="E45" s="5830">
        <v>0.25263157486915588</v>
      </c>
      <c r="F45" s="5831">
        <v>7.36842080950737E-2</v>
      </c>
      <c r="G45" s="5832">
        <v>2.1052632480859756E-2</v>
      </c>
      <c r="H45" s="5833">
        <v>1.0526316240429878E-2</v>
      </c>
      <c r="I45" s="5834">
        <v>0</v>
      </c>
      <c r="J45" s="5835">
        <v>0</v>
      </c>
    </row>
    <row r="46" spans="1:10" x14ac:dyDescent="0.35">
      <c r="A46" t="s">
        <v>88</v>
      </c>
      <c r="B46" s="5959">
        <v>0.44117650389671326</v>
      </c>
      <c r="C46" s="5960">
        <v>0</v>
      </c>
      <c r="D46" s="5961">
        <v>0.14705882966518402</v>
      </c>
      <c r="E46" s="5962">
        <v>0.38235294818878174</v>
      </c>
      <c r="F46" s="5963">
        <v>0</v>
      </c>
      <c r="G46" s="5964">
        <v>0</v>
      </c>
      <c r="H46" s="5965">
        <v>2.9411764815449715E-2</v>
      </c>
      <c r="I46" s="5966">
        <v>0</v>
      </c>
      <c r="J46" s="5967">
        <v>0</v>
      </c>
    </row>
    <row r="47" spans="1:10" x14ac:dyDescent="0.35">
      <c r="A47" t="s">
        <v>89</v>
      </c>
      <c r="B47" s="6091">
        <v>0.3404255211353302</v>
      </c>
      <c r="C47" s="6092">
        <v>0</v>
      </c>
      <c r="D47" s="6093">
        <v>0.21276596188545227</v>
      </c>
      <c r="E47" s="6094">
        <v>0.23404255509376526</v>
      </c>
      <c r="F47" s="6095">
        <v>6.3829787075519562E-2</v>
      </c>
      <c r="G47" s="6096">
        <v>0.12765957415103912</v>
      </c>
      <c r="H47" s="6097">
        <v>2.1276595070958138E-2</v>
      </c>
      <c r="I47" s="6098">
        <v>0</v>
      </c>
      <c r="J47" s="6099">
        <v>0</v>
      </c>
    </row>
    <row r="48" spans="1:10" x14ac:dyDescent="0.35">
      <c r="A48" t="s">
        <v>90</v>
      </c>
      <c r="B48" s="6223">
        <v>0.29914531111717224</v>
      </c>
      <c r="C48" s="6224">
        <v>8.5470089688897133E-3</v>
      </c>
      <c r="D48" s="6225">
        <v>0.17948718369007111</v>
      </c>
      <c r="E48" s="6226">
        <v>0.25641027092933655</v>
      </c>
      <c r="F48" s="6227">
        <v>8.5470087826251984E-2</v>
      </c>
      <c r="G48" s="6228">
        <v>0.16239316761493683</v>
      </c>
      <c r="H48" s="6229">
        <v>8.5470089688897133E-3</v>
      </c>
      <c r="I48" s="6230">
        <v>0</v>
      </c>
      <c r="J48" s="6231">
        <v>0</v>
      </c>
    </row>
    <row r="49" spans="1:10" x14ac:dyDescent="0.35">
      <c r="A49" t="s">
        <v>91</v>
      </c>
      <c r="B49" s="6355">
        <v>0.41772150993347168</v>
      </c>
      <c r="C49" s="6356">
        <v>0</v>
      </c>
      <c r="D49" s="6357">
        <v>0.45569619536399841</v>
      </c>
      <c r="E49" s="6358">
        <v>0.1139240488409996</v>
      </c>
      <c r="F49" s="6359">
        <v>0</v>
      </c>
      <c r="G49" s="6360">
        <v>0</v>
      </c>
      <c r="H49" s="6361">
        <v>1.2658227235078812E-2</v>
      </c>
      <c r="I49" s="6362">
        <v>0</v>
      </c>
      <c r="J49" s="6363">
        <v>0</v>
      </c>
    </row>
    <row r="50" spans="1:10" x14ac:dyDescent="0.35">
      <c r="A50" t="s">
        <v>92</v>
      </c>
      <c r="B50" s="6487">
        <v>0.37037035822868347</v>
      </c>
      <c r="C50" s="6488">
        <v>0</v>
      </c>
      <c r="D50" s="6489">
        <v>0.27777779102325439</v>
      </c>
      <c r="E50" s="6490">
        <v>0.29629629850387573</v>
      </c>
      <c r="F50" s="6491">
        <v>0</v>
      </c>
      <c r="G50" s="6492">
        <v>3.7037037312984467E-2</v>
      </c>
      <c r="H50" s="6493">
        <v>1.8518518656492233E-2</v>
      </c>
      <c r="I50" s="6494">
        <v>0</v>
      </c>
      <c r="J50" s="6495">
        <v>0</v>
      </c>
    </row>
    <row r="51" spans="1:10" x14ac:dyDescent="0.35">
      <c r="A51" t="s">
        <v>93</v>
      </c>
      <c r="B51" s="6619">
        <v>0.35897436738014221</v>
      </c>
      <c r="C51" s="6620">
        <v>0</v>
      </c>
      <c r="D51" s="6621">
        <v>0.15384615957736969</v>
      </c>
      <c r="E51" s="6622">
        <v>0.28205129504203796</v>
      </c>
      <c r="F51" s="6623">
        <v>0.17948718369007111</v>
      </c>
      <c r="G51" s="6624">
        <v>0</v>
      </c>
      <c r="H51" s="6625">
        <v>2.5641025975346565E-2</v>
      </c>
      <c r="I51" s="6626">
        <v>0</v>
      </c>
      <c r="J51" s="6627">
        <v>0</v>
      </c>
    </row>
    <row r="52" spans="1:10" x14ac:dyDescent="0.35">
      <c r="A52" t="s">
        <v>94</v>
      </c>
      <c r="B52" s="6751">
        <v>0.34000000357627869</v>
      </c>
      <c r="C52" s="6752">
        <v>0</v>
      </c>
      <c r="D52" s="6753">
        <v>0.40999999642372131</v>
      </c>
      <c r="E52" s="6754">
        <v>0.20000000298023224</v>
      </c>
      <c r="F52" s="6755">
        <v>3.9999999105930328E-2</v>
      </c>
      <c r="G52" s="6756">
        <v>0</v>
      </c>
      <c r="H52" s="6757">
        <v>9.9999997764825821E-3</v>
      </c>
      <c r="I52" s="6758">
        <v>0</v>
      </c>
      <c r="J52" s="6759">
        <v>0</v>
      </c>
    </row>
    <row r="53" spans="1:10" x14ac:dyDescent="0.35">
      <c r="A53" t="s">
        <v>95</v>
      </c>
      <c r="B53" s="6883">
        <v>0.35064932703971863</v>
      </c>
      <c r="C53" s="6884">
        <v>5.1948051899671555E-2</v>
      </c>
      <c r="D53" s="6885">
        <v>0.37662333250045776</v>
      </c>
      <c r="E53" s="6886">
        <v>0.20779220759868622</v>
      </c>
      <c r="F53" s="6887">
        <v>0</v>
      </c>
      <c r="G53" s="6888">
        <v>0</v>
      </c>
      <c r="H53" s="6889">
        <v>1.2987012974917889E-2</v>
      </c>
      <c r="I53" s="6890">
        <v>0</v>
      </c>
      <c r="J53" s="6891">
        <v>0</v>
      </c>
    </row>
    <row r="54" spans="1:10" x14ac:dyDescent="0.35">
      <c r="A54" t="s">
        <v>96</v>
      </c>
      <c r="B54" s="7015">
        <v>0.31884059309959412</v>
      </c>
      <c r="C54" s="7016">
        <v>0</v>
      </c>
      <c r="D54" s="7017">
        <v>0.6086956262588501</v>
      </c>
      <c r="E54" s="7018">
        <v>5.7971015572547913E-2</v>
      </c>
      <c r="F54" s="7019">
        <v>0</v>
      </c>
      <c r="G54" s="7020">
        <v>0</v>
      </c>
      <c r="H54" s="7021">
        <v>1.4492753893136978E-2</v>
      </c>
      <c r="I54" s="7022">
        <v>0</v>
      </c>
      <c r="J54" s="7023">
        <v>0</v>
      </c>
    </row>
    <row r="55" spans="1:10" x14ac:dyDescent="0.35">
      <c r="A55" t="s">
        <v>97</v>
      </c>
      <c r="B55" s="7147">
        <v>0.44444447755813599</v>
      </c>
      <c r="C55" s="7148">
        <v>0</v>
      </c>
      <c r="D55" s="7149">
        <v>0.44444447755813599</v>
      </c>
      <c r="E55" s="7150">
        <v>7.4074074625968933E-2</v>
      </c>
      <c r="F55" s="7151">
        <v>0</v>
      </c>
      <c r="G55" s="7152">
        <v>0</v>
      </c>
      <c r="H55" s="7153">
        <v>3.7037037312984467E-2</v>
      </c>
      <c r="I55" s="7154">
        <v>0</v>
      </c>
      <c r="J55" s="71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/>
  </sheetViews>
  <sheetFormatPr defaultRowHeight="14.15" x14ac:dyDescent="0.35"/>
  <cols>
    <col min="1" max="1" width="43" bestFit="1" customWidth="1"/>
    <col min="2" max="2" width="6.4140625" bestFit="1" customWidth="1"/>
    <col min="3" max="3" width="8.75" bestFit="1" customWidth="1"/>
    <col min="4" max="4" width="9.58203125" bestFit="1" customWidth="1"/>
    <col min="5" max="5" width="8.1640625" bestFit="1" customWidth="1"/>
    <col min="6" max="7" width="6.4140625" bestFit="1" customWidth="1"/>
    <col min="8" max="8" width="9" bestFit="1" customWidth="1"/>
    <col min="9" max="9" width="9.83203125" bestFit="1" customWidth="1"/>
    <col min="10" max="10" width="5.83203125" bestFit="1" customWidth="1"/>
    <col min="11" max="11" width="7.4140625" bestFit="1" customWidth="1"/>
    <col min="12" max="12" width="6.4140625" bestFit="1" customWidth="1"/>
    <col min="13" max="13" width="18.1640625" bestFit="1" customWidth="1"/>
    <col min="14" max="14" width="21.83203125" bestFit="1" customWidth="1"/>
    <col min="15" max="15" width="15.25" bestFit="1" customWidth="1"/>
    <col min="16" max="16" width="14.4140625" bestFit="1" customWidth="1"/>
  </cols>
  <sheetData>
    <row r="1" spans="1:16" x14ac:dyDescent="0.35">
      <c r="A1" t="s">
        <v>0</v>
      </c>
      <c r="B1" s="67" t="s">
        <v>11</v>
      </c>
      <c r="C1" s="68" t="s">
        <v>12</v>
      </c>
      <c r="D1" s="69" t="s">
        <v>13</v>
      </c>
      <c r="E1" s="70" t="s">
        <v>14</v>
      </c>
      <c r="F1" s="71" t="s">
        <v>15</v>
      </c>
      <c r="G1" s="72" t="s">
        <v>16</v>
      </c>
      <c r="H1" s="73" t="s">
        <v>17</v>
      </c>
      <c r="I1" s="74" t="s">
        <v>18</v>
      </c>
      <c r="J1" s="75" t="s">
        <v>19</v>
      </c>
      <c r="K1" s="76" t="s">
        <v>20</v>
      </c>
      <c r="L1" s="77" t="s">
        <v>21</v>
      </c>
      <c r="M1" s="78" t="s">
        <v>22</v>
      </c>
      <c r="N1" s="79" t="s">
        <v>23</v>
      </c>
      <c r="O1" s="80" t="s">
        <v>24</v>
      </c>
      <c r="P1" s="81" t="s">
        <v>25</v>
      </c>
    </row>
    <row r="2" spans="1:16" x14ac:dyDescent="0.35">
      <c r="A2" t="s">
        <v>10</v>
      </c>
      <c r="B2" s="109">
        <v>0.17073172330856323</v>
      </c>
      <c r="C2" s="110">
        <v>0</v>
      </c>
      <c r="D2" s="111">
        <v>4.8780485987663269E-2</v>
      </c>
      <c r="E2" s="112">
        <v>0</v>
      </c>
      <c r="F2" s="113">
        <v>0.34146344661712646</v>
      </c>
      <c r="G2" s="114">
        <v>0</v>
      </c>
      <c r="H2" s="115">
        <v>4.8780485987663269E-2</v>
      </c>
      <c r="I2" s="116">
        <v>7.3170728981494904E-2</v>
      </c>
      <c r="J2" s="117">
        <v>0</v>
      </c>
      <c r="K2" s="118">
        <v>0.19512194395065308</v>
      </c>
      <c r="L2" s="119">
        <v>0.12195121496915817</v>
      </c>
      <c r="M2" s="120">
        <v>0</v>
      </c>
      <c r="N2" s="121">
        <v>0</v>
      </c>
      <c r="O2" s="122">
        <v>0</v>
      </c>
      <c r="P2" s="123">
        <v>0</v>
      </c>
    </row>
    <row r="3" spans="1:16" x14ac:dyDescent="0.35">
      <c r="A3" t="s">
        <v>45</v>
      </c>
      <c r="B3" s="304">
        <v>5.2631579339504242E-2</v>
      </c>
      <c r="C3" s="305">
        <v>0</v>
      </c>
      <c r="D3" s="306">
        <v>0.21052631735801697</v>
      </c>
      <c r="E3" s="307">
        <v>0</v>
      </c>
      <c r="F3" s="308">
        <v>0.21052631735801697</v>
      </c>
      <c r="G3" s="309">
        <v>0.31578946113586426</v>
      </c>
      <c r="H3" s="310">
        <v>0</v>
      </c>
      <c r="I3" s="311">
        <v>0</v>
      </c>
      <c r="J3" s="312">
        <v>0</v>
      </c>
      <c r="K3" s="313">
        <v>0.21052631735801697</v>
      </c>
      <c r="L3" s="314">
        <v>0</v>
      </c>
      <c r="M3" s="315">
        <v>0</v>
      </c>
      <c r="N3" s="316">
        <v>0</v>
      </c>
      <c r="O3" s="317">
        <v>0</v>
      </c>
      <c r="P3" s="318">
        <v>0</v>
      </c>
    </row>
    <row r="4" spans="1:16" x14ac:dyDescent="0.35">
      <c r="A4" t="s">
        <v>46</v>
      </c>
      <c r="B4" s="436">
        <v>0.17073172330856323</v>
      </c>
      <c r="C4" s="437">
        <v>0</v>
      </c>
      <c r="D4" s="438">
        <v>0</v>
      </c>
      <c r="E4" s="439">
        <v>0.36585366725921631</v>
      </c>
      <c r="F4" s="440">
        <v>0.39024388790130615</v>
      </c>
      <c r="G4" s="441">
        <v>0</v>
      </c>
      <c r="H4" s="442">
        <v>2.4390242993831635E-2</v>
      </c>
      <c r="I4" s="443">
        <v>0</v>
      </c>
      <c r="J4" s="444">
        <v>0</v>
      </c>
      <c r="K4" s="445">
        <v>4.8780485987663269E-2</v>
      </c>
      <c r="L4" s="446">
        <v>0</v>
      </c>
      <c r="M4" s="447">
        <v>0</v>
      </c>
      <c r="N4" s="448">
        <v>0</v>
      </c>
      <c r="O4" s="449">
        <v>0</v>
      </c>
      <c r="P4" s="450">
        <v>0</v>
      </c>
    </row>
    <row r="5" spans="1:16" x14ac:dyDescent="0.35">
      <c r="A5" t="s">
        <v>47</v>
      </c>
      <c r="B5" s="568">
        <v>6.1538461595773697E-2</v>
      </c>
      <c r="C5" s="569">
        <v>0</v>
      </c>
      <c r="D5" s="570">
        <v>3.0769230797886848E-2</v>
      </c>
      <c r="E5" s="571">
        <v>0</v>
      </c>
      <c r="F5" s="572">
        <v>0.41538465023040771</v>
      </c>
      <c r="G5" s="573">
        <v>9.2307694256305695E-2</v>
      </c>
      <c r="H5" s="574">
        <v>0</v>
      </c>
      <c r="I5" s="575">
        <v>0</v>
      </c>
      <c r="J5" s="576">
        <v>0</v>
      </c>
      <c r="K5" s="577">
        <v>0.26153847575187683</v>
      </c>
      <c r="L5" s="578">
        <v>7.6923079788684845E-2</v>
      </c>
      <c r="M5" s="579">
        <v>0</v>
      </c>
      <c r="N5" s="580">
        <v>0</v>
      </c>
      <c r="O5" s="581">
        <v>0</v>
      </c>
      <c r="P5" s="582">
        <v>6.1538461595773697E-2</v>
      </c>
    </row>
    <row r="6" spans="1:16" x14ac:dyDescent="0.35">
      <c r="A6" t="s">
        <v>48</v>
      </c>
      <c r="B6" s="700">
        <v>0.10526315867900848</v>
      </c>
      <c r="C6" s="701">
        <v>0</v>
      </c>
      <c r="D6" s="702">
        <v>5.2631579339504242E-2</v>
      </c>
      <c r="E6" s="703">
        <v>0</v>
      </c>
      <c r="F6" s="704">
        <v>0.15789473056793213</v>
      </c>
      <c r="G6" s="705">
        <v>0</v>
      </c>
      <c r="H6" s="706">
        <v>0.21052631735801697</v>
      </c>
      <c r="I6" s="707">
        <v>0.10526315867900848</v>
      </c>
      <c r="J6" s="708">
        <v>0</v>
      </c>
      <c r="K6" s="709">
        <v>0.3684210479259491</v>
      </c>
      <c r="L6" s="710">
        <v>0</v>
      </c>
      <c r="M6" s="711">
        <v>0</v>
      </c>
      <c r="N6" s="712">
        <v>0</v>
      </c>
      <c r="O6" s="713">
        <v>0</v>
      </c>
      <c r="P6" s="714">
        <v>0</v>
      </c>
    </row>
    <row r="7" spans="1:16" x14ac:dyDescent="0.35">
      <c r="A7" t="s">
        <v>49</v>
      </c>
      <c r="B7" s="832">
        <v>0.10869564861059189</v>
      </c>
      <c r="C7" s="833">
        <v>0</v>
      </c>
      <c r="D7" s="834">
        <v>2.1739130839705467E-2</v>
      </c>
      <c r="E7" s="835">
        <v>0.45652174949645996</v>
      </c>
      <c r="F7" s="836">
        <v>0.10869564861059189</v>
      </c>
      <c r="G7" s="837">
        <v>0.17391304671764374</v>
      </c>
      <c r="H7" s="838">
        <v>6.5217390656471252E-2</v>
      </c>
      <c r="I7" s="839">
        <v>0</v>
      </c>
      <c r="J7" s="840">
        <v>0</v>
      </c>
      <c r="K7" s="841">
        <v>6.5217390656471252E-2</v>
      </c>
      <c r="L7" s="842">
        <v>0</v>
      </c>
      <c r="M7" s="843">
        <v>0</v>
      </c>
      <c r="N7" s="844">
        <v>0</v>
      </c>
      <c r="O7" s="845">
        <v>0</v>
      </c>
      <c r="P7" s="846">
        <v>0</v>
      </c>
    </row>
    <row r="8" spans="1:16" x14ac:dyDescent="0.35">
      <c r="A8" t="s">
        <v>50</v>
      </c>
      <c r="B8" s="964">
        <v>0.20967741310596466</v>
      </c>
      <c r="C8" s="965">
        <v>0</v>
      </c>
      <c r="D8" s="966">
        <v>4.8387095332145691E-2</v>
      </c>
      <c r="E8" s="967">
        <v>0.27419355511665344</v>
      </c>
      <c r="F8" s="968">
        <v>0.22580644488334656</v>
      </c>
      <c r="G8" s="969">
        <v>6.4516127109527588E-2</v>
      </c>
      <c r="H8" s="970">
        <v>0</v>
      </c>
      <c r="I8" s="971">
        <v>0</v>
      </c>
      <c r="J8" s="972">
        <v>0</v>
      </c>
      <c r="K8" s="973">
        <v>0.17741936445236206</v>
      </c>
      <c r="L8" s="974">
        <v>0</v>
      </c>
      <c r="M8" s="975">
        <v>0</v>
      </c>
      <c r="N8" s="976">
        <v>0</v>
      </c>
      <c r="O8" s="977">
        <v>0</v>
      </c>
      <c r="P8" s="978">
        <v>0</v>
      </c>
    </row>
    <row r="9" spans="1:16" x14ac:dyDescent="0.35">
      <c r="A9" t="s">
        <v>51</v>
      </c>
      <c r="B9" s="1096">
        <v>0.33333337306976318</v>
      </c>
      <c r="C9" s="1097">
        <v>0</v>
      </c>
      <c r="D9" s="1098">
        <v>0</v>
      </c>
      <c r="E9" s="1099">
        <v>0.20000000298023224</v>
      </c>
      <c r="F9" s="1100">
        <v>0</v>
      </c>
      <c r="G9" s="1101">
        <v>0.20000000298023224</v>
      </c>
      <c r="H9" s="1102">
        <v>0.26666668057441711</v>
      </c>
      <c r="I9" s="1103">
        <v>0</v>
      </c>
      <c r="J9" s="1104">
        <v>0</v>
      </c>
      <c r="K9" s="1105">
        <v>0</v>
      </c>
      <c r="L9" s="1106">
        <v>0</v>
      </c>
      <c r="M9" s="1107">
        <v>0</v>
      </c>
      <c r="N9" s="1108">
        <v>0</v>
      </c>
      <c r="O9" s="1109">
        <v>0</v>
      </c>
      <c r="P9" s="1110">
        <v>0</v>
      </c>
    </row>
    <row r="10" spans="1:16" x14ac:dyDescent="0.35">
      <c r="A10" t="s">
        <v>52</v>
      </c>
      <c r="B10" s="1228">
        <v>4.8128344118595123E-2</v>
      </c>
      <c r="C10" s="1229">
        <v>1.6042780131101608E-2</v>
      </c>
      <c r="D10" s="1230">
        <v>1.6042780131101608E-2</v>
      </c>
      <c r="E10" s="1231">
        <v>0.22994652390480042</v>
      </c>
      <c r="F10" s="1232">
        <v>6.4171120524406433E-2</v>
      </c>
      <c r="G10" s="1233">
        <v>0</v>
      </c>
      <c r="H10" s="1234">
        <v>0.18716578185558319</v>
      </c>
      <c r="I10" s="1235">
        <v>0</v>
      </c>
      <c r="J10" s="1236">
        <v>4.2780745774507523E-2</v>
      </c>
      <c r="K10" s="1237">
        <v>5.3475931286811829E-2</v>
      </c>
      <c r="L10" s="1238">
        <v>0.27807486057281494</v>
      </c>
      <c r="M10" s="1239">
        <v>0</v>
      </c>
      <c r="N10" s="1240">
        <v>0</v>
      </c>
      <c r="O10" s="1241">
        <v>0</v>
      </c>
      <c r="P10" s="1242">
        <v>6.4171120524406433E-2</v>
      </c>
    </row>
    <row r="11" spans="1:16" x14ac:dyDescent="0.35">
      <c r="A11" t="s">
        <v>53</v>
      </c>
      <c r="B11" s="1360">
        <v>7.9365082085132599E-2</v>
      </c>
      <c r="C11" s="1361">
        <v>0</v>
      </c>
      <c r="D11" s="1362">
        <v>5.2910055965185165E-3</v>
      </c>
      <c r="E11" s="1363">
        <v>1.587301678955555E-2</v>
      </c>
      <c r="F11" s="1364">
        <v>0.10052909702062607</v>
      </c>
      <c r="G11" s="1365">
        <v>0</v>
      </c>
      <c r="H11" s="1366">
        <v>0.11640211939811707</v>
      </c>
      <c r="I11" s="1367">
        <v>9.5238097012042999E-2</v>
      </c>
      <c r="J11" s="1368">
        <v>1.587301678955555E-2</v>
      </c>
      <c r="K11" s="1369">
        <v>7.4074074625968933E-2</v>
      </c>
      <c r="L11" s="1370">
        <v>0.1587301641702652</v>
      </c>
      <c r="M11" s="1371">
        <v>0</v>
      </c>
      <c r="N11" s="1372">
        <v>0</v>
      </c>
      <c r="O11" s="1373">
        <v>0</v>
      </c>
      <c r="P11" s="1374">
        <v>0.33862435817718506</v>
      </c>
    </row>
    <row r="12" spans="1:16" x14ac:dyDescent="0.35">
      <c r="A12" t="s">
        <v>54</v>
      </c>
      <c r="B12" s="1492">
        <v>8.9743591845035553E-2</v>
      </c>
      <c r="C12" s="1493">
        <v>0</v>
      </c>
      <c r="D12" s="1494">
        <v>0</v>
      </c>
      <c r="E12" s="1495">
        <v>0.15384615957736969</v>
      </c>
      <c r="F12" s="1496">
        <v>0.23076923191547394</v>
      </c>
      <c r="G12" s="1497">
        <v>0</v>
      </c>
      <c r="H12" s="1498">
        <v>3.8461539894342422E-2</v>
      </c>
      <c r="I12" s="1499">
        <v>2.5641025975346565E-2</v>
      </c>
      <c r="J12" s="1500">
        <v>1.2820512987673283E-2</v>
      </c>
      <c r="K12" s="1501">
        <v>0.25641027092933655</v>
      </c>
      <c r="L12" s="1502">
        <v>5.128205195069313E-2</v>
      </c>
      <c r="M12" s="1503">
        <v>0</v>
      </c>
      <c r="N12" s="1504">
        <v>0</v>
      </c>
      <c r="O12" s="1505">
        <v>0</v>
      </c>
      <c r="P12" s="1506">
        <v>0.14102564752101898</v>
      </c>
    </row>
    <row r="13" spans="1:16" x14ac:dyDescent="0.35">
      <c r="A13" t="s">
        <v>55</v>
      </c>
      <c r="B13" s="1624">
        <v>0.34693878889083862</v>
      </c>
      <c r="C13" s="1625">
        <v>0</v>
      </c>
      <c r="D13" s="1626">
        <v>0</v>
      </c>
      <c r="E13" s="1627">
        <v>6.1224490404129028E-2</v>
      </c>
      <c r="F13" s="1628">
        <v>0.18367347121238708</v>
      </c>
      <c r="G13" s="1629">
        <v>4.0816325694322586E-2</v>
      </c>
      <c r="H13" s="1630">
        <v>0</v>
      </c>
      <c r="I13" s="1631">
        <v>2.0408162847161293E-2</v>
      </c>
      <c r="J13" s="1632">
        <v>0</v>
      </c>
      <c r="K13" s="1633">
        <v>2.0408162847161293E-2</v>
      </c>
      <c r="L13" s="1634">
        <v>0</v>
      </c>
      <c r="M13" s="1635">
        <v>0</v>
      </c>
      <c r="N13" s="1636">
        <v>0</v>
      </c>
      <c r="O13" s="1637">
        <v>0</v>
      </c>
      <c r="P13" s="1638">
        <v>0.32653060555458069</v>
      </c>
    </row>
    <row r="14" spans="1:16" x14ac:dyDescent="0.35">
      <c r="A14" t="s">
        <v>56</v>
      </c>
      <c r="B14" s="1756">
        <v>0.36363637447357178</v>
      </c>
      <c r="C14" s="1757">
        <v>0</v>
      </c>
      <c r="D14" s="1758">
        <v>0</v>
      </c>
      <c r="E14" s="1759">
        <v>0.30303031206130981</v>
      </c>
      <c r="F14" s="1760">
        <v>9.0909093618392944E-2</v>
      </c>
      <c r="G14" s="1761">
        <v>0</v>
      </c>
      <c r="H14" s="1762">
        <v>6.0606058686971664E-2</v>
      </c>
      <c r="I14" s="1763">
        <v>0</v>
      </c>
      <c r="J14" s="1764">
        <v>0</v>
      </c>
      <c r="K14" s="1765">
        <v>0.18181818723678589</v>
      </c>
      <c r="L14" s="1766">
        <v>0</v>
      </c>
      <c r="M14" s="1767">
        <v>0</v>
      </c>
      <c r="N14" s="1768">
        <v>0</v>
      </c>
      <c r="O14" s="1769">
        <v>0</v>
      </c>
      <c r="P14" s="1770">
        <v>0</v>
      </c>
    </row>
    <row r="15" spans="1:16" x14ac:dyDescent="0.35">
      <c r="A15" t="s">
        <v>57</v>
      </c>
      <c r="B15" s="1888">
        <v>0.13333334028720856</v>
      </c>
      <c r="C15" s="1889">
        <v>0</v>
      </c>
      <c r="D15" s="1890">
        <v>0</v>
      </c>
      <c r="E15" s="1891">
        <v>5.9259258210659027E-2</v>
      </c>
      <c r="F15" s="1892">
        <v>0.2074074000120163</v>
      </c>
      <c r="G15" s="1893">
        <v>0</v>
      </c>
      <c r="H15" s="1894">
        <v>5.9259258210659027E-2</v>
      </c>
      <c r="I15" s="1895">
        <v>0</v>
      </c>
      <c r="J15" s="1896">
        <v>0</v>
      </c>
      <c r="K15" s="1897">
        <v>0.45185184478759766</v>
      </c>
      <c r="L15" s="1898">
        <v>8.8888891041278839E-2</v>
      </c>
      <c r="M15" s="1899">
        <v>0</v>
      </c>
      <c r="N15" s="1900">
        <v>0</v>
      </c>
      <c r="O15" s="1901">
        <v>0</v>
      </c>
      <c r="P15" s="1902">
        <v>0</v>
      </c>
    </row>
    <row r="16" spans="1:16" x14ac:dyDescent="0.35">
      <c r="A16" t="s">
        <v>58</v>
      </c>
      <c r="B16" s="2020">
        <v>0.11538461595773697</v>
      </c>
      <c r="C16" s="2021">
        <v>0</v>
      </c>
      <c r="D16" s="2022">
        <v>0</v>
      </c>
      <c r="E16" s="2023">
        <v>7.6923079788684845E-2</v>
      </c>
      <c r="F16" s="2024">
        <v>0.5</v>
      </c>
      <c r="G16" s="2025">
        <v>0</v>
      </c>
      <c r="H16" s="2026">
        <v>0</v>
      </c>
      <c r="I16" s="2027">
        <v>0</v>
      </c>
      <c r="J16" s="2028">
        <v>0</v>
      </c>
      <c r="K16" s="2029">
        <v>0.30769231915473938</v>
      </c>
      <c r="L16" s="2030">
        <v>0</v>
      </c>
      <c r="M16" s="2031">
        <v>0</v>
      </c>
      <c r="N16" s="2032">
        <v>0</v>
      </c>
      <c r="O16" s="2033">
        <v>0</v>
      </c>
      <c r="P16" s="2034">
        <v>0</v>
      </c>
    </row>
    <row r="17" spans="1:16" x14ac:dyDescent="0.35">
      <c r="A17" t="s">
        <v>59</v>
      </c>
      <c r="B17" s="2152">
        <v>0.16666668653488159</v>
      </c>
      <c r="C17" s="2153">
        <v>0</v>
      </c>
      <c r="D17" s="2154">
        <v>4.1666671633720398E-2</v>
      </c>
      <c r="E17" s="2155">
        <v>0.20833331346511841</v>
      </c>
      <c r="F17" s="2156">
        <v>0.16666668653488159</v>
      </c>
      <c r="G17" s="2157">
        <v>0</v>
      </c>
      <c r="H17" s="2158">
        <v>4.1666671633720398E-2</v>
      </c>
      <c r="I17" s="2159">
        <v>4.1666671633720398E-2</v>
      </c>
      <c r="J17" s="2160">
        <v>0</v>
      </c>
      <c r="K17" s="2161">
        <v>0.2916666567325592</v>
      </c>
      <c r="L17" s="2162">
        <v>4.1666671633720398E-2</v>
      </c>
      <c r="M17" s="2163">
        <v>0</v>
      </c>
      <c r="N17" s="2164">
        <v>0</v>
      </c>
      <c r="O17" s="2165">
        <v>0</v>
      </c>
      <c r="P17" s="2166">
        <v>0</v>
      </c>
    </row>
    <row r="18" spans="1:16" x14ac:dyDescent="0.35">
      <c r="A18" t="s">
        <v>60</v>
      </c>
      <c r="B18" s="2284">
        <v>0.111111119389534</v>
      </c>
      <c r="C18" s="2285">
        <v>0</v>
      </c>
      <c r="D18" s="2286">
        <v>0</v>
      </c>
      <c r="E18" s="2287">
        <v>0.111111119389534</v>
      </c>
      <c r="F18" s="2288">
        <v>0.33333337306976318</v>
      </c>
      <c r="G18" s="2289">
        <v>0</v>
      </c>
      <c r="H18" s="2290">
        <v>0</v>
      </c>
      <c r="I18" s="2291">
        <v>0</v>
      </c>
      <c r="J18" s="2292">
        <v>0</v>
      </c>
      <c r="K18" s="2293">
        <v>0.44444447755813599</v>
      </c>
      <c r="L18" s="2294">
        <v>0</v>
      </c>
      <c r="M18" s="2295">
        <v>0</v>
      </c>
      <c r="N18" s="2296">
        <v>0</v>
      </c>
      <c r="O18" s="2297">
        <v>0</v>
      </c>
      <c r="P18" s="2298">
        <v>0</v>
      </c>
    </row>
    <row r="19" spans="1:16" x14ac:dyDescent="0.35">
      <c r="A19" t="s">
        <v>61</v>
      </c>
      <c r="B19" s="2416">
        <v>0</v>
      </c>
      <c r="C19" s="2417">
        <v>0</v>
      </c>
      <c r="D19" s="2418">
        <v>9.0909093618392944E-2</v>
      </c>
      <c r="E19" s="2419">
        <v>0</v>
      </c>
      <c r="F19" s="2420">
        <v>0.36363637447357178</v>
      </c>
      <c r="G19" s="2421">
        <v>0</v>
      </c>
      <c r="H19" s="2422">
        <v>0.18181818723678589</v>
      </c>
      <c r="I19" s="2423">
        <v>0</v>
      </c>
      <c r="J19" s="2424">
        <v>0</v>
      </c>
      <c r="K19" s="2425">
        <v>0.18181818723678589</v>
      </c>
      <c r="L19" s="2426">
        <v>0.18181818723678589</v>
      </c>
      <c r="M19" s="2427">
        <v>0</v>
      </c>
      <c r="N19" s="2428">
        <v>0</v>
      </c>
      <c r="O19" s="2429">
        <v>0</v>
      </c>
      <c r="P19" s="2430">
        <v>0</v>
      </c>
    </row>
    <row r="20" spans="1:16" x14ac:dyDescent="0.35">
      <c r="A20" t="s">
        <v>62</v>
      </c>
      <c r="B20" s="2548">
        <v>3.4482758492231369E-2</v>
      </c>
      <c r="C20" s="2549">
        <v>0</v>
      </c>
      <c r="D20" s="2550">
        <v>0.17241378128528595</v>
      </c>
      <c r="E20" s="2551">
        <v>0</v>
      </c>
      <c r="F20" s="2552">
        <v>0.5517241358757019</v>
      </c>
      <c r="G20" s="2553">
        <v>0</v>
      </c>
      <c r="H20" s="2554">
        <v>0</v>
      </c>
      <c r="I20" s="2555">
        <v>0</v>
      </c>
      <c r="J20" s="2556">
        <v>0</v>
      </c>
      <c r="K20" s="2557">
        <v>0.24137930572032928</v>
      </c>
      <c r="L20" s="2558">
        <v>0</v>
      </c>
      <c r="M20" s="2559">
        <v>0</v>
      </c>
      <c r="N20" s="2560">
        <v>0</v>
      </c>
      <c r="O20" s="2561">
        <v>0</v>
      </c>
      <c r="P20" s="2562">
        <v>0</v>
      </c>
    </row>
    <row r="21" spans="1:16" x14ac:dyDescent="0.35">
      <c r="A21" t="s">
        <v>63</v>
      </c>
      <c r="B21" s="2680">
        <v>0.23076923191547394</v>
      </c>
      <c r="C21" s="2681">
        <v>0</v>
      </c>
      <c r="D21" s="2682">
        <v>0.23076923191547394</v>
      </c>
      <c r="E21" s="2683">
        <v>0.15384615957736969</v>
      </c>
      <c r="F21" s="2684">
        <v>0.23076923191547394</v>
      </c>
      <c r="G21" s="2685">
        <v>0</v>
      </c>
      <c r="H21" s="2686">
        <v>0</v>
      </c>
      <c r="I21" s="2687">
        <v>7.6923079788684845E-2</v>
      </c>
      <c r="J21" s="2688">
        <v>0</v>
      </c>
      <c r="K21" s="2689">
        <v>7.6923079788684845E-2</v>
      </c>
      <c r="L21" s="2690">
        <v>0</v>
      </c>
      <c r="M21" s="2691">
        <v>0</v>
      </c>
      <c r="N21" s="2692">
        <v>0</v>
      </c>
      <c r="O21" s="2693">
        <v>0</v>
      </c>
      <c r="P21" s="2694">
        <v>0</v>
      </c>
    </row>
    <row r="22" spans="1:16" x14ac:dyDescent="0.35">
      <c r="A22" t="s">
        <v>64</v>
      </c>
      <c r="B22" s="2812">
        <v>0.36734694242477417</v>
      </c>
      <c r="C22" s="2813">
        <v>0</v>
      </c>
      <c r="D22" s="2814">
        <v>2.0408162847161293E-2</v>
      </c>
      <c r="E22" s="2815">
        <v>8.1632651388645172E-2</v>
      </c>
      <c r="F22" s="2816">
        <v>0.24489796161651611</v>
      </c>
      <c r="G22" s="2817">
        <v>4.0816325694322586E-2</v>
      </c>
      <c r="H22" s="2818">
        <v>4.0816325694322586E-2</v>
      </c>
      <c r="I22" s="2819">
        <v>0</v>
      </c>
      <c r="J22" s="2820">
        <v>0</v>
      </c>
      <c r="K22" s="2821">
        <v>0.20408162474632263</v>
      </c>
      <c r="L22" s="2822">
        <v>0</v>
      </c>
      <c r="M22" s="2823">
        <v>0</v>
      </c>
      <c r="N22" s="2824">
        <v>0</v>
      </c>
      <c r="O22" s="2825">
        <v>0</v>
      </c>
      <c r="P22" s="2826">
        <v>0</v>
      </c>
    </row>
    <row r="23" spans="1:16" x14ac:dyDescent="0.35">
      <c r="A23" t="s">
        <v>65</v>
      </c>
      <c r="B23" s="2944">
        <v>0.18421052396297455</v>
      </c>
      <c r="C23" s="2945">
        <v>0</v>
      </c>
      <c r="D23" s="2946">
        <v>0</v>
      </c>
      <c r="E23" s="2947">
        <v>7.8947365283966064E-2</v>
      </c>
      <c r="F23" s="2948">
        <v>0.10526315867900848</v>
      </c>
      <c r="G23" s="2949">
        <v>0.3684210479259491</v>
      </c>
      <c r="H23" s="2950">
        <v>0</v>
      </c>
      <c r="I23" s="2951">
        <v>5.2631579339504242E-2</v>
      </c>
      <c r="J23" s="2952">
        <v>0</v>
      </c>
      <c r="K23" s="2953">
        <v>5.2631579339504242E-2</v>
      </c>
      <c r="L23" s="2954">
        <v>0</v>
      </c>
      <c r="M23" s="2955">
        <v>0</v>
      </c>
      <c r="N23" s="2956">
        <v>0</v>
      </c>
      <c r="O23" s="2957">
        <v>0</v>
      </c>
      <c r="P23" s="2958">
        <v>0.15789473056793213</v>
      </c>
    </row>
    <row r="24" spans="1:16" x14ac:dyDescent="0.35">
      <c r="A24" t="s">
        <v>66</v>
      </c>
      <c r="B24" s="3076">
        <v>0.75</v>
      </c>
      <c r="C24" s="3077">
        <v>0</v>
      </c>
      <c r="D24" s="3078">
        <v>5.000000074505806E-2</v>
      </c>
      <c r="E24" s="3079">
        <v>0</v>
      </c>
      <c r="F24" s="3080">
        <v>0</v>
      </c>
      <c r="G24" s="3081">
        <v>0</v>
      </c>
      <c r="H24" s="3082">
        <v>0</v>
      </c>
      <c r="I24" s="3083">
        <v>0</v>
      </c>
      <c r="J24" s="3084">
        <v>0</v>
      </c>
      <c r="K24" s="3085">
        <v>0</v>
      </c>
      <c r="L24" s="3086">
        <v>0.20000000298023224</v>
      </c>
      <c r="M24" s="3087">
        <v>0</v>
      </c>
      <c r="N24" s="3088">
        <v>0</v>
      </c>
      <c r="O24" s="3089">
        <v>0</v>
      </c>
      <c r="P24" s="3090">
        <v>0</v>
      </c>
    </row>
    <row r="25" spans="1:16" x14ac:dyDescent="0.35">
      <c r="A25" t="s">
        <v>67</v>
      </c>
      <c r="B25" s="3208">
        <v>4.4117644429206848E-2</v>
      </c>
      <c r="C25" s="3209">
        <v>0</v>
      </c>
      <c r="D25" s="3210">
        <v>0</v>
      </c>
      <c r="E25" s="3211">
        <v>2.9411764815449715E-2</v>
      </c>
      <c r="F25" s="3212">
        <v>0.42647057771682739</v>
      </c>
      <c r="G25" s="3213">
        <v>0</v>
      </c>
      <c r="H25" s="3214">
        <v>0</v>
      </c>
      <c r="I25" s="3215">
        <v>7.352941483259201E-2</v>
      </c>
      <c r="J25" s="3216">
        <v>0</v>
      </c>
      <c r="K25" s="3217">
        <v>0.4117647111415863</v>
      </c>
      <c r="L25" s="3218">
        <v>0</v>
      </c>
      <c r="M25" s="3219">
        <v>0</v>
      </c>
      <c r="N25" s="3220">
        <v>0</v>
      </c>
      <c r="O25" s="3221">
        <v>0</v>
      </c>
      <c r="P25" s="3222">
        <v>1.4705882407724857E-2</v>
      </c>
    </row>
    <row r="26" spans="1:16" x14ac:dyDescent="0.35">
      <c r="A26" t="s">
        <v>68</v>
      </c>
      <c r="B26" s="3340">
        <v>0.15932914614677429</v>
      </c>
      <c r="C26" s="3341">
        <v>0</v>
      </c>
      <c r="D26" s="3342">
        <v>2.0964359864592552E-3</v>
      </c>
      <c r="E26" s="3343">
        <v>0.13417190313339233</v>
      </c>
      <c r="F26" s="3344">
        <v>0.49685534834861755</v>
      </c>
      <c r="G26" s="3345">
        <v>4.1928719729185104E-3</v>
      </c>
      <c r="H26" s="3346">
        <v>6.7085951566696167E-2</v>
      </c>
      <c r="I26" s="3347">
        <v>4.4025160372257233E-2</v>
      </c>
      <c r="J26" s="3348">
        <v>0</v>
      </c>
      <c r="K26" s="3349">
        <v>9.2243187129497528E-2</v>
      </c>
      <c r="L26" s="3350">
        <v>0</v>
      </c>
      <c r="M26" s="3351">
        <v>0</v>
      </c>
      <c r="N26" s="3352">
        <v>0</v>
      </c>
      <c r="O26" s="3353">
        <v>0</v>
      </c>
      <c r="P26" s="3354">
        <v>0</v>
      </c>
    </row>
    <row r="27" spans="1:16" x14ac:dyDescent="0.35">
      <c r="A27" t="s">
        <v>69</v>
      </c>
      <c r="B27" s="3472">
        <v>0.15363128483295441</v>
      </c>
      <c r="C27" s="3473">
        <v>0</v>
      </c>
      <c r="D27" s="3474">
        <v>2.7932960074394941E-3</v>
      </c>
      <c r="E27" s="3475">
        <v>0.15921787917613983</v>
      </c>
      <c r="F27" s="3476">
        <v>0.46927374601364136</v>
      </c>
      <c r="G27" s="3477">
        <v>5.5865920148789883E-3</v>
      </c>
      <c r="H27" s="3478">
        <v>8.9385472238063812E-2</v>
      </c>
      <c r="I27" s="3479">
        <v>3.910614550113678E-2</v>
      </c>
      <c r="J27" s="3480">
        <v>0</v>
      </c>
      <c r="K27" s="3481">
        <v>8.1005595624446869E-2</v>
      </c>
      <c r="L27" s="3482">
        <v>0</v>
      </c>
      <c r="M27" s="3483">
        <v>0</v>
      </c>
      <c r="N27" s="3484">
        <v>0</v>
      </c>
      <c r="O27" s="3485">
        <v>0</v>
      </c>
      <c r="P27" s="3486">
        <v>0</v>
      </c>
    </row>
    <row r="28" spans="1:16" x14ac:dyDescent="0.35">
      <c r="A28" t="s">
        <v>70</v>
      </c>
      <c r="B28" s="3604">
        <v>0.45833337306976318</v>
      </c>
      <c r="C28" s="3605">
        <v>0</v>
      </c>
      <c r="D28" s="3606">
        <v>0</v>
      </c>
      <c r="E28" s="3607">
        <v>0.16666668653488159</v>
      </c>
      <c r="F28" s="3608">
        <v>0.25</v>
      </c>
      <c r="G28" s="3609">
        <v>0</v>
      </c>
      <c r="H28" s="3610">
        <v>4.1666671633720398E-2</v>
      </c>
      <c r="I28" s="3611">
        <v>0</v>
      </c>
      <c r="J28" s="3612">
        <v>0</v>
      </c>
      <c r="K28" s="3613">
        <v>8.3333343267440796E-2</v>
      </c>
      <c r="L28" s="3614">
        <v>0</v>
      </c>
      <c r="M28" s="3615">
        <v>0</v>
      </c>
      <c r="N28" s="3616">
        <v>0</v>
      </c>
      <c r="O28" s="3617">
        <v>0</v>
      </c>
      <c r="P28" s="3618">
        <v>0</v>
      </c>
    </row>
    <row r="29" spans="1:16" x14ac:dyDescent="0.35">
      <c r="A29" t="s">
        <v>71</v>
      </c>
      <c r="B29" s="3736">
        <v>0.25</v>
      </c>
      <c r="C29" s="3737">
        <v>0</v>
      </c>
      <c r="D29" s="3738">
        <v>0.2916666567325592</v>
      </c>
      <c r="E29" s="3739">
        <v>8.3333343267440796E-2</v>
      </c>
      <c r="F29" s="3740">
        <v>8.3333343267440796E-2</v>
      </c>
      <c r="G29" s="3741">
        <v>0.20833331346511841</v>
      </c>
      <c r="H29" s="3742">
        <v>4.1666671633720398E-2</v>
      </c>
      <c r="I29" s="3743">
        <v>0</v>
      </c>
      <c r="J29" s="3744">
        <v>0</v>
      </c>
      <c r="K29" s="3745">
        <v>4.1666671633720398E-2</v>
      </c>
      <c r="L29" s="3746">
        <v>0</v>
      </c>
      <c r="M29" s="3747">
        <v>0</v>
      </c>
      <c r="N29" s="3748">
        <v>0</v>
      </c>
      <c r="O29" s="3749">
        <v>0</v>
      </c>
      <c r="P29" s="3750">
        <v>0</v>
      </c>
    </row>
    <row r="30" spans="1:16" x14ac:dyDescent="0.35">
      <c r="A30" t="s">
        <v>72</v>
      </c>
      <c r="B30" s="3868">
        <v>0.15000000596046448</v>
      </c>
      <c r="C30" s="3869">
        <v>0</v>
      </c>
      <c r="D30" s="3870">
        <v>0.10000000149011612</v>
      </c>
      <c r="E30" s="3871">
        <v>5.000000074505806E-2</v>
      </c>
      <c r="F30" s="3872">
        <v>0.34999999403953552</v>
      </c>
      <c r="G30" s="3873">
        <v>0</v>
      </c>
      <c r="H30" s="3874">
        <v>0</v>
      </c>
      <c r="I30" s="3875">
        <v>0</v>
      </c>
      <c r="J30" s="3876">
        <v>0</v>
      </c>
      <c r="K30" s="3877">
        <v>0.34999999403953552</v>
      </c>
      <c r="L30" s="3878">
        <v>0</v>
      </c>
      <c r="M30" s="3879">
        <v>0</v>
      </c>
      <c r="N30" s="3880">
        <v>0</v>
      </c>
      <c r="O30" s="3881">
        <v>0</v>
      </c>
      <c r="P30" s="3882">
        <v>0</v>
      </c>
    </row>
    <row r="31" spans="1:16" x14ac:dyDescent="0.35">
      <c r="A31" t="s">
        <v>73</v>
      </c>
      <c r="B31" s="4000">
        <v>0.10000000149011612</v>
      </c>
      <c r="C31" s="4001">
        <v>0</v>
      </c>
      <c r="D31" s="4002">
        <v>0</v>
      </c>
      <c r="E31" s="4003">
        <v>5.000000074505806E-2</v>
      </c>
      <c r="F31" s="4004">
        <v>0.15000000596046448</v>
      </c>
      <c r="G31" s="4005">
        <v>0.40000000596046448</v>
      </c>
      <c r="H31" s="4006">
        <v>0</v>
      </c>
      <c r="I31" s="4007">
        <v>5.000000074505806E-2</v>
      </c>
      <c r="J31" s="4008">
        <v>0</v>
      </c>
      <c r="K31" s="4009">
        <v>0.10000000149011612</v>
      </c>
      <c r="L31" s="4010">
        <v>0</v>
      </c>
      <c r="M31" s="4011">
        <v>0</v>
      </c>
      <c r="N31" s="4012">
        <v>0</v>
      </c>
      <c r="O31" s="4013">
        <v>0</v>
      </c>
      <c r="P31" s="4014">
        <v>0.15000000596046448</v>
      </c>
    </row>
    <row r="32" spans="1:16" x14ac:dyDescent="0.35">
      <c r="A32" t="s">
        <v>74</v>
      </c>
      <c r="B32" s="4132">
        <v>0.41935482621192932</v>
      </c>
      <c r="C32" s="4133">
        <v>0</v>
      </c>
      <c r="D32" s="4134">
        <v>3.2258063554763794E-2</v>
      </c>
      <c r="E32" s="4135">
        <v>0.25806450843811035</v>
      </c>
      <c r="F32" s="4136">
        <v>0.16129031777381897</v>
      </c>
      <c r="G32" s="4137">
        <v>0.12903225421905518</v>
      </c>
      <c r="H32" s="4138">
        <v>0</v>
      </c>
      <c r="I32" s="4139">
        <v>0</v>
      </c>
      <c r="J32" s="4140">
        <v>0</v>
      </c>
      <c r="K32" s="4141">
        <v>0</v>
      </c>
      <c r="L32" s="4142">
        <v>0</v>
      </c>
      <c r="M32" s="4143">
        <v>0</v>
      </c>
      <c r="N32" s="4144">
        <v>0</v>
      </c>
      <c r="O32" s="4145">
        <v>0</v>
      </c>
      <c r="P32" s="4146">
        <v>0</v>
      </c>
    </row>
    <row r="33" spans="1:16" x14ac:dyDescent="0.35">
      <c r="A33" t="s">
        <v>75</v>
      </c>
      <c r="B33" s="4264">
        <v>0.1627907007932663</v>
      </c>
      <c r="C33" s="4265">
        <v>0</v>
      </c>
      <c r="D33" s="4266">
        <v>2.3255813866853714E-2</v>
      </c>
      <c r="E33" s="4267">
        <v>9.3023255467414856E-2</v>
      </c>
      <c r="F33" s="4268">
        <v>0.34883719682693481</v>
      </c>
      <c r="G33" s="4269">
        <v>4.6511627733707428E-2</v>
      </c>
      <c r="H33" s="4270">
        <v>0</v>
      </c>
      <c r="I33" s="4271">
        <v>0</v>
      </c>
      <c r="J33" s="4272">
        <v>0</v>
      </c>
      <c r="K33" s="4273">
        <v>0.32558140158653259</v>
      </c>
      <c r="L33" s="4274">
        <v>0</v>
      </c>
      <c r="M33" s="4275">
        <v>0</v>
      </c>
      <c r="N33" s="4276">
        <v>0</v>
      </c>
      <c r="O33" s="4277">
        <v>0</v>
      </c>
      <c r="P33" s="4278">
        <v>0</v>
      </c>
    </row>
    <row r="34" spans="1:16" x14ac:dyDescent="0.35">
      <c r="A34" t="s">
        <v>76</v>
      </c>
      <c r="B34" s="4396">
        <v>0.11605263501405716</v>
      </c>
      <c r="C34" s="4397">
        <v>5.2631581202149391E-3</v>
      </c>
      <c r="D34" s="4398">
        <v>1.2631579302251339E-2</v>
      </c>
      <c r="E34" s="4399">
        <v>0.20763157308101654</v>
      </c>
      <c r="F34" s="4400">
        <v>0.28052631020545959</v>
      </c>
      <c r="G34" s="4401">
        <v>2.8684210032224655E-2</v>
      </c>
      <c r="H34" s="4402">
        <v>2.3684211075305939E-2</v>
      </c>
      <c r="I34" s="4403">
        <v>5.7894736528396606E-2</v>
      </c>
      <c r="J34" s="4404">
        <v>9.7368424758315086E-3</v>
      </c>
      <c r="K34" s="4405">
        <v>0.20289473235607147</v>
      </c>
      <c r="L34" s="4406">
        <v>4.5526314526796341E-2</v>
      </c>
      <c r="M34" s="4407">
        <v>0</v>
      </c>
      <c r="N34" s="4408">
        <v>0</v>
      </c>
      <c r="O34" s="4409">
        <v>0</v>
      </c>
      <c r="P34" s="4410">
        <v>9.4736842438578606E-3</v>
      </c>
    </row>
    <row r="35" spans="1:16" x14ac:dyDescent="0.35">
      <c r="A35" t="s">
        <v>77</v>
      </c>
      <c r="B35" s="4528">
        <v>0.13953489065170288</v>
      </c>
      <c r="C35" s="4529">
        <v>0</v>
      </c>
      <c r="D35" s="4530">
        <v>2.3255813866853714E-2</v>
      </c>
      <c r="E35" s="4531">
        <v>0.39534884691238403</v>
      </c>
      <c r="F35" s="4532">
        <v>0.20930233597755432</v>
      </c>
      <c r="G35" s="4533">
        <v>0.11627908051013947</v>
      </c>
      <c r="H35" s="4534">
        <v>0</v>
      </c>
      <c r="I35" s="4535">
        <v>0</v>
      </c>
      <c r="J35" s="4536">
        <v>2.3255813866853714E-2</v>
      </c>
      <c r="K35" s="4537">
        <v>6.976744532585144E-2</v>
      </c>
      <c r="L35" s="4538">
        <v>0</v>
      </c>
      <c r="M35" s="4539">
        <v>0</v>
      </c>
      <c r="N35" s="4540">
        <v>0</v>
      </c>
      <c r="O35" s="4541">
        <v>0</v>
      </c>
      <c r="P35" s="4542">
        <v>2.3255813866853714E-2</v>
      </c>
    </row>
    <row r="36" spans="1:16" x14ac:dyDescent="0.35">
      <c r="A36" t="s">
        <v>78</v>
      </c>
      <c r="B36" s="4660">
        <v>0.1587301641702652</v>
      </c>
      <c r="C36" s="4661">
        <v>0</v>
      </c>
      <c r="D36" s="4662">
        <v>7.9365082085132599E-2</v>
      </c>
      <c r="E36" s="4663">
        <v>0.73015874624252319</v>
      </c>
      <c r="F36" s="4664">
        <v>0</v>
      </c>
      <c r="G36" s="4665">
        <v>0</v>
      </c>
      <c r="H36" s="4666">
        <v>3.1746033579111099E-2</v>
      </c>
      <c r="I36" s="4667">
        <v>0</v>
      </c>
      <c r="J36" s="4668">
        <v>0</v>
      </c>
      <c r="K36" s="4669">
        <v>0</v>
      </c>
      <c r="L36" s="4670">
        <v>0</v>
      </c>
      <c r="M36" s="4671">
        <v>0</v>
      </c>
      <c r="N36" s="4672">
        <v>0</v>
      </c>
      <c r="O36" s="4673">
        <v>0</v>
      </c>
      <c r="P36" s="4674">
        <v>0</v>
      </c>
    </row>
    <row r="37" spans="1:16" x14ac:dyDescent="0.35">
      <c r="A37" t="s">
        <v>79</v>
      </c>
      <c r="B37" s="4792">
        <v>0.20689655840396881</v>
      </c>
      <c r="C37" s="4793">
        <v>0</v>
      </c>
      <c r="D37" s="4794">
        <v>6.8965516984462738E-2</v>
      </c>
      <c r="E37" s="4795">
        <v>0.10344827920198441</v>
      </c>
      <c r="F37" s="4796">
        <v>0.51724135875701904</v>
      </c>
      <c r="G37" s="4797">
        <v>0</v>
      </c>
      <c r="H37" s="4798">
        <v>0</v>
      </c>
      <c r="I37" s="4799">
        <v>0</v>
      </c>
      <c r="J37" s="4800">
        <v>0</v>
      </c>
      <c r="K37" s="4801">
        <v>0.10344827920198441</v>
      </c>
      <c r="L37" s="4802">
        <v>0</v>
      </c>
      <c r="M37" s="4803">
        <v>0</v>
      </c>
      <c r="N37" s="4804">
        <v>0</v>
      </c>
      <c r="O37" s="4805">
        <v>0</v>
      </c>
      <c r="P37" s="4806">
        <v>0</v>
      </c>
    </row>
    <row r="38" spans="1:16" x14ac:dyDescent="0.35">
      <c r="A38" t="s">
        <v>80</v>
      </c>
      <c r="B38" s="4924">
        <v>0.30000001192092896</v>
      </c>
      <c r="C38" s="4925">
        <v>0</v>
      </c>
      <c r="D38" s="4926">
        <v>0</v>
      </c>
      <c r="E38" s="4927">
        <v>0</v>
      </c>
      <c r="F38" s="4928">
        <v>0.44999998807907104</v>
      </c>
      <c r="G38" s="4929">
        <v>0</v>
      </c>
      <c r="H38" s="4930">
        <v>0</v>
      </c>
      <c r="I38" s="4931">
        <v>0</v>
      </c>
      <c r="J38" s="4932">
        <v>0</v>
      </c>
      <c r="K38" s="4933">
        <v>0.25</v>
      </c>
      <c r="L38" s="4934">
        <v>0</v>
      </c>
      <c r="M38" s="4935">
        <v>0</v>
      </c>
      <c r="N38" s="4936">
        <v>0</v>
      </c>
      <c r="O38" s="4937">
        <v>0</v>
      </c>
      <c r="P38" s="4938">
        <v>0</v>
      </c>
    </row>
    <row r="39" spans="1:16" x14ac:dyDescent="0.35">
      <c r="A39" t="s">
        <v>81</v>
      </c>
      <c r="B39" s="5056">
        <v>0.1428571492433548</v>
      </c>
      <c r="C39" s="5057">
        <v>0</v>
      </c>
      <c r="D39" s="5058">
        <v>2.0408162847161293E-2</v>
      </c>
      <c r="E39" s="5059">
        <v>0.1428571492433548</v>
      </c>
      <c r="F39" s="5060">
        <v>0.18367347121238708</v>
      </c>
      <c r="G39" s="5061">
        <v>0.12244898080825806</v>
      </c>
      <c r="H39" s="5062">
        <v>0</v>
      </c>
      <c r="I39" s="5063">
        <v>2.0408162847161293E-2</v>
      </c>
      <c r="J39" s="5064">
        <v>0</v>
      </c>
      <c r="K39" s="5065">
        <v>0.32653060555458069</v>
      </c>
      <c r="L39" s="5066">
        <v>0</v>
      </c>
      <c r="M39" s="5067">
        <v>0</v>
      </c>
      <c r="N39" s="5068">
        <v>0</v>
      </c>
      <c r="O39" s="5069">
        <v>0</v>
      </c>
      <c r="P39" s="5070">
        <v>4.0816325694322586E-2</v>
      </c>
    </row>
    <row r="40" spans="1:16" x14ac:dyDescent="0.35">
      <c r="A40" t="s">
        <v>82</v>
      </c>
      <c r="B40" s="5188">
        <v>0.28787878155708313</v>
      </c>
      <c r="C40" s="5189">
        <v>0</v>
      </c>
      <c r="D40" s="5190">
        <v>0</v>
      </c>
      <c r="E40" s="5191">
        <v>0.40909090638160706</v>
      </c>
      <c r="F40" s="5192">
        <v>9.0909093618392944E-2</v>
      </c>
      <c r="G40" s="5193">
        <v>0</v>
      </c>
      <c r="H40" s="5194">
        <v>9.0909093618392944E-2</v>
      </c>
      <c r="I40" s="5195">
        <v>0</v>
      </c>
      <c r="J40" s="5196">
        <v>0</v>
      </c>
      <c r="K40" s="5197">
        <v>0.12121211737394333</v>
      </c>
      <c r="L40" s="5198">
        <v>0</v>
      </c>
      <c r="M40" s="5199">
        <v>0</v>
      </c>
      <c r="N40" s="5200">
        <v>0</v>
      </c>
      <c r="O40" s="5201">
        <v>0</v>
      </c>
      <c r="P40" s="5202">
        <v>0</v>
      </c>
    </row>
    <row r="41" spans="1:16" x14ac:dyDescent="0.35">
      <c r="A41" t="s">
        <v>83</v>
      </c>
      <c r="B41" s="5320">
        <v>0.42105263471603394</v>
      </c>
      <c r="C41" s="5321">
        <v>0</v>
      </c>
      <c r="D41" s="5322">
        <v>0.10526315867900848</v>
      </c>
      <c r="E41" s="5323">
        <v>0.10526315867900848</v>
      </c>
      <c r="F41" s="5324">
        <v>0.21052631735801697</v>
      </c>
      <c r="G41" s="5325">
        <v>0</v>
      </c>
      <c r="H41" s="5326">
        <v>0</v>
      </c>
      <c r="I41" s="5327">
        <v>0</v>
      </c>
      <c r="J41" s="5328">
        <v>0</v>
      </c>
      <c r="K41" s="5329">
        <v>0.15789473056793213</v>
      </c>
      <c r="L41" s="5330">
        <v>0</v>
      </c>
      <c r="M41" s="5331">
        <v>0</v>
      </c>
      <c r="N41" s="5332">
        <v>0</v>
      </c>
      <c r="O41" s="5333">
        <v>0</v>
      </c>
      <c r="P41" s="5334">
        <v>0</v>
      </c>
    </row>
    <row r="42" spans="1:16" x14ac:dyDescent="0.35">
      <c r="A42" t="s">
        <v>84</v>
      </c>
      <c r="B42" s="5452">
        <v>0.28571429848670959</v>
      </c>
      <c r="C42" s="5453">
        <v>0</v>
      </c>
      <c r="D42" s="5454">
        <v>0</v>
      </c>
      <c r="E42" s="5455">
        <v>0.1428571492433548</v>
      </c>
      <c r="F42" s="5456">
        <v>0.1428571492433548</v>
      </c>
      <c r="G42" s="5457">
        <v>0.1428571492433548</v>
      </c>
      <c r="H42" s="5458">
        <v>0</v>
      </c>
      <c r="I42" s="5459">
        <v>7.1428574621677399E-2</v>
      </c>
      <c r="J42" s="5460">
        <v>0</v>
      </c>
      <c r="K42" s="5461">
        <v>7.1428574621677399E-2</v>
      </c>
      <c r="L42" s="5462">
        <v>0.1428571492433548</v>
      </c>
      <c r="M42" s="5463">
        <v>0</v>
      </c>
      <c r="N42" s="5464">
        <v>0</v>
      </c>
      <c r="O42" s="5465">
        <v>0</v>
      </c>
      <c r="P42" s="5466">
        <v>0</v>
      </c>
    </row>
    <row r="43" spans="1:16" x14ac:dyDescent="0.35">
      <c r="A43" t="s">
        <v>85</v>
      </c>
      <c r="B43" s="5584">
        <v>0.375</v>
      </c>
      <c r="C43" s="5585">
        <v>0</v>
      </c>
      <c r="D43" s="5586">
        <v>0</v>
      </c>
      <c r="E43" s="5587">
        <v>0.25</v>
      </c>
      <c r="F43" s="5588">
        <v>6.25E-2</v>
      </c>
      <c r="G43" s="5589">
        <v>0</v>
      </c>
      <c r="H43" s="5590">
        <v>0</v>
      </c>
      <c r="I43" s="5591">
        <v>0</v>
      </c>
      <c r="J43" s="5592">
        <v>0</v>
      </c>
      <c r="K43" s="5593">
        <v>0.3125</v>
      </c>
      <c r="L43" s="5594">
        <v>0</v>
      </c>
      <c r="M43" s="5595">
        <v>0</v>
      </c>
      <c r="N43" s="5596">
        <v>0</v>
      </c>
      <c r="O43" s="5597">
        <v>0</v>
      </c>
      <c r="P43" s="5598">
        <v>0</v>
      </c>
    </row>
    <row r="44" spans="1:16" x14ac:dyDescent="0.35">
      <c r="A44" t="s">
        <v>86</v>
      </c>
      <c r="B44" s="5716">
        <v>0.130952388048172</v>
      </c>
      <c r="C44" s="5717">
        <v>0</v>
      </c>
      <c r="D44" s="5718">
        <v>4.76190485060215E-2</v>
      </c>
      <c r="E44" s="5719">
        <v>0.1190476194024086</v>
      </c>
      <c r="F44" s="5720">
        <v>0.4047619104385376</v>
      </c>
      <c r="G44" s="5721">
        <v>0</v>
      </c>
      <c r="H44" s="5722">
        <v>0</v>
      </c>
      <c r="I44" s="5723">
        <v>7.1428574621677399E-2</v>
      </c>
      <c r="J44" s="5724">
        <v>0</v>
      </c>
      <c r="K44" s="5725">
        <v>0.2261904776096344</v>
      </c>
      <c r="L44" s="5726">
        <v>0</v>
      </c>
      <c r="M44" s="5727">
        <v>0</v>
      </c>
      <c r="N44" s="5728">
        <v>0</v>
      </c>
      <c r="O44" s="5729">
        <v>0</v>
      </c>
      <c r="P44" s="5730">
        <v>0</v>
      </c>
    </row>
    <row r="45" spans="1:16" x14ac:dyDescent="0.35">
      <c r="A45" t="s">
        <v>87</v>
      </c>
      <c r="B45" s="5848">
        <v>0.26829269528388977</v>
      </c>
      <c r="C45" s="5849">
        <v>0</v>
      </c>
      <c r="D45" s="5850">
        <v>2.4390242993831635E-2</v>
      </c>
      <c r="E45" s="5851">
        <v>0.12195121496915817</v>
      </c>
      <c r="F45" s="5852">
        <v>0.19512194395065308</v>
      </c>
      <c r="G45" s="5853">
        <v>0.19512194395065308</v>
      </c>
      <c r="H45" s="5854">
        <v>2.4390242993831635E-2</v>
      </c>
      <c r="I45" s="5855">
        <v>0</v>
      </c>
      <c r="J45" s="5856">
        <v>0</v>
      </c>
      <c r="K45" s="5857">
        <v>0.14634145796298981</v>
      </c>
      <c r="L45" s="5858">
        <v>2.4390242993831635E-2</v>
      </c>
      <c r="M45" s="5859">
        <v>0</v>
      </c>
      <c r="N45" s="5860">
        <v>0</v>
      </c>
      <c r="O45" s="5861">
        <v>0</v>
      </c>
      <c r="P45" s="5862">
        <v>0</v>
      </c>
    </row>
    <row r="46" spans="1:16" x14ac:dyDescent="0.35">
      <c r="A46" t="s">
        <v>88</v>
      </c>
      <c r="B46" s="5980">
        <v>0.20000000298023224</v>
      </c>
      <c r="C46" s="5981">
        <v>0</v>
      </c>
      <c r="D46" s="5982">
        <v>0</v>
      </c>
      <c r="E46" s="5983">
        <v>0</v>
      </c>
      <c r="F46" s="5984">
        <v>0.46666666865348816</v>
      </c>
      <c r="G46" s="5985">
        <v>0</v>
      </c>
      <c r="H46" s="5986">
        <v>0</v>
      </c>
      <c r="I46" s="5987">
        <v>0.20000000298023224</v>
      </c>
      <c r="J46" s="5988">
        <v>0</v>
      </c>
      <c r="K46" s="5989">
        <v>0.13333334028720856</v>
      </c>
      <c r="L46" s="5990">
        <v>0</v>
      </c>
      <c r="M46" s="5991">
        <v>0</v>
      </c>
      <c r="N46" s="5992">
        <v>0</v>
      </c>
      <c r="O46" s="5993">
        <v>0</v>
      </c>
      <c r="P46" s="5994">
        <v>0</v>
      </c>
    </row>
    <row r="47" spans="1:16" x14ac:dyDescent="0.35">
      <c r="A47" t="s">
        <v>89</v>
      </c>
      <c r="B47" s="6112">
        <v>0.1875</v>
      </c>
      <c r="C47" s="6113">
        <v>0</v>
      </c>
      <c r="D47" s="6114">
        <v>0</v>
      </c>
      <c r="E47" s="6115">
        <v>0.6875</v>
      </c>
      <c r="F47" s="6116">
        <v>0</v>
      </c>
      <c r="G47" s="6117">
        <v>0</v>
      </c>
      <c r="H47" s="6118">
        <v>0</v>
      </c>
      <c r="I47" s="6119">
        <v>0</v>
      </c>
      <c r="J47" s="6120">
        <v>0</v>
      </c>
      <c r="K47" s="6121">
        <v>0.125</v>
      </c>
      <c r="L47" s="6122">
        <v>0</v>
      </c>
      <c r="M47" s="6123">
        <v>0</v>
      </c>
      <c r="N47" s="6124">
        <v>0</v>
      </c>
      <c r="O47" s="6125">
        <v>0</v>
      </c>
      <c r="P47" s="6126">
        <v>0</v>
      </c>
    </row>
    <row r="48" spans="1:16" x14ac:dyDescent="0.35">
      <c r="A48" t="s">
        <v>90</v>
      </c>
      <c r="B48" s="6244">
        <v>8.5714295506477356E-2</v>
      </c>
      <c r="C48" s="6245">
        <v>0</v>
      </c>
      <c r="D48" s="6246">
        <v>0</v>
      </c>
      <c r="E48" s="6247">
        <v>0.11428571492433548</v>
      </c>
      <c r="F48" s="6248">
        <v>0.51428574323654175</v>
      </c>
      <c r="G48" s="6249">
        <v>5.714285746216774E-2</v>
      </c>
      <c r="H48" s="6250">
        <v>0</v>
      </c>
      <c r="I48" s="6251">
        <v>5.714285746216774E-2</v>
      </c>
      <c r="J48" s="6252">
        <v>2.857142873108387E-2</v>
      </c>
      <c r="K48" s="6253">
        <v>0.1428571492433548</v>
      </c>
      <c r="L48" s="6254">
        <v>0</v>
      </c>
      <c r="M48" s="6255">
        <v>0</v>
      </c>
      <c r="N48" s="6256">
        <v>0</v>
      </c>
      <c r="O48" s="6257">
        <v>0</v>
      </c>
      <c r="P48" s="6258">
        <v>0</v>
      </c>
    </row>
    <row r="49" spans="1:16" x14ac:dyDescent="0.35">
      <c r="A49" t="s">
        <v>91</v>
      </c>
      <c r="B49" s="6376">
        <v>0.36363637447357178</v>
      </c>
      <c r="C49" s="6377">
        <v>0</v>
      </c>
      <c r="D49" s="6378">
        <v>0.27272728085517883</v>
      </c>
      <c r="E49" s="6379">
        <v>0.21212121844291687</v>
      </c>
      <c r="F49" s="6380">
        <v>6.0606058686971664E-2</v>
      </c>
      <c r="G49" s="6381">
        <v>0</v>
      </c>
      <c r="H49" s="6382">
        <v>0</v>
      </c>
      <c r="I49" s="6383">
        <v>0</v>
      </c>
      <c r="J49" s="6384">
        <v>0</v>
      </c>
      <c r="K49" s="6385">
        <v>9.0909093618392944E-2</v>
      </c>
      <c r="L49" s="6386">
        <v>0</v>
      </c>
      <c r="M49" s="6387">
        <v>0</v>
      </c>
      <c r="N49" s="6388">
        <v>0</v>
      </c>
      <c r="O49" s="6389">
        <v>0</v>
      </c>
      <c r="P49" s="6390">
        <v>0</v>
      </c>
    </row>
    <row r="50" spans="1:16" x14ac:dyDescent="0.35">
      <c r="A50" t="s">
        <v>92</v>
      </c>
      <c r="B50" s="6508">
        <v>0.34999999403953552</v>
      </c>
      <c r="C50" s="6509">
        <v>0</v>
      </c>
      <c r="D50" s="6510">
        <v>0</v>
      </c>
      <c r="E50" s="6511">
        <v>0.20000000298023224</v>
      </c>
      <c r="F50" s="6512">
        <v>0.25</v>
      </c>
      <c r="G50" s="6513">
        <v>0</v>
      </c>
      <c r="H50" s="6514">
        <v>5.000000074505806E-2</v>
      </c>
      <c r="I50" s="6515">
        <v>0</v>
      </c>
      <c r="J50" s="6516">
        <v>0</v>
      </c>
      <c r="K50" s="6517">
        <v>0</v>
      </c>
      <c r="L50" s="6518">
        <v>0.15000000596046448</v>
      </c>
      <c r="M50" s="6519">
        <v>0</v>
      </c>
      <c r="N50" s="6520">
        <v>0</v>
      </c>
      <c r="O50" s="6521">
        <v>0</v>
      </c>
      <c r="P50" s="6522">
        <v>0</v>
      </c>
    </row>
    <row r="51" spans="1:16" x14ac:dyDescent="0.35">
      <c r="A51" t="s">
        <v>93</v>
      </c>
      <c r="B51" s="6640">
        <v>0.1428571492433548</v>
      </c>
      <c r="C51" s="6641">
        <v>0</v>
      </c>
      <c r="D51" s="6642">
        <v>0</v>
      </c>
      <c r="E51" s="6643">
        <v>0.1428571492433548</v>
      </c>
      <c r="F51" s="6644">
        <v>0.5</v>
      </c>
      <c r="G51" s="6645">
        <v>0</v>
      </c>
      <c r="H51" s="6646">
        <v>0</v>
      </c>
      <c r="I51" s="6647">
        <v>7.1428574621677399E-2</v>
      </c>
      <c r="J51" s="6648">
        <v>0</v>
      </c>
      <c r="K51" s="6649">
        <v>0.1428571492433548</v>
      </c>
      <c r="L51" s="6650">
        <v>0</v>
      </c>
      <c r="M51" s="6651">
        <v>0</v>
      </c>
      <c r="N51" s="6652">
        <v>0</v>
      </c>
      <c r="O51" s="6653">
        <v>0</v>
      </c>
      <c r="P51" s="6654">
        <v>0</v>
      </c>
    </row>
    <row r="52" spans="1:16" x14ac:dyDescent="0.35">
      <c r="A52" t="s">
        <v>94</v>
      </c>
      <c r="B52" s="6772">
        <v>0.23529411852359772</v>
      </c>
      <c r="C52" s="6773">
        <v>0</v>
      </c>
      <c r="D52" s="6774">
        <v>0</v>
      </c>
      <c r="E52" s="6775">
        <v>0</v>
      </c>
      <c r="F52" s="6776">
        <v>0.4117647111415863</v>
      </c>
      <c r="G52" s="6777">
        <v>0</v>
      </c>
      <c r="H52" s="6778">
        <v>0</v>
      </c>
      <c r="I52" s="6779">
        <v>2.9411764815449715E-2</v>
      </c>
      <c r="J52" s="6780">
        <v>5.8823529630899429E-2</v>
      </c>
      <c r="K52" s="6781">
        <v>0.26470589637756348</v>
      </c>
      <c r="L52" s="6782">
        <v>0</v>
      </c>
      <c r="M52" s="6783">
        <v>0</v>
      </c>
      <c r="N52" s="6784">
        <v>0</v>
      </c>
      <c r="O52" s="6785">
        <v>0</v>
      </c>
      <c r="P52" s="6786">
        <v>0</v>
      </c>
    </row>
    <row r="53" spans="1:16" x14ac:dyDescent="0.35">
      <c r="A53" t="s">
        <v>95</v>
      </c>
      <c r="B53" s="6904">
        <v>0.18518517911434174</v>
      </c>
      <c r="C53" s="6905">
        <v>0</v>
      </c>
      <c r="D53" s="6906">
        <v>0</v>
      </c>
      <c r="E53" s="6907">
        <v>0.111111119389534</v>
      </c>
      <c r="F53" s="6908">
        <v>0.22222223877906799</v>
      </c>
      <c r="G53" s="6909">
        <v>0.33333337306976318</v>
      </c>
      <c r="H53" s="6910">
        <v>0</v>
      </c>
      <c r="I53" s="6911">
        <v>0</v>
      </c>
      <c r="J53" s="6912">
        <v>0</v>
      </c>
      <c r="K53" s="6913">
        <v>0.111111119389534</v>
      </c>
      <c r="L53" s="6914">
        <v>0</v>
      </c>
      <c r="M53" s="6915">
        <v>0</v>
      </c>
      <c r="N53" s="6916">
        <v>0</v>
      </c>
      <c r="O53" s="6917">
        <v>0</v>
      </c>
      <c r="P53" s="6918">
        <v>3.7037037312984467E-2</v>
      </c>
    </row>
    <row r="54" spans="1:16" x14ac:dyDescent="0.35">
      <c r="A54" t="s">
        <v>96</v>
      </c>
      <c r="B54" s="7036">
        <v>0</v>
      </c>
      <c r="C54" s="7037">
        <v>0</v>
      </c>
      <c r="D54" s="7038">
        <v>4.5454546809196472E-2</v>
      </c>
      <c r="E54" s="7039">
        <v>0</v>
      </c>
      <c r="F54" s="7040">
        <v>0</v>
      </c>
      <c r="G54" s="7041">
        <v>0</v>
      </c>
      <c r="H54" s="7042">
        <v>0.13636364042758942</v>
      </c>
      <c r="I54" s="7043">
        <v>0.18181818723678589</v>
      </c>
      <c r="J54" s="7044">
        <v>0</v>
      </c>
      <c r="K54" s="7045">
        <v>9.0909093618392944E-2</v>
      </c>
      <c r="L54" s="7046">
        <v>0.27272728085517883</v>
      </c>
      <c r="M54" s="7047">
        <v>0</v>
      </c>
      <c r="N54" s="7048">
        <v>0</v>
      </c>
      <c r="O54" s="7049">
        <v>0</v>
      </c>
      <c r="P54" s="7050">
        <v>0.27272728085517883</v>
      </c>
    </row>
    <row r="55" spans="1:16" x14ac:dyDescent="0.35">
      <c r="A55" t="s">
        <v>97</v>
      </c>
      <c r="B55" s="7168">
        <v>0.5</v>
      </c>
      <c r="C55" s="7169">
        <v>0</v>
      </c>
      <c r="D55" s="7170">
        <v>0</v>
      </c>
      <c r="E55" s="7171">
        <v>0</v>
      </c>
      <c r="F55" s="7172">
        <v>0.16666668653488159</v>
      </c>
      <c r="G55" s="7173">
        <v>0</v>
      </c>
      <c r="H55" s="7174">
        <v>8.3333343267440796E-2</v>
      </c>
      <c r="I55" s="7175">
        <v>0</v>
      </c>
      <c r="J55" s="7176">
        <v>0</v>
      </c>
      <c r="K55" s="7177">
        <v>0</v>
      </c>
      <c r="L55" s="7178">
        <v>8.3333343267440796E-2</v>
      </c>
      <c r="M55" s="7179">
        <v>0</v>
      </c>
      <c r="N55" s="7180">
        <v>0</v>
      </c>
      <c r="O55" s="7181">
        <v>0</v>
      </c>
      <c r="P55" s="7182">
        <v>0.16666668653488159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/>
  </sheetViews>
  <sheetFormatPr defaultRowHeight="14.15" x14ac:dyDescent="0.35"/>
  <cols>
    <col min="1" max="1" width="43" bestFit="1" customWidth="1"/>
    <col min="2" max="2" width="6.4140625" bestFit="1" customWidth="1"/>
    <col min="3" max="3" width="8.75" bestFit="1" customWidth="1"/>
    <col min="4" max="4" width="9.58203125" bestFit="1" customWidth="1"/>
    <col min="5" max="5" width="8.1640625" bestFit="1" customWidth="1"/>
    <col min="6" max="6" width="6.4140625" bestFit="1" customWidth="1"/>
    <col min="7" max="7" width="6.25" bestFit="1" customWidth="1"/>
    <col min="8" max="8" width="9" bestFit="1" customWidth="1"/>
    <col min="9" max="9" width="9.83203125" bestFit="1" customWidth="1"/>
    <col min="10" max="10" width="5.83203125" bestFit="1" customWidth="1"/>
    <col min="11" max="11" width="7.4140625" bestFit="1" customWidth="1"/>
    <col min="12" max="12" width="6.25" bestFit="1" customWidth="1"/>
    <col min="13" max="13" width="18.1640625" bestFit="1" customWidth="1"/>
    <col min="14" max="14" width="21.83203125" bestFit="1" customWidth="1"/>
    <col min="15" max="15" width="15.25" bestFit="1" customWidth="1"/>
    <col min="16" max="16" width="14.4140625" bestFit="1" customWidth="1"/>
  </cols>
  <sheetData>
    <row r="1" spans="1:16" x14ac:dyDescent="0.35">
      <c r="A1" t="s">
        <v>0</v>
      </c>
      <c r="B1" s="82" t="s">
        <v>11</v>
      </c>
      <c r="C1" s="83" t="s">
        <v>12</v>
      </c>
      <c r="D1" s="84" t="s">
        <v>13</v>
      </c>
      <c r="E1" s="85" t="s">
        <v>14</v>
      </c>
      <c r="F1" s="86" t="s">
        <v>15</v>
      </c>
      <c r="G1" s="87" t="s">
        <v>16</v>
      </c>
      <c r="H1" s="88" t="s">
        <v>17</v>
      </c>
      <c r="I1" s="89" t="s">
        <v>18</v>
      </c>
      <c r="J1" s="90" t="s">
        <v>19</v>
      </c>
      <c r="K1" s="91" t="s">
        <v>20</v>
      </c>
      <c r="L1" s="92" t="s">
        <v>21</v>
      </c>
      <c r="M1" s="93" t="s">
        <v>22</v>
      </c>
      <c r="N1" s="94" t="s">
        <v>23</v>
      </c>
      <c r="O1" s="95" t="s">
        <v>24</v>
      </c>
      <c r="P1" s="96" t="s">
        <v>25</v>
      </c>
    </row>
    <row r="2" spans="1:16" x14ac:dyDescent="0.35">
      <c r="A2" t="s">
        <v>10</v>
      </c>
      <c r="B2" s="124">
        <v>7.1428574621677399E-2</v>
      </c>
      <c r="C2" s="125">
        <v>0</v>
      </c>
      <c r="D2" s="126">
        <v>2.0408162847161293E-2</v>
      </c>
      <c r="E2" s="127">
        <v>0</v>
      </c>
      <c r="F2" s="128">
        <v>0.1428571492433548</v>
      </c>
      <c r="G2" s="129">
        <v>0</v>
      </c>
      <c r="H2" s="130">
        <v>2.0408162847161293E-2</v>
      </c>
      <c r="I2" s="131">
        <v>3.0612245202064514E-2</v>
      </c>
      <c r="J2" s="132">
        <v>0</v>
      </c>
      <c r="K2" s="133">
        <v>8.1632651388645172E-2</v>
      </c>
      <c r="L2" s="134">
        <v>5.1020406186580658E-2</v>
      </c>
      <c r="M2" s="135">
        <v>0</v>
      </c>
      <c r="N2" s="136">
        <v>0</v>
      </c>
      <c r="O2" s="137">
        <v>0</v>
      </c>
      <c r="P2" s="138">
        <v>0</v>
      </c>
    </row>
    <row r="3" spans="1:16" x14ac:dyDescent="0.35">
      <c r="A3" t="s">
        <v>45</v>
      </c>
      <c r="B3" s="319">
        <v>1.8867924809455872E-2</v>
      </c>
      <c r="C3" s="320">
        <v>0</v>
      </c>
      <c r="D3" s="321">
        <v>7.5471699237823486E-2</v>
      </c>
      <c r="E3" s="322">
        <v>0</v>
      </c>
      <c r="F3" s="323">
        <v>7.5471699237823486E-2</v>
      </c>
      <c r="G3" s="324">
        <v>0.11320754885673523</v>
      </c>
      <c r="H3" s="325">
        <v>0</v>
      </c>
      <c r="I3" s="326">
        <v>0</v>
      </c>
      <c r="J3" s="327">
        <v>0</v>
      </c>
      <c r="K3" s="328">
        <v>7.5471699237823486E-2</v>
      </c>
      <c r="L3" s="329">
        <v>0</v>
      </c>
      <c r="M3" s="330">
        <v>0</v>
      </c>
      <c r="N3" s="331">
        <v>0</v>
      </c>
      <c r="O3" s="332">
        <v>0</v>
      </c>
      <c r="P3" s="333">
        <v>0</v>
      </c>
    </row>
    <row r="4" spans="1:16" x14ac:dyDescent="0.35">
      <c r="A4" t="s">
        <v>46</v>
      </c>
      <c r="B4" s="451">
        <v>7.0707067847251892E-2</v>
      </c>
      <c r="C4" s="452">
        <v>0</v>
      </c>
      <c r="D4" s="453">
        <v>0</v>
      </c>
      <c r="E4" s="454">
        <v>0.15151515603065491</v>
      </c>
      <c r="F4" s="455">
        <v>0.16161614656448364</v>
      </c>
      <c r="G4" s="456">
        <v>0</v>
      </c>
      <c r="H4" s="457">
        <v>1.0101009160280228E-2</v>
      </c>
      <c r="I4" s="458">
        <v>0</v>
      </c>
      <c r="J4" s="459">
        <v>0</v>
      </c>
      <c r="K4" s="460">
        <v>2.0202018320560455E-2</v>
      </c>
      <c r="L4" s="461">
        <v>0</v>
      </c>
      <c r="M4" s="462">
        <v>0</v>
      </c>
      <c r="N4" s="463">
        <v>0</v>
      </c>
      <c r="O4" s="464">
        <v>0</v>
      </c>
      <c r="P4" s="465">
        <v>0</v>
      </c>
    </row>
    <row r="5" spans="1:16" x14ac:dyDescent="0.35">
      <c r="A5" t="s">
        <v>47</v>
      </c>
      <c r="B5" s="583">
        <v>2.1621622145175934E-2</v>
      </c>
      <c r="C5" s="584">
        <v>0</v>
      </c>
      <c r="D5" s="585">
        <v>1.0810811072587967E-2</v>
      </c>
      <c r="E5" s="586">
        <v>0</v>
      </c>
      <c r="F5" s="587">
        <v>0.1459459513425827</v>
      </c>
      <c r="G5" s="588">
        <v>3.2432433217763901E-2</v>
      </c>
      <c r="H5" s="589">
        <v>0</v>
      </c>
      <c r="I5" s="590">
        <v>0</v>
      </c>
      <c r="J5" s="591">
        <v>0</v>
      </c>
      <c r="K5" s="592">
        <v>9.189189225435257E-2</v>
      </c>
      <c r="L5" s="593">
        <v>2.7027027681469917E-2</v>
      </c>
      <c r="M5" s="594">
        <v>0</v>
      </c>
      <c r="N5" s="595">
        <v>0</v>
      </c>
      <c r="O5" s="596">
        <v>0</v>
      </c>
      <c r="P5" s="597">
        <v>2.1621622145175934E-2</v>
      </c>
    </row>
    <row r="6" spans="1:16" x14ac:dyDescent="0.35">
      <c r="A6" t="s">
        <v>48</v>
      </c>
      <c r="B6" s="715">
        <v>2.1978022530674934E-2</v>
      </c>
      <c r="C6" s="716">
        <v>0</v>
      </c>
      <c r="D6" s="717">
        <v>1.0989011265337467E-2</v>
      </c>
      <c r="E6" s="718">
        <v>0</v>
      </c>
      <c r="F6" s="719">
        <v>3.2967034727334976E-2</v>
      </c>
      <c r="G6" s="720">
        <v>0</v>
      </c>
      <c r="H6" s="721">
        <v>4.3956045061349869E-2</v>
      </c>
      <c r="I6" s="722">
        <v>2.1978022530674934E-2</v>
      </c>
      <c r="J6" s="723">
        <v>0</v>
      </c>
      <c r="K6" s="724">
        <v>7.6923079788684845E-2</v>
      </c>
      <c r="L6" s="725">
        <v>0</v>
      </c>
      <c r="M6" s="726">
        <v>0</v>
      </c>
      <c r="N6" s="727">
        <v>0</v>
      </c>
      <c r="O6" s="728">
        <v>0</v>
      </c>
      <c r="P6" s="729">
        <v>0</v>
      </c>
    </row>
    <row r="7" spans="1:16" x14ac:dyDescent="0.35">
      <c r="A7" t="s">
        <v>49</v>
      </c>
      <c r="B7" s="847">
        <v>4.2735043913125992E-2</v>
      </c>
      <c r="C7" s="848">
        <v>0</v>
      </c>
      <c r="D7" s="849">
        <v>8.5470089688897133E-3</v>
      </c>
      <c r="E7" s="850">
        <v>0.17948718369007111</v>
      </c>
      <c r="F7" s="851">
        <v>4.2735043913125992E-2</v>
      </c>
      <c r="G7" s="852">
        <v>6.8376071751117706E-2</v>
      </c>
      <c r="H7" s="853">
        <v>2.5641025975346565E-2</v>
      </c>
      <c r="I7" s="854">
        <v>0</v>
      </c>
      <c r="J7" s="855">
        <v>0</v>
      </c>
      <c r="K7" s="856">
        <v>2.5641025975346565E-2</v>
      </c>
      <c r="L7" s="857">
        <v>0</v>
      </c>
      <c r="M7" s="858">
        <v>0</v>
      </c>
      <c r="N7" s="859">
        <v>0</v>
      </c>
      <c r="O7" s="860">
        <v>0</v>
      </c>
      <c r="P7" s="861">
        <v>0</v>
      </c>
    </row>
    <row r="8" spans="1:16" x14ac:dyDescent="0.35">
      <c r="A8" t="s">
        <v>50</v>
      </c>
      <c r="B8" s="979">
        <v>8.0246903002262115E-2</v>
      </c>
      <c r="C8" s="980">
        <v>0</v>
      </c>
      <c r="D8" s="981">
        <v>1.8518518656492233E-2</v>
      </c>
      <c r="E8" s="982">
        <v>0.10493826866149902</v>
      </c>
      <c r="F8" s="983">
        <v>8.6419753730297089E-2</v>
      </c>
      <c r="G8" s="984">
        <v>2.4691358208656311E-2</v>
      </c>
      <c r="H8" s="985">
        <v>0</v>
      </c>
      <c r="I8" s="986">
        <v>0</v>
      </c>
      <c r="J8" s="987">
        <v>0</v>
      </c>
      <c r="K8" s="988">
        <v>6.7901231348514557E-2</v>
      </c>
      <c r="L8" s="989">
        <v>0</v>
      </c>
      <c r="M8" s="990">
        <v>0</v>
      </c>
      <c r="N8" s="991">
        <v>0</v>
      </c>
      <c r="O8" s="992">
        <v>0</v>
      </c>
      <c r="P8" s="993">
        <v>0</v>
      </c>
    </row>
    <row r="9" spans="1:16" x14ac:dyDescent="0.35">
      <c r="A9" t="s">
        <v>51</v>
      </c>
      <c r="B9" s="1111">
        <v>0.1190476194024086</v>
      </c>
      <c r="C9" s="1112">
        <v>0</v>
      </c>
      <c r="D9" s="1113">
        <v>0</v>
      </c>
      <c r="E9" s="1114">
        <v>7.1428574621677399E-2</v>
      </c>
      <c r="F9" s="1115">
        <v>0</v>
      </c>
      <c r="G9" s="1116">
        <v>7.1428574621677399E-2</v>
      </c>
      <c r="H9" s="1117">
        <v>9.5238097012042999E-2</v>
      </c>
      <c r="I9" s="1118">
        <v>0</v>
      </c>
      <c r="J9" s="1119">
        <v>0</v>
      </c>
      <c r="K9" s="1120">
        <v>0</v>
      </c>
      <c r="L9" s="1121">
        <v>0</v>
      </c>
      <c r="M9" s="1122">
        <v>0</v>
      </c>
      <c r="N9" s="1123">
        <v>0</v>
      </c>
      <c r="O9" s="1124">
        <v>0</v>
      </c>
      <c r="P9" s="1125">
        <v>0</v>
      </c>
    </row>
    <row r="10" spans="1:16" x14ac:dyDescent="0.35">
      <c r="A10" t="s">
        <v>52</v>
      </c>
      <c r="B10" s="1243">
        <v>2.0454544574022293E-2</v>
      </c>
      <c r="C10" s="1244">
        <v>6.8181818351149559E-3</v>
      </c>
      <c r="D10" s="1245">
        <v>6.8181818351149559E-3</v>
      </c>
      <c r="E10" s="1246">
        <v>9.7727276384830475E-2</v>
      </c>
      <c r="F10" s="1247">
        <v>2.7272727340459824E-2</v>
      </c>
      <c r="G10" s="1248">
        <v>0</v>
      </c>
      <c r="H10" s="1249">
        <v>7.9545453190803528E-2</v>
      </c>
      <c r="I10" s="1250">
        <v>0</v>
      </c>
      <c r="J10" s="1251">
        <v>1.8181817606091499E-2</v>
      </c>
      <c r="K10" s="1252">
        <v>2.2727273404598236E-2</v>
      </c>
      <c r="L10" s="1253">
        <v>0.11818181723356247</v>
      </c>
      <c r="M10" s="1254">
        <v>0</v>
      </c>
      <c r="N10" s="1255">
        <v>0</v>
      </c>
      <c r="O10" s="1256">
        <v>0</v>
      </c>
      <c r="P10" s="1257">
        <v>2.7272727340459824E-2</v>
      </c>
    </row>
    <row r="11" spans="1:16" x14ac:dyDescent="0.35">
      <c r="A11" t="s">
        <v>53</v>
      </c>
      <c r="B11" s="1375">
        <v>3.1712472438812256E-2</v>
      </c>
      <c r="C11" s="1376">
        <v>0</v>
      </c>
      <c r="D11" s="1377">
        <v>2.1141648758202791E-3</v>
      </c>
      <c r="E11" s="1378">
        <v>6.342494860291481E-3</v>
      </c>
      <c r="F11" s="1379">
        <v>4.0169134736061096E-2</v>
      </c>
      <c r="G11" s="1380">
        <v>0</v>
      </c>
      <c r="H11" s="1381">
        <v>4.6511627733707428E-2</v>
      </c>
      <c r="I11" s="1382">
        <v>3.8054969161748886E-2</v>
      </c>
      <c r="J11" s="1383">
        <v>6.342494860291481E-3</v>
      </c>
      <c r="K11" s="1384">
        <v>2.9598306864500046E-2</v>
      </c>
      <c r="L11" s="1385">
        <v>6.3424944877624512E-2</v>
      </c>
      <c r="M11" s="1386">
        <v>0</v>
      </c>
      <c r="N11" s="1387">
        <v>0</v>
      </c>
      <c r="O11" s="1388">
        <v>0</v>
      </c>
      <c r="P11" s="1389">
        <v>0.13530655205249786</v>
      </c>
    </row>
    <row r="12" spans="1:16" x14ac:dyDescent="0.35">
      <c r="A12" t="s">
        <v>54</v>
      </c>
      <c r="B12" s="1507">
        <v>3.1531531363725662E-2</v>
      </c>
      <c r="C12" s="1508">
        <v>0</v>
      </c>
      <c r="D12" s="1509">
        <v>0</v>
      </c>
      <c r="E12" s="1510">
        <v>5.4054055362939835E-2</v>
      </c>
      <c r="F12" s="1511">
        <v>8.1081077456474304E-2</v>
      </c>
      <c r="G12" s="1512">
        <v>0</v>
      </c>
      <c r="H12" s="1513">
        <v>1.3513513840734959E-2</v>
      </c>
      <c r="I12" s="1514">
        <v>9.0090092271566391E-3</v>
      </c>
      <c r="J12" s="1515">
        <v>4.5045046135783195E-3</v>
      </c>
      <c r="K12" s="1516">
        <v>9.0090081095695496E-2</v>
      </c>
      <c r="L12" s="1517">
        <v>1.8018018454313278E-2</v>
      </c>
      <c r="M12" s="1518">
        <v>0</v>
      </c>
      <c r="N12" s="1519">
        <v>0</v>
      </c>
      <c r="O12" s="1520">
        <v>0</v>
      </c>
      <c r="P12" s="1521">
        <v>4.954954981803894E-2</v>
      </c>
    </row>
    <row r="13" spans="1:16" x14ac:dyDescent="0.35">
      <c r="A13" t="s">
        <v>55</v>
      </c>
      <c r="B13" s="1639">
        <v>0.13076923787593842</v>
      </c>
      <c r="C13" s="1640">
        <v>0</v>
      </c>
      <c r="D13" s="1641">
        <v>0</v>
      </c>
      <c r="E13" s="1642">
        <v>2.3076923564076424E-2</v>
      </c>
      <c r="F13" s="1643">
        <v>6.923077255487442E-2</v>
      </c>
      <c r="G13" s="1644">
        <v>1.5384615398943424E-2</v>
      </c>
      <c r="H13" s="1645">
        <v>0</v>
      </c>
      <c r="I13" s="1646">
        <v>7.6923076994717121E-3</v>
      </c>
      <c r="J13" s="1647">
        <v>0</v>
      </c>
      <c r="K13" s="1648">
        <v>7.6923076994717121E-3</v>
      </c>
      <c r="L13" s="1649">
        <v>0</v>
      </c>
      <c r="M13" s="1650">
        <v>0</v>
      </c>
      <c r="N13" s="1651">
        <v>0</v>
      </c>
      <c r="O13" s="1652">
        <v>0</v>
      </c>
      <c r="P13" s="1653">
        <v>0.12307692319154739</v>
      </c>
    </row>
    <row r="14" spans="1:16" x14ac:dyDescent="0.35">
      <c r="A14" t="s">
        <v>56</v>
      </c>
      <c r="B14" s="1771">
        <v>0.13953489065170288</v>
      </c>
      <c r="C14" s="1772">
        <v>0</v>
      </c>
      <c r="D14" s="1773">
        <v>0</v>
      </c>
      <c r="E14" s="1774">
        <v>0.11627908051013947</v>
      </c>
      <c r="F14" s="1775">
        <v>3.488372266292572E-2</v>
      </c>
      <c r="G14" s="1776">
        <v>0</v>
      </c>
      <c r="H14" s="1777">
        <v>2.3255813866853714E-2</v>
      </c>
      <c r="I14" s="1778">
        <v>0</v>
      </c>
      <c r="J14" s="1779">
        <v>0</v>
      </c>
      <c r="K14" s="1780">
        <v>6.976744532585144E-2</v>
      </c>
      <c r="L14" s="1781">
        <v>0</v>
      </c>
      <c r="M14" s="1782">
        <v>0</v>
      </c>
      <c r="N14" s="1783">
        <v>0</v>
      </c>
      <c r="O14" s="1784">
        <v>0</v>
      </c>
      <c r="P14" s="1785">
        <v>0</v>
      </c>
    </row>
    <row r="15" spans="1:16" x14ac:dyDescent="0.35">
      <c r="A15" t="s">
        <v>57</v>
      </c>
      <c r="B15" s="1903">
        <v>4.316546767950058E-2</v>
      </c>
      <c r="C15" s="1904">
        <v>0</v>
      </c>
      <c r="D15" s="1905">
        <v>0</v>
      </c>
      <c r="E15" s="1906">
        <v>1.9184652715921402E-2</v>
      </c>
      <c r="F15" s="1907">
        <v>6.7146286368370056E-2</v>
      </c>
      <c r="G15" s="1908">
        <v>0</v>
      </c>
      <c r="H15" s="1909">
        <v>1.9184652715921402E-2</v>
      </c>
      <c r="I15" s="1910">
        <v>0</v>
      </c>
      <c r="J15" s="1911">
        <v>0</v>
      </c>
      <c r="K15" s="1912">
        <v>0.14628297090530396</v>
      </c>
      <c r="L15" s="1913">
        <v>2.8776979073882103E-2</v>
      </c>
      <c r="M15" s="1914">
        <v>0</v>
      </c>
      <c r="N15" s="1915">
        <v>0</v>
      </c>
      <c r="O15" s="1916">
        <v>0</v>
      </c>
      <c r="P15" s="1917">
        <v>0</v>
      </c>
    </row>
    <row r="16" spans="1:16" x14ac:dyDescent="0.35">
      <c r="A16" t="s">
        <v>58</v>
      </c>
      <c r="B16" s="2035">
        <v>3.8961037993431091E-2</v>
      </c>
      <c r="C16" s="2036">
        <v>0</v>
      </c>
      <c r="D16" s="2037">
        <v>0</v>
      </c>
      <c r="E16" s="2038">
        <v>2.5974025949835777E-2</v>
      </c>
      <c r="F16" s="2039">
        <v>0.16883116960525513</v>
      </c>
      <c r="G16" s="2040">
        <v>0</v>
      </c>
      <c r="H16" s="2041">
        <v>0</v>
      </c>
      <c r="I16" s="2042">
        <v>0</v>
      </c>
      <c r="J16" s="2043">
        <v>0</v>
      </c>
      <c r="K16" s="2044">
        <v>0.10389610379934311</v>
      </c>
      <c r="L16" s="2045">
        <v>0</v>
      </c>
      <c r="M16" s="2046">
        <v>0</v>
      </c>
      <c r="N16" s="2047">
        <v>0</v>
      </c>
      <c r="O16" s="2048">
        <v>0</v>
      </c>
      <c r="P16" s="2049">
        <v>0</v>
      </c>
    </row>
    <row r="17" spans="1:16" x14ac:dyDescent="0.35">
      <c r="A17" t="s">
        <v>59</v>
      </c>
      <c r="B17" s="2167">
        <v>6.4516127109527588E-2</v>
      </c>
      <c r="C17" s="2168">
        <v>0</v>
      </c>
      <c r="D17" s="2169">
        <v>1.6129031777381897E-2</v>
      </c>
      <c r="E17" s="2170">
        <v>8.0645158886909485E-2</v>
      </c>
      <c r="F17" s="2171">
        <v>6.4516127109527588E-2</v>
      </c>
      <c r="G17" s="2172">
        <v>0</v>
      </c>
      <c r="H17" s="2173">
        <v>1.6129031777381897E-2</v>
      </c>
      <c r="I17" s="2174">
        <v>1.6129031777381897E-2</v>
      </c>
      <c r="J17" s="2175">
        <v>0</v>
      </c>
      <c r="K17" s="2176">
        <v>0.11290322244167328</v>
      </c>
      <c r="L17" s="2177">
        <v>1.6129031777381897E-2</v>
      </c>
      <c r="M17" s="2178">
        <v>0</v>
      </c>
      <c r="N17" s="2179">
        <v>0</v>
      </c>
      <c r="O17" s="2180">
        <v>0</v>
      </c>
      <c r="P17" s="2181">
        <v>0</v>
      </c>
    </row>
    <row r="18" spans="1:16" x14ac:dyDescent="0.35">
      <c r="A18" t="s">
        <v>60</v>
      </c>
      <c r="B18" s="2299">
        <v>3.9215687662363052E-2</v>
      </c>
      <c r="C18" s="2300">
        <v>0</v>
      </c>
      <c r="D18" s="2301">
        <v>0</v>
      </c>
      <c r="E18" s="2302">
        <v>3.9215687662363052E-2</v>
      </c>
      <c r="F18" s="2303">
        <v>0.11764705926179886</v>
      </c>
      <c r="G18" s="2304">
        <v>0</v>
      </c>
      <c r="H18" s="2305">
        <v>0</v>
      </c>
      <c r="I18" s="2306">
        <v>0</v>
      </c>
      <c r="J18" s="2307">
        <v>0</v>
      </c>
      <c r="K18" s="2308">
        <v>0.15686275064945221</v>
      </c>
      <c r="L18" s="2309">
        <v>0</v>
      </c>
      <c r="M18" s="2310">
        <v>0</v>
      </c>
      <c r="N18" s="2311">
        <v>0</v>
      </c>
      <c r="O18" s="2312">
        <v>0</v>
      </c>
      <c r="P18" s="2313">
        <v>0</v>
      </c>
    </row>
    <row r="19" spans="1:16" x14ac:dyDescent="0.35">
      <c r="A19" t="s">
        <v>61</v>
      </c>
      <c r="B19" s="2431">
        <v>0</v>
      </c>
      <c r="C19" s="2432">
        <v>0</v>
      </c>
      <c r="D19" s="2433">
        <v>3.8461539894342422E-2</v>
      </c>
      <c r="E19" s="2434">
        <v>0</v>
      </c>
      <c r="F19" s="2435">
        <v>0.15384615957736969</v>
      </c>
      <c r="G19" s="2436">
        <v>0</v>
      </c>
      <c r="H19" s="2437">
        <v>7.6923079788684845E-2</v>
      </c>
      <c r="I19" s="2438">
        <v>0</v>
      </c>
      <c r="J19" s="2439">
        <v>0</v>
      </c>
      <c r="K19" s="2440">
        <v>7.6923079788684845E-2</v>
      </c>
      <c r="L19" s="2441">
        <v>7.6923079788684845E-2</v>
      </c>
      <c r="M19" s="2442">
        <v>0</v>
      </c>
      <c r="N19" s="2443">
        <v>0</v>
      </c>
      <c r="O19" s="2444">
        <v>0</v>
      </c>
      <c r="P19" s="2445">
        <v>0</v>
      </c>
    </row>
    <row r="20" spans="1:16" x14ac:dyDescent="0.35">
      <c r="A20" t="s">
        <v>62</v>
      </c>
      <c r="B20" s="2563">
        <v>1.2500000186264515E-2</v>
      </c>
      <c r="C20" s="2564">
        <v>0</v>
      </c>
      <c r="D20" s="2565">
        <v>6.25E-2</v>
      </c>
      <c r="E20" s="2566">
        <v>0</v>
      </c>
      <c r="F20" s="2567">
        <v>0.20000000298023224</v>
      </c>
      <c r="G20" s="2568">
        <v>0</v>
      </c>
      <c r="H20" s="2569">
        <v>0</v>
      </c>
      <c r="I20" s="2570">
        <v>0</v>
      </c>
      <c r="J20" s="2571">
        <v>0</v>
      </c>
      <c r="K20" s="2572">
        <v>8.7499998509883881E-2</v>
      </c>
      <c r="L20" s="2573">
        <v>0</v>
      </c>
      <c r="M20" s="2574">
        <v>0</v>
      </c>
      <c r="N20" s="2575">
        <v>0</v>
      </c>
      <c r="O20" s="2576">
        <v>0</v>
      </c>
      <c r="P20" s="2577">
        <v>0</v>
      </c>
    </row>
    <row r="21" spans="1:16" x14ac:dyDescent="0.35">
      <c r="A21" t="s">
        <v>63</v>
      </c>
      <c r="B21" s="2695">
        <v>0.1071428582072258</v>
      </c>
      <c r="C21" s="2696">
        <v>0</v>
      </c>
      <c r="D21" s="2697">
        <v>0.1071428582072258</v>
      </c>
      <c r="E21" s="2698">
        <v>7.1428574621677399E-2</v>
      </c>
      <c r="F21" s="2699">
        <v>0.1071428582072258</v>
      </c>
      <c r="G21" s="2700">
        <v>0</v>
      </c>
      <c r="H21" s="2701">
        <v>0</v>
      </c>
      <c r="I21" s="2702">
        <v>3.5714287310838699E-2</v>
      </c>
      <c r="J21" s="2703">
        <v>0</v>
      </c>
      <c r="K21" s="2704">
        <v>3.5714287310838699E-2</v>
      </c>
      <c r="L21" s="2705">
        <v>0</v>
      </c>
      <c r="M21" s="2706">
        <v>0</v>
      </c>
      <c r="N21" s="2707">
        <v>0</v>
      </c>
      <c r="O21" s="2708">
        <v>0</v>
      </c>
      <c r="P21" s="2709">
        <v>0</v>
      </c>
    </row>
    <row r="22" spans="1:16" x14ac:dyDescent="0.35">
      <c r="A22" t="s">
        <v>64</v>
      </c>
      <c r="B22" s="2827">
        <v>0.12328767031431198</v>
      </c>
      <c r="C22" s="2828">
        <v>0</v>
      </c>
      <c r="D22" s="2829">
        <v>6.8493150174617767E-3</v>
      </c>
      <c r="E22" s="2830">
        <v>2.7397260069847107E-2</v>
      </c>
      <c r="F22" s="2831">
        <v>8.2191780209541321E-2</v>
      </c>
      <c r="G22" s="2832">
        <v>1.3698630034923553E-2</v>
      </c>
      <c r="H22" s="2833">
        <v>1.3698630034923553E-2</v>
      </c>
      <c r="I22" s="2834">
        <v>0</v>
      </c>
      <c r="J22" s="2835">
        <v>0</v>
      </c>
      <c r="K22" s="2836">
        <v>6.8493150174617767E-2</v>
      </c>
      <c r="L22" s="2837">
        <v>0</v>
      </c>
      <c r="M22" s="2838">
        <v>0</v>
      </c>
      <c r="N22" s="2839">
        <v>0</v>
      </c>
      <c r="O22" s="2840">
        <v>0</v>
      </c>
      <c r="P22" s="2841">
        <v>0</v>
      </c>
    </row>
    <row r="23" spans="1:16" x14ac:dyDescent="0.35">
      <c r="A23" t="s">
        <v>65</v>
      </c>
      <c r="B23" s="2959">
        <v>5.6451611220836639E-2</v>
      </c>
      <c r="C23" s="2960">
        <v>0</v>
      </c>
      <c r="D23" s="2961">
        <v>0</v>
      </c>
      <c r="E23" s="2962">
        <v>2.4193547666072845E-2</v>
      </c>
      <c r="F23" s="2963">
        <v>3.2258063554763794E-2</v>
      </c>
      <c r="G23" s="2964">
        <v>0.11290322244167328</v>
      </c>
      <c r="H23" s="2965">
        <v>0</v>
      </c>
      <c r="I23" s="2966">
        <v>1.6129031777381897E-2</v>
      </c>
      <c r="J23" s="2967">
        <v>0</v>
      </c>
      <c r="K23" s="2968">
        <v>1.6129031777381897E-2</v>
      </c>
      <c r="L23" s="2969">
        <v>0</v>
      </c>
      <c r="M23" s="2970">
        <v>0</v>
      </c>
      <c r="N23" s="2971">
        <v>0</v>
      </c>
      <c r="O23" s="2972">
        <v>0</v>
      </c>
      <c r="P23" s="2973">
        <v>4.8387095332145691E-2</v>
      </c>
    </row>
    <row r="24" spans="1:16" x14ac:dyDescent="0.35">
      <c r="A24" t="s">
        <v>66</v>
      </c>
      <c r="B24" s="3091">
        <v>0.30612245202064514</v>
      </c>
      <c r="C24" s="3092">
        <v>0</v>
      </c>
      <c r="D24" s="3093">
        <v>2.0408162847161293E-2</v>
      </c>
      <c r="E24" s="3094">
        <v>0</v>
      </c>
      <c r="F24" s="3095">
        <v>0</v>
      </c>
      <c r="G24" s="3096">
        <v>0</v>
      </c>
      <c r="H24" s="3097">
        <v>0</v>
      </c>
      <c r="I24" s="3098">
        <v>0</v>
      </c>
      <c r="J24" s="3099">
        <v>0</v>
      </c>
      <c r="K24" s="3100">
        <v>0</v>
      </c>
      <c r="L24" s="3101">
        <v>8.1632651388645172E-2</v>
      </c>
      <c r="M24" s="3102">
        <v>0</v>
      </c>
      <c r="N24" s="3103">
        <v>0</v>
      </c>
      <c r="O24" s="3104">
        <v>0</v>
      </c>
      <c r="P24" s="3105">
        <v>0</v>
      </c>
    </row>
    <row r="25" spans="1:16" x14ac:dyDescent="0.35">
      <c r="A25" t="s">
        <v>67</v>
      </c>
      <c r="B25" s="3223">
        <v>1.6949152573943138E-2</v>
      </c>
      <c r="C25" s="3224">
        <v>0</v>
      </c>
      <c r="D25" s="3225">
        <v>0</v>
      </c>
      <c r="E25" s="3226">
        <v>1.1299435049295425E-2</v>
      </c>
      <c r="F25" s="3227">
        <v>0.16384181380271912</v>
      </c>
      <c r="G25" s="3228">
        <v>0</v>
      </c>
      <c r="H25" s="3229">
        <v>0</v>
      </c>
      <c r="I25" s="3230">
        <v>2.8248585760593414E-2</v>
      </c>
      <c r="J25" s="3231">
        <v>0</v>
      </c>
      <c r="K25" s="3232">
        <v>0.15819208323955536</v>
      </c>
      <c r="L25" s="3233">
        <v>0</v>
      </c>
      <c r="M25" s="3234">
        <v>0</v>
      </c>
      <c r="N25" s="3235">
        <v>0</v>
      </c>
      <c r="O25" s="3236">
        <v>0</v>
      </c>
      <c r="P25" s="3237">
        <v>5.6497175246477127E-3</v>
      </c>
    </row>
    <row r="26" spans="1:16" x14ac:dyDescent="0.35">
      <c r="A26" t="s">
        <v>68</v>
      </c>
      <c r="B26" s="3355">
        <v>4.9286641180515289E-2</v>
      </c>
      <c r="C26" s="3356">
        <v>0</v>
      </c>
      <c r="D26" s="3357">
        <v>6.4850843045860529E-4</v>
      </c>
      <c r="E26" s="3358">
        <v>4.1504539549350739E-2</v>
      </c>
      <c r="F26" s="3359">
        <v>0.15369649231433868</v>
      </c>
      <c r="G26" s="3360">
        <v>1.2970168609172106E-3</v>
      </c>
      <c r="H26" s="3361">
        <v>2.0752269774675369E-2</v>
      </c>
      <c r="I26" s="3362">
        <v>1.3618676923215389E-2</v>
      </c>
      <c r="J26" s="3363">
        <v>0</v>
      </c>
      <c r="K26" s="3364">
        <v>2.853437140583992E-2</v>
      </c>
      <c r="L26" s="3365">
        <v>0</v>
      </c>
      <c r="M26" s="3366">
        <v>0</v>
      </c>
      <c r="N26" s="3367">
        <v>0</v>
      </c>
      <c r="O26" s="3368">
        <v>0</v>
      </c>
      <c r="P26" s="3369">
        <v>0</v>
      </c>
    </row>
    <row r="27" spans="1:16" x14ac:dyDescent="0.35">
      <c r="A27" t="s">
        <v>69</v>
      </c>
      <c r="B27" s="3487">
        <v>4.6296294778585434E-2</v>
      </c>
      <c r="C27" s="3488">
        <v>0</v>
      </c>
      <c r="D27" s="3489">
        <v>8.4175082156434655E-4</v>
      </c>
      <c r="E27" s="3490">
        <v>4.7979798167943954E-2</v>
      </c>
      <c r="F27" s="3491">
        <v>0.14141413569450378</v>
      </c>
      <c r="G27" s="3492">
        <v>1.6835016431286931E-3</v>
      </c>
      <c r="H27" s="3493">
        <v>2.693602629005909E-2</v>
      </c>
      <c r="I27" s="3494">
        <v>1.1784511618316174E-2</v>
      </c>
      <c r="J27" s="3495">
        <v>0</v>
      </c>
      <c r="K27" s="3496">
        <v>2.4410774931311607E-2</v>
      </c>
      <c r="L27" s="3497">
        <v>0</v>
      </c>
      <c r="M27" s="3498">
        <v>0</v>
      </c>
      <c r="N27" s="3499">
        <v>0</v>
      </c>
      <c r="O27" s="3500">
        <v>0</v>
      </c>
      <c r="P27" s="3501">
        <v>0</v>
      </c>
    </row>
    <row r="28" spans="1:16" x14ac:dyDescent="0.35">
      <c r="A28" t="s">
        <v>70</v>
      </c>
      <c r="B28" s="3619">
        <v>0.18644067645072937</v>
      </c>
      <c r="C28" s="3620">
        <v>0</v>
      </c>
      <c r="D28" s="3621">
        <v>0</v>
      </c>
      <c r="E28" s="3622">
        <v>6.7796610295772552E-2</v>
      </c>
      <c r="F28" s="3623">
        <v>0.10169491171836853</v>
      </c>
      <c r="G28" s="3624">
        <v>0</v>
      </c>
      <c r="H28" s="3625">
        <v>1.6949152573943138E-2</v>
      </c>
      <c r="I28" s="3626">
        <v>0</v>
      </c>
      <c r="J28" s="3627">
        <v>0</v>
      </c>
      <c r="K28" s="3628">
        <v>3.3898305147886276E-2</v>
      </c>
      <c r="L28" s="3629">
        <v>0</v>
      </c>
      <c r="M28" s="3630">
        <v>0</v>
      </c>
      <c r="N28" s="3631">
        <v>0</v>
      </c>
      <c r="O28" s="3632">
        <v>0</v>
      </c>
      <c r="P28" s="3633">
        <v>0</v>
      </c>
    </row>
    <row r="29" spans="1:16" x14ac:dyDescent="0.35">
      <c r="A29" t="s">
        <v>71</v>
      </c>
      <c r="B29" s="3751">
        <v>0.10909090936183929</v>
      </c>
      <c r="C29" s="3752">
        <v>0</v>
      </c>
      <c r="D29" s="3753">
        <v>0.12727272510528564</v>
      </c>
      <c r="E29" s="3754">
        <v>3.6363635212182999E-2</v>
      </c>
      <c r="F29" s="3755">
        <v>3.6363635212182999E-2</v>
      </c>
      <c r="G29" s="3756">
        <v>9.0909093618392944E-2</v>
      </c>
      <c r="H29" s="3757">
        <v>1.8181817606091499E-2</v>
      </c>
      <c r="I29" s="3758">
        <v>0</v>
      </c>
      <c r="J29" s="3759">
        <v>0</v>
      </c>
      <c r="K29" s="3760">
        <v>1.8181817606091499E-2</v>
      </c>
      <c r="L29" s="3761">
        <v>0</v>
      </c>
      <c r="M29" s="3762">
        <v>0</v>
      </c>
      <c r="N29" s="3763">
        <v>0</v>
      </c>
      <c r="O29" s="3764">
        <v>0</v>
      </c>
      <c r="P29" s="3765">
        <v>0</v>
      </c>
    </row>
    <row r="30" spans="1:16" x14ac:dyDescent="0.35">
      <c r="A30" t="s">
        <v>72</v>
      </c>
      <c r="B30" s="3883">
        <v>6.1224490404129028E-2</v>
      </c>
      <c r="C30" s="3884">
        <v>0</v>
      </c>
      <c r="D30" s="3885">
        <v>4.0816325694322586E-2</v>
      </c>
      <c r="E30" s="3886">
        <v>2.0408162847161293E-2</v>
      </c>
      <c r="F30" s="3887">
        <v>0.1428571492433548</v>
      </c>
      <c r="G30" s="3888">
        <v>0</v>
      </c>
      <c r="H30" s="3889">
        <v>0</v>
      </c>
      <c r="I30" s="3890">
        <v>0</v>
      </c>
      <c r="J30" s="3891">
        <v>0</v>
      </c>
      <c r="K30" s="3892">
        <v>0.1428571492433548</v>
      </c>
      <c r="L30" s="3893">
        <v>0</v>
      </c>
      <c r="M30" s="3894">
        <v>0</v>
      </c>
      <c r="N30" s="3895">
        <v>0</v>
      </c>
      <c r="O30" s="3896">
        <v>0</v>
      </c>
      <c r="P30" s="3897">
        <v>0</v>
      </c>
    </row>
    <row r="31" spans="1:16" x14ac:dyDescent="0.35">
      <c r="A31" t="s">
        <v>73</v>
      </c>
      <c r="B31" s="4015">
        <v>3.0303029343485832E-2</v>
      </c>
      <c r="C31" s="4016">
        <v>0</v>
      </c>
      <c r="D31" s="4017">
        <v>0</v>
      </c>
      <c r="E31" s="4018">
        <v>1.5151514671742916E-2</v>
      </c>
      <c r="F31" s="4019">
        <v>4.5454546809196472E-2</v>
      </c>
      <c r="G31" s="4020">
        <v>0.12121211737394333</v>
      </c>
      <c r="H31" s="4021">
        <v>0</v>
      </c>
      <c r="I31" s="4022">
        <v>1.5151514671742916E-2</v>
      </c>
      <c r="J31" s="4023">
        <v>0</v>
      </c>
      <c r="K31" s="4024">
        <v>3.0303029343485832E-2</v>
      </c>
      <c r="L31" s="4025">
        <v>0</v>
      </c>
      <c r="M31" s="4026">
        <v>0</v>
      </c>
      <c r="N31" s="4027">
        <v>0</v>
      </c>
      <c r="O31" s="4028">
        <v>0</v>
      </c>
      <c r="P31" s="4029">
        <v>4.5454546809196472E-2</v>
      </c>
    </row>
    <row r="32" spans="1:16" x14ac:dyDescent="0.35">
      <c r="A32" t="s">
        <v>74</v>
      </c>
      <c r="B32" s="4147">
        <v>0.18571428954601288</v>
      </c>
      <c r="C32" s="4148">
        <v>0</v>
      </c>
      <c r="D32" s="4149">
        <v>1.4285714365541935E-2</v>
      </c>
      <c r="E32" s="4150">
        <v>0.11428571492433548</v>
      </c>
      <c r="F32" s="4151">
        <v>7.1428574621677399E-2</v>
      </c>
      <c r="G32" s="4152">
        <v>5.714285746216774E-2</v>
      </c>
      <c r="H32" s="4153">
        <v>0</v>
      </c>
      <c r="I32" s="4154">
        <v>0</v>
      </c>
      <c r="J32" s="4155">
        <v>0</v>
      </c>
      <c r="K32" s="4156">
        <v>0</v>
      </c>
      <c r="L32" s="4157">
        <v>0</v>
      </c>
      <c r="M32" s="4158">
        <v>0</v>
      </c>
      <c r="N32" s="4159">
        <v>0</v>
      </c>
      <c r="O32" s="4160">
        <v>0</v>
      </c>
      <c r="P32" s="4161">
        <v>0</v>
      </c>
    </row>
    <row r="33" spans="1:16" x14ac:dyDescent="0.35">
      <c r="A33" t="s">
        <v>75</v>
      </c>
      <c r="B33" s="4279">
        <v>6.7961163818836212E-2</v>
      </c>
      <c r="C33" s="4280">
        <v>0</v>
      </c>
      <c r="D33" s="4281">
        <v>9.7087379544973373E-3</v>
      </c>
      <c r="E33" s="4282">
        <v>3.8834951817989349E-2</v>
      </c>
      <c r="F33" s="4283">
        <v>0.14563107490539551</v>
      </c>
      <c r="G33" s="4284">
        <v>1.9417475908994675E-2</v>
      </c>
      <c r="H33" s="4285">
        <v>0</v>
      </c>
      <c r="I33" s="4286">
        <v>0</v>
      </c>
      <c r="J33" s="4287">
        <v>0</v>
      </c>
      <c r="K33" s="4288">
        <v>0.13592232763767242</v>
      </c>
      <c r="L33" s="4289">
        <v>0</v>
      </c>
      <c r="M33" s="4290">
        <v>0</v>
      </c>
      <c r="N33" s="4291">
        <v>0</v>
      </c>
      <c r="O33" s="4292">
        <v>0</v>
      </c>
      <c r="P33" s="4293">
        <v>0</v>
      </c>
    </row>
    <row r="34" spans="1:16" x14ac:dyDescent="0.35">
      <c r="A34" t="s">
        <v>76</v>
      </c>
      <c r="B34" s="4411">
        <v>3.9206970483064651E-2</v>
      </c>
      <c r="C34" s="4412">
        <v>1.7780938651412725E-3</v>
      </c>
      <c r="D34" s="4413">
        <v>4.2674252763390541E-3</v>
      </c>
      <c r="E34" s="4414">
        <v>7.0145800709724426E-2</v>
      </c>
      <c r="F34" s="4415">
        <v>9.4772405922412872E-2</v>
      </c>
      <c r="G34" s="4416">
        <v>9.6906116232275963E-3</v>
      </c>
      <c r="H34" s="4417">
        <v>8.0014225095510483E-3</v>
      </c>
      <c r="I34" s="4418">
        <v>1.9559033215045929E-2</v>
      </c>
      <c r="J34" s="4419">
        <v>3.2894737087190151E-3</v>
      </c>
      <c r="K34" s="4420">
        <v>6.8545520305633545E-2</v>
      </c>
      <c r="L34" s="4421">
        <v>1.5380512923002243E-2</v>
      </c>
      <c r="M34" s="4422">
        <v>0</v>
      </c>
      <c r="N34" s="4423">
        <v>0</v>
      </c>
      <c r="O34" s="4424">
        <v>0</v>
      </c>
      <c r="P34" s="4425">
        <v>3.2005689572542906E-3</v>
      </c>
    </row>
    <row r="35" spans="1:16" x14ac:dyDescent="0.35">
      <c r="A35" t="s">
        <v>77</v>
      </c>
      <c r="B35" s="4543">
        <v>5.5045872926712036E-2</v>
      </c>
      <c r="C35" s="4544">
        <v>0</v>
      </c>
      <c r="D35" s="4545">
        <v>9.1743115335702896E-3</v>
      </c>
      <c r="E35" s="4546">
        <v>0.15596330165863037</v>
      </c>
      <c r="F35" s="4547">
        <v>8.2568809390068054E-2</v>
      </c>
      <c r="G35" s="4548">
        <v>4.5871559530496597E-2</v>
      </c>
      <c r="H35" s="4549">
        <v>0</v>
      </c>
      <c r="I35" s="4550">
        <v>0</v>
      </c>
      <c r="J35" s="4551">
        <v>9.1743115335702896E-3</v>
      </c>
      <c r="K35" s="4552">
        <v>2.7522936463356018E-2</v>
      </c>
      <c r="L35" s="4553">
        <v>0</v>
      </c>
      <c r="M35" s="4554">
        <v>0</v>
      </c>
      <c r="N35" s="4555">
        <v>0</v>
      </c>
      <c r="O35" s="4556">
        <v>0</v>
      </c>
      <c r="P35" s="4557">
        <v>9.1743115335702896E-3</v>
      </c>
    </row>
    <row r="36" spans="1:16" x14ac:dyDescent="0.35">
      <c r="A36" t="s">
        <v>78</v>
      </c>
      <c r="B36" s="4675">
        <v>5.4945055395364761E-2</v>
      </c>
      <c r="C36" s="4676">
        <v>0</v>
      </c>
      <c r="D36" s="4677">
        <v>2.7472527697682381E-2</v>
      </c>
      <c r="E36" s="4678">
        <v>0.25274726748466492</v>
      </c>
      <c r="F36" s="4679">
        <v>0</v>
      </c>
      <c r="G36" s="4680">
        <v>0</v>
      </c>
      <c r="H36" s="4681">
        <v>1.0989011265337467E-2</v>
      </c>
      <c r="I36" s="4682">
        <v>0</v>
      </c>
      <c r="J36" s="4683">
        <v>0</v>
      </c>
      <c r="K36" s="4684">
        <v>0</v>
      </c>
      <c r="L36" s="4685">
        <v>0</v>
      </c>
      <c r="M36" s="4686">
        <v>0</v>
      </c>
      <c r="N36" s="4687">
        <v>0</v>
      </c>
      <c r="O36" s="4688">
        <v>0</v>
      </c>
      <c r="P36" s="4689">
        <v>0</v>
      </c>
    </row>
    <row r="37" spans="1:16" x14ac:dyDescent="0.35">
      <c r="A37" t="s">
        <v>79</v>
      </c>
      <c r="B37" s="4807">
        <v>8.5714295506477356E-2</v>
      </c>
      <c r="C37" s="4808">
        <v>0</v>
      </c>
      <c r="D37" s="4809">
        <v>2.857142873108387E-2</v>
      </c>
      <c r="E37" s="4810">
        <v>4.2857147753238678E-2</v>
      </c>
      <c r="F37" s="4811">
        <v>0.2142857164144516</v>
      </c>
      <c r="G37" s="4812">
        <v>0</v>
      </c>
      <c r="H37" s="4813">
        <v>0</v>
      </c>
      <c r="I37" s="4814">
        <v>0</v>
      </c>
      <c r="J37" s="4815">
        <v>0</v>
      </c>
      <c r="K37" s="4816">
        <v>4.2857147753238678E-2</v>
      </c>
      <c r="L37" s="4817">
        <v>0</v>
      </c>
      <c r="M37" s="4818">
        <v>0</v>
      </c>
      <c r="N37" s="4819">
        <v>0</v>
      </c>
      <c r="O37" s="4820">
        <v>0</v>
      </c>
      <c r="P37" s="4821">
        <v>0</v>
      </c>
    </row>
    <row r="38" spans="1:16" x14ac:dyDescent="0.35">
      <c r="A38" t="s">
        <v>80</v>
      </c>
      <c r="B38" s="4939">
        <v>0.111111119389534</v>
      </c>
      <c r="C38" s="4940">
        <v>0</v>
      </c>
      <c r="D38" s="4941">
        <v>0</v>
      </c>
      <c r="E38" s="4942">
        <v>0</v>
      </c>
      <c r="F38" s="4943">
        <v>0.16666668653488159</v>
      </c>
      <c r="G38" s="4944">
        <v>0</v>
      </c>
      <c r="H38" s="4945">
        <v>0</v>
      </c>
      <c r="I38" s="4946">
        <v>0</v>
      </c>
      <c r="J38" s="4947">
        <v>0</v>
      </c>
      <c r="K38" s="4948">
        <v>9.2592589557170868E-2</v>
      </c>
      <c r="L38" s="4949">
        <v>0</v>
      </c>
      <c r="M38" s="4950">
        <v>0</v>
      </c>
      <c r="N38" s="4951">
        <v>0</v>
      </c>
      <c r="O38" s="4952">
        <v>0</v>
      </c>
      <c r="P38" s="4953">
        <v>0</v>
      </c>
    </row>
    <row r="39" spans="1:16" x14ac:dyDescent="0.35">
      <c r="A39" t="s">
        <v>81</v>
      </c>
      <c r="B39" s="5071">
        <v>5.2238807082176208E-2</v>
      </c>
      <c r="C39" s="5072">
        <v>0</v>
      </c>
      <c r="D39" s="5073">
        <v>7.4626863934099674E-3</v>
      </c>
      <c r="E39" s="5074">
        <v>5.2238807082176208E-2</v>
      </c>
      <c r="F39" s="5075">
        <v>6.7164182662963867E-2</v>
      </c>
      <c r="G39" s="5076">
        <v>4.4776119291782379E-2</v>
      </c>
      <c r="H39" s="5077">
        <v>0</v>
      </c>
      <c r="I39" s="5078">
        <v>7.4626863934099674E-3</v>
      </c>
      <c r="J39" s="5079">
        <v>0</v>
      </c>
      <c r="K39" s="5080">
        <v>0.11940298229455948</v>
      </c>
      <c r="L39" s="5081">
        <v>0</v>
      </c>
      <c r="M39" s="5082">
        <v>0</v>
      </c>
      <c r="N39" s="5083">
        <v>0</v>
      </c>
      <c r="O39" s="5084">
        <v>0</v>
      </c>
      <c r="P39" s="5085">
        <v>1.4925372786819935E-2</v>
      </c>
    </row>
    <row r="40" spans="1:16" x14ac:dyDescent="0.35">
      <c r="A40" t="s">
        <v>82</v>
      </c>
      <c r="B40" s="5203">
        <v>0.11515151709318161</v>
      </c>
      <c r="C40" s="5204">
        <v>0</v>
      </c>
      <c r="D40" s="5205">
        <v>0</v>
      </c>
      <c r="E40" s="5206">
        <v>0.16363635659217834</v>
      </c>
      <c r="F40" s="5207">
        <v>3.6363635212182999E-2</v>
      </c>
      <c r="G40" s="5208">
        <v>0</v>
      </c>
      <c r="H40" s="5209">
        <v>3.6363635212182999E-2</v>
      </c>
      <c r="I40" s="5210">
        <v>0</v>
      </c>
      <c r="J40" s="5211">
        <v>0</v>
      </c>
      <c r="K40" s="5212">
        <v>4.8484846949577332E-2</v>
      </c>
      <c r="L40" s="5213">
        <v>0</v>
      </c>
      <c r="M40" s="5214">
        <v>0</v>
      </c>
      <c r="N40" s="5215">
        <v>0</v>
      </c>
      <c r="O40" s="5216">
        <v>0</v>
      </c>
      <c r="P40" s="5217">
        <v>0</v>
      </c>
    </row>
    <row r="41" spans="1:16" x14ac:dyDescent="0.35">
      <c r="A41" t="s">
        <v>83</v>
      </c>
      <c r="B41" s="5335">
        <v>0.18604651093482971</v>
      </c>
      <c r="C41" s="5336">
        <v>0</v>
      </c>
      <c r="D41" s="5337">
        <v>4.6511627733707428E-2</v>
      </c>
      <c r="E41" s="5338">
        <v>4.6511627733707428E-2</v>
      </c>
      <c r="F41" s="5339">
        <v>9.3023255467414856E-2</v>
      </c>
      <c r="G41" s="5340">
        <v>0</v>
      </c>
      <c r="H41" s="5341">
        <v>0</v>
      </c>
      <c r="I41" s="5342">
        <v>0</v>
      </c>
      <c r="J41" s="5343">
        <v>0</v>
      </c>
      <c r="K41" s="5344">
        <v>6.976744532585144E-2</v>
      </c>
      <c r="L41" s="5345">
        <v>0</v>
      </c>
      <c r="M41" s="5346">
        <v>0</v>
      </c>
      <c r="N41" s="5347">
        <v>0</v>
      </c>
      <c r="O41" s="5348">
        <v>0</v>
      </c>
      <c r="P41" s="5349">
        <v>0</v>
      </c>
    </row>
    <row r="42" spans="1:16" x14ac:dyDescent="0.35">
      <c r="A42" t="s">
        <v>84</v>
      </c>
      <c r="B42" s="5467">
        <v>0.12121211737394333</v>
      </c>
      <c r="C42" s="5468">
        <v>0</v>
      </c>
      <c r="D42" s="5469">
        <v>0</v>
      </c>
      <c r="E42" s="5470">
        <v>6.0606058686971664E-2</v>
      </c>
      <c r="F42" s="5471">
        <v>6.0606058686971664E-2</v>
      </c>
      <c r="G42" s="5472">
        <v>6.0606058686971664E-2</v>
      </c>
      <c r="H42" s="5473">
        <v>0</v>
      </c>
      <c r="I42" s="5474">
        <v>3.0303029343485832E-2</v>
      </c>
      <c r="J42" s="5475">
        <v>0</v>
      </c>
      <c r="K42" s="5476">
        <v>3.0303029343485832E-2</v>
      </c>
      <c r="L42" s="5477">
        <v>6.0606058686971664E-2</v>
      </c>
      <c r="M42" s="5478">
        <v>0</v>
      </c>
      <c r="N42" s="5479">
        <v>0</v>
      </c>
      <c r="O42" s="5480">
        <v>0</v>
      </c>
      <c r="P42" s="5481">
        <v>0</v>
      </c>
    </row>
    <row r="43" spans="1:16" x14ac:dyDescent="0.35">
      <c r="A43" t="s">
        <v>85</v>
      </c>
      <c r="B43" s="5599">
        <v>0.17647057771682739</v>
      </c>
      <c r="C43" s="5600">
        <v>0</v>
      </c>
      <c r="D43" s="5601">
        <v>0</v>
      </c>
      <c r="E43" s="5602">
        <v>0.11764705926179886</v>
      </c>
      <c r="F43" s="5603">
        <v>2.9411764815449715E-2</v>
      </c>
      <c r="G43" s="5604">
        <v>0</v>
      </c>
      <c r="H43" s="5605">
        <v>0</v>
      </c>
      <c r="I43" s="5606">
        <v>0</v>
      </c>
      <c r="J43" s="5607">
        <v>0</v>
      </c>
      <c r="K43" s="5608">
        <v>0.14705882966518402</v>
      </c>
      <c r="L43" s="5609">
        <v>0</v>
      </c>
      <c r="M43" s="5610">
        <v>0</v>
      </c>
      <c r="N43" s="5611">
        <v>0</v>
      </c>
      <c r="O43" s="5612">
        <v>0</v>
      </c>
      <c r="P43" s="5613">
        <v>0</v>
      </c>
    </row>
    <row r="44" spans="1:16" x14ac:dyDescent="0.35">
      <c r="A44" t="s">
        <v>86</v>
      </c>
      <c r="B44" s="5731">
        <v>5.4999999701976776E-2</v>
      </c>
      <c r="C44" s="5732">
        <v>0</v>
      </c>
      <c r="D44" s="5733">
        <v>1.9999999552965164E-2</v>
      </c>
      <c r="E44" s="5734">
        <v>5.000000074505806E-2</v>
      </c>
      <c r="F44" s="5735">
        <v>0.17000000178813934</v>
      </c>
      <c r="G44" s="5736">
        <v>0</v>
      </c>
      <c r="H44" s="5737">
        <v>0</v>
      </c>
      <c r="I44" s="5738">
        <v>2.9999999329447746E-2</v>
      </c>
      <c r="J44" s="5739">
        <v>0</v>
      </c>
      <c r="K44" s="5740">
        <v>9.4999998807907104E-2</v>
      </c>
      <c r="L44" s="5741">
        <v>0</v>
      </c>
      <c r="M44" s="5742">
        <v>0</v>
      </c>
      <c r="N44" s="5743">
        <v>0</v>
      </c>
      <c r="O44" s="5744">
        <v>0</v>
      </c>
      <c r="P44" s="5745">
        <v>0</v>
      </c>
    </row>
    <row r="45" spans="1:16" x14ac:dyDescent="0.35">
      <c r="A45" t="s">
        <v>87</v>
      </c>
      <c r="B45" s="5863">
        <v>0.11578947305679321</v>
      </c>
      <c r="C45" s="5864">
        <v>0</v>
      </c>
      <c r="D45" s="5865">
        <v>1.0526316240429878E-2</v>
      </c>
      <c r="E45" s="5866">
        <v>5.2631579339504242E-2</v>
      </c>
      <c r="F45" s="5867">
        <v>8.4210529923439026E-2</v>
      </c>
      <c r="G45" s="5868">
        <v>8.4210529923439026E-2</v>
      </c>
      <c r="H45" s="5869">
        <v>1.0526316240429878E-2</v>
      </c>
      <c r="I45" s="5870">
        <v>0</v>
      </c>
      <c r="J45" s="5871">
        <v>0</v>
      </c>
      <c r="K45" s="5872">
        <v>6.3157893717288971E-2</v>
      </c>
      <c r="L45" s="5873">
        <v>1.0526316240429878E-2</v>
      </c>
      <c r="M45" s="5874">
        <v>0</v>
      </c>
      <c r="N45" s="5875">
        <v>0</v>
      </c>
      <c r="O45" s="5876">
        <v>0</v>
      </c>
      <c r="P45" s="5877">
        <v>0</v>
      </c>
    </row>
    <row r="46" spans="1:16" x14ac:dyDescent="0.35">
      <c r="A46" t="s">
        <v>88</v>
      </c>
      <c r="B46" s="5995">
        <v>8.8235288858413696E-2</v>
      </c>
      <c r="C46" s="5996">
        <v>0</v>
      </c>
      <c r="D46" s="5997">
        <v>0</v>
      </c>
      <c r="E46" s="5998">
        <v>0</v>
      </c>
      <c r="F46" s="5999">
        <v>0.20588235557079315</v>
      </c>
      <c r="G46" s="6000">
        <v>0</v>
      </c>
      <c r="H46" s="6001">
        <v>0</v>
      </c>
      <c r="I46" s="6002">
        <v>8.8235288858413696E-2</v>
      </c>
      <c r="J46" s="6003">
        <v>0</v>
      </c>
      <c r="K46" s="6004">
        <v>5.8823529630899429E-2</v>
      </c>
      <c r="L46" s="6005">
        <v>0</v>
      </c>
      <c r="M46" s="6006">
        <v>0</v>
      </c>
      <c r="N46" s="6007">
        <v>0</v>
      </c>
      <c r="O46" s="6008">
        <v>0</v>
      </c>
      <c r="P46" s="6009">
        <v>0</v>
      </c>
    </row>
    <row r="47" spans="1:16" x14ac:dyDescent="0.35">
      <c r="A47" t="s">
        <v>89</v>
      </c>
      <c r="B47" s="6127">
        <v>6.3829787075519562E-2</v>
      </c>
      <c r="C47" s="6128">
        <v>0</v>
      </c>
      <c r="D47" s="6129">
        <v>0</v>
      </c>
      <c r="E47" s="6130">
        <v>0.23404255509376526</v>
      </c>
      <c r="F47" s="6131">
        <v>0</v>
      </c>
      <c r="G47" s="6132">
        <v>0</v>
      </c>
      <c r="H47" s="6133">
        <v>0</v>
      </c>
      <c r="I47" s="6134">
        <v>0</v>
      </c>
      <c r="J47" s="6135">
        <v>0</v>
      </c>
      <c r="K47" s="6136">
        <v>4.2553190141916275E-2</v>
      </c>
      <c r="L47" s="6137">
        <v>0</v>
      </c>
      <c r="M47" s="6138">
        <v>0</v>
      </c>
      <c r="N47" s="6139">
        <v>0</v>
      </c>
      <c r="O47" s="6140">
        <v>0</v>
      </c>
      <c r="P47" s="6141">
        <v>0</v>
      </c>
    </row>
    <row r="48" spans="1:16" x14ac:dyDescent="0.35">
      <c r="A48" t="s">
        <v>90</v>
      </c>
      <c r="B48" s="6259">
        <v>2.5641025975346565E-2</v>
      </c>
      <c r="C48" s="6260">
        <v>0</v>
      </c>
      <c r="D48" s="6261">
        <v>0</v>
      </c>
      <c r="E48" s="6262">
        <v>3.4188035875558853E-2</v>
      </c>
      <c r="F48" s="6263">
        <v>0.15384615957736969</v>
      </c>
      <c r="G48" s="6264">
        <v>1.7094017937779427E-2</v>
      </c>
      <c r="H48" s="6265">
        <v>0</v>
      </c>
      <c r="I48" s="6266">
        <v>1.7094017937779427E-2</v>
      </c>
      <c r="J48" s="6267">
        <v>8.5470089688897133E-3</v>
      </c>
      <c r="K48" s="6268">
        <v>4.2735043913125992E-2</v>
      </c>
      <c r="L48" s="6269">
        <v>0</v>
      </c>
      <c r="M48" s="6270">
        <v>0</v>
      </c>
      <c r="N48" s="6271">
        <v>0</v>
      </c>
      <c r="O48" s="6272">
        <v>0</v>
      </c>
      <c r="P48" s="6273">
        <v>0</v>
      </c>
    </row>
    <row r="49" spans="1:16" x14ac:dyDescent="0.35">
      <c r="A49" t="s">
        <v>91</v>
      </c>
      <c r="B49" s="6391">
        <v>0.15189872682094574</v>
      </c>
      <c r="C49" s="6392">
        <v>0</v>
      </c>
      <c r="D49" s="6393">
        <v>0.1139240488409996</v>
      </c>
      <c r="E49" s="6394">
        <v>8.860759437084198E-2</v>
      </c>
      <c r="F49" s="6395">
        <v>2.5316454470157623E-2</v>
      </c>
      <c r="G49" s="6396">
        <v>0</v>
      </c>
      <c r="H49" s="6397">
        <v>0</v>
      </c>
      <c r="I49" s="6398">
        <v>0</v>
      </c>
      <c r="J49" s="6399">
        <v>0</v>
      </c>
      <c r="K49" s="6400">
        <v>3.7974681705236435E-2</v>
      </c>
      <c r="L49" s="6401">
        <v>0</v>
      </c>
      <c r="M49" s="6402">
        <v>0</v>
      </c>
      <c r="N49" s="6403">
        <v>0</v>
      </c>
      <c r="O49" s="6404">
        <v>0</v>
      </c>
      <c r="P49" s="6405">
        <v>0</v>
      </c>
    </row>
    <row r="50" spans="1:16" x14ac:dyDescent="0.35">
      <c r="A50" t="s">
        <v>92</v>
      </c>
      <c r="B50" s="6523">
        <v>0.12962962687015533</v>
      </c>
      <c r="C50" s="6524">
        <v>0</v>
      </c>
      <c r="D50" s="6525">
        <v>0</v>
      </c>
      <c r="E50" s="6526">
        <v>7.4074074625968933E-2</v>
      </c>
      <c r="F50" s="6527">
        <v>9.2592589557170868E-2</v>
      </c>
      <c r="G50" s="6528">
        <v>0</v>
      </c>
      <c r="H50" s="6529">
        <v>1.8518518656492233E-2</v>
      </c>
      <c r="I50" s="6530">
        <v>0</v>
      </c>
      <c r="J50" s="6531">
        <v>0</v>
      </c>
      <c r="K50" s="6532">
        <v>0</v>
      </c>
      <c r="L50" s="6533">
        <v>5.5555559694766998E-2</v>
      </c>
      <c r="M50" s="6534">
        <v>0</v>
      </c>
      <c r="N50" s="6535">
        <v>0</v>
      </c>
      <c r="O50" s="6536">
        <v>0</v>
      </c>
      <c r="P50" s="6537">
        <v>0</v>
      </c>
    </row>
    <row r="51" spans="1:16" x14ac:dyDescent="0.35">
      <c r="A51" t="s">
        <v>93</v>
      </c>
      <c r="B51" s="6655">
        <v>5.128205195069313E-2</v>
      </c>
      <c r="C51" s="6656">
        <v>0</v>
      </c>
      <c r="D51" s="6657">
        <v>0</v>
      </c>
      <c r="E51" s="6658">
        <v>5.128205195069313E-2</v>
      </c>
      <c r="F51" s="6659">
        <v>0.17948718369007111</v>
      </c>
      <c r="G51" s="6660">
        <v>0</v>
      </c>
      <c r="H51" s="6661">
        <v>0</v>
      </c>
      <c r="I51" s="6662">
        <v>2.5641025975346565E-2</v>
      </c>
      <c r="J51" s="6663">
        <v>0</v>
      </c>
      <c r="K51" s="6664">
        <v>5.128205195069313E-2</v>
      </c>
      <c r="L51" s="6665">
        <v>0</v>
      </c>
      <c r="M51" s="6666">
        <v>0</v>
      </c>
      <c r="N51" s="6667">
        <v>0</v>
      </c>
      <c r="O51" s="6668">
        <v>0</v>
      </c>
      <c r="P51" s="6669">
        <v>0</v>
      </c>
    </row>
    <row r="52" spans="1:16" x14ac:dyDescent="0.35">
      <c r="A52" t="s">
        <v>94</v>
      </c>
      <c r="B52" s="6787">
        <v>7.9999998211860657E-2</v>
      </c>
      <c r="C52" s="6788">
        <v>0</v>
      </c>
      <c r="D52" s="6789">
        <v>0</v>
      </c>
      <c r="E52" s="6790">
        <v>0</v>
      </c>
      <c r="F52" s="6791">
        <v>0.14000000059604645</v>
      </c>
      <c r="G52" s="6792">
        <v>0</v>
      </c>
      <c r="H52" s="6793">
        <v>0</v>
      </c>
      <c r="I52" s="6794">
        <v>9.9999997764825821E-3</v>
      </c>
      <c r="J52" s="6795">
        <v>1.9999999552965164E-2</v>
      </c>
      <c r="K52" s="6796">
        <v>9.0000003576278687E-2</v>
      </c>
      <c r="L52" s="6797">
        <v>0</v>
      </c>
      <c r="M52" s="6798">
        <v>0</v>
      </c>
      <c r="N52" s="6799">
        <v>0</v>
      </c>
      <c r="O52" s="6800">
        <v>0</v>
      </c>
      <c r="P52" s="6801">
        <v>0</v>
      </c>
    </row>
    <row r="53" spans="1:16" x14ac:dyDescent="0.35">
      <c r="A53" t="s">
        <v>95</v>
      </c>
      <c r="B53" s="6919">
        <v>6.4935065805912018E-2</v>
      </c>
      <c r="C53" s="6920">
        <v>0</v>
      </c>
      <c r="D53" s="6921">
        <v>0</v>
      </c>
      <c r="E53" s="6922">
        <v>3.8961037993431091E-2</v>
      </c>
      <c r="F53" s="6923">
        <v>7.7922075986862183E-2</v>
      </c>
      <c r="G53" s="6924">
        <v>0.11688311398029327</v>
      </c>
      <c r="H53" s="6925">
        <v>0</v>
      </c>
      <c r="I53" s="6926">
        <v>0</v>
      </c>
      <c r="J53" s="6927">
        <v>0</v>
      </c>
      <c r="K53" s="6928">
        <v>3.8961037993431091E-2</v>
      </c>
      <c r="L53" s="6929">
        <v>0</v>
      </c>
      <c r="M53" s="6930">
        <v>0</v>
      </c>
      <c r="N53" s="6931">
        <v>0</v>
      </c>
      <c r="O53" s="6932">
        <v>0</v>
      </c>
      <c r="P53" s="6933">
        <v>1.2987012974917889E-2</v>
      </c>
    </row>
    <row r="54" spans="1:16" x14ac:dyDescent="0.35">
      <c r="A54" t="s">
        <v>96</v>
      </c>
      <c r="B54" s="7051">
        <v>0</v>
      </c>
      <c r="C54" s="7052">
        <v>0</v>
      </c>
      <c r="D54" s="7053">
        <v>1.4492753893136978E-2</v>
      </c>
      <c r="E54" s="7054">
        <v>0</v>
      </c>
      <c r="F54" s="7055">
        <v>0</v>
      </c>
      <c r="G54" s="7056">
        <v>0</v>
      </c>
      <c r="H54" s="7057">
        <v>4.3478261679410934E-2</v>
      </c>
      <c r="I54" s="7058">
        <v>5.7971015572547913E-2</v>
      </c>
      <c r="J54" s="7059">
        <v>0</v>
      </c>
      <c r="K54" s="7060">
        <v>2.8985507786273956E-2</v>
      </c>
      <c r="L54" s="7061">
        <v>8.6956523358821869E-2</v>
      </c>
      <c r="M54" s="7062">
        <v>0</v>
      </c>
      <c r="N54" s="7063">
        <v>0</v>
      </c>
      <c r="O54" s="7064">
        <v>0</v>
      </c>
      <c r="P54" s="7065">
        <v>8.6956523358821869E-2</v>
      </c>
    </row>
    <row r="55" spans="1:16" x14ac:dyDescent="0.35">
      <c r="A55" t="s">
        <v>97</v>
      </c>
      <c r="B55" s="7183">
        <v>0.22222223877906799</v>
      </c>
      <c r="C55" s="7184">
        <v>0</v>
      </c>
      <c r="D55" s="7185">
        <v>0</v>
      </c>
      <c r="E55" s="7186">
        <v>0</v>
      </c>
      <c r="F55" s="7187">
        <v>7.4074074625968933E-2</v>
      </c>
      <c r="G55" s="7188">
        <v>0</v>
      </c>
      <c r="H55" s="7189">
        <v>3.7037037312984467E-2</v>
      </c>
      <c r="I55" s="7190">
        <v>0</v>
      </c>
      <c r="J55" s="7191">
        <v>0</v>
      </c>
      <c r="K55" s="7192">
        <v>0</v>
      </c>
      <c r="L55" s="7193">
        <v>3.7037037312984467E-2</v>
      </c>
      <c r="M55" s="7194">
        <v>0</v>
      </c>
      <c r="N55" s="7195">
        <v>0</v>
      </c>
      <c r="O55" s="7196">
        <v>0</v>
      </c>
      <c r="P55" s="7197">
        <v>7.4074074625968933E-2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/>
  </sheetViews>
  <sheetFormatPr defaultRowHeight="14.15" x14ac:dyDescent="0.35"/>
  <cols>
    <col min="1" max="1" width="43" bestFit="1" customWidth="1"/>
    <col min="2" max="2" width="8.4140625" bestFit="1" customWidth="1"/>
    <col min="3" max="4" width="10.1640625" bestFit="1" customWidth="1"/>
    <col min="5" max="5" width="15.75" bestFit="1" customWidth="1"/>
    <col min="6" max="6" width="13.58203125" bestFit="1" customWidth="1"/>
    <col min="7" max="7" width="10.75" bestFit="1" customWidth="1"/>
    <col min="8" max="8" width="15.25" bestFit="1" customWidth="1"/>
    <col min="9" max="9" width="14.25" bestFit="1" customWidth="1"/>
    <col min="10" max="10" width="7.1640625" bestFit="1" customWidth="1"/>
    <col min="11" max="11" width="20.1640625" bestFit="1" customWidth="1"/>
  </cols>
  <sheetData>
    <row r="1" spans="1:11" x14ac:dyDescent="0.35">
      <c r="A1" t="s">
        <v>0</v>
      </c>
      <c r="B1" s="149" t="s">
        <v>26</v>
      </c>
      <c r="C1" s="150" t="s">
        <v>27</v>
      </c>
      <c r="D1" s="151" t="s">
        <v>28</v>
      </c>
      <c r="E1" s="152" t="s">
        <v>29</v>
      </c>
      <c r="F1" s="153" t="s">
        <v>30</v>
      </c>
      <c r="G1" s="154" t="s">
        <v>31</v>
      </c>
      <c r="H1" s="155" t="s">
        <v>32</v>
      </c>
      <c r="I1" s="156" t="s">
        <v>33</v>
      </c>
      <c r="J1" s="157" t="s">
        <v>34</v>
      </c>
      <c r="K1" s="158" t="s">
        <v>35</v>
      </c>
    </row>
    <row r="2" spans="1:11" x14ac:dyDescent="0.35">
      <c r="A2" t="s">
        <v>10</v>
      </c>
      <c r="B2" s="179">
        <v>0</v>
      </c>
      <c r="C2" s="180">
        <v>0.71428573131561279</v>
      </c>
      <c r="D2" s="181">
        <v>0</v>
      </c>
      <c r="E2" s="182">
        <v>0.1071428582072258</v>
      </c>
      <c r="F2" s="183">
        <v>7.1428574621677399E-2</v>
      </c>
      <c r="G2" s="184">
        <v>3.5714287310838699E-2</v>
      </c>
      <c r="H2" s="185">
        <v>3.5714287310838699E-2</v>
      </c>
      <c r="I2" s="186">
        <v>0</v>
      </c>
      <c r="J2" s="187">
        <v>0</v>
      </c>
      <c r="K2" s="188">
        <v>3.5714287310838699E-2</v>
      </c>
    </row>
    <row r="3" spans="1:11" x14ac:dyDescent="0.35">
      <c r="A3" t="s">
        <v>45</v>
      </c>
      <c r="B3" s="344">
        <v>9.0909093618392944E-2</v>
      </c>
      <c r="C3" s="345">
        <v>0.54545456171035767</v>
      </c>
      <c r="D3" s="346">
        <v>9.0909093618392944E-2</v>
      </c>
      <c r="E3" s="347">
        <v>0</v>
      </c>
      <c r="F3" s="348">
        <v>0</v>
      </c>
      <c r="G3" s="349">
        <v>0.13636364042758942</v>
      </c>
      <c r="H3" s="350">
        <v>9.0909093618392944E-2</v>
      </c>
      <c r="I3" s="351">
        <v>0</v>
      </c>
      <c r="J3" s="352">
        <v>4.5454546809196472E-2</v>
      </c>
      <c r="K3" s="353">
        <v>0</v>
      </c>
    </row>
    <row r="4" spans="1:11" x14ac:dyDescent="0.35">
      <c r="A4" t="s">
        <v>46</v>
      </c>
      <c r="B4" s="476">
        <v>0</v>
      </c>
      <c r="C4" s="477">
        <v>0.78571426868438721</v>
      </c>
      <c r="D4" s="478">
        <v>0</v>
      </c>
      <c r="E4" s="479">
        <v>0</v>
      </c>
      <c r="F4" s="480">
        <v>0.2142857164144516</v>
      </c>
      <c r="G4" s="481">
        <v>0</v>
      </c>
      <c r="H4" s="482">
        <v>0</v>
      </c>
      <c r="I4" s="483">
        <v>0</v>
      </c>
      <c r="J4" s="484">
        <v>0</v>
      </c>
      <c r="K4" s="485">
        <v>0</v>
      </c>
    </row>
    <row r="5" spans="1:11" x14ac:dyDescent="0.35">
      <c r="A5" t="s">
        <v>47</v>
      </c>
      <c r="B5" s="608">
        <v>0.1746031790971756</v>
      </c>
      <c r="C5" s="609">
        <v>0.4285714328289032</v>
      </c>
      <c r="D5" s="610">
        <v>0.1746031790971756</v>
      </c>
      <c r="E5" s="611">
        <v>6.3492067158222198E-2</v>
      </c>
      <c r="F5" s="612">
        <v>0</v>
      </c>
      <c r="G5" s="613">
        <v>1.587301678955555E-2</v>
      </c>
      <c r="H5" s="614">
        <v>1.587301678955555E-2</v>
      </c>
      <c r="I5" s="615">
        <v>0</v>
      </c>
      <c r="J5" s="616">
        <v>1.587301678955555E-2</v>
      </c>
      <c r="K5" s="617">
        <v>0.111111119389534</v>
      </c>
    </row>
    <row r="6" spans="1:11" x14ac:dyDescent="0.35">
      <c r="A6" t="s">
        <v>48</v>
      </c>
      <c r="B6" s="740">
        <v>0.2142857164144516</v>
      </c>
      <c r="C6" s="741">
        <v>0.5</v>
      </c>
      <c r="D6" s="742">
        <v>0.2142857164144516</v>
      </c>
      <c r="E6" s="743">
        <v>0</v>
      </c>
      <c r="F6" s="744">
        <v>0</v>
      </c>
      <c r="G6" s="745">
        <v>3.5714287310838699E-2</v>
      </c>
      <c r="H6" s="746">
        <v>0</v>
      </c>
      <c r="I6" s="747">
        <v>0</v>
      </c>
      <c r="J6" s="748">
        <v>3.5714287310838699E-2</v>
      </c>
      <c r="K6" s="749">
        <v>0</v>
      </c>
    </row>
    <row r="7" spans="1:11" x14ac:dyDescent="0.35">
      <c r="A7" t="s">
        <v>49</v>
      </c>
      <c r="B7" s="872">
        <v>9.375E-2</v>
      </c>
      <c r="C7" s="873">
        <v>0.1875</v>
      </c>
      <c r="D7" s="874">
        <v>9.375E-2</v>
      </c>
      <c r="E7" s="875">
        <v>0</v>
      </c>
      <c r="F7" s="876">
        <v>0.28125</v>
      </c>
      <c r="G7" s="877">
        <v>0.34375</v>
      </c>
      <c r="H7" s="878">
        <v>0</v>
      </c>
      <c r="I7" s="879">
        <v>0</v>
      </c>
      <c r="J7" s="880">
        <v>0</v>
      </c>
      <c r="K7" s="881">
        <v>0</v>
      </c>
    </row>
    <row r="8" spans="1:11" x14ac:dyDescent="0.35">
      <c r="A8" t="s">
        <v>50</v>
      </c>
      <c r="B8" s="1004">
        <v>0.14814814925193787</v>
      </c>
      <c r="C8" s="1005">
        <v>0.40740740299224854</v>
      </c>
      <c r="D8" s="1006">
        <v>0.14814814925193787</v>
      </c>
      <c r="E8" s="1007">
        <v>0</v>
      </c>
      <c r="F8" s="1008">
        <v>0.111111119389534</v>
      </c>
      <c r="G8" s="1009">
        <v>7.4074074625968933E-2</v>
      </c>
      <c r="H8" s="1010">
        <v>0</v>
      </c>
      <c r="I8" s="1011">
        <v>0</v>
      </c>
      <c r="J8" s="1012">
        <v>0.111111119389534</v>
      </c>
      <c r="K8" s="1013">
        <v>0</v>
      </c>
    </row>
    <row r="9" spans="1:11" x14ac:dyDescent="0.35">
      <c r="A9" t="s">
        <v>51</v>
      </c>
      <c r="B9" s="1136">
        <v>0</v>
      </c>
      <c r="C9" s="1137">
        <v>0</v>
      </c>
      <c r="D9" s="1138">
        <v>0</v>
      </c>
      <c r="E9" s="1139">
        <v>0</v>
      </c>
      <c r="F9" s="1140">
        <v>0.28571429848670959</v>
      </c>
      <c r="G9" s="1141">
        <v>0</v>
      </c>
      <c r="H9" s="1142">
        <v>0</v>
      </c>
      <c r="I9" s="1143">
        <v>0</v>
      </c>
      <c r="J9" s="1144">
        <v>0.71428573131561279</v>
      </c>
      <c r="K9" s="1145">
        <v>0</v>
      </c>
    </row>
    <row r="10" spans="1:11" x14ac:dyDescent="0.35">
      <c r="A10" t="s">
        <v>52</v>
      </c>
      <c r="B10" s="1268">
        <v>1.9999999552965164E-2</v>
      </c>
      <c r="C10" s="1269">
        <v>0.2199999988079071</v>
      </c>
      <c r="D10" s="1270">
        <v>1.9999999552965164E-2</v>
      </c>
      <c r="E10" s="1271">
        <v>0.11999999731779099</v>
      </c>
      <c r="F10" s="1272">
        <v>0.10000000149011612</v>
      </c>
      <c r="G10" s="1273">
        <v>5.9999998658895493E-2</v>
      </c>
      <c r="H10" s="1274">
        <v>0</v>
      </c>
      <c r="I10" s="1275">
        <v>0</v>
      </c>
      <c r="J10" s="1276">
        <v>0.36000001430511475</v>
      </c>
      <c r="K10" s="1277">
        <v>0.10000000149011612</v>
      </c>
    </row>
    <row r="11" spans="1:11" x14ac:dyDescent="0.35">
      <c r="A11" t="s">
        <v>53</v>
      </c>
      <c r="B11" s="1400">
        <v>6.5217390656471252E-2</v>
      </c>
      <c r="C11" s="1401">
        <v>0.14492753148078918</v>
      </c>
      <c r="D11" s="1402">
        <v>0</v>
      </c>
      <c r="E11" s="1403">
        <v>4.3478261679410934E-2</v>
      </c>
      <c r="F11" s="1404">
        <v>4.3478261679410934E-2</v>
      </c>
      <c r="G11" s="1405">
        <v>7.2463769465684891E-3</v>
      </c>
      <c r="H11" s="1406">
        <v>0</v>
      </c>
      <c r="I11" s="1407">
        <v>0</v>
      </c>
      <c r="J11" s="1408">
        <v>0.62318837642669678</v>
      </c>
      <c r="K11" s="1409">
        <v>7.2463765740394592E-2</v>
      </c>
    </row>
    <row r="12" spans="1:11" x14ac:dyDescent="0.35">
      <c r="A12" t="s">
        <v>54</v>
      </c>
      <c r="B12" s="1532">
        <v>7.6923079788684845E-2</v>
      </c>
      <c r="C12" s="1533">
        <v>0.39743590354919434</v>
      </c>
      <c r="D12" s="1534">
        <v>0</v>
      </c>
      <c r="E12" s="1535">
        <v>1.2820512987673283E-2</v>
      </c>
      <c r="F12" s="1536">
        <v>6.4102567732334137E-2</v>
      </c>
      <c r="G12" s="1537">
        <v>0</v>
      </c>
      <c r="H12" s="1538">
        <v>0</v>
      </c>
      <c r="I12" s="1539">
        <v>0</v>
      </c>
      <c r="J12" s="1540">
        <v>0.38461539149284363</v>
      </c>
      <c r="K12" s="1541">
        <v>6.4102567732334137E-2</v>
      </c>
    </row>
    <row r="13" spans="1:11" x14ac:dyDescent="0.35">
      <c r="A13" t="s">
        <v>55</v>
      </c>
      <c r="B13" s="1664">
        <v>1.9999999552965164E-2</v>
      </c>
      <c r="C13" s="1665">
        <v>3.9999999105930328E-2</v>
      </c>
      <c r="D13" s="1666">
        <v>1.9999999552965164E-2</v>
      </c>
      <c r="E13" s="1667">
        <v>0</v>
      </c>
      <c r="F13" s="1668">
        <v>0.2199999988079071</v>
      </c>
      <c r="G13" s="1669">
        <v>0</v>
      </c>
      <c r="H13" s="1670">
        <v>0</v>
      </c>
      <c r="I13" s="1671">
        <v>0</v>
      </c>
      <c r="J13" s="1672">
        <v>0.15999999642372131</v>
      </c>
      <c r="K13" s="1673">
        <v>0.54000002145767212</v>
      </c>
    </row>
    <row r="14" spans="1:11" x14ac:dyDescent="0.35">
      <c r="A14" t="s">
        <v>56</v>
      </c>
      <c r="B14" s="1796">
        <v>0.20689655840396881</v>
      </c>
      <c r="C14" s="1797">
        <v>0.48275861144065857</v>
      </c>
      <c r="D14" s="1798">
        <v>0.10344827920198441</v>
      </c>
      <c r="E14" s="1799">
        <v>0</v>
      </c>
      <c r="F14" s="1800">
        <v>0</v>
      </c>
      <c r="G14" s="1801">
        <v>0</v>
      </c>
      <c r="H14" s="1802">
        <v>0</v>
      </c>
      <c r="I14" s="1803">
        <v>0</v>
      </c>
      <c r="J14" s="1804">
        <v>0.20689655840396881</v>
      </c>
      <c r="K14" s="1805">
        <v>0</v>
      </c>
    </row>
    <row r="15" spans="1:11" x14ac:dyDescent="0.35">
      <c r="A15" t="s">
        <v>57</v>
      </c>
      <c r="B15" s="1928">
        <v>0.2300885021686554</v>
      </c>
      <c r="C15" s="1929">
        <v>0.33628317713737488</v>
      </c>
      <c r="D15" s="1930">
        <v>0</v>
      </c>
      <c r="E15" s="1931">
        <v>3.5398229956626892E-2</v>
      </c>
      <c r="F15" s="1932">
        <v>0.39823004603385925</v>
      </c>
      <c r="G15" s="1933">
        <v>0</v>
      </c>
      <c r="H15" s="1934">
        <v>0</v>
      </c>
      <c r="I15" s="1935">
        <v>0</v>
      </c>
      <c r="J15" s="1936">
        <v>0</v>
      </c>
      <c r="K15" s="1937">
        <v>0</v>
      </c>
    </row>
    <row r="16" spans="1:11" x14ac:dyDescent="0.35">
      <c r="A16" t="s">
        <v>58</v>
      </c>
      <c r="B16" s="2060">
        <v>0.16666668653488159</v>
      </c>
      <c r="C16" s="2061">
        <v>0.72222220897674561</v>
      </c>
      <c r="D16" s="2062">
        <v>0.111111119389534</v>
      </c>
      <c r="E16" s="2063">
        <v>0</v>
      </c>
      <c r="F16" s="2064">
        <v>0</v>
      </c>
      <c r="G16" s="2065">
        <v>0</v>
      </c>
      <c r="H16" s="2066">
        <v>0</v>
      </c>
      <c r="I16" s="2067">
        <v>0</v>
      </c>
      <c r="J16" s="2068">
        <v>0</v>
      </c>
      <c r="K16" s="2069">
        <v>0</v>
      </c>
    </row>
    <row r="17" spans="1:11" x14ac:dyDescent="0.35">
      <c r="A17" t="s">
        <v>59</v>
      </c>
      <c r="B17" s="2192">
        <v>0.2142857164144516</v>
      </c>
      <c r="C17" s="2193">
        <v>0.4285714328289032</v>
      </c>
      <c r="D17" s="2194">
        <v>0.2142857164144516</v>
      </c>
      <c r="E17" s="2195">
        <v>7.1428574621677399E-2</v>
      </c>
      <c r="F17" s="2196">
        <v>0</v>
      </c>
      <c r="G17" s="2197">
        <v>7.1428574621677399E-2</v>
      </c>
      <c r="H17" s="2198">
        <v>0</v>
      </c>
      <c r="I17" s="2199">
        <v>0</v>
      </c>
      <c r="J17" s="2200">
        <v>0</v>
      </c>
      <c r="K17" s="2201">
        <v>0</v>
      </c>
    </row>
    <row r="18" spans="1:11" x14ac:dyDescent="0.35">
      <c r="A18" t="s">
        <v>60</v>
      </c>
      <c r="B18" s="2324">
        <v>8.3333343267440796E-2</v>
      </c>
      <c r="C18" s="2325">
        <v>0.91666674613952637</v>
      </c>
      <c r="D18" s="2326">
        <v>0</v>
      </c>
      <c r="E18" s="2327">
        <v>0</v>
      </c>
      <c r="F18" s="2328">
        <v>0</v>
      </c>
      <c r="G18" s="2329">
        <v>0</v>
      </c>
      <c r="H18" s="2330">
        <v>0</v>
      </c>
      <c r="I18" s="2331">
        <v>0</v>
      </c>
      <c r="J18" s="2332">
        <v>0</v>
      </c>
      <c r="K18" s="2333">
        <v>0</v>
      </c>
    </row>
    <row r="19" spans="1:11" x14ac:dyDescent="0.35">
      <c r="A19" t="s">
        <v>61</v>
      </c>
      <c r="B19" s="2456">
        <v>0</v>
      </c>
      <c r="C19" s="2457">
        <v>0.3571428656578064</v>
      </c>
      <c r="D19" s="2458">
        <v>0</v>
      </c>
      <c r="E19" s="2459">
        <v>0.1428571492433548</v>
      </c>
      <c r="F19" s="2460">
        <v>0</v>
      </c>
      <c r="G19" s="2461">
        <v>7.1428574621677399E-2</v>
      </c>
      <c r="H19" s="2462">
        <v>0</v>
      </c>
      <c r="I19" s="2463">
        <v>0</v>
      </c>
      <c r="J19" s="2464">
        <v>0.28571429848670959</v>
      </c>
      <c r="K19" s="2465">
        <v>0.1428571492433548</v>
      </c>
    </row>
    <row r="20" spans="1:11" x14ac:dyDescent="0.35">
      <c r="A20" t="s">
        <v>62</v>
      </c>
      <c r="B20" s="2588">
        <v>0.20588235557079315</v>
      </c>
      <c r="C20" s="2589">
        <v>0.4117647111415863</v>
      </c>
      <c r="D20" s="2590">
        <v>0.20588235557079315</v>
      </c>
      <c r="E20" s="2591">
        <v>0</v>
      </c>
      <c r="F20" s="2592">
        <v>0</v>
      </c>
      <c r="G20" s="2593">
        <v>8.8235288858413696E-2</v>
      </c>
      <c r="H20" s="2594">
        <v>8.8235288858413696E-2</v>
      </c>
      <c r="I20" s="2595">
        <v>0</v>
      </c>
      <c r="J20" s="2596">
        <v>0</v>
      </c>
      <c r="K20" s="2597">
        <v>0</v>
      </c>
    </row>
    <row r="21" spans="1:11" x14ac:dyDescent="0.35">
      <c r="A21" t="s">
        <v>63</v>
      </c>
      <c r="B21" s="2720">
        <v>0.4285714328289032</v>
      </c>
      <c r="C21" s="2721">
        <v>0.28571429848670959</v>
      </c>
      <c r="D21" s="2722">
        <v>0</v>
      </c>
      <c r="E21" s="2723">
        <v>0</v>
      </c>
      <c r="F21" s="2724">
        <v>0</v>
      </c>
      <c r="G21" s="2725">
        <v>0</v>
      </c>
      <c r="H21" s="2726">
        <v>0.28571429848670959</v>
      </c>
      <c r="I21" s="2727">
        <v>0</v>
      </c>
      <c r="J21" s="2728">
        <v>0</v>
      </c>
      <c r="K21" s="2729">
        <v>0</v>
      </c>
    </row>
    <row r="22" spans="1:11" x14ac:dyDescent="0.35">
      <c r="A22" t="s">
        <v>64</v>
      </c>
      <c r="B22" s="2852">
        <v>9.2307694256305695E-2</v>
      </c>
      <c r="C22" s="2853">
        <v>0.30769231915473938</v>
      </c>
      <c r="D22" s="2854">
        <v>9.2307694256305695E-2</v>
      </c>
      <c r="E22" s="2855">
        <v>0</v>
      </c>
      <c r="F22" s="2856">
        <v>0.36923077702522278</v>
      </c>
      <c r="G22" s="2857">
        <v>0</v>
      </c>
      <c r="H22" s="2858">
        <v>0</v>
      </c>
      <c r="I22" s="2859">
        <v>0</v>
      </c>
      <c r="J22" s="2860">
        <v>3.0769230797886848E-2</v>
      </c>
      <c r="K22" s="2861">
        <v>0.10769230872392654</v>
      </c>
    </row>
    <row r="23" spans="1:11" x14ac:dyDescent="0.35">
      <c r="A23" t="s">
        <v>65</v>
      </c>
      <c r="B23" s="2984">
        <v>0</v>
      </c>
      <c r="C23" s="2985">
        <v>0.375</v>
      </c>
      <c r="D23" s="2986">
        <v>0</v>
      </c>
      <c r="E23" s="2987">
        <v>0</v>
      </c>
      <c r="F23" s="2988">
        <v>0</v>
      </c>
      <c r="G23" s="2989">
        <v>0.125</v>
      </c>
      <c r="H23" s="2990">
        <v>0</v>
      </c>
      <c r="I23" s="2991">
        <v>0</v>
      </c>
      <c r="J23" s="2992">
        <v>0</v>
      </c>
      <c r="K23" s="2993">
        <v>0.5</v>
      </c>
    </row>
    <row r="24" spans="1:11" x14ac:dyDescent="0.35">
      <c r="A24" t="s">
        <v>66</v>
      </c>
      <c r="B24" s="3116">
        <v>0</v>
      </c>
      <c r="C24" s="3117">
        <v>0</v>
      </c>
      <c r="D24" s="3118">
        <v>0</v>
      </c>
      <c r="E24" s="3119">
        <v>3.8461539894342422E-2</v>
      </c>
      <c r="F24" s="3120">
        <v>0.46153846383094788</v>
      </c>
      <c r="G24" s="3121">
        <v>3.8461539894342422E-2</v>
      </c>
      <c r="H24" s="3122">
        <v>0</v>
      </c>
      <c r="I24" s="3123">
        <v>0</v>
      </c>
      <c r="J24" s="3124">
        <v>0.46153846383094788</v>
      </c>
      <c r="K24" s="3125">
        <v>0</v>
      </c>
    </row>
    <row r="25" spans="1:11" x14ac:dyDescent="0.35">
      <c r="A25" t="s">
        <v>67</v>
      </c>
      <c r="B25" s="3248">
        <v>0</v>
      </c>
      <c r="C25" s="3249">
        <v>0.90625</v>
      </c>
      <c r="D25" s="3250">
        <v>0</v>
      </c>
      <c r="E25" s="3251">
        <v>0</v>
      </c>
      <c r="F25" s="3252">
        <v>0</v>
      </c>
      <c r="G25" s="3253">
        <v>0</v>
      </c>
      <c r="H25" s="3254">
        <v>0</v>
      </c>
      <c r="I25" s="3255">
        <v>0</v>
      </c>
      <c r="J25" s="3256">
        <v>0</v>
      </c>
      <c r="K25" s="3257">
        <v>9.375E-2</v>
      </c>
    </row>
    <row r="26" spans="1:11" x14ac:dyDescent="0.35">
      <c r="A26" t="s">
        <v>68</v>
      </c>
      <c r="B26" s="3380">
        <v>0.27246376872062683</v>
      </c>
      <c r="C26" s="3381">
        <v>0.3913043737411499</v>
      </c>
      <c r="D26" s="3382">
        <v>7.8260868787765503E-2</v>
      </c>
      <c r="E26" s="3383">
        <v>0</v>
      </c>
      <c r="F26" s="3384">
        <v>0.22608695924282074</v>
      </c>
      <c r="G26" s="3385">
        <v>2.8985508251935244E-3</v>
      </c>
      <c r="H26" s="3386">
        <v>0</v>
      </c>
      <c r="I26" s="3387">
        <v>0</v>
      </c>
      <c r="J26" s="3388">
        <v>2.8985507786273956E-2</v>
      </c>
      <c r="K26" s="3389">
        <v>0</v>
      </c>
    </row>
    <row r="27" spans="1:11" x14ac:dyDescent="0.35">
      <c r="A27" t="s">
        <v>69</v>
      </c>
      <c r="B27" s="3512">
        <v>0.30196079611778259</v>
      </c>
      <c r="C27" s="3513">
        <v>0.33333337306976318</v>
      </c>
      <c r="D27" s="3514">
        <v>0.10588236153125763</v>
      </c>
      <c r="E27" s="3515">
        <v>0</v>
      </c>
      <c r="F27" s="3516">
        <v>0.23137255012989044</v>
      </c>
      <c r="G27" s="3517">
        <v>3.9215688593685627E-3</v>
      </c>
      <c r="H27" s="3518">
        <v>0</v>
      </c>
      <c r="I27" s="3519">
        <v>0</v>
      </c>
      <c r="J27" s="3520">
        <v>2.3529412224888802E-2</v>
      </c>
      <c r="K27" s="3521">
        <v>0</v>
      </c>
    </row>
    <row r="28" spans="1:11" x14ac:dyDescent="0.35">
      <c r="A28" t="s">
        <v>70</v>
      </c>
      <c r="B28" s="3644">
        <v>0.111111119389534</v>
      </c>
      <c r="C28" s="3645">
        <v>0.33333337306976318</v>
      </c>
      <c r="D28" s="3646">
        <v>0.111111119389534</v>
      </c>
      <c r="E28" s="3647">
        <v>0</v>
      </c>
      <c r="F28" s="3648">
        <v>0.44444447755813599</v>
      </c>
      <c r="G28" s="3649">
        <v>0</v>
      </c>
      <c r="H28" s="3650">
        <v>0</v>
      </c>
      <c r="I28" s="3651">
        <v>0</v>
      </c>
      <c r="J28" s="3652">
        <v>0</v>
      </c>
      <c r="K28" s="3653">
        <v>0</v>
      </c>
    </row>
    <row r="29" spans="1:11" x14ac:dyDescent="0.35">
      <c r="A29" t="s">
        <v>71</v>
      </c>
      <c r="B29" s="3776">
        <v>0.46153846383094788</v>
      </c>
      <c r="C29" s="3777">
        <v>0.15384615957736969</v>
      </c>
      <c r="D29" s="3778">
        <v>7.6923079788684845E-2</v>
      </c>
      <c r="E29" s="3779">
        <v>0</v>
      </c>
      <c r="F29" s="3780">
        <v>0</v>
      </c>
      <c r="G29" s="3781">
        <v>0</v>
      </c>
      <c r="H29" s="3782">
        <v>0</v>
      </c>
      <c r="I29" s="3783">
        <v>0</v>
      </c>
      <c r="J29" s="3784">
        <v>0.30769231915473938</v>
      </c>
      <c r="K29" s="3785">
        <v>0</v>
      </c>
    </row>
    <row r="30" spans="1:11" x14ac:dyDescent="0.35">
      <c r="A30" t="s">
        <v>72</v>
      </c>
      <c r="B30" s="3908">
        <v>0</v>
      </c>
      <c r="C30" s="3909">
        <v>0.875</v>
      </c>
      <c r="D30" s="3910">
        <v>0</v>
      </c>
      <c r="E30" s="3911">
        <v>0</v>
      </c>
      <c r="F30" s="3912">
        <v>0</v>
      </c>
      <c r="G30" s="3913">
        <v>6.25E-2</v>
      </c>
      <c r="H30" s="3914">
        <v>6.25E-2</v>
      </c>
      <c r="I30" s="3915">
        <v>0</v>
      </c>
      <c r="J30" s="3916">
        <v>0</v>
      </c>
      <c r="K30" s="3917">
        <v>0</v>
      </c>
    </row>
    <row r="31" spans="1:11" x14ac:dyDescent="0.35">
      <c r="A31" t="s">
        <v>73</v>
      </c>
      <c r="B31" s="4040">
        <v>0</v>
      </c>
      <c r="C31" s="4041">
        <v>0.57142859697341919</v>
      </c>
      <c r="D31" s="4042">
        <v>0</v>
      </c>
      <c r="E31" s="4043">
        <v>0</v>
      </c>
      <c r="F31" s="4044">
        <v>0</v>
      </c>
      <c r="G31" s="4045">
        <v>0.1428571492433548</v>
      </c>
      <c r="H31" s="4046">
        <v>0</v>
      </c>
      <c r="I31" s="4047">
        <v>0</v>
      </c>
      <c r="J31" s="4048">
        <v>0</v>
      </c>
      <c r="K31" s="4049">
        <v>0.28571429848670959</v>
      </c>
    </row>
    <row r="32" spans="1:11" x14ac:dyDescent="0.35">
      <c r="A32" t="s">
        <v>74</v>
      </c>
      <c r="B32" s="4172">
        <v>0</v>
      </c>
      <c r="C32" s="4173">
        <v>0</v>
      </c>
      <c r="D32" s="4174">
        <v>0</v>
      </c>
      <c r="E32" s="4175">
        <v>0</v>
      </c>
      <c r="F32" s="4176">
        <v>0.80000001192092896</v>
      </c>
      <c r="G32" s="4177">
        <v>0.13333334028720856</v>
      </c>
      <c r="H32" s="4178">
        <v>0</v>
      </c>
      <c r="I32" s="4179">
        <v>0</v>
      </c>
      <c r="J32" s="4180">
        <v>6.6666670143604279E-2</v>
      </c>
      <c r="K32" s="4181">
        <v>0</v>
      </c>
    </row>
    <row r="33" spans="1:11" x14ac:dyDescent="0.35">
      <c r="A33" t="s">
        <v>75</v>
      </c>
      <c r="B33" s="4304">
        <v>2.222222276031971E-2</v>
      </c>
      <c r="C33" s="4305">
        <v>0.82222223281860352</v>
      </c>
      <c r="D33" s="4306">
        <v>2.222222276031971E-2</v>
      </c>
      <c r="E33" s="4307">
        <v>0</v>
      </c>
      <c r="F33" s="4308">
        <v>0</v>
      </c>
      <c r="G33" s="4309">
        <v>8.8888891041278839E-2</v>
      </c>
      <c r="H33" s="4310">
        <v>0</v>
      </c>
      <c r="I33" s="4311">
        <v>0</v>
      </c>
      <c r="J33" s="4312">
        <v>2.222222276031971E-2</v>
      </c>
      <c r="K33" s="4313">
        <v>2.222222276031971E-2</v>
      </c>
    </row>
    <row r="34" spans="1:11" x14ac:dyDescent="0.35">
      <c r="A34" t="s">
        <v>76</v>
      </c>
      <c r="B34" s="4436">
        <v>8.9155368506908417E-2</v>
      </c>
      <c r="C34" s="4437">
        <v>0.57507818937301636</v>
      </c>
      <c r="D34" s="4438">
        <v>3.8060478866100311E-2</v>
      </c>
      <c r="E34" s="4439">
        <v>5.4223150014877319E-2</v>
      </c>
      <c r="F34" s="4440">
        <v>0.10218977928161621</v>
      </c>
      <c r="G34" s="4441">
        <v>5.8394160121679306E-2</v>
      </c>
      <c r="H34" s="4442">
        <v>6.2565170228481293E-3</v>
      </c>
      <c r="I34" s="4443">
        <v>1.0427528759464622E-3</v>
      </c>
      <c r="J34" s="4444">
        <v>6.2565170228481293E-2</v>
      </c>
      <c r="K34" s="4445">
        <v>1.3034410774707794E-2</v>
      </c>
    </row>
    <row r="35" spans="1:11" x14ac:dyDescent="0.35">
      <c r="A35" t="s">
        <v>77</v>
      </c>
      <c r="B35" s="4568">
        <v>5.5555559694766998E-2</v>
      </c>
      <c r="C35" s="4569">
        <v>0.3888888955116272</v>
      </c>
      <c r="D35" s="4570">
        <v>0</v>
      </c>
      <c r="E35" s="4571">
        <v>0</v>
      </c>
      <c r="F35" s="4572">
        <v>0.22222223877906799</v>
      </c>
      <c r="G35" s="4573">
        <v>0.16666668653488159</v>
      </c>
      <c r="H35" s="4574">
        <v>0</v>
      </c>
      <c r="I35" s="4575">
        <v>0</v>
      </c>
      <c r="J35" s="4576">
        <v>5.5555559694766998E-2</v>
      </c>
      <c r="K35" s="4577">
        <v>0.111111119389534</v>
      </c>
    </row>
    <row r="36" spans="1:11" x14ac:dyDescent="0.35">
      <c r="A36" t="s">
        <v>78</v>
      </c>
      <c r="B36" s="4700">
        <v>0</v>
      </c>
      <c r="C36" s="4701">
        <v>0</v>
      </c>
      <c r="D36" s="4702">
        <v>0</v>
      </c>
      <c r="E36" s="4703">
        <v>0</v>
      </c>
      <c r="F36" s="4704">
        <v>0.66666674613952637</v>
      </c>
      <c r="G36" s="4705">
        <v>9.5238097012042999E-2</v>
      </c>
      <c r="H36" s="4706">
        <v>0.2380952388048172</v>
      </c>
      <c r="I36" s="4707">
        <v>0</v>
      </c>
      <c r="J36" s="4708">
        <v>0</v>
      </c>
      <c r="K36" s="4709">
        <v>0</v>
      </c>
    </row>
    <row r="37" spans="1:11" x14ac:dyDescent="0.35">
      <c r="A37" t="s">
        <v>79</v>
      </c>
      <c r="B37" s="4832">
        <v>0.4375</v>
      </c>
      <c r="C37" s="4833">
        <v>0.375</v>
      </c>
      <c r="D37" s="4834">
        <v>6.25E-2</v>
      </c>
      <c r="E37" s="4835">
        <v>0</v>
      </c>
      <c r="F37" s="4836">
        <v>0</v>
      </c>
      <c r="G37" s="4837">
        <v>0.125</v>
      </c>
      <c r="H37" s="4838">
        <v>0</v>
      </c>
      <c r="I37" s="4839">
        <v>0</v>
      </c>
      <c r="J37" s="4840">
        <v>0</v>
      </c>
      <c r="K37" s="4841">
        <v>0</v>
      </c>
    </row>
    <row r="38" spans="1:11" x14ac:dyDescent="0.35">
      <c r="A38" t="s">
        <v>80</v>
      </c>
      <c r="B38" s="4964">
        <v>0.15789473056793213</v>
      </c>
      <c r="C38" s="4965">
        <v>0.52631580829620361</v>
      </c>
      <c r="D38" s="4966">
        <v>0.15789473056793213</v>
      </c>
      <c r="E38" s="4967">
        <v>0</v>
      </c>
      <c r="F38" s="4968">
        <v>0.10526315867900848</v>
      </c>
      <c r="G38" s="4969">
        <v>0</v>
      </c>
      <c r="H38" s="4970">
        <v>0</v>
      </c>
      <c r="I38" s="4971">
        <v>0</v>
      </c>
      <c r="J38" s="4972">
        <v>5.2631579339504242E-2</v>
      </c>
      <c r="K38" s="4973">
        <v>0</v>
      </c>
    </row>
    <row r="39" spans="1:11" x14ac:dyDescent="0.35">
      <c r="A39" t="s">
        <v>81</v>
      </c>
      <c r="B39" s="5096">
        <v>0</v>
      </c>
      <c r="C39" s="5097">
        <v>0.52380955219268799</v>
      </c>
      <c r="D39" s="5098">
        <v>0</v>
      </c>
      <c r="E39" s="5099">
        <v>0</v>
      </c>
      <c r="F39" s="5100">
        <v>4.76190485060215E-2</v>
      </c>
      <c r="G39" s="5101">
        <v>4.76190485060215E-2</v>
      </c>
      <c r="H39" s="5102">
        <v>0</v>
      </c>
      <c r="I39" s="5103">
        <v>0</v>
      </c>
      <c r="J39" s="5104">
        <v>0.380952388048172</v>
      </c>
      <c r="K39" s="5105">
        <v>0</v>
      </c>
    </row>
    <row r="40" spans="1:11" x14ac:dyDescent="0.35">
      <c r="A40" t="s">
        <v>82</v>
      </c>
      <c r="B40" s="5228">
        <v>0.25</v>
      </c>
      <c r="C40" s="5229">
        <v>0.5</v>
      </c>
      <c r="D40" s="5230">
        <v>0.15625</v>
      </c>
      <c r="E40" s="5231">
        <v>0</v>
      </c>
      <c r="F40" s="5232">
        <v>9.375E-2</v>
      </c>
      <c r="G40" s="5233">
        <v>0</v>
      </c>
      <c r="H40" s="5234">
        <v>0</v>
      </c>
      <c r="I40" s="5235">
        <v>0</v>
      </c>
      <c r="J40" s="5236">
        <v>0</v>
      </c>
      <c r="K40" s="5237">
        <v>0</v>
      </c>
    </row>
    <row r="41" spans="1:11" x14ac:dyDescent="0.35">
      <c r="A41" t="s">
        <v>83</v>
      </c>
      <c r="B41" s="5360">
        <v>0.13333334028720856</v>
      </c>
      <c r="C41" s="5361">
        <v>0.40000000596046448</v>
      </c>
      <c r="D41" s="5362">
        <v>0.13333334028720856</v>
      </c>
      <c r="E41" s="5363">
        <v>0</v>
      </c>
      <c r="F41" s="5364">
        <v>0</v>
      </c>
      <c r="G41" s="5365">
        <v>0.33333337306976318</v>
      </c>
      <c r="H41" s="5366">
        <v>0</v>
      </c>
      <c r="I41" s="5367">
        <v>0</v>
      </c>
      <c r="J41" s="5368">
        <v>0</v>
      </c>
      <c r="K41" s="5369">
        <v>0</v>
      </c>
    </row>
    <row r="42" spans="1:11" x14ac:dyDescent="0.35">
      <c r="A42" t="s">
        <v>84</v>
      </c>
      <c r="B42" s="5492">
        <v>0</v>
      </c>
      <c r="C42" s="5493">
        <v>0.28571429848670959</v>
      </c>
      <c r="D42" s="5494">
        <v>0</v>
      </c>
      <c r="E42" s="5495">
        <v>0.28571429848670959</v>
      </c>
      <c r="F42" s="5496">
        <v>0.1428571492433548</v>
      </c>
      <c r="G42" s="5497">
        <v>0</v>
      </c>
      <c r="H42" s="5498">
        <v>0</v>
      </c>
      <c r="I42" s="5499">
        <v>0</v>
      </c>
      <c r="J42" s="5500">
        <v>0.28571429848670959</v>
      </c>
      <c r="K42" s="5501">
        <v>0</v>
      </c>
    </row>
    <row r="43" spans="1:11" x14ac:dyDescent="0.35">
      <c r="A43" t="s">
        <v>85</v>
      </c>
      <c r="B43" s="5624">
        <v>0</v>
      </c>
      <c r="C43" s="5625">
        <v>0.91666674613952637</v>
      </c>
      <c r="D43" s="5626">
        <v>0</v>
      </c>
      <c r="E43" s="5627">
        <v>0</v>
      </c>
      <c r="F43" s="5628">
        <v>0</v>
      </c>
      <c r="G43" s="5629">
        <v>0</v>
      </c>
      <c r="H43" s="5630">
        <v>0</v>
      </c>
      <c r="I43" s="5631">
        <v>0</v>
      </c>
      <c r="J43" s="5632">
        <v>8.3333343267440796E-2</v>
      </c>
      <c r="K43" s="5633">
        <v>0</v>
      </c>
    </row>
    <row r="44" spans="1:11" x14ac:dyDescent="0.35">
      <c r="A44" t="s">
        <v>86</v>
      </c>
      <c r="B44" s="5756">
        <v>0</v>
      </c>
      <c r="C44" s="5757">
        <v>0.93023264408111572</v>
      </c>
      <c r="D44" s="5758">
        <v>0</v>
      </c>
      <c r="E44" s="5759">
        <v>0</v>
      </c>
      <c r="F44" s="5760">
        <v>2.3255813866853714E-2</v>
      </c>
      <c r="G44" s="5761">
        <v>0</v>
      </c>
      <c r="H44" s="5762">
        <v>0</v>
      </c>
      <c r="I44" s="5763">
        <v>0</v>
      </c>
      <c r="J44" s="5764">
        <v>4.6511627733707428E-2</v>
      </c>
      <c r="K44" s="5765">
        <v>0</v>
      </c>
    </row>
    <row r="45" spans="1:11" x14ac:dyDescent="0.35">
      <c r="A45" t="s">
        <v>87</v>
      </c>
      <c r="B45" s="5888">
        <v>0</v>
      </c>
      <c r="C45" s="5889">
        <v>0.64999997615814209</v>
      </c>
      <c r="D45" s="5890">
        <v>0</v>
      </c>
      <c r="E45" s="5891">
        <v>5.000000074505806E-2</v>
      </c>
      <c r="F45" s="5892">
        <v>0</v>
      </c>
      <c r="G45" s="5893">
        <v>5.000000074505806E-2</v>
      </c>
      <c r="H45" s="5894">
        <v>0</v>
      </c>
      <c r="I45" s="5895">
        <v>0</v>
      </c>
      <c r="J45" s="5896">
        <v>0.25</v>
      </c>
      <c r="K45" s="5897">
        <v>0</v>
      </c>
    </row>
    <row r="46" spans="1:11" x14ac:dyDescent="0.35">
      <c r="A46" t="s">
        <v>88</v>
      </c>
      <c r="B46" s="6020">
        <v>0</v>
      </c>
      <c r="C46" s="6021">
        <v>1</v>
      </c>
      <c r="D46" s="6022">
        <v>0</v>
      </c>
      <c r="E46" s="6023">
        <v>0</v>
      </c>
      <c r="F46" s="6024">
        <v>0</v>
      </c>
      <c r="G46" s="6025">
        <v>0</v>
      </c>
      <c r="H46" s="6026">
        <v>0</v>
      </c>
      <c r="I46" s="6027">
        <v>0</v>
      </c>
      <c r="J46" s="6028">
        <v>0</v>
      </c>
      <c r="K46" s="6029">
        <v>0</v>
      </c>
    </row>
    <row r="47" spans="1:11" x14ac:dyDescent="0.35">
      <c r="A47" t="s">
        <v>89</v>
      </c>
      <c r="B47" s="6152">
        <v>0.20000000298023224</v>
      </c>
      <c r="C47" s="6153">
        <v>0.40000000596046448</v>
      </c>
      <c r="D47" s="6154">
        <v>0.10000000149011612</v>
      </c>
      <c r="E47" s="6155">
        <v>0</v>
      </c>
      <c r="F47" s="6156">
        <v>0</v>
      </c>
      <c r="G47" s="6157">
        <v>0</v>
      </c>
      <c r="H47" s="6158">
        <v>0</v>
      </c>
      <c r="I47" s="6159">
        <v>0</v>
      </c>
      <c r="J47" s="6160">
        <v>0.30000001192092896</v>
      </c>
      <c r="K47" s="6161">
        <v>0</v>
      </c>
    </row>
    <row r="48" spans="1:11" x14ac:dyDescent="0.35">
      <c r="A48" t="s">
        <v>90</v>
      </c>
      <c r="B48" s="6284">
        <v>9.5238097012042999E-2</v>
      </c>
      <c r="C48" s="6285">
        <v>0.71428573131561279</v>
      </c>
      <c r="D48" s="6286">
        <v>4.76190485060215E-2</v>
      </c>
      <c r="E48" s="6287">
        <v>0</v>
      </c>
      <c r="F48" s="6288">
        <v>0</v>
      </c>
      <c r="G48" s="6289">
        <v>0</v>
      </c>
      <c r="H48" s="6290">
        <v>0</v>
      </c>
      <c r="I48" s="6291">
        <v>0</v>
      </c>
      <c r="J48" s="6292">
        <v>0</v>
      </c>
      <c r="K48" s="6293">
        <v>0.1428571492433548</v>
      </c>
    </row>
    <row r="49" spans="1:11" x14ac:dyDescent="0.35">
      <c r="A49" t="s">
        <v>91</v>
      </c>
      <c r="B49" s="6416">
        <v>8.3333343267440796E-2</v>
      </c>
      <c r="C49" s="6417">
        <v>0.16666668653488159</v>
      </c>
      <c r="D49" s="6418">
        <v>8.3333343267440796E-2</v>
      </c>
      <c r="E49" s="6419">
        <v>0</v>
      </c>
      <c r="F49" s="6420">
        <v>0.33333337306976318</v>
      </c>
      <c r="G49" s="6421">
        <v>0</v>
      </c>
      <c r="H49" s="6422">
        <v>0.111111119389534</v>
      </c>
      <c r="I49" s="6423">
        <v>0</v>
      </c>
      <c r="J49" s="6424">
        <v>0.22222223877906799</v>
      </c>
      <c r="K49" s="6425">
        <v>0</v>
      </c>
    </row>
    <row r="50" spans="1:11" x14ac:dyDescent="0.35">
      <c r="A50" t="s">
        <v>92</v>
      </c>
      <c r="B50" s="6548">
        <v>0</v>
      </c>
      <c r="C50" s="6549">
        <v>0</v>
      </c>
      <c r="D50" s="6550">
        <v>0</v>
      </c>
      <c r="E50" s="6551">
        <v>0</v>
      </c>
      <c r="F50" s="6552">
        <v>0</v>
      </c>
      <c r="G50" s="6553">
        <v>0</v>
      </c>
      <c r="H50" s="6554">
        <v>0</v>
      </c>
      <c r="I50" s="6555">
        <v>0</v>
      </c>
      <c r="J50" s="6556">
        <v>0</v>
      </c>
      <c r="K50" s="6557">
        <v>1</v>
      </c>
    </row>
    <row r="51" spans="1:11" x14ac:dyDescent="0.35">
      <c r="A51" t="s">
        <v>93</v>
      </c>
      <c r="B51" s="6680">
        <v>0</v>
      </c>
      <c r="C51" s="6681">
        <v>1</v>
      </c>
      <c r="D51" s="6682">
        <v>0</v>
      </c>
      <c r="E51" s="6683">
        <v>0</v>
      </c>
      <c r="F51" s="6684">
        <v>0</v>
      </c>
      <c r="G51" s="6685">
        <v>0</v>
      </c>
      <c r="H51" s="6686">
        <v>0</v>
      </c>
      <c r="I51" s="6687">
        <v>0</v>
      </c>
      <c r="J51" s="6688">
        <v>0</v>
      </c>
      <c r="K51" s="6689">
        <v>0</v>
      </c>
    </row>
    <row r="52" spans="1:11" x14ac:dyDescent="0.35">
      <c r="A52" t="s">
        <v>94</v>
      </c>
      <c r="B52" s="6812">
        <v>0.34146344661712646</v>
      </c>
      <c r="C52" s="6813">
        <v>0.43902438879013062</v>
      </c>
      <c r="D52" s="6814">
        <v>0.21951219439506531</v>
      </c>
      <c r="E52" s="6815">
        <v>0</v>
      </c>
      <c r="F52" s="6816">
        <v>0</v>
      </c>
      <c r="G52" s="6817">
        <v>0</v>
      </c>
      <c r="H52" s="6818">
        <v>0</v>
      </c>
      <c r="I52" s="6819">
        <v>0</v>
      </c>
      <c r="J52" s="6820">
        <v>0</v>
      </c>
      <c r="K52" s="6821">
        <v>0</v>
      </c>
    </row>
    <row r="53" spans="1:11" x14ac:dyDescent="0.35">
      <c r="A53" t="s">
        <v>95</v>
      </c>
      <c r="B53" s="6944">
        <v>0.10344827920198441</v>
      </c>
      <c r="C53" s="6945">
        <v>0.20689655840396881</v>
      </c>
      <c r="D53" s="6946">
        <v>0.10344827920198441</v>
      </c>
      <c r="E53" s="6947">
        <v>6.8965516984462738E-2</v>
      </c>
      <c r="F53" s="6948">
        <v>6.8965516984462738E-2</v>
      </c>
      <c r="G53" s="6949">
        <v>0</v>
      </c>
      <c r="H53" s="6950">
        <v>0</v>
      </c>
      <c r="I53" s="6951">
        <v>0</v>
      </c>
      <c r="J53" s="6952">
        <v>0</v>
      </c>
      <c r="K53" s="6953">
        <v>0.4482758641242981</v>
      </c>
    </row>
    <row r="54" spans="1:11" x14ac:dyDescent="0.35">
      <c r="A54" t="s">
        <v>96</v>
      </c>
      <c r="B54" s="7076">
        <v>0</v>
      </c>
      <c r="C54" s="7077">
        <v>0.1428571492433548</v>
      </c>
      <c r="D54" s="7078">
        <v>0</v>
      </c>
      <c r="E54" s="7079">
        <v>0.1428571492433548</v>
      </c>
      <c r="F54" s="7080">
        <v>0.2142857164144516</v>
      </c>
      <c r="G54" s="7081">
        <v>2.380952425301075E-2</v>
      </c>
      <c r="H54" s="7082">
        <v>0</v>
      </c>
      <c r="I54" s="7083">
        <v>0</v>
      </c>
      <c r="J54" s="7084">
        <v>0.4761904776096344</v>
      </c>
      <c r="K54" s="7085">
        <v>0</v>
      </c>
    </row>
    <row r="55" spans="1:11" x14ac:dyDescent="0.35">
      <c r="A55" t="s">
        <v>97</v>
      </c>
      <c r="B55" s="7208">
        <v>0</v>
      </c>
      <c r="C55" s="7209">
        <v>0</v>
      </c>
      <c r="D55" s="7210">
        <v>0</v>
      </c>
      <c r="E55" s="7211">
        <v>0</v>
      </c>
      <c r="F55" s="7212">
        <v>0</v>
      </c>
      <c r="G55" s="7213">
        <v>0</v>
      </c>
      <c r="H55" s="7214">
        <v>0</v>
      </c>
      <c r="I55" s="7215">
        <v>0</v>
      </c>
      <c r="J55" s="7216">
        <v>0</v>
      </c>
      <c r="K55" s="721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/>
  </sheetViews>
  <sheetFormatPr defaultRowHeight="14.15" x14ac:dyDescent="0.35"/>
  <cols>
    <col min="1" max="1" width="43" bestFit="1" customWidth="1"/>
    <col min="2" max="2" width="8.4140625" bestFit="1" customWidth="1"/>
    <col min="3" max="4" width="10.1640625" bestFit="1" customWidth="1"/>
    <col min="5" max="5" width="15.75" bestFit="1" customWidth="1"/>
    <col min="6" max="6" width="13.58203125" bestFit="1" customWidth="1"/>
    <col min="7" max="7" width="10.75" bestFit="1" customWidth="1"/>
    <col min="8" max="8" width="15.25" bestFit="1" customWidth="1"/>
    <col min="9" max="9" width="14.25" bestFit="1" customWidth="1"/>
    <col min="10" max="10" width="7.1640625" bestFit="1" customWidth="1"/>
    <col min="11" max="11" width="20.1640625" bestFit="1" customWidth="1"/>
  </cols>
  <sheetData>
    <row r="1" spans="1:11" x14ac:dyDescent="0.35">
      <c r="A1" t="s">
        <v>0</v>
      </c>
      <c r="B1" s="159" t="s">
        <v>26</v>
      </c>
      <c r="C1" s="160" t="s">
        <v>27</v>
      </c>
      <c r="D1" s="161" t="s">
        <v>28</v>
      </c>
      <c r="E1" s="162" t="s">
        <v>29</v>
      </c>
      <c r="F1" s="163" t="s">
        <v>30</v>
      </c>
      <c r="G1" s="164" t="s">
        <v>31</v>
      </c>
      <c r="H1" s="165" t="s">
        <v>32</v>
      </c>
      <c r="I1" s="166" t="s">
        <v>33</v>
      </c>
      <c r="J1" s="167" t="s">
        <v>34</v>
      </c>
      <c r="K1" s="168" t="s">
        <v>35</v>
      </c>
    </row>
    <row r="2" spans="1:11" x14ac:dyDescent="0.35">
      <c r="A2" t="s">
        <v>10</v>
      </c>
      <c r="B2" s="189">
        <v>0</v>
      </c>
      <c r="C2" s="190">
        <v>0.20408162474632263</v>
      </c>
      <c r="D2" s="191">
        <v>0</v>
      </c>
      <c r="E2" s="192">
        <v>3.0612245202064514E-2</v>
      </c>
      <c r="F2" s="193">
        <v>2.0408162847161293E-2</v>
      </c>
      <c r="G2" s="194">
        <v>1.0204081423580647E-2</v>
      </c>
      <c r="H2" s="195">
        <v>1.0204081423580647E-2</v>
      </c>
      <c r="I2" s="196">
        <v>0</v>
      </c>
      <c r="J2" s="197">
        <v>0</v>
      </c>
      <c r="K2" s="198">
        <v>1.0204081423580647E-2</v>
      </c>
    </row>
    <row r="3" spans="1:11" x14ac:dyDescent="0.35">
      <c r="A3" t="s">
        <v>45</v>
      </c>
      <c r="B3" s="354">
        <v>3.7735849618911743E-2</v>
      </c>
      <c r="C3" s="355">
        <v>0.22641509771347046</v>
      </c>
      <c r="D3" s="356">
        <v>3.7735849618911743E-2</v>
      </c>
      <c r="E3" s="357">
        <v>0</v>
      </c>
      <c r="F3" s="358">
        <v>0</v>
      </c>
      <c r="G3" s="359">
        <v>5.6603774428367615E-2</v>
      </c>
      <c r="H3" s="360">
        <v>3.7735849618911743E-2</v>
      </c>
      <c r="I3" s="361">
        <v>0</v>
      </c>
      <c r="J3" s="362">
        <v>1.8867924809455872E-2</v>
      </c>
      <c r="K3" s="363">
        <v>0</v>
      </c>
    </row>
    <row r="4" spans="1:11" x14ac:dyDescent="0.35">
      <c r="A4" t="s">
        <v>46</v>
      </c>
      <c r="B4" s="486">
        <v>0</v>
      </c>
      <c r="C4" s="487">
        <v>0.111111119389534</v>
      </c>
      <c r="D4" s="488">
        <v>0</v>
      </c>
      <c r="E4" s="489">
        <v>0</v>
      </c>
      <c r="F4" s="490">
        <v>3.0303029343485832E-2</v>
      </c>
      <c r="G4" s="491">
        <v>0</v>
      </c>
      <c r="H4" s="492">
        <v>0</v>
      </c>
      <c r="I4" s="493">
        <v>0</v>
      </c>
      <c r="J4" s="494">
        <v>0</v>
      </c>
      <c r="K4" s="495">
        <v>0</v>
      </c>
    </row>
    <row r="5" spans="1:11" x14ac:dyDescent="0.35">
      <c r="A5" t="s">
        <v>47</v>
      </c>
      <c r="B5" s="618">
        <v>5.9459459036588669E-2</v>
      </c>
      <c r="C5" s="619">
        <v>0.1459459513425827</v>
      </c>
      <c r="D5" s="620">
        <v>5.9459459036588669E-2</v>
      </c>
      <c r="E5" s="621">
        <v>2.1621622145175934E-2</v>
      </c>
      <c r="F5" s="622">
        <v>0</v>
      </c>
      <c r="G5" s="623">
        <v>5.4054055362939835E-3</v>
      </c>
      <c r="H5" s="624">
        <v>5.4054055362939835E-3</v>
      </c>
      <c r="I5" s="625">
        <v>0</v>
      </c>
      <c r="J5" s="626">
        <v>5.4054055362939835E-3</v>
      </c>
      <c r="K5" s="627">
        <v>3.7837836891412735E-2</v>
      </c>
    </row>
    <row r="6" spans="1:11" x14ac:dyDescent="0.35">
      <c r="A6" t="s">
        <v>48</v>
      </c>
      <c r="B6" s="750">
        <v>6.5934069454669952E-2</v>
      </c>
      <c r="C6" s="751">
        <v>0.15384615957736969</v>
      </c>
      <c r="D6" s="752">
        <v>6.5934069454669952E-2</v>
      </c>
      <c r="E6" s="753">
        <v>0</v>
      </c>
      <c r="F6" s="754">
        <v>0</v>
      </c>
      <c r="G6" s="755">
        <v>1.0989011265337467E-2</v>
      </c>
      <c r="H6" s="756">
        <v>0</v>
      </c>
      <c r="I6" s="757">
        <v>0</v>
      </c>
      <c r="J6" s="758">
        <v>1.0989011265337467E-2</v>
      </c>
      <c r="K6" s="759">
        <v>0</v>
      </c>
    </row>
    <row r="7" spans="1:11" x14ac:dyDescent="0.35">
      <c r="A7" t="s">
        <v>49</v>
      </c>
      <c r="B7" s="882">
        <v>2.5641025975346565E-2</v>
      </c>
      <c r="C7" s="883">
        <v>5.128205195069313E-2</v>
      </c>
      <c r="D7" s="884">
        <v>2.5641025975346565E-2</v>
      </c>
      <c r="E7" s="885">
        <v>0</v>
      </c>
      <c r="F7" s="886">
        <v>7.6923079788684845E-2</v>
      </c>
      <c r="G7" s="887">
        <v>9.4017095863819122E-2</v>
      </c>
      <c r="H7" s="888">
        <v>0</v>
      </c>
      <c r="I7" s="889">
        <v>0</v>
      </c>
      <c r="J7" s="890">
        <v>0</v>
      </c>
      <c r="K7" s="891">
        <v>0</v>
      </c>
    </row>
    <row r="8" spans="1:11" x14ac:dyDescent="0.35">
      <c r="A8" t="s">
        <v>50</v>
      </c>
      <c r="B8" s="1014">
        <v>4.9382716417312622E-2</v>
      </c>
      <c r="C8" s="1015">
        <v>0.13580246269702911</v>
      </c>
      <c r="D8" s="1016">
        <v>4.9382716417312622E-2</v>
      </c>
      <c r="E8" s="1017">
        <v>0</v>
      </c>
      <c r="F8" s="1018">
        <v>3.7037037312984467E-2</v>
      </c>
      <c r="G8" s="1019">
        <v>2.4691358208656311E-2</v>
      </c>
      <c r="H8" s="1020">
        <v>0</v>
      </c>
      <c r="I8" s="1021">
        <v>0</v>
      </c>
      <c r="J8" s="1022">
        <v>3.7037037312984467E-2</v>
      </c>
      <c r="K8" s="1023">
        <v>0</v>
      </c>
    </row>
    <row r="9" spans="1:11" x14ac:dyDescent="0.35">
      <c r="A9" t="s">
        <v>51</v>
      </c>
      <c r="B9" s="1146">
        <v>0</v>
      </c>
      <c r="C9" s="1147">
        <v>0</v>
      </c>
      <c r="D9" s="1148">
        <v>0</v>
      </c>
      <c r="E9" s="1149">
        <v>0</v>
      </c>
      <c r="F9" s="1150">
        <v>4.76190485060215E-2</v>
      </c>
      <c r="G9" s="1151">
        <v>0</v>
      </c>
      <c r="H9" s="1152">
        <v>0</v>
      </c>
      <c r="I9" s="1153">
        <v>0</v>
      </c>
      <c r="J9" s="1154">
        <v>0.1190476194024086</v>
      </c>
      <c r="K9" s="1155">
        <v>0</v>
      </c>
    </row>
    <row r="10" spans="1:11" x14ac:dyDescent="0.35">
      <c r="A10" t="s">
        <v>52</v>
      </c>
      <c r="B10" s="1278">
        <v>2.2727272007614374E-3</v>
      </c>
      <c r="C10" s="1279">
        <v>2.500000037252903E-2</v>
      </c>
      <c r="D10" s="1280">
        <v>2.2727272007614374E-3</v>
      </c>
      <c r="E10" s="1281">
        <v>1.3636363670229912E-2</v>
      </c>
      <c r="F10" s="1282">
        <v>1.1363636702299118E-2</v>
      </c>
      <c r="G10" s="1283">
        <v>6.8181818351149559E-3</v>
      </c>
      <c r="H10" s="1284">
        <v>0</v>
      </c>
      <c r="I10" s="1285">
        <v>0</v>
      </c>
      <c r="J10" s="1286">
        <v>4.0909089148044586E-2</v>
      </c>
      <c r="K10" s="1287">
        <v>1.1363636702299118E-2</v>
      </c>
    </row>
    <row r="11" spans="1:11" x14ac:dyDescent="0.35">
      <c r="A11" t="s">
        <v>53</v>
      </c>
      <c r="B11" s="1410">
        <v>1.9027484580874443E-2</v>
      </c>
      <c r="C11" s="1411">
        <v>4.2283296585083008E-2</v>
      </c>
      <c r="D11" s="1412">
        <v>0</v>
      </c>
      <c r="E11" s="1413">
        <v>1.2684989720582962E-2</v>
      </c>
      <c r="F11" s="1414">
        <v>1.2684989720582962E-2</v>
      </c>
      <c r="G11" s="1415">
        <v>2.1141648758202791E-3</v>
      </c>
      <c r="H11" s="1416">
        <v>0</v>
      </c>
      <c r="I11" s="1417">
        <v>0</v>
      </c>
      <c r="J11" s="1418">
        <v>0.18181818723678589</v>
      </c>
      <c r="K11" s="1419">
        <v>2.1141648292541504E-2</v>
      </c>
    </row>
    <row r="12" spans="1:11" x14ac:dyDescent="0.35">
      <c r="A12" t="s">
        <v>54</v>
      </c>
      <c r="B12" s="1542">
        <v>2.7027027681469917E-2</v>
      </c>
      <c r="C12" s="1543">
        <v>0.13963964581489563</v>
      </c>
      <c r="D12" s="1544">
        <v>0</v>
      </c>
      <c r="E12" s="1545">
        <v>4.5045046135783195E-3</v>
      </c>
      <c r="F12" s="1546">
        <v>2.2522520273923874E-2</v>
      </c>
      <c r="G12" s="1547">
        <v>0</v>
      </c>
      <c r="H12" s="1548">
        <v>0</v>
      </c>
      <c r="I12" s="1549">
        <v>0</v>
      </c>
      <c r="J12" s="1550">
        <v>0.13513512909412384</v>
      </c>
      <c r="K12" s="1551">
        <v>2.2522520273923874E-2</v>
      </c>
    </row>
    <row r="13" spans="1:11" x14ac:dyDescent="0.35">
      <c r="A13" t="s">
        <v>55</v>
      </c>
      <c r="B13" s="1674">
        <v>7.6923076994717121E-3</v>
      </c>
      <c r="C13" s="1675">
        <v>1.5384615398943424E-2</v>
      </c>
      <c r="D13" s="1676">
        <v>7.6923076994717121E-3</v>
      </c>
      <c r="E13" s="1677">
        <v>0</v>
      </c>
      <c r="F13" s="1678">
        <v>8.4615379571914673E-2</v>
      </c>
      <c r="G13" s="1679">
        <v>0</v>
      </c>
      <c r="H13" s="1680">
        <v>0</v>
      </c>
      <c r="I13" s="1681">
        <v>0</v>
      </c>
      <c r="J13" s="1682">
        <v>6.1538461595773697E-2</v>
      </c>
      <c r="K13" s="1683">
        <v>0.20769232511520386</v>
      </c>
    </row>
    <row r="14" spans="1:11" x14ac:dyDescent="0.35">
      <c r="A14" t="s">
        <v>56</v>
      </c>
      <c r="B14" s="1806">
        <v>6.976744532585144E-2</v>
      </c>
      <c r="C14" s="1807">
        <v>0.1627907007932663</v>
      </c>
      <c r="D14" s="1808">
        <v>3.488372266292572E-2</v>
      </c>
      <c r="E14" s="1809">
        <v>0</v>
      </c>
      <c r="F14" s="1810">
        <v>0</v>
      </c>
      <c r="G14" s="1811">
        <v>0</v>
      </c>
      <c r="H14" s="1812">
        <v>0</v>
      </c>
      <c r="I14" s="1813">
        <v>0</v>
      </c>
      <c r="J14" s="1814">
        <v>6.976744532585144E-2</v>
      </c>
      <c r="K14" s="1815">
        <v>0</v>
      </c>
    </row>
    <row r="15" spans="1:11" x14ac:dyDescent="0.35">
      <c r="A15" t="s">
        <v>57</v>
      </c>
      <c r="B15" s="1938">
        <v>6.2350120395421982E-2</v>
      </c>
      <c r="C15" s="1939">
        <v>9.1127097606658936E-2</v>
      </c>
      <c r="D15" s="1940">
        <v>0</v>
      </c>
      <c r="E15" s="1941">
        <v>9.592326357960701E-3</v>
      </c>
      <c r="F15" s="1942">
        <v>0.10791366547346115</v>
      </c>
      <c r="G15" s="1943">
        <v>0</v>
      </c>
      <c r="H15" s="1944">
        <v>0</v>
      </c>
      <c r="I15" s="1945">
        <v>0</v>
      </c>
      <c r="J15" s="1946">
        <v>0</v>
      </c>
      <c r="K15" s="1947">
        <v>0</v>
      </c>
    </row>
    <row r="16" spans="1:11" x14ac:dyDescent="0.35">
      <c r="A16" t="s">
        <v>58</v>
      </c>
      <c r="B16" s="2070">
        <v>3.8961037993431091E-2</v>
      </c>
      <c r="C16" s="2071">
        <v>0.16883116960525513</v>
      </c>
      <c r="D16" s="2072">
        <v>2.5974025949835777E-2</v>
      </c>
      <c r="E16" s="2073">
        <v>0</v>
      </c>
      <c r="F16" s="2074">
        <v>0</v>
      </c>
      <c r="G16" s="2075">
        <v>0</v>
      </c>
      <c r="H16" s="2076">
        <v>0</v>
      </c>
      <c r="I16" s="2077">
        <v>0</v>
      </c>
      <c r="J16" s="2078">
        <v>0</v>
      </c>
      <c r="K16" s="2079">
        <v>0</v>
      </c>
    </row>
    <row r="17" spans="1:11" x14ac:dyDescent="0.35">
      <c r="A17" t="s">
        <v>59</v>
      </c>
      <c r="B17" s="2202">
        <v>4.8387095332145691E-2</v>
      </c>
      <c r="C17" s="2203">
        <v>9.6774190664291382E-2</v>
      </c>
      <c r="D17" s="2204">
        <v>4.8387095332145691E-2</v>
      </c>
      <c r="E17" s="2205">
        <v>1.6129031777381897E-2</v>
      </c>
      <c r="F17" s="2206">
        <v>0</v>
      </c>
      <c r="G17" s="2207">
        <v>1.6129031777381897E-2</v>
      </c>
      <c r="H17" s="2208">
        <v>0</v>
      </c>
      <c r="I17" s="2209">
        <v>0</v>
      </c>
      <c r="J17" s="2210">
        <v>0</v>
      </c>
      <c r="K17" s="2211">
        <v>0</v>
      </c>
    </row>
    <row r="18" spans="1:11" x14ac:dyDescent="0.35">
      <c r="A18" t="s">
        <v>60</v>
      </c>
      <c r="B18" s="2334">
        <v>1.9607843831181526E-2</v>
      </c>
      <c r="C18" s="2335">
        <v>0.21568627655506134</v>
      </c>
      <c r="D18" s="2336">
        <v>0</v>
      </c>
      <c r="E18" s="2337">
        <v>0</v>
      </c>
      <c r="F18" s="2338">
        <v>0</v>
      </c>
      <c r="G18" s="2339">
        <v>0</v>
      </c>
      <c r="H18" s="2340">
        <v>0</v>
      </c>
      <c r="I18" s="2341">
        <v>0</v>
      </c>
      <c r="J18" s="2342">
        <v>0</v>
      </c>
      <c r="K18" s="2343">
        <v>0</v>
      </c>
    </row>
    <row r="19" spans="1:11" x14ac:dyDescent="0.35">
      <c r="A19" t="s">
        <v>61</v>
      </c>
      <c r="B19" s="2466">
        <v>0</v>
      </c>
      <c r="C19" s="2467">
        <v>0.19230769574642181</v>
      </c>
      <c r="D19" s="2468">
        <v>0</v>
      </c>
      <c r="E19" s="2469">
        <v>7.6923079788684845E-2</v>
      </c>
      <c r="F19" s="2470">
        <v>0</v>
      </c>
      <c r="G19" s="2471">
        <v>3.8461539894342422E-2</v>
      </c>
      <c r="H19" s="2472">
        <v>0</v>
      </c>
      <c r="I19" s="2473">
        <v>0</v>
      </c>
      <c r="J19" s="2474">
        <v>0.15384615957736969</v>
      </c>
      <c r="K19" s="2475">
        <v>7.6923079788684845E-2</v>
      </c>
    </row>
    <row r="20" spans="1:11" x14ac:dyDescent="0.35">
      <c r="A20" t="s">
        <v>62</v>
      </c>
      <c r="B20" s="2598">
        <v>8.7499998509883881E-2</v>
      </c>
      <c r="C20" s="2599">
        <v>0.17499999701976776</v>
      </c>
      <c r="D20" s="2600">
        <v>8.7499998509883881E-2</v>
      </c>
      <c r="E20" s="2601">
        <v>0</v>
      </c>
      <c r="F20" s="2602">
        <v>0</v>
      </c>
      <c r="G20" s="2603">
        <v>3.7500001490116119E-2</v>
      </c>
      <c r="H20" s="2604">
        <v>3.7500001490116119E-2</v>
      </c>
      <c r="I20" s="2605">
        <v>0</v>
      </c>
      <c r="J20" s="2606">
        <v>0</v>
      </c>
      <c r="K20" s="2607">
        <v>0</v>
      </c>
    </row>
    <row r="21" spans="1:11" x14ac:dyDescent="0.35">
      <c r="A21" t="s">
        <v>63</v>
      </c>
      <c r="B21" s="2730">
        <v>0.1071428582072258</v>
      </c>
      <c r="C21" s="2731">
        <v>7.1428574621677399E-2</v>
      </c>
      <c r="D21" s="2732">
        <v>0</v>
      </c>
      <c r="E21" s="2733">
        <v>0</v>
      </c>
      <c r="F21" s="2734">
        <v>0</v>
      </c>
      <c r="G21" s="2735">
        <v>0</v>
      </c>
      <c r="H21" s="2736">
        <v>7.1428574621677399E-2</v>
      </c>
      <c r="I21" s="2737">
        <v>0</v>
      </c>
      <c r="J21" s="2738">
        <v>0</v>
      </c>
      <c r="K21" s="2739">
        <v>0</v>
      </c>
    </row>
    <row r="22" spans="1:11" x14ac:dyDescent="0.35">
      <c r="A22" t="s">
        <v>64</v>
      </c>
      <c r="B22" s="2862">
        <v>4.109589010477066E-2</v>
      </c>
      <c r="C22" s="2863">
        <v>0.13698630034923553</v>
      </c>
      <c r="D22" s="2864">
        <v>4.109589010477066E-2</v>
      </c>
      <c r="E22" s="2865">
        <v>0</v>
      </c>
      <c r="F22" s="2866">
        <v>0.16438356041908264</v>
      </c>
      <c r="G22" s="2867">
        <v>0</v>
      </c>
      <c r="H22" s="2868">
        <v>0</v>
      </c>
      <c r="I22" s="2869">
        <v>0</v>
      </c>
      <c r="J22" s="2870">
        <v>1.3698630034923553E-2</v>
      </c>
      <c r="K22" s="2871">
        <v>4.7945205122232437E-2</v>
      </c>
    </row>
    <row r="23" spans="1:11" x14ac:dyDescent="0.35">
      <c r="A23" t="s">
        <v>65</v>
      </c>
      <c r="B23" s="2994">
        <v>0</v>
      </c>
      <c r="C23" s="2995">
        <v>4.8387095332145691E-2</v>
      </c>
      <c r="D23" s="2996">
        <v>0</v>
      </c>
      <c r="E23" s="2997">
        <v>0</v>
      </c>
      <c r="F23" s="2998">
        <v>0</v>
      </c>
      <c r="G23" s="2999">
        <v>1.6129031777381897E-2</v>
      </c>
      <c r="H23" s="3000">
        <v>0</v>
      </c>
      <c r="I23" s="3001">
        <v>0</v>
      </c>
      <c r="J23" s="3002">
        <v>0</v>
      </c>
      <c r="K23" s="3003">
        <v>6.4516127109527588E-2</v>
      </c>
    </row>
    <row r="24" spans="1:11" x14ac:dyDescent="0.35">
      <c r="A24" t="s">
        <v>66</v>
      </c>
      <c r="B24" s="3126">
        <v>0</v>
      </c>
      <c r="C24" s="3127">
        <v>0</v>
      </c>
      <c r="D24" s="3128">
        <v>0</v>
      </c>
      <c r="E24" s="3129">
        <v>2.0408162847161293E-2</v>
      </c>
      <c r="F24" s="3130">
        <v>0.24489796161651611</v>
      </c>
      <c r="G24" s="3131">
        <v>2.0408162847161293E-2</v>
      </c>
      <c r="H24" s="3132">
        <v>0</v>
      </c>
      <c r="I24" s="3133">
        <v>0</v>
      </c>
      <c r="J24" s="3134">
        <v>0.24489796161651611</v>
      </c>
      <c r="K24" s="3135">
        <v>0</v>
      </c>
    </row>
    <row r="25" spans="1:11" x14ac:dyDescent="0.35">
      <c r="A25" t="s">
        <v>67</v>
      </c>
      <c r="B25" s="3258">
        <v>0</v>
      </c>
      <c r="C25" s="3259">
        <v>0.16384181380271912</v>
      </c>
      <c r="D25" s="3260">
        <v>0</v>
      </c>
      <c r="E25" s="3261">
        <v>0</v>
      </c>
      <c r="F25" s="3262">
        <v>0</v>
      </c>
      <c r="G25" s="3263">
        <v>0</v>
      </c>
      <c r="H25" s="3264">
        <v>0</v>
      </c>
      <c r="I25" s="3265">
        <v>0</v>
      </c>
      <c r="J25" s="3266">
        <v>0</v>
      </c>
      <c r="K25" s="3267">
        <v>1.6949152573943138E-2</v>
      </c>
    </row>
    <row r="26" spans="1:11" x14ac:dyDescent="0.35">
      <c r="A26" t="s">
        <v>68</v>
      </c>
      <c r="B26" s="3390">
        <v>6.0959793627262115E-2</v>
      </c>
      <c r="C26" s="3391">
        <v>8.7548635900020599E-2</v>
      </c>
      <c r="D26" s="3392">
        <v>1.750972680747509E-2</v>
      </c>
      <c r="E26" s="3393">
        <v>0</v>
      </c>
      <c r="F26" s="3394">
        <v>5.0583656877279282E-2</v>
      </c>
      <c r="G26" s="3395">
        <v>6.4850843045860529E-4</v>
      </c>
      <c r="H26" s="3396">
        <v>0</v>
      </c>
      <c r="I26" s="3397">
        <v>0</v>
      </c>
      <c r="J26" s="3398">
        <v>6.4850840717554092E-3</v>
      </c>
      <c r="K26" s="3399">
        <v>0</v>
      </c>
    </row>
    <row r="27" spans="1:11" x14ac:dyDescent="0.35">
      <c r="A27" t="s">
        <v>69</v>
      </c>
      <c r="B27" s="3522">
        <v>6.4814813435077667E-2</v>
      </c>
      <c r="C27" s="3523">
        <v>7.1548819541931152E-2</v>
      </c>
      <c r="D27" s="3524">
        <v>2.2727273404598236E-2</v>
      </c>
      <c r="E27" s="3525">
        <v>0</v>
      </c>
      <c r="F27" s="3526">
        <v>4.9663294106721878E-2</v>
      </c>
      <c r="G27" s="3527">
        <v>8.4175082156434655E-4</v>
      </c>
      <c r="H27" s="3528">
        <v>0</v>
      </c>
      <c r="I27" s="3529">
        <v>0</v>
      </c>
      <c r="J27" s="3530">
        <v>5.0505045801401138E-3</v>
      </c>
      <c r="K27" s="3531">
        <v>0</v>
      </c>
    </row>
    <row r="28" spans="1:11" x14ac:dyDescent="0.35">
      <c r="A28" t="s">
        <v>70</v>
      </c>
      <c r="B28" s="3654">
        <v>3.3898305147886276E-2</v>
      </c>
      <c r="C28" s="3655">
        <v>0.10169491171836853</v>
      </c>
      <c r="D28" s="3656">
        <v>3.3898305147886276E-2</v>
      </c>
      <c r="E28" s="3657">
        <v>0</v>
      </c>
      <c r="F28" s="3658">
        <v>0.1355932205915451</v>
      </c>
      <c r="G28" s="3659">
        <v>0</v>
      </c>
      <c r="H28" s="3660">
        <v>0</v>
      </c>
      <c r="I28" s="3661">
        <v>0</v>
      </c>
      <c r="J28" s="3662">
        <v>0</v>
      </c>
      <c r="K28" s="3663">
        <v>0</v>
      </c>
    </row>
    <row r="29" spans="1:11" x14ac:dyDescent="0.35">
      <c r="A29" t="s">
        <v>71</v>
      </c>
      <c r="B29" s="3786">
        <v>0.10909090936183929</v>
      </c>
      <c r="C29" s="3787">
        <v>3.6363635212182999E-2</v>
      </c>
      <c r="D29" s="3788">
        <v>1.8181817606091499E-2</v>
      </c>
      <c r="E29" s="3789">
        <v>0</v>
      </c>
      <c r="F29" s="3790">
        <v>0</v>
      </c>
      <c r="G29" s="3791">
        <v>0</v>
      </c>
      <c r="H29" s="3792">
        <v>0</v>
      </c>
      <c r="I29" s="3793">
        <v>0</v>
      </c>
      <c r="J29" s="3794">
        <v>7.2727270424365997E-2</v>
      </c>
      <c r="K29" s="3795">
        <v>0</v>
      </c>
    </row>
    <row r="30" spans="1:11" x14ac:dyDescent="0.35">
      <c r="A30" t="s">
        <v>72</v>
      </c>
      <c r="B30" s="3918">
        <v>0</v>
      </c>
      <c r="C30" s="3919">
        <v>0.28571429848670959</v>
      </c>
      <c r="D30" s="3920">
        <v>0</v>
      </c>
      <c r="E30" s="3921">
        <v>0</v>
      </c>
      <c r="F30" s="3922">
        <v>0</v>
      </c>
      <c r="G30" s="3923">
        <v>2.0408162847161293E-2</v>
      </c>
      <c r="H30" s="3924">
        <v>2.0408162847161293E-2</v>
      </c>
      <c r="I30" s="3925">
        <v>0</v>
      </c>
      <c r="J30" s="3926">
        <v>0</v>
      </c>
      <c r="K30" s="3927">
        <v>0</v>
      </c>
    </row>
    <row r="31" spans="1:11" x14ac:dyDescent="0.35">
      <c r="A31" t="s">
        <v>73</v>
      </c>
      <c r="B31" s="4050">
        <v>0</v>
      </c>
      <c r="C31" s="4051">
        <v>6.0606058686971664E-2</v>
      </c>
      <c r="D31" s="4052">
        <v>0</v>
      </c>
      <c r="E31" s="4053">
        <v>0</v>
      </c>
      <c r="F31" s="4054">
        <v>0</v>
      </c>
      <c r="G31" s="4055">
        <v>1.5151514671742916E-2</v>
      </c>
      <c r="H31" s="4056">
        <v>0</v>
      </c>
      <c r="I31" s="4057">
        <v>0</v>
      </c>
      <c r="J31" s="4058">
        <v>0</v>
      </c>
      <c r="K31" s="4059">
        <v>3.0303029343485832E-2</v>
      </c>
    </row>
    <row r="32" spans="1:11" x14ac:dyDescent="0.35">
      <c r="A32" t="s">
        <v>74</v>
      </c>
      <c r="B32" s="4182">
        <v>0</v>
      </c>
      <c r="C32" s="4183">
        <v>0</v>
      </c>
      <c r="D32" s="4184">
        <v>0</v>
      </c>
      <c r="E32" s="4185">
        <v>0</v>
      </c>
      <c r="F32" s="4186">
        <v>0.17142859101295471</v>
      </c>
      <c r="G32" s="4187">
        <v>2.857142873108387E-2</v>
      </c>
      <c r="H32" s="4188">
        <v>0</v>
      </c>
      <c r="I32" s="4189">
        <v>0</v>
      </c>
      <c r="J32" s="4190">
        <v>1.4285714365541935E-2</v>
      </c>
      <c r="K32" s="4191">
        <v>0</v>
      </c>
    </row>
    <row r="33" spans="1:11" x14ac:dyDescent="0.35">
      <c r="A33" t="s">
        <v>75</v>
      </c>
      <c r="B33" s="4314">
        <v>9.7087379544973373E-3</v>
      </c>
      <c r="C33" s="4315">
        <v>0.35922327637672424</v>
      </c>
      <c r="D33" s="4316">
        <v>9.7087379544973373E-3</v>
      </c>
      <c r="E33" s="4317">
        <v>0</v>
      </c>
      <c r="F33" s="4318">
        <v>0</v>
      </c>
      <c r="G33" s="4319">
        <v>3.8834951817989349E-2</v>
      </c>
      <c r="H33" s="4320">
        <v>0</v>
      </c>
      <c r="I33" s="4321">
        <v>0</v>
      </c>
      <c r="J33" s="4322">
        <v>9.7087379544973373E-3</v>
      </c>
      <c r="K33" s="4323">
        <v>9.7087379544973373E-3</v>
      </c>
    </row>
    <row r="34" spans="1:11" x14ac:dyDescent="0.35">
      <c r="A34" t="s">
        <v>76</v>
      </c>
      <c r="B34" s="4446">
        <v>1.5202703885734081E-2</v>
      </c>
      <c r="C34" s="4447">
        <v>9.8061874508857727E-2</v>
      </c>
      <c r="D34" s="4448">
        <v>6.4900428988039494E-3</v>
      </c>
      <c r="E34" s="4449">
        <v>9.2460885643959045E-3</v>
      </c>
      <c r="F34" s="4450">
        <v>1.742531917989254E-2</v>
      </c>
      <c r="G34" s="4451">
        <v>9.9573256447911263E-3</v>
      </c>
      <c r="H34" s="4452">
        <v>1.0668563190847635E-3</v>
      </c>
      <c r="I34" s="4453">
        <v>1.7780938651412725E-4</v>
      </c>
      <c r="J34" s="4454">
        <v>1.0668563656508923E-2</v>
      </c>
      <c r="K34" s="4455">
        <v>2.2226173896342516E-3</v>
      </c>
    </row>
    <row r="35" spans="1:11" x14ac:dyDescent="0.35">
      <c r="A35" t="s">
        <v>77</v>
      </c>
      <c r="B35" s="4578">
        <v>9.1743115335702896E-3</v>
      </c>
      <c r="C35" s="4579">
        <v>6.4220182597637177E-2</v>
      </c>
      <c r="D35" s="4580">
        <v>0</v>
      </c>
      <c r="E35" s="4581">
        <v>0</v>
      </c>
      <c r="F35" s="4582">
        <v>3.6697246134281158E-2</v>
      </c>
      <c r="G35" s="4583">
        <v>2.7522936463356018E-2</v>
      </c>
      <c r="H35" s="4584">
        <v>0</v>
      </c>
      <c r="I35" s="4585">
        <v>0</v>
      </c>
      <c r="J35" s="4586">
        <v>9.1743115335702896E-3</v>
      </c>
      <c r="K35" s="4587">
        <v>1.8348623067140579E-2</v>
      </c>
    </row>
    <row r="36" spans="1:11" x14ac:dyDescent="0.35">
      <c r="A36" t="s">
        <v>78</v>
      </c>
      <c r="B36" s="4710">
        <v>0</v>
      </c>
      <c r="C36" s="4711">
        <v>0</v>
      </c>
      <c r="D36" s="4712">
        <v>0</v>
      </c>
      <c r="E36" s="4713">
        <v>0</v>
      </c>
      <c r="F36" s="4714">
        <v>7.6923079788684845E-2</v>
      </c>
      <c r="G36" s="4715">
        <v>1.0989011265337467E-2</v>
      </c>
      <c r="H36" s="4716">
        <v>2.7472527697682381E-2</v>
      </c>
      <c r="I36" s="4717">
        <v>0</v>
      </c>
      <c r="J36" s="4718">
        <v>0</v>
      </c>
      <c r="K36" s="4719">
        <v>0</v>
      </c>
    </row>
    <row r="37" spans="1:11" x14ac:dyDescent="0.35">
      <c r="A37" t="s">
        <v>79</v>
      </c>
      <c r="B37" s="4842">
        <v>0.10000000149011612</v>
      </c>
      <c r="C37" s="4843">
        <v>8.5714295506477356E-2</v>
      </c>
      <c r="D37" s="4844">
        <v>1.4285714365541935E-2</v>
      </c>
      <c r="E37" s="4845">
        <v>0</v>
      </c>
      <c r="F37" s="4846">
        <v>0</v>
      </c>
      <c r="G37" s="4847">
        <v>2.857142873108387E-2</v>
      </c>
      <c r="H37" s="4848">
        <v>0</v>
      </c>
      <c r="I37" s="4849">
        <v>0</v>
      </c>
      <c r="J37" s="4850">
        <v>0</v>
      </c>
      <c r="K37" s="4851">
        <v>0</v>
      </c>
    </row>
    <row r="38" spans="1:11" x14ac:dyDescent="0.35">
      <c r="A38" t="s">
        <v>80</v>
      </c>
      <c r="B38" s="4974">
        <v>5.5555559694766998E-2</v>
      </c>
      <c r="C38" s="4975">
        <v>0.18518517911434174</v>
      </c>
      <c r="D38" s="4976">
        <v>5.5555559694766998E-2</v>
      </c>
      <c r="E38" s="4977">
        <v>0</v>
      </c>
      <c r="F38" s="4978">
        <v>3.7037037312984467E-2</v>
      </c>
      <c r="G38" s="4979">
        <v>0</v>
      </c>
      <c r="H38" s="4980">
        <v>0</v>
      </c>
      <c r="I38" s="4981">
        <v>0</v>
      </c>
      <c r="J38" s="4982">
        <v>1.8518518656492233E-2</v>
      </c>
      <c r="K38" s="4983">
        <v>0</v>
      </c>
    </row>
    <row r="39" spans="1:11" x14ac:dyDescent="0.35">
      <c r="A39" t="s">
        <v>81</v>
      </c>
      <c r="B39" s="5106">
        <v>0</v>
      </c>
      <c r="C39" s="5107">
        <v>8.2089550793170929E-2</v>
      </c>
      <c r="D39" s="5108">
        <v>0</v>
      </c>
      <c r="E39" s="5109">
        <v>0</v>
      </c>
      <c r="F39" s="5110">
        <v>7.4626863934099674E-3</v>
      </c>
      <c r="G39" s="5111">
        <v>7.4626863934099674E-3</v>
      </c>
      <c r="H39" s="5112">
        <v>0</v>
      </c>
      <c r="I39" s="5113">
        <v>0</v>
      </c>
      <c r="J39" s="5114">
        <v>5.9701491147279739E-2</v>
      </c>
      <c r="K39" s="5115">
        <v>0</v>
      </c>
    </row>
    <row r="40" spans="1:11" x14ac:dyDescent="0.35">
      <c r="A40" t="s">
        <v>82</v>
      </c>
      <c r="B40" s="5238">
        <v>4.8484846949577332E-2</v>
      </c>
      <c r="C40" s="5239">
        <v>9.6969693899154663E-2</v>
      </c>
      <c r="D40" s="5240">
        <v>3.0303029343485832E-2</v>
      </c>
      <c r="E40" s="5241">
        <v>0</v>
      </c>
      <c r="F40" s="5242">
        <v>1.8181817606091499E-2</v>
      </c>
      <c r="G40" s="5243">
        <v>0</v>
      </c>
      <c r="H40" s="5244">
        <v>0</v>
      </c>
      <c r="I40" s="5245">
        <v>0</v>
      </c>
      <c r="J40" s="5246">
        <v>0</v>
      </c>
      <c r="K40" s="5247">
        <v>0</v>
      </c>
    </row>
    <row r="41" spans="1:11" x14ac:dyDescent="0.35">
      <c r="A41" t="s">
        <v>83</v>
      </c>
      <c r="B41" s="5370">
        <v>4.6511627733707428E-2</v>
      </c>
      <c r="C41" s="5371">
        <v>0.13953489065170288</v>
      </c>
      <c r="D41" s="5372">
        <v>4.6511627733707428E-2</v>
      </c>
      <c r="E41" s="5373">
        <v>0</v>
      </c>
      <c r="F41" s="5374">
        <v>0</v>
      </c>
      <c r="G41" s="5375">
        <v>0.11627908051013947</v>
      </c>
      <c r="H41" s="5376">
        <v>0</v>
      </c>
      <c r="I41" s="5377">
        <v>0</v>
      </c>
      <c r="J41" s="5378">
        <v>0</v>
      </c>
      <c r="K41" s="5379">
        <v>0</v>
      </c>
    </row>
    <row r="42" spans="1:11" x14ac:dyDescent="0.35">
      <c r="A42" t="s">
        <v>84</v>
      </c>
      <c r="B42" s="5502">
        <v>0</v>
      </c>
      <c r="C42" s="5503">
        <v>6.0606058686971664E-2</v>
      </c>
      <c r="D42" s="5504">
        <v>0</v>
      </c>
      <c r="E42" s="5505">
        <v>6.0606058686971664E-2</v>
      </c>
      <c r="F42" s="5506">
        <v>3.0303029343485832E-2</v>
      </c>
      <c r="G42" s="5507">
        <v>0</v>
      </c>
      <c r="H42" s="5508">
        <v>0</v>
      </c>
      <c r="I42" s="5509">
        <v>0</v>
      </c>
      <c r="J42" s="5510">
        <v>6.0606058686971664E-2</v>
      </c>
      <c r="K42" s="5511">
        <v>0</v>
      </c>
    </row>
    <row r="43" spans="1:11" x14ac:dyDescent="0.35">
      <c r="A43" t="s">
        <v>85</v>
      </c>
      <c r="B43" s="5634">
        <v>0</v>
      </c>
      <c r="C43" s="5635">
        <v>0.32352942228317261</v>
      </c>
      <c r="D43" s="5636">
        <v>0</v>
      </c>
      <c r="E43" s="5637">
        <v>0</v>
      </c>
      <c r="F43" s="5638">
        <v>0</v>
      </c>
      <c r="G43" s="5639">
        <v>0</v>
      </c>
      <c r="H43" s="5640">
        <v>0</v>
      </c>
      <c r="I43" s="5641">
        <v>0</v>
      </c>
      <c r="J43" s="5642">
        <v>2.9411764815449715E-2</v>
      </c>
      <c r="K43" s="5643">
        <v>0</v>
      </c>
    </row>
    <row r="44" spans="1:11" x14ac:dyDescent="0.35">
      <c r="A44" t="s">
        <v>86</v>
      </c>
      <c r="B44" s="5766">
        <v>0</v>
      </c>
      <c r="C44" s="5767">
        <v>0.20000000298023224</v>
      </c>
      <c r="D44" s="5768">
        <v>0</v>
      </c>
      <c r="E44" s="5769">
        <v>0</v>
      </c>
      <c r="F44" s="5770">
        <v>4.999999888241291E-3</v>
      </c>
      <c r="G44" s="5771">
        <v>0</v>
      </c>
      <c r="H44" s="5772">
        <v>0</v>
      </c>
      <c r="I44" s="5773">
        <v>0</v>
      </c>
      <c r="J44" s="5774">
        <v>9.9999997764825821E-3</v>
      </c>
      <c r="K44" s="5775">
        <v>0</v>
      </c>
    </row>
    <row r="45" spans="1:11" x14ac:dyDescent="0.35">
      <c r="A45" t="s">
        <v>87</v>
      </c>
      <c r="B45" s="5898">
        <v>0</v>
      </c>
      <c r="C45" s="5899">
        <v>0.13684210181236267</v>
      </c>
      <c r="D45" s="5900">
        <v>0</v>
      </c>
      <c r="E45" s="5901">
        <v>1.0526316240429878E-2</v>
      </c>
      <c r="F45" s="5902">
        <v>0</v>
      </c>
      <c r="G45" s="5903">
        <v>1.0526316240429878E-2</v>
      </c>
      <c r="H45" s="5904">
        <v>0</v>
      </c>
      <c r="I45" s="5905">
        <v>0</v>
      </c>
      <c r="J45" s="5906">
        <v>5.2631579339504242E-2</v>
      </c>
      <c r="K45" s="5907">
        <v>0</v>
      </c>
    </row>
    <row r="46" spans="1:11" x14ac:dyDescent="0.35">
      <c r="A46" t="s">
        <v>88</v>
      </c>
      <c r="B46" s="6030">
        <v>0</v>
      </c>
      <c r="C46" s="6031">
        <v>0.14705882966518402</v>
      </c>
      <c r="D46" s="6032">
        <v>0</v>
      </c>
      <c r="E46" s="6033">
        <v>0</v>
      </c>
      <c r="F46" s="6034">
        <v>0</v>
      </c>
      <c r="G46" s="6035">
        <v>0</v>
      </c>
      <c r="H46" s="6036">
        <v>0</v>
      </c>
      <c r="I46" s="6037">
        <v>0</v>
      </c>
      <c r="J46" s="6038">
        <v>0</v>
      </c>
      <c r="K46" s="6039">
        <v>0</v>
      </c>
    </row>
    <row r="47" spans="1:11" x14ac:dyDescent="0.35">
      <c r="A47" t="s">
        <v>89</v>
      </c>
      <c r="B47" s="6162">
        <v>4.2553190141916275E-2</v>
      </c>
      <c r="C47" s="6163">
        <v>8.510638028383255E-2</v>
      </c>
      <c r="D47" s="6164">
        <v>2.1276595070958138E-2</v>
      </c>
      <c r="E47" s="6165">
        <v>0</v>
      </c>
      <c r="F47" s="6166">
        <v>0</v>
      </c>
      <c r="G47" s="6167">
        <v>0</v>
      </c>
      <c r="H47" s="6168">
        <v>0</v>
      </c>
      <c r="I47" s="6169">
        <v>0</v>
      </c>
      <c r="J47" s="6170">
        <v>6.3829787075519562E-2</v>
      </c>
      <c r="K47" s="6171">
        <v>0</v>
      </c>
    </row>
    <row r="48" spans="1:11" x14ac:dyDescent="0.35">
      <c r="A48" t="s">
        <v>90</v>
      </c>
      <c r="B48" s="6294">
        <v>1.7094017937779427E-2</v>
      </c>
      <c r="C48" s="6295">
        <v>0.12820513546466827</v>
      </c>
      <c r="D48" s="6296">
        <v>8.5470089688897133E-3</v>
      </c>
      <c r="E48" s="6297">
        <v>0</v>
      </c>
      <c r="F48" s="6298">
        <v>0</v>
      </c>
      <c r="G48" s="6299">
        <v>0</v>
      </c>
      <c r="H48" s="6300">
        <v>0</v>
      </c>
      <c r="I48" s="6301">
        <v>0</v>
      </c>
      <c r="J48" s="6302">
        <v>0</v>
      </c>
      <c r="K48" s="6303">
        <v>2.5641025975346565E-2</v>
      </c>
    </row>
    <row r="49" spans="1:11" x14ac:dyDescent="0.35">
      <c r="A49" t="s">
        <v>91</v>
      </c>
      <c r="B49" s="6426">
        <v>3.7974681705236435E-2</v>
      </c>
      <c r="C49" s="6427">
        <v>7.594936341047287E-2</v>
      </c>
      <c r="D49" s="6428">
        <v>3.7974681705236435E-2</v>
      </c>
      <c r="E49" s="6429">
        <v>0</v>
      </c>
      <c r="F49" s="6430">
        <v>0.15189872682094574</v>
      </c>
      <c r="G49" s="6431">
        <v>0</v>
      </c>
      <c r="H49" s="6432">
        <v>5.0632908940315247E-2</v>
      </c>
      <c r="I49" s="6433">
        <v>0</v>
      </c>
      <c r="J49" s="6434">
        <v>0.10126581788063049</v>
      </c>
      <c r="K49" s="6435">
        <v>0</v>
      </c>
    </row>
    <row r="50" spans="1:11" x14ac:dyDescent="0.35">
      <c r="A50" t="s">
        <v>92</v>
      </c>
      <c r="B50" s="6558">
        <v>0</v>
      </c>
      <c r="C50" s="6559">
        <v>0</v>
      </c>
      <c r="D50" s="6560">
        <v>0</v>
      </c>
      <c r="E50" s="6561">
        <v>0</v>
      </c>
      <c r="F50" s="6562">
        <v>0</v>
      </c>
      <c r="G50" s="6563">
        <v>0</v>
      </c>
      <c r="H50" s="6564">
        <v>0</v>
      </c>
      <c r="I50" s="6565">
        <v>0</v>
      </c>
      <c r="J50" s="6566">
        <v>0</v>
      </c>
      <c r="K50" s="6567">
        <v>0.27777779102325439</v>
      </c>
    </row>
    <row r="51" spans="1:11" x14ac:dyDescent="0.35">
      <c r="A51" t="s">
        <v>93</v>
      </c>
      <c r="B51" s="6690">
        <v>0</v>
      </c>
      <c r="C51" s="6691">
        <v>0.15384615957736969</v>
      </c>
      <c r="D51" s="6692">
        <v>0</v>
      </c>
      <c r="E51" s="6693">
        <v>0</v>
      </c>
      <c r="F51" s="6694">
        <v>0</v>
      </c>
      <c r="G51" s="6695">
        <v>0</v>
      </c>
      <c r="H51" s="6696">
        <v>0</v>
      </c>
      <c r="I51" s="6697">
        <v>0</v>
      </c>
      <c r="J51" s="6698">
        <v>0</v>
      </c>
      <c r="K51" s="6699">
        <v>0</v>
      </c>
    </row>
    <row r="52" spans="1:11" x14ac:dyDescent="0.35">
      <c r="A52" t="s">
        <v>94</v>
      </c>
      <c r="B52" s="6822">
        <v>0.14000000059604645</v>
      </c>
      <c r="C52" s="6823">
        <v>0.18000000715255737</v>
      </c>
      <c r="D52" s="6824">
        <v>9.0000003576278687E-2</v>
      </c>
      <c r="E52" s="6825">
        <v>0</v>
      </c>
      <c r="F52" s="6826">
        <v>0</v>
      </c>
      <c r="G52" s="6827">
        <v>0</v>
      </c>
      <c r="H52" s="6828">
        <v>0</v>
      </c>
      <c r="I52" s="6829">
        <v>0</v>
      </c>
      <c r="J52" s="6830">
        <v>0</v>
      </c>
      <c r="K52" s="6831">
        <v>0</v>
      </c>
    </row>
    <row r="53" spans="1:11" x14ac:dyDescent="0.35">
      <c r="A53" t="s">
        <v>95</v>
      </c>
      <c r="B53" s="6954">
        <v>3.8961037993431091E-2</v>
      </c>
      <c r="C53" s="6955">
        <v>7.7922075986862183E-2</v>
      </c>
      <c r="D53" s="6956">
        <v>3.8961037993431091E-2</v>
      </c>
      <c r="E53" s="6957">
        <v>2.5974025949835777E-2</v>
      </c>
      <c r="F53" s="6958">
        <v>2.5974025949835777E-2</v>
      </c>
      <c r="G53" s="6959">
        <v>0</v>
      </c>
      <c r="H53" s="6960">
        <v>0</v>
      </c>
      <c r="I53" s="6961">
        <v>0</v>
      </c>
      <c r="J53" s="6962">
        <v>0</v>
      </c>
      <c r="K53" s="6963">
        <v>0.16883116960525513</v>
      </c>
    </row>
    <row r="54" spans="1:11" x14ac:dyDescent="0.35">
      <c r="A54" t="s">
        <v>96</v>
      </c>
      <c r="B54" s="7086">
        <v>0</v>
      </c>
      <c r="C54" s="7087">
        <v>8.6956523358821869E-2</v>
      </c>
      <c r="D54" s="7088">
        <v>0</v>
      </c>
      <c r="E54" s="7089">
        <v>8.6956523358821869E-2</v>
      </c>
      <c r="F54" s="7090">
        <v>0.1304347813129425</v>
      </c>
      <c r="G54" s="7091">
        <v>1.4492753893136978E-2</v>
      </c>
      <c r="H54" s="7092">
        <v>0</v>
      </c>
      <c r="I54" s="7093">
        <v>0</v>
      </c>
      <c r="J54" s="7094">
        <v>0.28985506296157837</v>
      </c>
      <c r="K54" s="7095">
        <v>0</v>
      </c>
    </row>
    <row r="55" spans="1:11" x14ac:dyDescent="0.35">
      <c r="A55" t="s">
        <v>97</v>
      </c>
      <c r="B55" s="7218">
        <v>0</v>
      </c>
      <c r="C55" s="7219">
        <v>0</v>
      </c>
      <c r="D55" s="7220">
        <v>0</v>
      </c>
      <c r="E55" s="7221">
        <v>0</v>
      </c>
      <c r="F55" s="7222">
        <v>0</v>
      </c>
      <c r="G55" s="7223">
        <v>0</v>
      </c>
      <c r="H55" s="7224">
        <v>0</v>
      </c>
      <c r="I55" s="7225">
        <v>0</v>
      </c>
      <c r="J55" s="7226">
        <v>0</v>
      </c>
      <c r="K55" s="7227">
        <v>0.44444447755813599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BASIC (Count)</vt:lpstr>
      <vt:lpstr>CLASS (Count)</vt:lpstr>
      <vt:lpstr>ASSOCIATION (Count)</vt:lpstr>
      <vt:lpstr>BASIC (Type %)</vt:lpstr>
      <vt:lpstr>BASIC (%)</vt:lpstr>
      <vt:lpstr>CLASS (Type %)</vt:lpstr>
      <vt:lpstr>CLASS (%)</vt:lpstr>
      <vt:lpstr>ASSOCIATION (Type %)</vt:lpstr>
      <vt:lpstr>ASSOCIATION (%)</vt:lpstr>
      <vt:lpstr>DATATYPE (Count)</vt:lpstr>
      <vt:lpstr>DATATYPE (Type %)</vt:lpstr>
      <vt:lpstr>DATATYPE (%)</vt:lpstr>
      <vt:lpstr>RIGIDITY (Count)</vt:lpstr>
      <vt:lpstr>RIGIDITY (Type %)</vt:lpstr>
      <vt:lpstr>RIGIDITY (%)</vt:lpstr>
      <vt:lpstr>NATURE (Count)</vt:lpstr>
      <vt:lpstr>NATURE (Type %)</vt:lpstr>
      <vt:lpstr>NATURE (%)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Tiago Prince Sales</cp:lastModifiedBy>
  <dcterms:created xsi:type="dcterms:W3CDTF">2014-07-28T19:51:05Z</dcterms:created>
  <dcterms:modified xsi:type="dcterms:W3CDTF">2014-08-30T16:10:21Z</dcterms:modified>
</cp:coreProperties>
</file>