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activeTab="4"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5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  <c i="15" r="F100"/>
  <c i="15" r="F99"/>
  <c i="15" r="H93"/>
  <c i="15" r="G93"/>
  <c i="15" r="L92"/>
  <c i="15" r="L89"/>
  <c i="15" r="N88"/>
  <c i="15" r="M88"/>
  <c i="15" r="J88"/>
  <c i="15" r="N87"/>
  <c i="15" r="M87"/>
  <c i="15" r="J87"/>
  <c i="15" r="N86"/>
  <c i="15" r="M86"/>
  <c i="15" r="J86"/>
  <c i="15" r="N85"/>
  <c i="15" r="M85"/>
  <c i="15" r="J85"/>
  <c i="15" r="N84"/>
  <c i="15" r="M84"/>
  <c i="15" r="J84"/>
  <c i="15" r="N83"/>
  <c i="15" r="M83"/>
  <c i="15" r="J83"/>
  <c i="15" r="N82"/>
  <c i="15" r="M82"/>
  <c i="15" r="J82"/>
  <c i="15" r="N81"/>
  <c i="15" r="M81"/>
  <c i="15" r="J81"/>
  <c i="15" r="N80"/>
  <c i="15" r="M80"/>
  <c i="15" r="J80"/>
  <c i="15" r="N79"/>
  <c i="15" r="M79"/>
  <c i="15" r="J79"/>
  <c i="15" r="N78"/>
  <c i="15" r="M78"/>
  <c i="15" r="J78"/>
  <c i="15" r="N77"/>
  <c i="15" r="M77"/>
  <c i="15" r="J77"/>
  <c i="15" r="N76"/>
  <c i="15" r="M76"/>
  <c i="15" r="N75"/>
  <c i="15" r="M75"/>
  <c i="15" r="N74"/>
  <c i="15" r="M74"/>
  <c i="15" r="J74"/>
  <c i="15" r="N73"/>
  <c i="15" r="M73"/>
  <c i="15" r="J73"/>
  <c i="15" r="N72"/>
  <c i="15" r="M72"/>
  <c i="15" r="J72"/>
  <c i="15" r="N71"/>
  <c i="15" r="M71"/>
  <c i="15" r="N70"/>
  <c i="15" r="M70"/>
  <c i="15" r="N69"/>
  <c i="15" r="M69"/>
  <c i="15" r="J69"/>
  <c i="15" r="N68"/>
  <c i="15" r="M68"/>
  <c i="15" r="J68"/>
  <c i="15" r="N67"/>
  <c i="15" r="M67"/>
  <c i="15" r="J67"/>
  <c i="15" r="N66"/>
  <c i="15" r="M66"/>
  <c i="15" r="N65"/>
  <c i="15" r="M65"/>
  <c i="15" r="N64"/>
  <c i="15" r="M64"/>
  <c i="15" r="J64"/>
  <c i="15" r="N63"/>
  <c i="15" r="M63"/>
  <c i="15" r="N62"/>
  <c i="15" r="M62"/>
  <c i="15" r="N61"/>
  <c i="15" r="M61"/>
  <c i="15" r="J61"/>
  <c i="15" r="N60"/>
  <c i="15" r="M60"/>
  <c i="15" r="J60"/>
  <c i="15" r="N59"/>
  <c i="15" r="M59"/>
  <c i="15" r="J59"/>
  <c i="15" r="N58"/>
  <c i="15" r="M58"/>
  <c i="15" r="J58"/>
  <c i="15" r="N57"/>
  <c i="15" r="M57"/>
  <c i="15" r="J57"/>
  <c i="15" r="N56"/>
  <c i="15" r="M56"/>
  <c i="15" r="N55"/>
  <c i="15" r="M55"/>
  <c i="15" r="N54"/>
  <c i="15" r="M54"/>
  <c i="15" r="J54"/>
  <c i="15" r="N53"/>
  <c i="15" r="M53"/>
  <c i="15" r="J53"/>
  <c i="15" r="N52"/>
  <c i="15" r="M52"/>
  <c i="15" r="J52"/>
  <c i="15" r="N51"/>
  <c i="15" r="M51"/>
  <c i="15" r="J51"/>
  <c i="15" r="N50"/>
  <c i="15" r="M50"/>
  <c i="15" r="J50"/>
  <c i="15" r="N49"/>
  <c i="15" r="M49"/>
  <c i="15" r="J49"/>
  <c i="15" r="N48"/>
  <c i="15" r="M48"/>
  <c i="15" r="J48"/>
  <c i="15" r="N47"/>
  <c i="15" r="M47"/>
  <c i="15" r="J47"/>
  <c i="15" r="N46"/>
  <c i="15" r="M46"/>
  <c i="15" r="N45"/>
  <c i="15" r="M45"/>
  <c i="15" r="N44"/>
  <c i="15" r="M44"/>
  <c i="15" r="J44"/>
  <c i="15" r="N43"/>
  <c i="15" r="M43"/>
  <c i="15" r="J43"/>
  <c i="15" r="N42"/>
  <c i="15" r="M42"/>
  <c i="15" r="J42"/>
  <c i="15" r="N41"/>
  <c i="15" r="M41"/>
  <c i="15" r="J41"/>
  <c i="15" r="N40"/>
  <c i="15" r="M40"/>
  <c i="15" r="J40"/>
  <c i="15" r="N39"/>
  <c i="15" r="M39"/>
  <c i="15" r="J39"/>
  <c i="15" r="N38"/>
  <c i="15" r="M38"/>
  <c i="15" r="J38"/>
  <c i="15" r="N37"/>
  <c i="15" r="M37"/>
  <c i="15" r="J37"/>
  <c i="15" r="N36"/>
  <c i="15" r="M36"/>
  <c i="15" r="N35"/>
  <c i="15" r="M35"/>
  <c i="15" r="N34"/>
  <c i="15" r="M34"/>
  <c i="15" r="J34"/>
  <c i="15" r="N33"/>
  <c i="15" r="M33"/>
  <c i="15" r="J33"/>
  <c i="15" r="N32"/>
  <c i="15" r="M32"/>
  <c i="15" r="J32"/>
  <c i="15" r="N31"/>
  <c i="15" r="M31"/>
  <c i="15" r="J31"/>
  <c i="15" r="N30"/>
  <c i="15" r="M30"/>
  <c i="15" r="J30"/>
  <c i="15" r="N29"/>
  <c i="15" r="M29"/>
  <c i="15" r="J29"/>
  <c i="15" r="N28"/>
  <c i="15" r="M28"/>
  <c i="15" r="J28"/>
  <c i="15" r="N27"/>
  <c i="15" r="M27"/>
  <c i="15" r="J27"/>
  <c i="15" r="N26"/>
  <c i="15" r="M26"/>
  <c i="15" r="N25"/>
  <c i="15" r="M25"/>
  <c i="15" r="N24"/>
  <c i="15" r="M24"/>
  <c i="15" r="N23"/>
  <c i="15" r="M23"/>
  <c i="15" r="J23"/>
  <c i="15" r="N22"/>
  <c i="15" r="M22"/>
  <c i="15" r="J22"/>
  <c i="15" r="N21"/>
  <c i="15" r="M21"/>
  <c i="15" r="J21"/>
  <c i="15" r="N20"/>
  <c i="15" r="M20"/>
  <c i="15" r="J20"/>
  <c i="15" r="N19"/>
  <c i="15" r="M19"/>
  <c i="15" r="J19"/>
  <c i="15" r="N18"/>
  <c i="15" r="M18"/>
  <c i="15" r="J18"/>
  <c i="15" r="N17"/>
  <c i="15" r="M17"/>
  <c i="15" r="J17"/>
  <c i="15" r="N16"/>
  <c i="15" r="M16"/>
  <c i="15" r="J16"/>
  <c i="15" r="N15"/>
  <c i="15" r="M15"/>
  <c i="15" r="J15"/>
  <c i="15" r="N14"/>
  <c i="15" r="M14"/>
  <c i="15" r="J14"/>
  <c i="15" r="N13"/>
  <c i="15" r="M13"/>
  <c i="15" r="J13"/>
  <c i="15" r="N12"/>
  <c i="15" r="M12"/>
  <c i="15" r="J12"/>
  <c i="15" r="N11"/>
  <c i="15" r="M11"/>
  <c i="15" r="N10"/>
  <c i="15" r="M10"/>
  <c i="15" r="N9"/>
  <c i="15" r="M9"/>
  <c i="15" r="N8"/>
  <c i="15" r="M8"/>
  <c i="15" r="W7"/>
  <c i="15" r="N7"/>
  <c i="15" r="M7"/>
  <c i="15" r="J7"/>
  <c i="15" r="W6"/>
  <c i="15" r="N6"/>
  <c i="15" r="M6"/>
  <c i="15" r="J6"/>
  <c i="15" r="W5"/>
  <c i="15" r="L90" s="1"/>
  <c i="15" r="N5"/>
  <c i="15" r="M5"/>
  <c i="15" r="J5"/>
  <c i="15" r="W4"/>
  <c i="15" r="N4"/>
  <c i="15" r="M4"/>
  <c i="15" r="J4"/>
  <c i="15" r="W3"/>
  <c i="15" r="L91" s="1"/>
  <c i="15" r="N3"/>
  <c i="15" r="M3"/>
  <c i="15" r="J3"/>
  <c i="15" r="N2"/>
  <c i="15" r="M2"/>
  <c i="15" r="J2"/>
  <c i="15" r="F101" s="1"/>
  <c i="15" l="1" r="F105"/>
  <c i="15" r="L93"/>
  <c i="15" r="F102"/>
  <c i="15" r="F104"/>
  <c i="15" r="F103"/>
  <c i="15" r="J93"/>
</calcChain>
</file>

<file path=xl/sharedStrings.xml><?xml version="1.0" encoding="utf-8"?>
<sst xmlns="http://schemas.openxmlformats.org/spreadsheetml/2006/main" count="966" uniqueCount="231">
  <si>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</si>
  <si>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</si>
  <si>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</si>
  <si>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</si>
  <si>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</si>
  <si>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</si>
  <si>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</si>
  <si>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</si>
  <si>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</si>
  <si>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</si>
  <si>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</si>
  <si>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</si>
  <si>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</si>
  <si>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</si>
  <si>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</si>
  <si>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</si>
  <si>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</si>
  <si>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</si>
  <si>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</si>
  <si>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</si>
  <si>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</si>
  <si>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</si>
  <si>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</si>
  <si>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</si>
  <si>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</si>
  <si>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</si>
  <si>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</si>
  <si>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</si>
  <si>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</si>
  <si>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</si>
  <si>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</si>
  <si>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</si>
  <si>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</si>
  <si>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</si>
  <si>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</si>
  <si>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</si>
  <si>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</si>
  <si>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</si>
  <si>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</si>
  <si>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</si>
  <si>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</si>
  <si>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</si>
  <si>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</si>
  <si>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</si>
  <si>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</si>
  <si>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</si>
  <si>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</si>
  <si>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</si>
  <si>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</si>
  <si>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</si>
  <si>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</si>
  <si>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</si>
  <si>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</si>
  <si>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</si>
  <si>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</si>
  <si>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</si>
  <si>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</si>
  <si>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</si>
  <si>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</si>
  <si>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</si>
  <si>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</si>
  <si>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</si>
  <si>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</si>
  <si>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</si>
  <si>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</si>
  <si>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</si>
  <si>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</si>
  <si>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</si>
  <si>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</si>
  <si>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</si>
  <si>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</si>
  <si>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</si>
  <si>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</si>
  <si>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</si>
  <si>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</si>
  <si>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</si>
  <si>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</si>
  <si>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</si>
  <si>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</si>
  <si>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</si>
  <si>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</si>
  <si>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</si>
  <si>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</si>
  <si>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</si>
  <si>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</si>
  <si>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</si>
  <si>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</si>
  <si>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</si>
  <si>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</si>
  <si>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</si>
  <si>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</si>
  <si>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</si>
  <si>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</si>
  <si>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</si>
  <si>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</si>
  <si>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</si>
  <si>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</si>
  <si>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</si>
  <si>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</si>
  <si>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</si>
  <si>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</si>
  <si>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</si>
  <si>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</si>
  <si>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</si>
  <si>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</si>
  <si>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</si>
  <si>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</si>
  <si>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</si>
  <si>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</si>
  <si>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</si>
  <si>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</si>
  <si>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</si>
  <si>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</si>
  <si>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</si>
  <si>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</si>
  <si>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</si>
  <si>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</si>
  <si>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</si>
  <si>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</si>
  <si>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</si>
  <si>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</si>
  <si>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</si>
  <si>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</si>
  <si>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</si>
  <si>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</si>
  <si>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</si>
  <si>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</si>
  <si>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</si>
  <si>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</si>
  <si>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</si>
  <si>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</si>
  <si>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</si>
  <si>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</si>
  <si>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</si>
  <si>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</si>
  <si>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</si>
  <si>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</si>
  <si>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</si>
  <si>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</si>
  <si>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</si>
  <si>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</si>
  <si>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</si>
  <si>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</si>
  <si>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</si>
  <si>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</si>
  <si>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</si>
  <si>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</si>
  <si>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</si>
  <si>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</si>
  <si>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</si>
  <si>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</si>
  <si>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</si>
  <si>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</si>
  <si>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</si>
  <si>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</si>
  <si>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</si>
  <si>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</si>
  <si>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</si>
  <si>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</si>
  <si>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</si>
  <si>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</si>
  <si>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</si>
  <si>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</si>
  <si>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</si>
  <si>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</si>
  <si>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</si>
  <si>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</si>
  <si>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</si>
  <si>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</si>
  <si>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</si>
  <si>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</si>
  <si>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</si>
  <si>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</si>
  <si>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</si>
  <si>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</si>
  <si>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</si>
  <si>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</si>
  <si>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</si>
  <si>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</si>
  <si>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</si>
  <si>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</si>
  <si>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</si>
  <si>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</si>
  <si>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</si>
  <si>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</si>
  <si>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</si>
  <si>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</si>
  <si>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</si>
  <si>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</si>
  <si>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</si>
  <si>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</si>
  <si>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</si>
  <si>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</si>
  <si>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</si>
  <si>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</si>
  <si>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</si>
  <si>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</si>
  <si>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</si>
  <si>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</si>
  <si>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</si>
  <si>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</si>
  <si>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</si>
  <si>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</si>
  <si>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</si>
  <si>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</si>
  <si>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</si>
  <si>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</si>
  <si>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</si>
  <si>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</si>
  <si>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</si>
  <si>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</si>
  <si>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</si>
  <si>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</si>
  <si>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</si>
  <si>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</si>
  <si>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</si>
  <si>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</si>
  <si>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Bench</t>
  </si>
  <si>
    <t>Nazar Khimin</t>
  </si>
  <si>
    <t>Oleg Dudar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</si>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</sst>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"/>
  </numFmts>
  <fonts count="1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</patternFill>
    </fill>
    <fill>
      <patternFill patternType="solid">
        <fgColor indexed="10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borderId="0" fillId="0" fontId="0" numFmtId="0"/>
  </cellStyleXfs>
  <cellXfs count="1886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4" fillId="0" borderId="29" xfId="0" applyFont="true" applyBorder="true">
      <alignment vertical="center" horizontal="center"/>
    </xf>
    <xf numFmtId="0" fontId="5" fillId="0" borderId="29" xfId="0" applyFont="true" applyBorder="true">
      <alignment vertical="center" horizontal="center"/>
    </xf>
    <xf numFmtId="0" fontId="6" fillId="0" borderId="29" xfId="0" applyFont="true" applyBorder="true">
      <alignment vertical="center" horizontal="center"/>
    </xf>
    <xf numFmtId="0" fontId="7" fillId="0" borderId="29" xfId="0" applyFont="true" applyBorder="true">
      <alignment vertical="center" horizontal="center"/>
    </xf>
    <xf numFmtId="0" fontId="8" fillId="0" borderId="29" xfId="0" applyFont="true" applyBorder="true">
      <alignment vertical="center" horizontal="center"/>
    </xf>
    <xf numFmtId="0" fontId="9" fillId="0" borderId="29" xfId="0" applyFont="true" applyBorder="true">
      <alignment vertical="center" horizontal="center"/>
    </xf>
    <xf numFmtId="0" fontId="10" fillId="0" borderId="29" xfId="0" applyFont="true" applyBorder="true">
      <alignment vertical="center" horizontal="center"/>
    </xf>
    <xf numFmtId="0" fontId="11" fillId="0" borderId="29" xfId="0" applyFont="true" applyBorder="true">
      <alignment vertical="center" horizontal="center"/>
    </xf>
    <xf numFmtId="0" fontId="12" fillId="0" borderId="29" xfId="0" applyFont="true" applyBorder="true">
      <alignment vertical="center" horizontal="center"/>
    </xf>
    <xf numFmtId="0" fontId="13" fillId="0" borderId="29" xfId="0" applyFont="true" applyBorder="true">
      <alignment vertical="center" horizontal="center"/>
    </xf>
    <xf numFmtId="0" fontId="14" fillId="0" borderId="29" xfId="0" applyFont="true" applyBorder="true">
      <alignment vertical="center" horizontal="center"/>
    </xf>
    <xf numFmtId="0" fontId="15" fillId="0" borderId="29" xfId="0" applyFont="true" applyBorder="true">
      <alignment vertical="center" horizontal="center"/>
    </xf>
    <xf numFmtId="0" fontId="16" fillId="0" borderId="29" xfId="0" applyFont="true" applyBorder="true">
      <alignment vertical="center" horizontal="center"/>
    </xf>
    <xf numFmtId="0" fontId="17" fillId="0" borderId="29" xfId="0" applyFont="true" applyBorder="true">
      <alignment vertical="center" horizontal="center"/>
    </xf>
    <xf numFmtId="0" fontId="18" fillId="0" borderId="29" xfId="0" applyFont="true" applyBorder="true">
      <alignment vertical="center" horizontal="center"/>
    </xf>
    <xf numFmtId="0" fontId="19" fillId="0" borderId="29" xfId="0" applyFont="true" applyBorder="true">
      <alignment vertical="center" horizontal="center"/>
    </xf>
    <xf numFmtId="0" fontId="20" fillId="0" borderId="29" xfId="0" applyFont="true" applyBorder="true">
      <alignment vertical="center" horizontal="center"/>
    </xf>
    <xf numFmtId="0" fontId="21" fillId="0" borderId="29" xfId="0" applyFont="true" applyBorder="true">
      <alignment vertical="center" horizontal="center"/>
    </xf>
    <xf numFmtId="0" fontId="22" fillId="0" borderId="29" xfId="0" applyFont="true" applyBorder="true">
      <alignment vertical="center" horizontal="center"/>
    </xf>
    <xf numFmtId="0" fontId="23" fillId="0" borderId="29" xfId="0" applyFont="true" applyBorder="true">
      <alignment vertical="center" horizontal="center"/>
    </xf>
    <xf numFmtId="0" fontId="24" fillId="0" borderId="29" xfId="0" applyFont="true" applyBorder="true">
      <alignment vertical="center" horizontal="center"/>
    </xf>
    <xf numFmtId="0" fontId="25" fillId="0" borderId="29" xfId="0" applyFont="true" applyBorder="true">
      <alignment vertical="center" horizontal="center"/>
    </xf>
    <xf numFmtId="0" fontId="26" fillId="0" borderId="29" xfId="0" applyFont="true" applyBorder="true">
      <alignment vertical="center" horizontal="center"/>
    </xf>
    <xf numFmtId="0" fontId="27" fillId="0" borderId="29" xfId="0" applyFont="true" applyBorder="true">
      <alignment vertical="center" horizontal="center"/>
    </xf>
    <xf numFmtId="0" fontId="28" fillId="0" borderId="29" xfId="0" applyFont="true" applyBorder="true">
      <alignment vertical="center" horizontal="center"/>
    </xf>
    <xf numFmtId="0" fontId="29" fillId="0" borderId="29" xfId="0" applyFont="true" applyBorder="true">
      <alignment vertical="center" horizontal="center"/>
    </xf>
    <xf numFmtId="0" fontId="30" fillId="0" borderId="29" xfId="0" applyFont="true" applyBorder="true">
      <alignment vertical="center" horizontal="center"/>
    </xf>
    <xf numFmtId="0" fontId="31" fillId="0" borderId="29" xfId="0" applyFont="true" applyBorder="true">
      <alignment vertical="center" horizontal="center"/>
    </xf>
    <xf numFmtId="0" fontId="32" fillId="0" borderId="29" xfId="0" applyFont="true" applyBorder="true">
      <alignment vertical="center" horizontal="center"/>
    </xf>
    <xf numFmtId="0" fontId="33" fillId="0" borderId="29" xfId="0" applyFont="true" applyBorder="true">
      <alignment vertical="center" horizontal="center"/>
    </xf>
    <xf numFmtId="0" fontId="34" fillId="0" borderId="29" xfId="0" applyFont="true" applyBorder="true">
      <alignment vertical="center" horizontal="center"/>
    </xf>
    <xf numFmtId="0" fontId="35" fillId="0" borderId="29" xfId="0" applyFont="true" applyBorder="true">
      <alignment vertical="center" horizontal="center"/>
    </xf>
    <xf numFmtId="0" fontId="36" fillId="0" borderId="29" xfId="0" applyFont="true" applyBorder="true">
      <alignment vertical="center" horizontal="center"/>
    </xf>
    <xf numFmtId="0" fontId="37" fillId="0" borderId="29" xfId="0" applyFont="true" applyBorder="true">
      <alignment vertical="center" horizontal="center"/>
    </xf>
    <xf numFmtId="0" fontId="38" fillId="0" borderId="29" xfId="0" applyFont="true" applyBorder="true">
      <alignment vertical="center" horizontal="center"/>
    </xf>
    <xf numFmtId="0" fontId="39" fillId="0" borderId="29" xfId="0" applyFont="true" applyBorder="true">
      <alignment vertical="center" horizontal="center"/>
    </xf>
    <xf numFmtId="0" fontId="40" fillId="0" borderId="29" xfId="0" applyFont="true" applyBorder="true">
      <alignment vertical="center" horizontal="center"/>
    </xf>
    <xf numFmtId="0" fontId="41" fillId="0" borderId="29" xfId="0" applyFont="true" applyBorder="true">
      <alignment vertical="center" horizontal="center"/>
    </xf>
    <xf numFmtId="0" fontId="42" fillId="0" borderId="29" xfId="0" applyFont="true" applyBorder="true">
      <alignment vertical="center" horizontal="center"/>
    </xf>
    <xf numFmtId="0" fontId="43" fillId="0" borderId="29" xfId="0" applyFont="true" applyBorder="true">
      <alignment vertical="center" horizontal="center"/>
    </xf>
    <xf numFmtId="0" fontId="44" fillId="0" borderId="29" xfId="0" applyFont="true" applyBorder="true">
      <alignment vertical="center" horizontal="center"/>
    </xf>
    <xf numFmtId="0" fontId="45" fillId="0" borderId="29" xfId="0" applyFont="true" applyBorder="true">
      <alignment vertical="center" horizontal="center"/>
    </xf>
    <xf numFmtId="0" fontId="46" fillId="0" borderId="29" xfId="0" applyFont="true" applyBorder="true">
      <alignment vertical="center" horizontal="center"/>
    </xf>
    <xf numFmtId="0" fontId="47" fillId="0" borderId="29" xfId="0" applyFont="true" applyBorder="true">
      <alignment vertical="center" horizontal="center"/>
    </xf>
    <xf numFmtId="0" fontId="48" fillId="0" borderId="29" xfId="0" applyFont="true" applyBorder="true">
      <alignment vertical="center" horizontal="center"/>
    </xf>
    <xf numFmtId="0" fontId="49" fillId="0" borderId="29" xfId="0" applyFont="true" applyBorder="true">
      <alignment vertical="center" horizontal="center"/>
    </xf>
    <xf numFmtId="0" fontId="50" fillId="0" borderId="29" xfId="0" applyFont="true" applyBorder="true">
      <alignment vertical="center" horizontal="center"/>
    </xf>
    <xf numFmtId="0" fontId="51" fillId="0" borderId="29" xfId="0" applyFont="true" applyBorder="true">
      <alignment vertical="center" horizontal="center"/>
    </xf>
    <xf numFmtId="0" fontId="52" fillId="0" borderId="29" xfId="0" applyFont="true" applyBorder="true">
      <alignment vertical="center" horizontal="center"/>
    </xf>
    <xf numFmtId="0" fontId="53" fillId="0" borderId="29" xfId="0" applyFont="true" applyBorder="true">
      <alignment vertical="center" horizontal="center"/>
    </xf>
    <xf numFmtId="0" fontId="54" fillId="0" borderId="29" xfId="0" applyFont="true" applyBorder="true">
      <alignment vertical="center" horizontal="center"/>
    </xf>
    <xf numFmtId="0" fontId="55" fillId="0" borderId="29" xfId="0" applyFont="true" applyBorder="true">
      <alignment vertical="center" horizontal="center"/>
    </xf>
    <xf numFmtId="0" fontId="56" fillId="0" borderId="29" xfId="0" applyFont="true" applyBorder="true">
      <alignment vertical="center" horizontal="center"/>
    </xf>
    <xf numFmtId="0" fontId="57" fillId="0" borderId="29" xfId="0" applyFont="true" applyBorder="true">
      <alignment vertical="center" horizontal="center"/>
    </xf>
    <xf numFmtId="0" fontId="58" fillId="0" borderId="29" xfId="0" applyFont="true" applyBorder="true">
      <alignment vertical="center" horizontal="center"/>
    </xf>
    <xf numFmtId="0" fontId="59" fillId="0" borderId="29" xfId="0" applyFont="true" applyBorder="true">
      <alignment vertical="center" horizontal="center"/>
    </xf>
    <xf numFmtId="0" fontId="60" fillId="0" borderId="29" xfId="0" applyFont="true" applyBorder="true">
      <alignment vertical="center" horizontal="center"/>
    </xf>
    <xf numFmtId="0" fontId="61" fillId="0" borderId="29" xfId="0" applyFont="true" applyBorder="true">
      <alignment vertical="center" horizontal="center"/>
    </xf>
    <xf numFmtId="0" fontId="62" fillId="0" borderId="29" xfId="0" applyFont="true" applyBorder="true">
      <alignment vertical="center" horizontal="center"/>
    </xf>
    <xf numFmtId="0" fontId="63" fillId="0" borderId="29" xfId="0" applyFont="true" applyBorder="true">
      <alignment vertical="center" horizontal="center"/>
    </xf>
    <xf numFmtId="0" fontId="64" fillId="0" borderId="29" xfId="0" applyFont="true" applyBorder="true">
      <alignment vertical="center" horizontal="center"/>
    </xf>
    <xf numFmtId="0" fontId="65" fillId="0" borderId="29" xfId="0" applyFont="true" applyBorder="true">
      <alignment vertical="center" horizontal="center"/>
    </xf>
    <xf numFmtId="0" fontId="66" fillId="0" borderId="29" xfId="0" applyFont="true" applyBorder="true">
      <alignment vertical="center" horizontal="center"/>
    </xf>
    <xf numFmtId="0" fontId="67" fillId="0" borderId="29" xfId="0" applyFont="true" applyBorder="true">
      <alignment vertical="center" horizontal="center"/>
    </xf>
    <xf numFmtId="0" fontId="68" fillId="0" borderId="29" xfId="0" applyFont="true" applyBorder="true">
      <alignment vertical="center" horizontal="center"/>
    </xf>
    <xf numFmtId="0" fontId="69" fillId="0" borderId="29" xfId="0" applyFont="true" applyBorder="true">
      <alignment vertical="center" horizontal="center"/>
    </xf>
    <xf numFmtId="0" fontId="70" fillId="0" borderId="29" xfId="0" applyFont="true" applyBorder="true">
      <alignment vertical="center" horizontal="center"/>
    </xf>
    <xf numFmtId="0" fontId="71" fillId="0" borderId="29" xfId="0" applyFont="true" applyBorder="true">
      <alignment vertical="center" horizontal="center"/>
    </xf>
    <xf numFmtId="0" fontId="72" fillId="0" borderId="29" xfId="0" applyFont="true" applyBorder="true">
      <alignment vertical="center" horizontal="center"/>
    </xf>
    <xf numFmtId="0" fontId="73" fillId="0" borderId="29" xfId="0" applyFont="true" applyBorder="true">
      <alignment vertical="center" horizontal="center"/>
    </xf>
    <xf numFmtId="0" fontId="74" fillId="0" borderId="29" xfId="0" applyFont="true" applyBorder="true">
      <alignment vertical="center" horizontal="center"/>
    </xf>
    <xf numFmtId="0" fontId="75" fillId="0" borderId="29" xfId="0" applyFont="true" applyBorder="true">
      <alignment vertical="center" horizontal="center"/>
    </xf>
    <xf numFmtId="0" fontId="76" fillId="0" borderId="29" xfId="0" applyFont="true" applyBorder="true">
      <alignment vertical="center" horizontal="center"/>
    </xf>
    <xf numFmtId="0" fontId="77" fillId="0" borderId="29" xfId="0" applyFont="true" applyBorder="true">
      <alignment vertical="center" horizontal="center"/>
    </xf>
    <xf numFmtId="0" fontId="78" fillId="0" borderId="29" xfId="0" applyFont="true" applyBorder="true">
      <alignment vertical="center" horizontal="center"/>
    </xf>
    <xf numFmtId="0" fontId="79" fillId="0" borderId="29" xfId="0" applyFont="true" applyBorder="true">
      <alignment vertical="center" horizontal="center"/>
    </xf>
    <xf numFmtId="0" fontId="80" fillId="0" borderId="29" xfId="0" applyFont="true" applyBorder="true">
      <alignment vertical="center" horizontal="center"/>
    </xf>
    <xf numFmtId="0" fontId="81" fillId="0" borderId="29" xfId="0" applyFont="true" applyBorder="true">
      <alignment vertical="center" horizontal="center"/>
    </xf>
    <xf numFmtId="0" fontId="82" fillId="0" borderId="29" xfId="0" applyFont="true" applyBorder="true">
      <alignment vertical="center" horizontal="center"/>
    </xf>
    <xf numFmtId="0" fontId="83" fillId="0" borderId="29" xfId="0" applyFont="true" applyBorder="true">
      <alignment vertical="center" horizontal="center"/>
    </xf>
    <xf numFmtId="0" fontId="84" fillId="0" borderId="29" xfId="0" applyFont="true" applyBorder="true">
      <alignment vertical="center" horizontal="center"/>
    </xf>
    <xf numFmtId="0" fontId="85" fillId="0" borderId="29" xfId="0" applyFont="true" applyBorder="true">
      <alignment vertical="center" horizontal="center"/>
    </xf>
    <xf numFmtId="0" fontId="86" fillId="0" borderId="29" xfId="0" applyFont="true" applyBorder="true">
      <alignment vertical="center" horizontal="center"/>
    </xf>
    <xf numFmtId="0" fontId="87" fillId="0" borderId="29" xfId="0" applyFont="true" applyBorder="true">
      <alignment vertical="center" horizontal="center"/>
    </xf>
    <xf numFmtId="0" fontId="88" fillId="0" borderId="29" xfId="0" applyFont="true" applyBorder="true">
      <alignment vertical="center" horizontal="center"/>
    </xf>
    <xf numFmtId="0" fontId="89" fillId="0" borderId="29" xfId="0" applyFont="true" applyBorder="true">
      <alignment vertical="center" horizontal="center"/>
    </xf>
    <xf numFmtId="0" fontId="90" fillId="0" borderId="29" xfId="0" applyFont="true" applyBorder="true">
      <alignment vertical="center" horizontal="center"/>
    </xf>
    <xf numFmtId="0" fontId="91" fillId="0" borderId="29" xfId="0" applyFont="true" applyBorder="true">
      <alignment vertical="center" horizontal="center"/>
    </xf>
    <xf numFmtId="0" fontId="92" fillId="0" borderId="29" xfId="0" applyFont="true" applyBorder="true">
      <alignment vertical="center" horizontal="center"/>
    </xf>
    <xf numFmtId="0" fontId="93" fillId="0" borderId="29" xfId="0" applyFont="true" applyBorder="true">
      <alignment vertical="center" horizontal="center"/>
    </xf>
    <xf numFmtId="0" fontId="94" fillId="0" borderId="29" xfId="0" applyFont="true" applyBorder="true">
      <alignment vertical="center" horizontal="center"/>
    </xf>
    <xf numFmtId="0" fontId="95" fillId="0" borderId="29" xfId="0" applyFont="true" applyBorder="true">
      <alignment vertical="center" horizontal="center"/>
    </xf>
    <xf numFmtId="0" fontId="96" fillId="0" borderId="29" xfId="0" applyFont="true" applyBorder="true">
      <alignment vertical="center" horizontal="center"/>
    </xf>
    <xf numFmtId="0" fontId="97" fillId="0" borderId="29" xfId="0" applyFont="true" applyBorder="true">
      <alignment vertical="center" horizontal="center"/>
    </xf>
    <xf numFmtId="0" fontId="98" fillId="0" borderId="29" xfId="0" applyFont="true" applyBorder="true">
      <alignment vertical="center" horizontal="center"/>
    </xf>
    <xf numFmtId="0" fontId="99" fillId="0" borderId="29" xfId="0" applyFont="true" applyBorder="true">
      <alignment vertical="center" horizontal="center"/>
    </xf>
    <xf numFmtId="0" fontId="100" fillId="0" borderId="29" xfId="0" applyFont="true" applyBorder="true">
      <alignment vertical="center" horizontal="center"/>
    </xf>
    <xf numFmtId="0" fontId="101" fillId="0" borderId="29" xfId="0" applyFont="true" applyBorder="true">
      <alignment vertical="center" horizontal="center"/>
    </xf>
    <xf numFmtId="0" fontId="102" fillId="0" borderId="29" xfId="0" applyFont="true" applyBorder="true">
      <alignment vertical="center" horizontal="center"/>
    </xf>
    <xf numFmtId="0" fontId="103" fillId="0" borderId="29" xfId="0" applyFont="true" applyBorder="true">
      <alignment vertical="center" horizontal="center"/>
    </xf>
    <xf numFmtId="0" fontId="104" fillId="0" borderId="29" xfId="0" applyFont="true" applyBorder="true">
      <alignment vertical="center" horizontal="center"/>
    </xf>
    <xf numFmtId="0" fontId="105" fillId="0" borderId="29" xfId="0" applyFont="true" applyBorder="true">
      <alignment vertical="center" horizontal="center"/>
    </xf>
    <xf numFmtId="0" fontId="106" fillId="0" borderId="29" xfId="0" applyFont="true" applyBorder="true">
      <alignment vertical="center" horizontal="center"/>
    </xf>
    <xf numFmtId="0" fontId="107" fillId="0" borderId="29" xfId="0" applyFont="true" applyBorder="true">
      <alignment vertical="center" horizontal="center"/>
    </xf>
    <xf numFmtId="0" fontId="108" fillId="0" borderId="29" xfId="0" applyFont="true" applyBorder="true">
      <alignment vertical="center" horizontal="center"/>
    </xf>
    <xf numFmtId="0" fontId="109" fillId="0" borderId="29" xfId="0" applyFont="true" applyBorder="true">
      <alignment vertical="center" horizontal="center"/>
    </xf>
    <xf numFmtId="0" fontId="110" fillId="0" borderId="29" xfId="0" applyFont="true" applyBorder="true">
      <alignment vertical="center" horizontal="center"/>
    </xf>
    <xf numFmtId="0" fontId="111" fillId="0" borderId="29" xfId="0" applyFont="true" applyBorder="true">
      <alignment vertical="center" horizontal="center"/>
    </xf>
    <xf numFmtId="0" fontId="112" fillId="0" borderId="29" xfId="0" applyFont="true" applyBorder="true">
      <alignment vertical="center" horizontal="center"/>
    </xf>
    <xf numFmtId="0" fontId="113" fillId="0" borderId="29" xfId="0" applyFont="true" applyBorder="true">
      <alignment vertical="center" horizontal="center"/>
    </xf>
    <xf numFmtId="0" fontId="114" fillId="0" borderId="29" xfId="0" applyFont="true" applyBorder="true">
      <alignment vertical="center" horizontal="center"/>
    </xf>
    <xf numFmtId="0" fontId="115" fillId="0" borderId="29" xfId="0" applyFont="true" applyBorder="true">
      <alignment vertical="center" horizontal="center"/>
    </xf>
    <xf numFmtId="0" fontId="116" fillId="0" borderId="29" xfId="0" applyFont="true" applyBorder="true">
      <alignment vertical="center" horizontal="center"/>
    </xf>
    <xf numFmtId="0" fontId="117" fillId="0" borderId="29" xfId="0" applyFont="true" applyBorder="true">
      <alignment vertical="center" horizontal="center"/>
    </xf>
    <xf numFmtId="0" fontId="118" fillId="0" borderId="29" xfId="0" applyFont="true" applyBorder="true">
      <alignment vertical="center" horizontal="center"/>
    </xf>
    <xf numFmtId="0" fontId="119" fillId="0" borderId="29" xfId="0" applyFont="true" applyBorder="true">
      <alignment vertical="center" horizontal="center"/>
    </xf>
    <xf numFmtId="0" fontId="120" fillId="0" borderId="29" xfId="0" applyFont="true" applyBorder="true">
      <alignment vertical="center" horizontal="center"/>
    </xf>
    <xf numFmtId="0" fontId="121" fillId="0" borderId="29" xfId="0" applyFont="true" applyBorder="true">
      <alignment vertical="center" horizontal="center"/>
    </xf>
    <xf numFmtId="0" fontId="122" fillId="0" borderId="29" xfId="0" applyFont="true" applyBorder="true">
      <alignment vertical="center" horizontal="center"/>
    </xf>
    <xf numFmtId="0" fontId="123" fillId="0" borderId="29" xfId="0" applyFont="true" applyBorder="true">
      <alignment vertical="center" horizontal="center"/>
    </xf>
    <xf numFmtId="0" fontId="124" fillId="0" borderId="29" xfId="0" applyFont="true" applyBorder="true">
      <alignment vertical="center" horizontal="center"/>
    </xf>
    <xf numFmtId="0" fontId="125" fillId="0" borderId="29" xfId="0" applyFont="true" applyBorder="true">
      <alignment vertical="center" horizontal="center"/>
    </xf>
    <xf numFmtId="0" fontId="126" fillId="0" borderId="29" xfId="0" applyFont="true" applyBorder="true">
      <alignment vertical="center" horizontal="center"/>
    </xf>
    <xf numFmtId="0" fontId="127" fillId="0" borderId="29" xfId="0" applyFont="true" applyBorder="true">
      <alignment vertical="center" horizontal="center"/>
    </xf>
    <xf numFmtId="0" fontId="128" fillId="0" borderId="29" xfId="0" applyFont="true" applyBorder="true">
      <alignment vertical="center" horizontal="center"/>
    </xf>
    <xf numFmtId="0" fontId="129" fillId="0" borderId="29" xfId="0" applyFont="true" applyBorder="true">
      <alignment vertical="center" horizontal="center"/>
    </xf>
    <xf numFmtId="0" fontId="130" fillId="0" borderId="29" xfId="0" applyFont="true" applyBorder="true">
      <alignment vertical="center" horizontal="center"/>
    </xf>
    <xf numFmtId="0" fontId="131" fillId="0" borderId="29" xfId="0" applyFont="true" applyBorder="true">
      <alignment vertical="center" horizontal="center"/>
    </xf>
    <xf numFmtId="0" fontId="132" fillId="0" borderId="29" xfId="0" applyFont="true" applyBorder="true">
      <alignment vertical="center" horizontal="center"/>
    </xf>
    <xf numFmtId="0" fontId="133" fillId="0" borderId="29" xfId="0" applyFont="true" applyBorder="true">
      <alignment vertical="center" horizontal="center"/>
    </xf>
    <xf numFmtId="0" fontId="134" fillId="0" borderId="29" xfId="0" applyFont="true" applyBorder="true">
      <alignment vertical="center" horizontal="center"/>
    </xf>
    <xf numFmtId="0" fontId="135" fillId="0" borderId="29" xfId="0" applyFont="true" applyBorder="true">
      <alignment vertical="center" horizontal="center"/>
    </xf>
    <xf numFmtId="0" fontId="136" fillId="0" borderId="29" xfId="0" applyFont="true" applyBorder="true">
      <alignment vertical="center" horizontal="center"/>
    </xf>
    <xf numFmtId="0" fontId="137" fillId="0" borderId="29" xfId="0" applyFont="true" applyBorder="true">
      <alignment vertical="center" horizontal="center"/>
    </xf>
    <xf numFmtId="0" fontId="138" fillId="0" borderId="29" xfId="0" applyFont="true" applyBorder="true">
      <alignment vertical="center" horizontal="center"/>
    </xf>
    <xf numFmtId="0" fontId="139" fillId="0" borderId="29" xfId="0" applyFont="true" applyBorder="true">
      <alignment vertical="center" horizontal="center"/>
    </xf>
    <xf numFmtId="0" fontId="140" fillId="0" borderId="29" xfId="0" applyFont="true" applyBorder="true">
      <alignment vertical="center" horizontal="center"/>
    </xf>
    <xf numFmtId="0" fontId="141" fillId="0" borderId="29" xfId="0" applyFont="true" applyBorder="true">
      <alignment vertical="center" horizontal="center"/>
    </xf>
    <xf numFmtId="0" fontId="142" fillId="0" borderId="29" xfId="0" applyFont="true" applyBorder="true">
      <alignment vertical="center" horizontal="center"/>
    </xf>
    <xf numFmtId="0" fontId="143" fillId="0" borderId="29" xfId="0" applyFont="true" applyBorder="true">
      <alignment vertical="center" horizontal="center"/>
    </xf>
    <xf numFmtId="0" fontId="144" fillId="0" borderId="29" xfId="0" applyFont="true" applyBorder="true">
      <alignment vertical="center" horizontal="center"/>
    </xf>
    <xf numFmtId="0" fontId="145" fillId="0" borderId="29" xfId="0" applyFont="true" applyBorder="true">
      <alignment vertical="center" horizontal="center"/>
    </xf>
    <xf numFmtId="0" fontId="146" fillId="0" borderId="29" xfId="0" applyFont="true" applyBorder="true">
      <alignment vertical="center" horizontal="center"/>
    </xf>
    <xf numFmtId="0" fontId="147" fillId="0" borderId="29" xfId="0" applyFont="true" applyBorder="true">
      <alignment vertical="center" horizontal="center"/>
    </xf>
    <xf numFmtId="0" fontId="148" fillId="0" borderId="29" xfId="0" applyFont="true" applyBorder="true">
      <alignment vertical="center" horizontal="center"/>
    </xf>
    <xf numFmtId="0" fontId="149" fillId="0" borderId="29" xfId="0" applyFont="true" applyBorder="true">
      <alignment vertical="center" horizontal="center"/>
    </xf>
    <xf numFmtId="0" fontId="150" fillId="0" borderId="29" xfId="0" applyFont="true" applyBorder="true">
      <alignment vertical="center" horizontal="center"/>
    </xf>
    <xf numFmtId="0" fontId="151" fillId="0" borderId="29" xfId="0" applyFont="true" applyBorder="true">
      <alignment vertical="center" horizontal="center"/>
    </xf>
    <xf numFmtId="0" fontId="152" fillId="0" borderId="29" xfId="0" applyFont="true" applyBorder="true">
      <alignment vertical="center" horizontal="center"/>
    </xf>
    <xf numFmtId="0" fontId="153" fillId="0" borderId="29" xfId="0" applyFont="true" applyBorder="true">
      <alignment vertical="center" horizontal="center"/>
    </xf>
    <xf numFmtId="0" fontId="154" fillId="0" borderId="29" xfId="0" applyFont="true" applyBorder="true">
      <alignment vertical="center" horizontal="center"/>
    </xf>
    <xf numFmtId="0" fontId="155" fillId="0" borderId="29" xfId="0" applyFont="true" applyBorder="true">
      <alignment vertical="center" horizontal="center"/>
    </xf>
    <xf numFmtId="0" fontId="156" fillId="0" borderId="29" xfId="0" applyFont="true" applyBorder="true">
      <alignment vertical="center" horizontal="center"/>
    </xf>
    <xf numFmtId="0" fontId="157" fillId="0" borderId="29" xfId="0" applyFont="true" applyBorder="true">
      <alignment vertical="center" horizontal="center"/>
    </xf>
    <xf numFmtId="0" fontId="158" fillId="0" borderId="29" xfId="0" applyFont="true" applyBorder="true">
      <alignment vertical="center" horizontal="center"/>
    </xf>
    <xf numFmtId="0" fontId="159" fillId="0" borderId="29" xfId="0" applyFont="true" applyBorder="true">
      <alignment vertical="center" horizontal="center"/>
    </xf>
    <xf numFmtId="0" fontId="160" fillId="0" borderId="29" xfId="0" applyFont="true" applyBorder="true">
      <alignment vertical="center" horizontal="center"/>
    </xf>
    <xf numFmtId="0" fontId="161" fillId="0" borderId="29" xfId="0" applyFont="true" applyBorder="true">
      <alignment vertical="center" horizontal="center"/>
    </xf>
    <xf numFmtId="0" fontId="162" fillId="0" borderId="29" xfId="0" applyFont="true" applyBorder="true">
      <alignment vertical="center" horizontal="center"/>
    </xf>
    <xf numFmtId="0" fontId="163" fillId="0" borderId="29" xfId="0" applyFont="true" applyBorder="true">
      <alignment vertical="center" horizontal="center"/>
    </xf>
    <xf numFmtId="0" fontId="164" fillId="0" borderId="29" xfId="0" applyFont="true" applyBorder="true">
      <alignment vertical="center" horizontal="center"/>
    </xf>
    <xf numFmtId="0" fontId="165" fillId="0" borderId="29" xfId="0" applyFont="true" applyBorder="true">
      <alignment vertical="center" horizontal="center"/>
    </xf>
    <xf numFmtId="0" fontId="166" fillId="0" borderId="29" xfId="0" applyFont="true" applyBorder="true">
      <alignment vertical="center" horizontal="center"/>
    </xf>
    <xf numFmtId="0" fontId="167" fillId="0" borderId="29" xfId="0" applyFont="true" applyBorder="true">
      <alignment vertical="center" horizontal="center"/>
    </xf>
    <xf numFmtId="0" fontId="168" fillId="0" borderId="29" xfId="0" applyFont="true" applyBorder="true">
      <alignment vertical="center" horizontal="center"/>
    </xf>
    <xf numFmtId="0" fontId="169" fillId="0" borderId="29" xfId="0" applyFont="true" applyBorder="true">
      <alignment vertical="center" horizontal="center"/>
    </xf>
    <xf numFmtId="0" fontId="170" fillId="0" borderId="29" xfId="0" applyFont="true" applyBorder="true">
      <alignment vertical="center" horizontal="center"/>
    </xf>
    <xf numFmtId="0" fontId="171" fillId="0" borderId="29" xfId="0" applyFont="true" applyBorder="true">
      <alignment vertical="center" horizontal="center"/>
    </xf>
    <xf numFmtId="0" fontId="172" fillId="0" borderId="29" xfId="0" applyFont="true" applyBorder="true">
      <alignment vertical="center" horizontal="center"/>
    </xf>
    <xf numFmtId="0" fontId="173" fillId="0" borderId="29" xfId="0" applyFont="true" applyBorder="true">
      <alignment vertical="center" horizontal="center"/>
    </xf>
    <xf numFmtId="0" fontId="174" fillId="0" borderId="29" xfId="0" applyFont="true" applyBorder="true">
      <alignment vertical="center" horizontal="center"/>
    </xf>
    <xf numFmtId="0" fontId="175" fillId="0" borderId="29" xfId="0" applyFont="true" applyBorder="true">
      <alignment vertical="center" horizontal="center"/>
    </xf>
    <xf numFmtId="0" fontId="176" fillId="0" borderId="29" xfId="0" applyFont="true" applyBorder="true">
      <alignment vertical="center" horizontal="center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1694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1694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1707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1709">
        <f>100*(1-SUM(L2:L3)/SUM(E2:E3))</f>
        <v>-19.999999999999996</v>
      </c>
      <c r="N2" s="1711">
        <f>100*(1-SUM(L2:L3)/(SUM(H2:H3)+SUM(J2:J3)))</f>
        <v>73.684210526315795</v>
      </c>
      <c r="O2" s="54">
        <v>3</v>
      </c>
      <c r="P2" s="1701">
        <f>COUNT(O2:O3)</f>
        <v>2</v>
      </c>
      <c r="Q2" s="1704">
        <f>AVERAGE(O2:O3)</f>
        <v>2.5</v>
      </c>
      <c r="AD2">
        <v>50</v>
      </c>
    </row>
    <row ht="15.75" r="3" spans="1:31" thickBot="1" x14ac:dyDescent="0.3">
      <c r="A3" s="1708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1710"/>
      <c r="N3" s="1712"/>
      <c r="O3" s="55">
        <v>2</v>
      </c>
      <c r="P3" s="1703"/>
      <c r="Q3" s="1706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1695">
        <f>100*(1-SUM(L7:L19)/SUM(E7:E19))</f>
        <v>8.6419753086419799</v>
      </c>
      <c r="N7" s="1698">
        <f>100*(1-SUM(L7:L19)/SUM(G7:G19))</f>
        <v>75.412014885699094</v>
      </c>
      <c r="O7" s="54">
        <v>4</v>
      </c>
      <c r="P7" s="1701">
        <f>COUNT(O7:O19)</f>
        <v>13</v>
      </c>
      <c r="Q7" s="1704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1696"/>
      <c r="N8" s="1699"/>
      <c r="O8" s="58">
        <v>3</v>
      </c>
      <c r="P8" s="1702"/>
      <c r="Q8" s="1705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1696"/>
      <c r="N9" s="1699"/>
      <c r="O9" s="58">
        <v>3</v>
      </c>
      <c r="P9" s="1702"/>
      <c r="Q9" s="1705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1696"/>
      <c r="N10" s="1699"/>
      <c r="O10" s="58">
        <v>3</v>
      </c>
      <c r="P10" s="1702"/>
      <c r="Q10" s="1705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1696"/>
      <c r="N11" s="1699"/>
      <c r="O11" s="58">
        <v>2</v>
      </c>
      <c r="P11" s="1702"/>
      <c r="Q11" s="1705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1696"/>
      <c r="N12" s="1699"/>
      <c r="O12" s="58">
        <v>2</v>
      </c>
      <c r="P12" s="1702"/>
      <c r="Q12" s="1705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1696"/>
      <c r="N13" s="1699"/>
      <c r="O13" s="58">
        <v>4</v>
      </c>
      <c r="P13" s="1702"/>
      <c r="Q13" s="1705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1696"/>
      <c r="N14" s="1699"/>
      <c r="O14" s="58">
        <v>2</v>
      </c>
      <c r="P14" s="1702"/>
      <c r="Q14" s="1705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1696"/>
      <c r="N15" s="1699"/>
      <c r="O15" s="58">
        <v>2</v>
      </c>
      <c r="P15" s="1702"/>
      <c r="Q15" s="1705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1696"/>
      <c r="N16" s="1699"/>
      <c r="O16" s="58">
        <v>1</v>
      </c>
      <c r="P16" s="1702"/>
      <c r="Q16" s="1705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1696"/>
      <c r="N17" s="1699"/>
      <c r="O17" s="58">
        <v>2</v>
      </c>
      <c r="P17" s="1702"/>
      <c r="Q17" s="1705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1696"/>
      <c r="N18" s="1699"/>
      <c r="O18" s="58">
        <v>3</v>
      </c>
      <c r="P18" s="1702"/>
      <c r="Q18" s="1705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1697"/>
      <c r="N19" s="1700"/>
      <c r="O19" s="55">
        <v>2</v>
      </c>
      <c r="P19" s="1703"/>
      <c r="Q19" s="1706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5"/>
  <sheetViews>
    <sheetView tabSelected="1" topLeftCell="A10" workbookViewId="0">
      <selection activeCell="R69" sqref="R69"/>
    </sheetView>
  </sheetViews>
  <sheetFormatPr defaultRowHeight="15" x14ac:dyDescent="0.25"/>
  <cols>
    <col min="1" max="1" customWidth="true" width="12.85546875" collapsed="true"/>
    <col min="2" max="2" customWidth="true" width="19.5703125" collapsed="true"/>
    <col min="5" max="5" customWidth="true" width="27.28515625" collapsed="true"/>
    <col min="8" max="8" customWidth="true" width="19.5703125" collapsed="true"/>
    <col min="11" max="11" customWidth="true" width="23.42578125" collapsed="true"/>
  </cols>
  <sheetData>
    <row customHeight="1" ht="60" r="1" spans="1:23" x14ac:dyDescent="0.25">
      <c r="A1" s="65" t="s">
        <v>154</v>
      </c>
      <c r="B1" s="66" t="s">
        <v>155</v>
      </c>
      <c r="C1" s="67" t="s">
        <v>1</v>
      </c>
      <c r="D1" s="68" t="s">
        <v>156</v>
      </c>
      <c r="E1" s="69" t="s">
        <v>2</v>
      </c>
      <c r="F1" s="70" t="s">
        <v>174</v>
      </c>
      <c r="G1" s="71" t="s">
        <v>157</v>
      </c>
      <c r="H1" s="72" t="s">
        <v>158</v>
      </c>
      <c r="I1" s="73" t="s">
        <v>159</v>
      </c>
      <c r="J1" s="74" t="s">
        <v>160</v>
      </c>
      <c r="K1" s="75" t="s">
        <v>161</v>
      </c>
      <c r="L1" s="76" t="s">
        <v>162</v>
      </c>
      <c r="M1" s="77" t="s">
        <v>163</v>
      </c>
      <c r="N1" s="78" t="s">
        <v>164</v>
      </c>
      <c r="O1" s="79" t="s">
        <v>165</v>
      </c>
      <c r="P1" s="80" t="s">
        <v>166</v>
      </c>
      <c r="Q1" s="81" t="s">
        <v>175</v>
      </c>
      <c r="R1" s="82" t="s">
        <v>176</v>
      </c>
      <c r="S1" s="83" t="s">
        <v>177</v>
      </c>
      <c r="T1" s="1599" t="s">
        <v>150</v>
      </c>
      <c r="U1" s="1600" t="s">
        <v>168</v>
      </c>
      <c r="V1" s="1601" t="s">
        <v>169</v>
      </c>
      <c r="W1" s="1602" t="s">
        <v>162</v>
      </c>
    </row>
    <row r="2" spans="1:23" x14ac:dyDescent="0.25">
      <c r="A2" s="1885" t="s">
        <v>5</v>
      </c>
      <c r="B2" s="88" t="s">
        <v>7</v>
      </c>
      <c r="C2" s="89" t="s">
        <v>179</v>
      </c>
      <c r="D2" s="90">
        <v>152</v>
      </c>
      <c r="E2" s="91" t="s">
        <v>180</v>
      </c>
      <c r="F2" s="86" t="s">
        <v>178</v>
      </c>
      <c r="G2" s="92">
        <v>4560</v>
      </c>
      <c r="H2" s="84"/>
      <c r="I2" s="93"/>
      <c r="J2" s="94">
        <f ref="J2:J7" si="0" t="shared">G2</f>
        <v>4560</v>
      </c>
      <c r="K2" s="85" t="s">
        <v>152</v>
      </c>
      <c r="L2" s="95">
        <v>3670</v>
      </c>
      <c r="M2" s="96">
        <f ref="M2:M33" si="1" t="shared">((E2-L2)/E2)*100</f>
        <v>47.571428571428569</v>
      </c>
      <c r="N2" s="97">
        <f ref="N2:N33" si="2" t="shared">((G2-L2)/G2)*100</f>
        <v>19.517543859649123</v>
      </c>
      <c r="O2" s="98">
        <v>3</v>
      </c>
      <c r="P2" s="114">
        <v>2</v>
      </c>
      <c r="Q2" s="115" t="s">
        <v>182</v>
      </c>
      <c r="W2" s="1603" t="s">
        <v>229</v>
      </c>
    </row>
    <row r="3" spans="1:23" x14ac:dyDescent="0.25">
      <c r="A3" s="1714" t="s">
        <v>5</v>
      </c>
      <c r="B3" s="103" t="s">
        <v>8</v>
      </c>
      <c r="C3" s="104" t="s">
        <v>181</v>
      </c>
      <c r="D3" s="105">
        <v>152</v>
      </c>
      <c r="E3" s="106" t="s">
        <v>180</v>
      </c>
      <c r="F3" s="101" t="s">
        <v>178</v>
      </c>
      <c r="G3" s="107">
        <v>4560</v>
      </c>
      <c r="H3" s="99"/>
      <c r="I3" s="108"/>
      <c r="J3" s="109">
        <f si="0" t="shared"/>
        <v>4560</v>
      </c>
      <c r="K3" s="100" t="s">
        <v>170</v>
      </c>
      <c r="L3" s="110">
        <v>2670</v>
      </c>
      <c r="M3" s="111">
        <f si="1" t="shared"/>
        <v>61.857142857142854</v>
      </c>
      <c r="N3" s="112">
        <f si="2" t="shared"/>
        <v>41.44736842105263</v>
      </c>
      <c r="O3" s="113">
        <v>2</v>
      </c>
      <c r="P3" s="116">
        <v>2</v>
      </c>
      <c r="Q3" s="117" t="s">
        <v>182</v>
      </c>
      <c r="R3" s="1626">
        <v>54.714285714285715</v>
      </c>
      <c r="S3" s="1627">
        <v>30.482456140350877</v>
      </c>
      <c r="T3" s="1604" t="s">
        <v>171</v>
      </c>
      <c r="U3" s="1605">
        <v>1000</v>
      </c>
      <c r="V3" s="1606">
        <v>670</v>
      </c>
      <c r="W3" s="1607">
        <f>U3+V3</f>
        <v>1670</v>
      </c>
    </row>
    <row ht="30" r="4" spans="1:23" x14ac:dyDescent="0.25">
      <c r="A4" s="1716" t="s">
        <v>9</v>
      </c>
      <c r="B4" s="122" t="s">
        <v>10</v>
      </c>
      <c r="C4" s="123" t="s">
        <v>183</v>
      </c>
      <c r="D4" s="124">
        <v>152</v>
      </c>
      <c r="E4" s="125" t="s">
        <v>180</v>
      </c>
      <c r="F4" s="120" t="s">
        <v>178</v>
      </c>
      <c r="G4" s="126">
        <v>4560</v>
      </c>
      <c r="H4" s="118"/>
      <c r="I4" s="127"/>
      <c r="J4" s="128">
        <f si="0" t="shared"/>
        <v>4560</v>
      </c>
      <c r="K4" s="119" t="s">
        <v>152</v>
      </c>
      <c r="L4" s="129">
        <v>3670</v>
      </c>
      <c r="M4" s="130">
        <f si="1" t="shared"/>
        <v>47.571428571428569</v>
      </c>
      <c r="N4" s="131">
        <f si="2" t="shared"/>
        <v>19.517543859649123</v>
      </c>
      <c r="O4" s="132">
        <v>3</v>
      </c>
      <c r="P4" s="133">
        <v>1</v>
      </c>
      <c r="Q4" s="134" t="s">
        <v>184</v>
      </c>
      <c r="R4" s="1628">
        <v>47.571428571428569</v>
      </c>
      <c r="S4" s="1629">
        <v>19.517543859649123</v>
      </c>
      <c r="T4" s="1608" t="s">
        <v>170</v>
      </c>
      <c r="U4" s="1609">
        <v>2000</v>
      </c>
      <c r="V4" s="1610">
        <v>670</v>
      </c>
      <c r="W4" s="1611">
        <f>U4+V4</f>
        <v>2670</v>
      </c>
    </row>
    <row r="5" spans="1:23" x14ac:dyDescent="0.25">
      <c r="A5" s="1718" t="s">
        <v>11</v>
      </c>
      <c r="B5" s="139" t="s">
        <v>12</v>
      </c>
      <c r="C5" s="140" t="s">
        <v>185</v>
      </c>
      <c r="D5" s="141">
        <v>152</v>
      </c>
      <c r="E5" s="142" t="s">
        <v>180</v>
      </c>
      <c r="F5" s="137" t="s">
        <v>178</v>
      </c>
      <c r="G5" s="143">
        <v>4560</v>
      </c>
      <c r="H5" s="135"/>
      <c r="I5" s="144"/>
      <c r="J5" s="145">
        <f si="0" t="shared"/>
        <v>4560</v>
      </c>
      <c r="K5" s="136" t="s">
        <v>172</v>
      </c>
      <c r="L5" s="146">
        <v>5170</v>
      </c>
      <c r="M5" s="147">
        <f si="1" t="shared"/>
        <v>26.142857142857146</v>
      </c>
      <c r="N5" s="148">
        <f si="2" t="shared"/>
        <v>-13.37719298245614</v>
      </c>
      <c r="O5" s="149">
        <v>5</v>
      </c>
      <c r="P5" s="150">
        <v>1</v>
      </c>
      <c r="Q5" s="151" t="s">
        <v>186</v>
      </c>
      <c r="R5" s="1630">
        <v>26.142857142857146</v>
      </c>
      <c r="S5" s="1631">
        <v>-13.37719298245614</v>
      </c>
      <c r="T5" s="1612" t="s">
        <v>152</v>
      </c>
      <c r="U5" s="1613">
        <v>3000</v>
      </c>
      <c r="V5" s="1614">
        <v>670</v>
      </c>
      <c r="W5" s="1615">
        <f>U5+V5</f>
        <v>3670</v>
      </c>
    </row>
    <row r="6" spans="1:23" x14ac:dyDescent="0.25">
      <c r="A6" s="1720" t="s">
        <v>13</v>
      </c>
      <c r="B6" s="156" t="s">
        <v>14</v>
      </c>
      <c r="C6" s="157" t="s">
        <v>187</v>
      </c>
      <c r="D6" s="158">
        <v>152</v>
      </c>
      <c r="E6" s="159" t="s">
        <v>180</v>
      </c>
      <c r="F6" s="154" t="s">
        <v>178</v>
      </c>
      <c r="G6" s="160">
        <v>4560</v>
      </c>
      <c r="H6" s="152"/>
      <c r="I6" s="161"/>
      <c r="J6" s="162">
        <f si="0" t="shared"/>
        <v>4560</v>
      </c>
      <c r="K6" s="153" t="s">
        <v>171</v>
      </c>
      <c r="L6" s="163">
        <v>1670</v>
      </c>
      <c r="M6" s="164">
        <f si="1" t="shared"/>
        <v>76.142857142857139</v>
      </c>
      <c r="N6" s="165">
        <f si="2" t="shared"/>
        <v>63.377192982456144</v>
      </c>
      <c r="O6" s="166">
        <v>1</v>
      </c>
      <c r="P6" s="167">
        <v>1</v>
      </c>
      <c r="Q6" s="168" t="s">
        <v>188</v>
      </c>
      <c r="R6" s="1632">
        <v>76.142857142857139</v>
      </c>
      <c r="S6" s="1633">
        <v>63.377192982456144</v>
      </c>
      <c r="T6" s="1616" t="s">
        <v>173</v>
      </c>
      <c r="U6" s="1617">
        <v>4000</v>
      </c>
      <c r="V6" s="1618">
        <v>670</v>
      </c>
      <c r="W6" s="1619">
        <f>U6+V6</f>
        <v>4670</v>
      </c>
    </row>
    <row ht="30" r="7" spans="1:23" x14ac:dyDescent="0.25">
      <c r="A7" s="1722" t="s">
        <v>16</v>
      </c>
      <c r="B7" s="173" t="s">
        <v>17</v>
      </c>
      <c r="C7" s="174" t="s">
        <v>181</v>
      </c>
      <c r="D7" s="175">
        <v>152</v>
      </c>
      <c r="E7" s="176" t="s">
        <v>180</v>
      </c>
      <c r="F7" s="171" t="s">
        <v>178</v>
      </c>
      <c r="G7" s="177">
        <v>4560</v>
      </c>
      <c r="H7" s="169"/>
      <c r="I7" s="178"/>
      <c r="J7" s="179">
        <f si="0" t="shared"/>
        <v>4560</v>
      </c>
      <c r="K7" s="170" t="s">
        <v>173</v>
      </c>
      <c r="L7" s="180">
        <v>4670</v>
      </c>
      <c r="M7" s="181">
        <f si="1" t="shared"/>
        <v>33.285714285714285</v>
      </c>
      <c r="N7" s="182">
        <f si="2" t="shared"/>
        <v>-2.4122807017543857</v>
      </c>
      <c r="O7" s="183">
        <v>4</v>
      </c>
      <c r="P7" s="366">
        <v>13</v>
      </c>
      <c r="Q7" s="367" t="s">
        <v>196</v>
      </c>
      <c r="T7" s="1620" t="s">
        <v>172</v>
      </c>
      <c r="U7" s="1621">
        <v>4500</v>
      </c>
      <c r="V7" s="1622">
        <v>670</v>
      </c>
      <c r="W7" s="1623">
        <f>U7+V7</f>
        <v>5170</v>
      </c>
    </row>
    <row ht="30" r="8" spans="1:23" x14ac:dyDescent="0.25">
      <c r="A8" s="1724" t="s">
        <v>16</v>
      </c>
      <c r="B8" s="188" t="s">
        <v>18</v>
      </c>
      <c r="C8" s="189" t="s">
        <v>181</v>
      </c>
      <c r="D8" s="190">
        <v>152</v>
      </c>
      <c r="E8" s="191" t="s">
        <v>180</v>
      </c>
      <c r="F8" s="186" t="s">
        <v>178</v>
      </c>
      <c r="G8" s="192">
        <v>4560</v>
      </c>
      <c r="H8" s="184"/>
      <c r="I8" s="193" t="s">
        <v>189</v>
      </c>
      <c r="J8" s="194" t="s">
        <v>180</v>
      </c>
      <c r="K8" s="185" t="s">
        <v>152</v>
      </c>
      <c r="L8" s="195">
        <v>3670</v>
      </c>
      <c r="M8" s="196">
        <f si="1" t="shared"/>
        <v>47.571428571428569</v>
      </c>
      <c r="N8" s="197">
        <f si="2" t="shared"/>
        <v>19.517543859649123</v>
      </c>
      <c r="O8" s="198">
        <v>3</v>
      </c>
      <c r="P8" s="368">
        <v>13</v>
      </c>
      <c r="Q8" s="369" t="s">
        <v>196</v>
      </c>
      <c r="T8" s="1624" t="s">
        <v>230</v>
      </c>
      <c r="U8" s="1625">
        <v>500</v>
      </c>
    </row>
    <row r="9" spans="1:23" x14ac:dyDescent="0.25">
      <c r="A9" s="1726" t="s">
        <v>16</v>
      </c>
      <c r="B9" s="203" t="s">
        <v>19</v>
      </c>
      <c r="C9" s="204" t="s">
        <v>190</v>
      </c>
      <c r="D9" s="205">
        <v>152</v>
      </c>
      <c r="E9" s="206" t="s">
        <v>180</v>
      </c>
      <c r="F9" s="201" t="s">
        <v>178</v>
      </c>
      <c r="G9" s="207">
        <v>4560</v>
      </c>
      <c r="H9" s="199"/>
      <c r="I9" s="208" t="s">
        <v>189</v>
      </c>
      <c r="J9" s="209" t="s">
        <v>180</v>
      </c>
      <c r="K9" s="200" t="s">
        <v>152</v>
      </c>
      <c r="L9" s="210">
        <v>3670</v>
      </c>
      <c r="M9" s="211">
        <f si="1" t="shared"/>
        <v>47.571428571428569</v>
      </c>
      <c r="N9" s="212">
        <f si="2" t="shared"/>
        <v>19.517543859649123</v>
      </c>
      <c r="O9" s="213">
        <v>3</v>
      </c>
      <c r="P9" s="370">
        <v>13</v>
      </c>
      <c r="Q9" s="371" t="s">
        <v>196</v>
      </c>
    </row>
    <row customFormat="1" r="10" s="215" spans="1:23" x14ac:dyDescent="0.25">
      <c r="A10" s="1728" t="s">
        <v>16</v>
      </c>
      <c r="B10" s="219" t="s">
        <v>20</v>
      </c>
      <c r="C10" s="220" t="s">
        <v>192</v>
      </c>
      <c r="D10" s="221">
        <v>152</v>
      </c>
      <c r="E10" s="222" t="s">
        <v>180</v>
      </c>
      <c r="F10" s="217" t="s">
        <v>178</v>
      </c>
      <c r="G10" s="223">
        <v>4560</v>
      </c>
      <c r="H10" s="214"/>
      <c r="I10" s="224" t="s">
        <v>189</v>
      </c>
      <c r="J10" s="225" t="s">
        <v>180</v>
      </c>
      <c r="K10" s="216" t="s">
        <v>191</v>
      </c>
      <c r="L10" s="226">
        <v>0</v>
      </c>
      <c r="M10" s="227">
        <f si="1" t="shared"/>
        <v>100</v>
      </c>
      <c r="N10" s="228">
        <f si="2" t="shared"/>
        <v>100</v>
      </c>
      <c r="O10" s="229">
        <v>3</v>
      </c>
      <c r="P10" s="372">
        <v>13</v>
      </c>
      <c r="Q10" s="373" t="s">
        <v>196</v>
      </c>
    </row>
    <row customFormat="1" r="11" s="231" spans="1:23" x14ac:dyDescent="0.25">
      <c r="A11" s="1730" t="s">
        <v>16</v>
      </c>
      <c r="B11" s="235" t="s">
        <v>21</v>
      </c>
      <c r="C11" s="236" t="s">
        <v>193</v>
      </c>
      <c r="D11" s="237">
        <v>152</v>
      </c>
      <c r="E11" s="238" t="s">
        <v>180</v>
      </c>
      <c r="F11" s="233" t="s">
        <v>178</v>
      </c>
      <c r="G11" s="239">
        <v>4560</v>
      </c>
      <c r="H11" s="230"/>
      <c r="I11" s="240" t="s">
        <v>189</v>
      </c>
      <c r="J11" s="241" t="s">
        <v>180</v>
      </c>
      <c r="K11" s="232" t="s">
        <v>191</v>
      </c>
      <c r="L11" s="242">
        <v>0</v>
      </c>
      <c r="M11" s="243">
        <f si="1" t="shared"/>
        <v>100</v>
      </c>
      <c r="N11" s="244">
        <f si="2" t="shared"/>
        <v>100</v>
      </c>
      <c r="O11" s="245">
        <v>3</v>
      </c>
      <c r="P11" s="374">
        <v>13</v>
      </c>
      <c r="Q11" s="375" t="s">
        <v>196</v>
      </c>
    </row>
    <row r="12" spans="1:23" x14ac:dyDescent="0.25">
      <c r="A12" s="1732" t="s">
        <v>16</v>
      </c>
      <c r="B12" s="250" t="s">
        <v>22</v>
      </c>
      <c r="C12" s="251" t="s">
        <v>181</v>
      </c>
      <c r="D12" s="252">
        <v>152</v>
      </c>
      <c r="E12" s="253" t="s">
        <v>180</v>
      </c>
      <c r="F12" s="248" t="s">
        <v>178</v>
      </c>
      <c r="G12" s="254">
        <v>4560</v>
      </c>
      <c r="H12" s="246"/>
      <c r="I12" s="255"/>
      <c r="J12" s="256">
        <f ref="J12:J23" si="3" t="shared">G12</f>
        <v>4560</v>
      </c>
      <c r="K12" s="247" t="s">
        <v>170</v>
      </c>
      <c r="L12" s="257">
        <v>2670</v>
      </c>
      <c r="M12" s="258">
        <f si="1" t="shared"/>
        <v>61.857142857142854</v>
      </c>
      <c r="N12" s="259">
        <f si="2" t="shared"/>
        <v>41.44736842105263</v>
      </c>
      <c r="O12" s="260">
        <v>2</v>
      </c>
      <c r="P12" s="376">
        <v>13</v>
      </c>
      <c r="Q12" s="377" t="s">
        <v>196</v>
      </c>
    </row>
    <row r="13" spans="1:23" x14ac:dyDescent="0.25">
      <c r="A13" s="1734" t="s">
        <v>16</v>
      </c>
      <c r="B13" s="265" t="s">
        <v>23</v>
      </c>
      <c r="C13" s="266" t="s">
        <v>194</v>
      </c>
      <c r="D13" s="267">
        <v>152</v>
      </c>
      <c r="E13" s="268" t="s">
        <v>180</v>
      </c>
      <c r="F13" s="263" t="s">
        <v>178</v>
      </c>
      <c r="G13" s="269">
        <v>4560</v>
      </c>
      <c r="H13" s="261"/>
      <c r="I13" s="270"/>
      <c r="J13" s="271">
        <f si="3" t="shared"/>
        <v>4560</v>
      </c>
      <c r="K13" s="262" t="s">
        <v>173</v>
      </c>
      <c r="L13" s="272">
        <v>4670</v>
      </c>
      <c r="M13" s="273">
        <f si="1" t="shared"/>
        <v>33.285714285714285</v>
      </c>
      <c r="N13" s="274">
        <f si="2" t="shared"/>
        <v>-2.4122807017543857</v>
      </c>
      <c r="O13" s="275">
        <v>4</v>
      </c>
      <c r="P13" s="378">
        <v>13</v>
      </c>
      <c r="Q13" s="379" t="s">
        <v>196</v>
      </c>
    </row>
    <row r="14" spans="1:23" x14ac:dyDescent="0.25">
      <c r="A14" s="1736" t="s">
        <v>16</v>
      </c>
      <c r="B14" s="280" t="s">
        <v>24</v>
      </c>
      <c r="C14" s="281" t="s">
        <v>181</v>
      </c>
      <c r="D14" s="282">
        <v>152</v>
      </c>
      <c r="E14" s="283" t="s">
        <v>180</v>
      </c>
      <c r="F14" s="278" t="s">
        <v>178</v>
      </c>
      <c r="G14" s="284">
        <v>4560</v>
      </c>
      <c r="H14" s="276"/>
      <c r="I14" s="285"/>
      <c r="J14" s="286">
        <f si="3" t="shared"/>
        <v>4560</v>
      </c>
      <c r="K14" s="277" t="s">
        <v>170</v>
      </c>
      <c r="L14" s="287">
        <v>2670</v>
      </c>
      <c r="M14" s="288">
        <f si="1" t="shared"/>
        <v>61.857142857142854</v>
      </c>
      <c r="N14" s="289">
        <f si="2" t="shared"/>
        <v>41.44736842105263</v>
      </c>
      <c r="O14" s="290">
        <v>2</v>
      </c>
      <c r="P14" s="380">
        <v>13</v>
      </c>
      <c r="Q14" s="381" t="s">
        <v>196</v>
      </c>
    </row>
    <row r="15" spans="1:23" x14ac:dyDescent="0.25">
      <c r="A15" s="1738" t="s">
        <v>16</v>
      </c>
      <c r="B15" s="295" t="s">
        <v>25</v>
      </c>
      <c r="C15" s="296" t="s">
        <v>181</v>
      </c>
      <c r="D15" s="297">
        <v>152</v>
      </c>
      <c r="E15" s="298" t="s">
        <v>180</v>
      </c>
      <c r="F15" s="293" t="s">
        <v>178</v>
      </c>
      <c r="G15" s="299">
        <v>4560</v>
      </c>
      <c r="H15" s="291"/>
      <c r="I15" s="300"/>
      <c r="J15" s="301">
        <f si="3" t="shared"/>
        <v>4560</v>
      </c>
      <c r="K15" s="292" t="s">
        <v>173</v>
      </c>
      <c r="L15" s="302">
        <v>4670</v>
      </c>
      <c r="M15" s="303">
        <f si="1" t="shared"/>
        <v>33.285714285714285</v>
      </c>
      <c r="N15" s="304">
        <f si="2" t="shared"/>
        <v>-2.4122807017543857</v>
      </c>
      <c r="O15" s="305">
        <v>4</v>
      </c>
      <c r="P15" s="382">
        <v>13</v>
      </c>
      <c r="Q15" s="383" t="s">
        <v>196</v>
      </c>
    </row>
    <row r="16" spans="1:23" x14ac:dyDescent="0.25">
      <c r="A16" s="1740" t="s">
        <v>16</v>
      </c>
      <c r="B16" s="310" t="s">
        <v>26</v>
      </c>
      <c r="C16" s="311" t="s">
        <v>195</v>
      </c>
      <c r="D16" s="312">
        <v>152</v>
      </c>
      <c r="E16" s="313" t="s">
        <v>180</v>
      </c>
      <c r="F16" s="308" t="s">
        <v>178</v>
      </c>
      <c r="G16" s="314">
        <v>4560</v>
      </c>
      <c r="H16" s="306"/>
      <c r="I16" s="315"/>
      <c r="J16" s="316">
        <f si="3" t="shared"/>
        <v>4560</v>
      </c>
      <c r="K16" s="307" t="s">
        <v>171</v>
      </c>
      <c r="L16" s="317">
        <v>1670</v>
      </c>
      <c r="M16" s="318">
        <f si="1" t="shared"/>
        <v>76.142857142857139</v>
      </c>
      <c r="N16" s="319">
        <f si="2" t="shared"/>
        <v>63.377192982456144</v>
      </c>
      <c r="O16" s="320">
        <v>1</v>
      </c>
      <c r="P16" s="384">
        <v>13</v>
      </c>
      <c r="Q16" s="385" t="s">
        <v>196</v>
      </c>
    </row>
    <row r="17" spans="1:19" x14ac:dyDescent="0.25">
      <c r="A17" s="1742" t="s">
        <v>16</v>
      </c>
      <c r="B17" s="325" t="s">
        <v>27</v>
      </c>
      <c r="C17" s="326" t="s">
        <v>183</v>
      </c>
      <c r="D17" s="327">
        <v>152</v>
      </c>
      <c r="E17" s="328" t="s">
        <v>180</v>
      </c>
      <c r="F17" s="323" t="s">
        <v>178</v>
      </c>
      <c r="G17" s="329">
        <v>4560</v>
      </c>
      <c r="H17" s="321"/>
      <c r="I17" s="330"/>
      <c r="J17" s="331">
        <f si="3" t="shared"/>
        <v>4560</v>
      </c>
      <c r="K17" s="322" t="s">
        <v>170</v>
      </c>
      <c r="L17" s="332">
        <v>2670</v>
      </c>
      <c r="M17" s="333">
        <f si="1" t="shared"/>
        <v>61.857142857142854</v>
      </c>
      <c r="N17" s="334">
        <f si="2" t="shared"/>
        <v>41.44736842105263</v>
      </c>
      <c r="O17" s="335">
        <v>2</v>
      </c>
      <c r="P17" s="386">
        <v>13</v>
      </c>
      <c r="Q17" s="387" t="s">
        <v>196</v>
      </c>
    </row>
    <row r="18" spans="1:19" x14ac:dyDescent="0.25">
      <c r="A18" s="1744" t="s">
        <v>16</v>
      </c>
      <c r="B18" s="340" t="s">
        <v>28</v>
      </c>
      <c r="C18" s="341" t="s">
        <v>195</v>
      </c>
      <c r="D18" s="342">
        <v>152</v>
      </c>
      <c r="E18" s="343" t="s">
        <v>180</v>
      </c>
      <c r="F18" s="338" t="s">
        <v>178</v>
      </c>
      <c r="G18" s="344">
        <v>4560</v>
      </c>
      <c r="H18" s="336"/>
      <c r="I18" s="345"/>
      <c r="J18" s="346">
        <f si="3" t="shared"/>
        <v>4560</v>
      </c>
      <c r="K18" s="337" t="s">
        <v>152</v>
      </c>
      <c r="L18" s="347">
        <v>3670</v>
      </c>
      <c r="M18" s="348">
        <f si="1" t="shared"/>
        <v>47.571428571428569</v>
      </c>
      <c r="N18" s="349">
        <f si="2" t="shared"/>
        <v>19.517543859649123</v>
      </c>
      <c r="O18" s="350">
        <v>3</v>
      </c>
      <c r="P18" s="388">
        <v>13</v>
      </c>
      <c r="Q18" s="389" t="s">
        <v>196</v>
      </c>
    </row>
    <row r="19" spans="1:19" x14ac:dyDescent="0.25">
      <c r="A19" s="1746" t="s">
        <v>16</v>
      </c>
      <c r="B19" s="355" t="s">
        <v>29</v>
      </c>
      <c r="C19" s="356" t="s">
        <v>195</v>
      </c>
      <c r="D19" s="357">
        <v>152</v>
      </c>
      <c r="E19" s="358" t="s">
        <v>180</v>
      </c>
      <c r="F19" s="353" t="s">
        <v>178</v>
      </c>
      <c r="G19" s="359">
        <v>4560</v>
      </c>
      <c r="H19" s="351"/>
      <c r="I19" s="360"/>
      <c r="J19" s="361">
        <f si="3" t="shared"/>
        <v>4560</v>
      </c>
      <c r="K19" s="352" t="s">
        <v>170</v>
      </c>
      <c r="L19" s="362">
        <v>2670</v>
      </c>
      <c r="M19" s="363">
        <f si="1" t="shared"/>
        <v>61.857142857142854</v>
      </c>
      <c r="N19" s="364">
        <f si="2" t="shared"/>
        <v>41.44736842105263</v>
      </c>
      <c r="O19" s="365">
        <v>2</v>
      </c>
      <c r="P19" s="390">
        <v>13</v>
      </c>
      <c r="Q19" s="391" t="s">
        <v>196</v>
      </c>
      <c r="R19" s="1634">
        <v>58.934065934065941</v>
      </c>
      <c r="S19" s="1635">
        <v>36.960188933873148</v>
      </c>
    </row>
    <row r="20" spans="1:19" x14ac:dyDescent="0.25">
      <c r="A20" s="1748" t="s">
        <v>31</v>
      </c>
      <c r="B20" s="396" t="s">
        <v>33</v>
      </c>
      <c r="C20" s="397" t="s">
        <v>195</v>
      </c>
      <c r="D20" s="398">
        <v>152</v>
      </c>
      <c r="E20" s="399" t="s">
        <v>180</v>
      </c>
      <c r="F20" s="394" t="s">
        <v>178</v>
      </c>
      <c r="G20" s="400">
        <v>4560</v>
      </c>
      <c r="H20" s="392"/>
      <c r="I20" s="401"/>
      <c r="J20" s="402">
        <f si="3" t="shared"/>
        <v>4560</v>
      </c>
      <c r="K20" s="393" t="s">
        <v>170</v>
      </c>
      <c r="L20" s="403">
        <v>2670</v>
      </c>
      <c r="M20" s="404">
        <f si="1" t="shared"/>
        <v>61.857142857142854</v>
      </c>
      <c r="N20" s="405">
        <f si="2" t="shared"/>
        <v>41.44736842105263</v>
      </c>
      <c r="O20" s="406">
        <v>2</v>
      </c>
      <c r="P20" s="512">
        <v>8</v>
      </c>
      <c r="Q20" s="513" t="s">
        <v>200</v>
      </c>
    </row>
    <row r="21" spans="1:19" x14ac:dyDescent="0.25">
      <c r="A21" s="1750" t="s">
        <v>31</v>
      </c>
      <c r="B21" s="411" t="s">
        <v>34</v>
      </c>
      <c r="C21" s="412" t="s">
        <v>183</v>
      </c>
      <c r="D21" s="413">
        <v>152</v>
      </c>
      <c r="E21" s="414" t="s">
        <v>180</v>
      </c>
      <c r="F21" s="409" t="s">
        <v>178</v>
      </c>
      <c r="G21" s="415">
        <v>4560</v>
      </c>
      <c r="H21" s="407"/>
      <c r="I21" s="416"/>
      <c r="J21" s="417">
        <f si="3" t="shared"/>
        <v>4560</v>
      </c>
      <c r="K21" s="408" t="s">
        <v>152</v>
      </c>
      <c r="L21" s="418">
        <v>3670</v>
      </c>
      <c r="M21" s="419">
        <f si="1" t="shared"/>
        <v>47.571428571428569</v>
      </c>
      <c r="N21" s="420">
        <f si="2" t="shared"/>
        <v>19.517543859649123</v>
      </c>
      <c r="O21" s="421">
        <v>3</v>
      </c>
      <c r="P21" s="514">
        <v>8</v>
      </c>
      <c r="Q21" s="515" t="s">
        <v>200</v>
      </c>
    </row>
    <row r="22" spans="1:19" x14ac:dyDescent="0.25">
      <c r="A22" s="1752" t="s">
        <v>31</v>
      </c>
      <c r="B22" s="426" t="s">
        <v>35</v>
      </c>
      <c r="C22" s="427" t="s">
        <v>181</v>
      </c>
      <c r="D22" s="428">
        <v>152</v>
      </c>
      <c r="E22" s="429" t="s">
        <v>180</v>
      </c>
      <c r="F22" s="424" t="s">
        <v>178</v>
      </c>
      <c r="G22" s="430">
        <v>4560</v>
      </c>
      <c r="H22" s="422"/>
      <c r="I22" s="431"/>
      <c r="J22" s="432">
        <f si="3" t="shared"/>
        <v>4560</v>
      </c>
      <c r="K22" s="423" t="s">
        <v>170</v>
      </c>
      <c r="L22" s="433">
        <v>2670</v>
      </c>
      <c r="M22" s="434">
        <f si="1" t="shared"/>
        <v>61.857142857142854</v>
      </c>
      <c r="N22" s="435">
        <f si="2" t="shared"/>
        <v>41.44736842105263</v>
      </c>
      <c r="O22" s="436">
        <v>2</v>
      </c>
      <c r="P22" s="516">
        <v>8</v>
      </c>
      <c r="Q22" s="517" t="s">
        <v>200</v>
      </c>
    </row>
    <row r="23" spans="1:19" x14ac:dyDescent="0.25">
      <c r="A23" s="1754" t="s">
        <v>31</v>
      </c>
      <c r="B23" s="441" t="s">
        <v>36</v>
      </c>
      <c r="C23" s="442" t="s">
        <v>197</v>
      </c>
      <c r="D23" s="443">
        <v>152</v>
      </c>
      <c r="E23" s="444" t="s">
        <v>180</v>
      </c>
      <c r="F23" s="439" t="s">
        <v>178</v>
      </c>
      <c r="G23" s="445">
        <v>4560</v>
      </c>
      <c r="H23" s="437"/>
      <c r="I23" s="446"/>
      <c r="J23" s="447">
        <f si="3" t="shared"/>
        <v>4560</v>
      </c>
      <c r="K23" s="438" t="s">
        <v>173</v>
      </c>
      <c r="L23" s="448">
        <v>4670</v>
      </c>
      <c r="M23" s="449">
        <f si="1" t="shared"/>
        <v>33.285714285714285</v>
      </c>
      <c r="N23" s="450">
        <f si="2" t="shared"/>
        <v>-2.4122807017543857</v>
      </c>
      <c r="O23" s="451">
        <v>4</v>
      </c>
      <c r="P23" s="518">
        <v>8</v>
      </c>
      <c r="Q23" s="519" t="s">
        <v>200</v>
      </c>
    </row>
    <row r="24" spans="1:19" x14ac:dyDescent="0.25">
      <c r="A24" s="1756" t="s">
        <v>31</v>
      </c>
      <c r="B24" s="456" t="s">
        <v>37</v>
      </c>
      <c r="C24" s="457" t="s">
        <v>198</v>
      </c>
      <c r="D24" s="458">
        <v>152</v>
      </c>
      <c r="E24" s="459" t="s">
        <v>180</v>
      </c>
      <c r="F24" s="454" t="s">
        <v>178</v>
      </c>
      <c r="G24" s="460">
        <v>4560</v>
      </c>
      <c r="H24" s="452"/>
      <c r="I24" s="461" t="s">
        <v>189</v>
      </c>
      <c r="J24" s="462" t="s">
        <v>180</v>
      </c>
      <c r="K24" s="453" t="s">
        <v>170</v>
      </c>
      <c r="L24" s="463">
        <v>2670</v>
      </c>
      <c r="M24" s="464">
        <f si="1" t="shared"/>
        <v>61.857142857142854</v>
      </c>
      <c r="N24" s="465">
        <f si="2" t="shared"/>
        <v>41.44736842105263</v>
      </c>
      <c r="O24" s="466">
        <v>2</v>
      </c>
      <c r="P24" s="520">
        <v>8</v>
      </c>
      <c r="Q24" s="521" t="s">
        <v>200</v>
      </c>
    </row>
    <row r="25" spans="1:19" x14ac:dyDescent="0.25">
      <c r="A25" s="1758" t="s">
        <v>31</v>
      </c>
      <c r="B25" s="471" t="s">
        <v>38</v>
      </c>
      <c r="C25" s="472" t="s">
        <v>199</v>
      </c>
      <c r="D25" s="473">
        <v>152</v>
      </c>
      <c r="E25" s="474" t="s">
        <v>180</v>
      </c>
      <c r="F25" s="469" t="s">
        <v>178</v>
      </c>
      <c r="G25" s="475">
        <v>4560</v>
      </c>
      <c r="H25" s="467"/>
      <c r="I25" s="476" t="s">
        <v>189</v>
      </c>
      <c r="J25" s="477" t="s">
        <v>180</v>
      </c>
      <c r="K25" s="468" t="s">
        <v>170</v>
      </c>
      <c r="L25" s="478">
        <v>2670</v>
      </c>
      <c r="M25" s="479">
        <f si="1" t="shared"/>
        <v>61.857142857142854</v>
      </c>
      <c r="N25" s="480">
        <f si="2" t="shared"/>
        <v>41.44736842105263</v>
      </c>
      <c r="O25" s="481">
        <v>2</v>
      </c>
      <c r="P25" s="522">
        <v>8</v>
      </c>
      <c r="Q25" s="523" t="s">
        <v>200</v>
      </c>
    </row>
    <row r="26" spans="1:19" x14ac:dyDescent="0.25">
      <c r="A26" s="1760" t="s">
        <v>31</v>
      </c>
      <c r="B26" s="486" t="s">
        <v>39</v>
      </c>
      <c r="C26" s="487" t="s">
        <v>198</v>
      </c>
      <c r="D26" s="488">
        <v>152</v>
      </c>
      <c r="E26" s="489" t="s">
        <v>180</v>
      </c>
      <c r="F26" s="484" t="s">
        <v>178</v>
      </c>
      <c r="G26" s="490">
        <v>4560</v>
      </c>
      <c r="H26" s="482"/>
      <c r="I26" s="491" t="s">
        <v>189</v>
      </c>
      <c r="J26" s="492" t="s">
        <v>180</v>
      </c>
      <c r="K26" s="483" t="s">
        <v>170</v>
      </c>
      <c r="L26" s="493">
        <v>2670</v>
      </c>
      <c r="M26" s="494">
        <f si="1" t="shared"/>
        <v>61.857142857142854</v>
      </c>
      <c r="N26" s="495">
        <f si="2" t="shared"/>
        <v>41.44736842105263</v>
      </c>
      <c r="O26" s="496">
        <v>2</v>
      </c>
      <c r="P26" s="524">
        <v>8</v>
      </c>
      <c r="Q26" s="525" t="s">
        <v>200</v>
      </c>
    </row>
    <row r="27" spans="1:19" x14ac:dyDescent="0.25">
      <c r="A27" s="1762" t="s">
        <v>31</v>
      </c>
      <c r="B27" s="501" t="s">
        <v>40</v>
      </c>
      <c r="C27" s="502" t="s">
        <v>183</v>
      </c>
      <c r="D27" s="503">
        <v>152</v>
      </c>
      <c r="E27" s="504" t="s">
        <v>180</v>
      </c>
      <c r="F27" s="499" t="s">
        <v>178</v>
      </c>
      <c r="G27" s="505">
        <v>4560</v>
      </c>
      <c r="H27" s="497"/>
      <c r="I27" s="506"/>
      <c r="J27" s="507">
        <f ref="J27:J34" si="4" t="shared">G27</f>
        <v>4560</v>
      </c>
      <c r="K27" s="498" t="s">
        <v>171</v>
      </c>
      <c r="L27" s="508">
        <v>1670</v>
      </c>
      <c r="M27" s="509">
        <f si="1" t="shared"/>
        <v>76.142857142857139</v>
      </c>
      <c r="N27" s="510">
        <f si="2" t="shared"/>
        <v>63.377192982456144</v>
      </c>
      <c r="O27" s="511">
        <v>1</v>
      </c>
      <c r="P27" s="526">
        <v>8</v>
      </c>
      <c r="Q27" s="527" t="s">
        <v>200</v>
      </c>
      <c r="R27" s="1636">
        <v>58.285714285714285</v>
      </c>
      <c r="S27" s="1637">
        <v>35.964912280701753</v>
      </c>
    </row>
    <row r="28" spans="1:19" x14ac:dyDescent="0.25">
      <c r="A28" s="1764" t="s">
        <v>42</v>
      </c>
      <c r="B28" s="532" t="s">
        <v>43</v>
      </c>
      <c r="C28" s="533" t="s">
        <v>183</v>
      </c>
      <c r="D28" s="534">
        <v>152</v>
      </c>
      <c r="E28" s="535" t="s">
        <v>180</v>
      </c>
      <c r="F28" s="530" t="s">
        <v>178</v>
      </c>
      <c r="G28" s="536">
        <v>4560</v>
      </c>
      <c r="H28" s="528"/>
      <c r="I28" s="537"/>
      <c r="J28" s="538">
        <f si="4" t="shared"/>
        <v>4560</v>
      </c>
      <c r="K28" s="529" t="s">
        <v>171</v>
      </c>
      <c r="L28" s="539">
        <v>1670</v>
      </c>
      <c r="M28" s="540">
        <f si="1" t="shared"/>
        <v>76.142857142857139</v>
      </c>
      <c r="N28" s="541">
        <f si="2" t="shared"/>
        <v>63.377192982456144</v>
      </c>
      <c r="O28" s="542">
        <v>1</v>
      </c>
      <c r="P28" s="588">
        <v>4</v>
      </c>
      <c r="Q28" s="589" t="s">
        <v>182</v>
      </c>
    </row>
    <row r="29" spans="1:19" x14ac:dyDescent="0.25">
      <c r="A29" s="1766" t="s">
        <v>42</v>
      </c>
      <c r="B29" s="547" t="s">
        <v>44</v>
      </c>
      <c r="C29" s="548" t="s">
        <v>183</v>
      </c>
      <c r="D29" s="549">
        <v>152</v>
      </c>
      <c r="E29" s="550" t="s">
        <v>180</v>
      </c>
      <c r="F29" s="545" t="s">
        <v>178</v>
      </c>
      <c r="G29" s="551">
        <v>4560</v>
      </c>
      <c r="H29" s="543"/>
      <c r="I29" s="552"/>
      <c r="J29" s="553">
        <f si="4" t="shared"/>
        <v>4560</v>
      </c>
      <c r="K29" s="544" t="s">
        <v>173</v>
      </c>
      <c r="L29" s="554">
        <v>4670</v>
      </c>
      <c r="M29" s="555">
        <f si="1" t="shared"/>
        <v>33.285714285714285</v>
      </c>
      <c r="N29" s="556">
        <f si="2" t="shared"/>
        <v>-2.4122807017543857</v>
      </c>
      <c r="O29" s="557">
        <v>4</v>
      </c>
      <c r="P29" s="590">
        <v>4</v>
      </c>
      <c r="Q29" s="591" t="s">
        <v>182</v>
      </c>
    </row>
    <row r="30" spans="1:19" x14ac:dyDescent="0.25">
      <c r="A30" s="1768" t="s">
        <v>42</v>
      </c>
      <c r="B30" s="562" t="s">
        <v>45</v>
      </c>
      <c r="C30" s="563" t="s">
        <v>181</v>
      </c>
      <c r="D30" s="564">
        <v>152</v>
      </c>
      <c r="E30" s="565" t="s">
        <v>180</v>
      </c>
      <c r="F30" s="560" t="s">
        <v>178</v>
      </c>
      <c r="G30" s="566">
        <v>4560</v>
      </c>
      <c r="H30" s="558"/>
      <c r="I30" s="567"/>
      <c r="J30" s="568">
        <f si="4" t="shared"/>
        <v>4560</v>
      </c>
      <c r="K30" s="559" t="s">
        <v>152</v>
      </c>
      <c r="L30" s="569">
        <v>3670</v>
      </c>
      <c r="M30" s="570">
        <f si="1" t="shared"/>
        <v>47.571428571428569</v>
      </c>
      <c r="N30" s="571">
        <f si="2" t="shared"/>
        <v>19.517543859649123</v>
      </c>
      <c r="O30" s="572">
        <v>3</v>
      </c>
      <c r="P30" s="592">
        <v>4</v>
      </c>
      <c r="Q30" s="593" t="s">
        <v>182</v>
      </c>
    </row>
    <row r="31" spans="1:19" x14ac:dyDescent="0.25">
      <c r="A31" s="1770" t="s">
        <v>42</v>
      </c>
      <c r="B31" s="577" t="s">
        <v>46</v>
      </c>
      <c r="C31" s="578" t="s">
        <v>181</v>
      </c>
      <c r="D31" s="579">
        <v>152</v>
      </c>
      <c r="E31" s="580" t="s">
        <v>180</v>
      </c>
      <c r="F31" s="575" t="s">
        <v>178</v>
      </c>
      <c r="G31" s="581">
        <v>4560</v>
      </c>
      <c r="H31" s="573"/>
      <c r="I31" s="582"/>
      <c r="J31" s="583">
        <f si="4" t="shared"/>
        <v>4560</v>
      </c>
      <c r="K31" s="574" t="s">
        <v>170</v>
      </c>
      <c r="L31" s="584">
        <v>2670</v>
      </c>
      <c r="M31" s="585">
        <f si="1" t="shared"/>
        <v>61.857142857142854</v>
      </c>
      <c r="N31" s="586">
        <f si="2" t="shared"/>
        <v>41.44736842105263</v>
      </c>
      <c r="O31" s="587">
        <v>2</v>
      </c>
      <c r="P31" s="594">
        <v>4</v>
      </c>
      <c r="Q31" s="595" t="s">
        <v>182</v>
      </c>
      <c r="R31" s="1638">
        <v>54.714285714285715</v>
      </c>
      <c r="S31" s="1639">
        <v>30.482456140350877</v>
      </c>
    </row>
    <row r="32" spans="1:19" x14ac:dyDescent="0.25">
      <c r="A32" s="1772" t="s">
        <v>47</v>
      </c>
      <c r="B32" s="600" t="s">
        <v>48</v>
      </c>
      <c r="C32" s="601" t="s">
        <v>195</v>
      </c>
      <c r="D32" s="602">
        <v>152</v>
      </c>
      <c r="E32" s="603" t="s">
        <v>180</v>
      </c>
      <c r="F32" s="598" t="s">
        <v>178</v>
      </c>
      <c r="G32" s="604">
        <v>4560</v>
      </c>
      <c r="H32" s="596"/>
      <c r="I32" s="605"/>
      <c r="J32" s="606">
        <f si="4" t="shared"/>
        <v>4560</v>
      </c>
      <c r="K32" s="597" t="s">
        <v>170</v>
      </c>
      <c r="L32" s="607">
        <v>2670</v>
      </c>
      <c r="M32" s="608">
        <f si="1" t="shared"/>
        <v>61.857142857142854</v>
      </c>
      <c r="N32" s="609">
        <f si="2" t="shared"/>
        <v>41.44736842105263</v>
      </c>
      <c r="O32" s="610">
        <v>2</v>
      </c>
      <c r="P32" s="626">
        <v>2</v>
      </c>
      <c r="Q32" s="627" t="s">
        <v>201</v>
      </c>
    </row>
    <row r="33" spans="1:19" x14ac:dyDescent="0.25">
      <c r="A33" s="1774" t="s">
        <v>47</v>
      </c>
      <c r="B33" s="615" t="s">
        <v>49</v>
      </c>
      <c r="C33" s="616" t="s">
        <v>181</v>
      </c>
      <c r="D33" s="617">
        <v>152</v>
      </c>
      <c r="E33" s="618" t="s">
        <v>180</v>
      </c>
      <c r="F33" s="613" t="s">
        <v>178</v>
      </c>
      <c r="G33" s="619">
        <v>4560</v>
      </c>
      <c r="H33" s="611"/>
      <c r="I33" s="620"/>
      <c r="J33" s="621">
        <f si="4" t="shared"/>
        <v>4560</v>
      </c>
      <c r="K33" s="612" t="s">
        <v>171</v>
      </c>
      <c r="L33" s="622">
        <v>1670</v>
      </c>
      <c r="M33" s="623">
        <f si="1" t="shared"/>
        <v>76.142857142857139</v>
      </c>
      <c r="N33" s="624">
        <f si="2" t="shared"/>
        <v>63.377192982456144</v>
      </c>
      <c r="O33" s="625">
        <v>1</v>
      </c>
      <c r="P33" s="628">
        <v>2</v>
      </c>
      <c r="Q33" s="629" t="s">
        <v>201</v>
      </c>
      <c r="R33" s="1640">
        <v>69</v>
      </c>
      <c r="S33" s="1641">
        <v>52.412280701754391</v>
      </c>
    </row>
    <row r="34" spans="1:19" x14ac:dyDescent="0.25">
      <c r="A34" s="1776" t="s">
        <v>50</v>
      </c>
      <c r="B34" s="634" t="s">
        <v>51</v>
      </c>
      <c r="C34" s="635" t="s">
        <v>202</v>
      </c>
      <c r="D34" s="636">
        <v>152</v>
      </c>
      <c r="E34" s="637" t="s">
        <v>180</v>
      </c>
      <c r="F34" s="632" t="s">
        <v>178</v>
      </c>
      <c r="G34" s="638">
        <v>4560</v>
      </c>
      <c r="H34" s="630"/>
      <c r="I34" s="639"/>
      <c r="J34" s="640">
        <f si="4" t="shared"/>
        <v>4560</v>
      </c>
      <c r="K34" s="631" t="s">
        <v>170</v>
      </c>
      <c r="L34" s="641">
        <v>2670</v>
      </c>
      <c r="M34" s="642">
        <f ref="M34:M65" si="5" t="shared">((E34-L34)/E34)*100</f>
        <v>61.857142857142854</v>
      </c>
      <c r="N34" s="643">
        <f ref="N34:N65" si="6" t="shared">((G34-L34)/G34)*100</f>
        <v>41.44736842105263</v>
      </c>
      <c r="O34" s="644">
        <v>2</v>
      </c>
      <c r="P34" s="645">
        <v>1</v>
      </c>
      <c r="Q34" s="646" t="s">
        <v>203</v>
      </c>
      <c r="R34" s="1642">
        <v>61.857142857142854</v>
      </c>
      <c r="S34" s="1643">
        <v>41.44736842105263</v>
      </c>
    </row>
    <row r="35" spans="1:19" x14ac:dyDescent="0.25">
      <c r="A35" s="1778" t="s">
        <v>52</v>
      </c>
      <c r="B35" s="651" t="s">
        <v>53</v>
      </c>
      <c r="C35" s="652" t="s">
        <v>194</v>
      </c>
      <c r="D35" s="653">
        <v>152</v>
      </c>
      <c r="E35" s="654" t="s">
        <v>180</v>
      </c>
      <c r="F35" s="649" t="s">
        <v>178</v>
      </c>
      <c r="G35" s="655">
        <v>4560</v>
      </c>
      <c r="H35" s="647"/>
      <c r="I35" s="656" t="s">
        <v>189</v>
      </c>
      <c r="J35" s="657" t="s">
        <v>180</v>
      </c>
      <c r="K35" s="648" t="s">
        <v>152</v>
      </c>
      <c r="L35" s="658">
        <v>3670</v>
      </c>
      <c r="M35" s="659">
        <f si="5" t="shared"/>
        <v>47.571428571428569</v>
      </c>
      <c r="N35" s="660">
        <f si="6" t="shared"/>
        <v>19.517543859649123</v>
      </c>
      <c r="O35" s="661">
        <v>3</v>
      </c>
      <c r="P35" s="692">
        <v>3</v>
      </c>
      <c r="Q35" s="693" t="s">
        <v>205</v>
      </c>
    </row>
    <row r="36" spans="1:19" x14ac:dyDescent="0.25">
      <c r="A36" s="1780" t="s">
        <v>52</v>
      </c>
      <c r="B36" s="666" t="s">
        <v>54</v>
      </c>
      <c r="C36" s="667" t="s">
        <v>181</v>
      </c>
      <c r="D36" s="668">
        <v>152</v>
      </c>
      <c r="E36" s="669" t="s">
        <v>180</v>
      </c>
      <c r="F36" s="664" t="s">
        <v>178</v>
      </c>
      <c r="G36" s="670">
        <v>4560</v>
      </c>
      <c r="H36" s="662"/>
      <c r="I36" s="671" t="s">
        <v>189</v>
      </c>
      <c r="J36" s="672" t="s">
        <v>180</v>
      </c>
      <c r="K36" s="663" t="s">
        <v>152</v>
      </c>
      <c r="L36" s="673">
        <v>3670</v>
      </c>
      <c r="M36" s="674">
        <f si="5" t="shared"/>
        <v>47.571428571428569</v>
      </c>
      <c r="N36" s="675">
        <f si="6" t="shared"/>
        <v>19.517543859649123</v>
      </c>
      <c r="O36" s="676">
        <v>3</v>
      </c>
      <c r="P36" s="694">
        <v>3</v>
      </c>
      <c r="Q36" s="695" t="s">
        <v>205</v>
      </c>
    </row>
    <row r="37" spans="1:19" x14ac:dyDescent="0.25">
      <c r="A37" s="1782" t="s">
        <v>52</v>
      </c>
      <c r="B37" s="681" t="s">
        <v>55</v>
      </c>
      <c r="C37" s="682" t="s">
        <v>204</v>
      </c>
      <c r="D37" s="683">
        <v>152</v>
      </c>
      <c r="E37" s="684" t="s">
        <v>180</v>
      </c>
      <c r="F37" s="679" t="s">
        <v>178</v>
      </c>
      <c r="G37" s="685">
        <v>4560</v>
      </c>
      <c r="H37" s="677"/>
      <c r="I37" s="686"/>
      <c r="J37" s="687">
        <f ref="J37:J44" si="7" t="shared">G37</f>
        <v>4560</v>
      </c>
      <c r="K37" s="678" t="s">
        <v>170</v>
      </c>
      <c r="L37" s="688">
        <v>2670</v>
      </c>
      <c r="M37" s="689">
        <f si="5" t="shared"/>
        <v>61.857142857142854</v>
      </c>
      <c r="N37" s="690">
        <f si="6" t="shared"/>
        <v>41.44736842105263</v>
      </c>
      <c r="O37" s="691">
        <v>2</v>
      </c>
      <c r="P37" s="696">
        <v>3</v>
      </c>
      <c r="Q37" s="697" t="s">
        <v>205</v>
      </c>
      <c r="R37" s="1644">
        <v>52.333333333333329</v>
      </c>
      <c r="S37" s="1645">
        <v>26.827485380116961</v>
      </c>
    </row>
    <row customFormat="1" r="38" s="699" spans="1:19" x14ac:dyDescent="0.25">
      <c r="A38" s="1784" t="s">
        <v>57</v>
      </c>
      <c r="B38" s="703" t="s">
        <v>59</v>
      </c>
      <c r="C38" s="704" t="s">
        <v>195</v>
      </c>
      <c r="D38" s="705">
        <v>152</v>
      </c>
      <c r="E38" s="706" t="s">
        <v>180</v>
      </c>
      <c r="F38" s="701" t="s">
        <v>178</v>
      </c>
      <c r="G38" s="707">
        <v>4560</v>
      </c>
      <c r="H38" s="698"/>
      <c r="I38" s="708"/>
      <c r="J38" s="709">
        <f si="7" t="shared"/>
        <v>4560</v>
      </c>
      <c r="K38" s="700" t="s">
        <v>191</v>
      </c>
      <c r="L38" s="710">
        <v>0</v>
      </c>
      <c r="M38" s="711">
        <f si="5" t="shared"/>
        <v>100</v>
      </c>
      <c r="N38" s="712">
        <f si="6" t="shared"/>
        <v>100</v>
      </c>
      <c r="O38" s="713">
        <v>2</v>
      </c>
      <c r="P38" s="744">
        <v>3</v>
      </c>
      <c r="Q38" s="745" t="s">
        <v>206</v>
      </c>
    </row>
    <row r="39" spans="1:19" x14ac:dyDescent="0.25">
      <c r="A39" s="1786" t="s">
        <v>57</v>
      </c>
      <c r="B39" s="718" t="s">
        <v>60</v>
      </c>
      <c r="C39" s="719" t="s">
        <v>181</v>
      </c>
      <c r="D39" s="720">
        <v>152</v>
      </c>
      <c r="E39" s="721" t="s">
        <v>180</v>
      </c>
      <c r="F39" s="716" t="s">
        <v>178</v>
      </c>
      <c r="G39" s="722">
        <v>4560</v>
      </c>
      <c r="H39" s="714"/>
      <c r="I39" s="723"/>
      <c r="J39" s="724">
        <f si="7" t="shared"/>
        <v>4560</v>
      </c>
      <c r="K39" s="715" t="s">
        <v>170</v>
      </c>
      <c r="L39" s="725">
        <v>2670</v>
      </c>
      <c r="M39" s="726">
        <f si="5" t="shared"/>
        <v>61.857142857142854</v>
      </c>
      <c r="N39" s="727">
        <f si="6" t="shared"/>
        <v>41.44736842105263</v>
      </c>
      <c r="O39" s="728">
        <v>2</v>
      </c>
      <c r="P39" s="746">
        <v>3</v>
      </c>
      <c r="Q39" s="747" t="s">
        <v>206</v>
      </c>
    </row>
    <row r="40" spans="1:19" x14ac:dyDescent="0.25">
      <c r="A40" s="1788" t="s">
        <v>57</v>
      </c>
      <c r="B40" s="733" t="s">
        <v>61</v>
      </c>
      <c r="C40" s="734" t="s">
        <v>181</v>
      </c>
      <c r="D40" s="735">
        <v>152</v>
      </c>
      <c r="E40" s="736" t="s">
        <v>180</v>
      </c>
      <c r="F40" s="731" t="s">
        <v>178</v>
      </c>
      <c r="G40" s="737">
        <v>4560</v>
      </c>
      <c r="H40" s="729"/>
      <c r="I40" s="738"/>
      <c r="J40" s="739">
        <f si="7" t="shared"/>
        <v>4560</v>
      </c>
      <c r="K40" s="730" t="s">
        <v>152</v>
      </c>
      <c r="L40" s="740">
        <v>3670</v>
      </c>
      <c r="M40" s="741">
        <f si="5" t="shared"/>
        <v>47.571428571428569</v>
      </c>
      <c r="N40" s="742">
        <f si="6" t="shared"/>
        <v>19.517543859649123</v>
      </c>
      <c r="O40" s="743">
        <v>3</v>
      </c>
      <c r="P40" s="748">
        <v>3</v>
      </c>
      <c r="Q40" s="749" t="s">
        <v>206</v>
      </c>
      <c r="R40" s="1646">
        <v>69.80952380952381</v>
      </c>
      <c r="S40" s="1647">
        <v>53.654970760233923</v>
      </c>
    </row>
    <row r="41" spans="1:19" x14ac:dyDescent="0.25">
      <c r="A41" s="1790" t="s">
        <v>63</v>
      </c>
      <c r="B41" s="754" t="s">
        <v>64</v>
      </c>
      <c r="C41" s="755" t="s">
        <v>192</v>
      </c>
      <c r="D41" s="756">
        <v>152</v>
      </c>
      <c r="E41" s="757" t="s">
        <v>180</v>
      </c>
      <c r="F41" s="752" t="s">
        <v>178</v>
      </c>
      <c r="G41" s="758">
        <v>4560</v>
      </c>
      <c r="H41" s="750"/>
      <c r="I41" s="759"/>
      <c r="J41" s="760">
        <f si="7" t="shared"/>
        <v>4560</v>
      </c>
      <c r="K41" s="751" t="s">
        <v>152</v>
      </c>
      <c r="L41" s="761">
        <v>3670</v>
      </c>
      <c r="M41" s="762">
        <f si="5" t="shared"/>
        <v>47.571428571428569</v>
      </c>
      <c r="N41" s="763">
        <f si="6" t="shared"/>
        <v>19.517543859649123</v>
      </c>
      <c r="O41" s="764">
        <v>3</v>
      </c>
      <c r="P41" s="765">
        <v>1</v>
      </c>
      <c r="Q41" s="766" t="s">
        <v>184</v>
      </c>
      <c r="R41" s="1648">
        <v>47.571428571428569</v>
      </c>
      <c r="S41" s="1649">
        <v>19.517543859649123</v>
      </c>
    </row>
    <row r="42" spans="1:19" x14ac:dyDescent="0.25">
      <c r="A42" s="1792" t="s">
        <v>66</v>
      </c>
      <c r="B42" s="771" t="s">
        <v>67</v>
      </c>
      <c r="C42" s="772" t="s">
        <v>181</v>
      </c>
      <c r="D42" s="773">
        <v>152</v>
      </c>
      <c r="E42" s="774" t="s">
        <v>180</v>
      </c>
      <c r="F42" s="769" t="s">
        <v>178</v>
      </c>
      <c r="G42" s="775">
        <v>4560</v>
      </c>
      <c r="H42" s="767"/>
      <c r="I42" s="776"/>
      <c r="J42" s="777">
        <f si="7" t="shared"/>
        <v>4560</v>
      </c>
      <c r="K42" s="768" t="s">
        <v>170</v>
      </c>
      <c r="L42" s="778">
        <v>2670</v>
      </c>
      <c r="M42" s="779">
        <f si="5" t="shared"/>
        <v>61.857142857142854</v>
      </c>
      <c r="N42" s="780">
        <f si="6" t="shared"/>
        <v>41.44736842105263</v>
      </c>
      <c r="O42" s="781">
        <v>2</v>
      </c>
      <c r="P42" s="797">
        <v>2</v>
      </c>
      <c r="Q42" s="798" t="s">
        <v>182</v>
      </c>
    </row>
    <row r="43" spans="1:19" x14ac:dyDescent="0.25">
      <c r="A43" s="1794" t="s">
        <v>66</v>
      </c>
      <c r="B43" s="786" t="s">
        <v>68</v>
      </c>
      <c r="C43" s="787" t="s">
        <v>195</v>
      </c>
      <c r="D43" s="788">
        <v>152</v>
      </c>
      <c r="E43" s="789" t="s">
        <v>180</v>
      </c>
      <c r="F43" s="784" t="s">
        <v>178</v>
      </c>
      <c r="G43" s="790">
        <v>4560</v>
      </c>
      <c r="H43" s="782"/>
      <c r="I43" s="791"/>
      <c r="J43" s="792">
        <f si="7" t="shared"/>
        <v>4560</v>
      </c>
      <c r="K43" s="783" t="s">
        <v>152</v>
      </c>
      <c r="L43" s="793">
        <v>3670</v>
      </c>
      <c r="M43" s="794">
        <f si="5" t="shared"/>
        <v>47.571428571428569</v>
      </c>
      <c r="N43" s="795">
        <f si="6" t="shared"/>
        <v>19.517543859649123</v>
      </c>
      <c r="O43" s="796">
        <v>3</v>
      </c>
      <c r="P43" s="799">
        <v>2</v>
      </c>
      <c r="Q43" s="800" t="s">
        <v>182</v>
      </c>
      <c r="R43" s="1650">
        <v>54.714285714285715</v>
      </c>
      <c r="S43" s="1651">
        <v>30.482456140350877</v>
      </c>
    </row>
    <row r="44" spans="1:19" x14ac:dyDescent="0.25">
      <c r="A44" s="1796" t="s">
        <v>70</v>
      </c>
      <c r="B44" s="805" t="s">
        <v>71</v>
      </c>
      <c r="C44" s="806" t="s">
        <v>181</v>
      </c>
      <c r="D44" s="807">
        <v>152</v>
      </c>
      <c r="E44" s="808" t="s">
        <v>180</v>
      </c>
      <c r="F44" s="803" t="s">
        <v>178</v>
      </c>
      <c r="G44" s="809">
        <v>4560</v>
      </c>
      <c r="H44" s="801"/>
      <c r="I44" s="810"/>
      <c r="J44" s="811">
        <f si="7" t="shared"/>
        <v>4560</v>
      </c>
      <c r="K44" s="802" t="s">
        <v>152</v>
      </c>
      <c r="L44" s="812">
        <v>3670</v>
      </c>
      <c r="M44" s="813">
        <f si="5" t="shared"/>
        <v>47.571428571428569</v>
      </c>
      <c r="N44" s="814">
        <f si="6" t="shared"/>
        <v>19.517543859649123</v>
      </c>
      <c r="O44" s="815">
        <v>3</v>
      </c>
      <c r="P44" s="846">
        <v>3</v>
      </c>
      <c r="Q44" s="847" t="s">
        <v>206</v>
      </c>
    </row>
    <row r="45" spans="1:19" x14ac:dyDescent="0.25">
      <c r="A45" s="1798" t="s">
        <v>70</v>
      </c>
      <c r="B45" s="820" t="s">
        <v>72</v>
      </c>
      <c r="C45" s="821" t="s">
        <v>181</v>
      </c>
      <c r="D45" s="822">
        <v>152</v>
      </c>
      <c r="E45" s="823" t="s">
        <v>180</v>
      </c>
      <c r="F45" s="818" t="s">
        <v>178</v>
      </c>
      <c r="G45" s="824">
        <v>4560</v>
      </c>
      <c r="H45" s="816"/>
      <c r="I45" s="825" t="s">
        <v>189</v>
      </c>
      <c r="J45" s="826" t="s">
        <v>180</v>
      </c>
      <c r="K45" s="817" t="s">
        <v>170</v>
      </c>
      <c r="L45" s="827">
        <v>2670</v>
      </c>
      <c r="M45" s="828">
        <f si="5" t="shared"/>
        <v>61.857142857142854</v>
      </c>
      <c r="N45" s="829">
        <f si="6" t="shared"/>
        <v>41.44736842105263</v>
      </c>
      <c r="O45" s="830">
        <v>2</v>
      </c>
      <c r="P45" s="848">
        <v>3</v>
      </c>
      <c r="Q45" s="849" t="s">
        <v>206</v>
      </c>
    </row>
    <row r="46" spans="1:19" x14ac:dyDescent="0.25">
      <c r="A46" s="1800" t="s">
        <v>70</v>
      </c>
      <c r="B46" s="835" t="s">
        <v>73</v>
      </c>
      <c r="C46" s="836" t="s">
        <v>183</v>
      </c>
      <c r="D46" s="837">
        <v>152</v>
      </c>
      <c r="E46" s="838" t="s">
        <v>180</v>
      </c>
      <c r="F46" s="833" t="s">
        <v>178</v>
      </c>
      <c r="G46" s="839">
        <v>4560</v>
      </c>
      <c r="H46" s="831"/>
      <c r="I46" s="840" t="s">
        <v>189</v>
      </c>
      <c r="J46" s="841" t="s">
        <v>180</v>
      </c>
      <c r="K46" s="832" t="s">
        <v>170</v>
      </c>
      <c r="L46" s="842">
        <v>2670</v>
      </c>
      <c r="M46" s="843">
        <f si="5" t="shared"/>
        <v>61.857142857142854</v>
      </c>
      <c r="N46" s="844">
        <f si="6" t="shared"/>
        <v>41.44736842105263</v>
      </c>
      <c r="O46" s="845">
        <v>2</v>
      </c>
      <c r="P46" s="850">
        <v>3</v>
      </c>
      <c r="Q46" s="851" t="s">
        <v>206</v>
      </c>
      <c r="R46" s="1652">
        <v>57.095238095238102</v>
      </c>
      <c r="S46" s="1653">
        <v>34.137426900584792</v>
      </c>
    </row>
    <row r="47" spans="1:19" x14ac:dyDescent="0.25">
      <c r="A47" s="1802" t="s">
        <v>75</v>
      </c>
      <c r="B47" s="856" t="s">
        <v>76</v>
      </c>
      <c r="C47" s="857" t="s">
        <v>207</v>
      </c>
      <c r="D47" s="858">
        <v>152</v>
      </c>
      <c r="E47" s="859" t="s">
        <v>180</v>
      </c>
      <c r="F47" s="854" t="s">
        <v>178</v>
      </c>
      <c r="G47" s="860">
        <v>4560</v>
      </c>
      <c r="H47" s="852"/>
      <c r="I47" s="861"/>
      <c r="J47" s="862">
        <f ref="J47:J54" si="8" t="shared">G47</f>
        <v>4560</v>
      </c>
      <c r="K47" s="853" t="s">
        <v>170</v>
      </c>
      <c r="L47" s="863">
        <v>2670</v>
      </c>
      <c r="M47" s="864">
        <f si="5" t="shared"/>
        <v>61.857142857142854</v>
      </c>
      <c r="N47" s="865">
        <f si="6" t="shared"/>
        <v>41.44736842105263</v>
      </c>
      <c r="O47" s="866">
        <v>2</v>
      </c>
      <c r="P47" s="867">
        <v>1</v>
      </c>
      <c r="Q47" s="868" t="s">
        <v>203</v>
      </c>
      <c r="R47" s="1654">
        <v>61.857142857142854</v>
      </c>
      <c r="S47" s="1655">
        <v>41.44736842105263</v>
      </c>
    </row>
    <row r="48" spans="1:19" x14ac:dyDescent="0.25">
      <c r="A48" s="1804" t="s">
        <v>77</v>
      </c>
      <c r="B48" s="873" t="s">
        <v>78</v>
      </c>
      <c r="C48" s="874" t="s">
        <v>181</v>
      </c>
      <c r="D48" s="875">
        <v>152</v>
      </c>
      <c r="E48" s="876" t="s">
        <v>180</v>
      </c>
      <c r="F48" s="871" t="s">
        <v>178</v>
      </c>
      <c r="G48" s="877">
        <v>4560</v>
      </c>
      <c r="H48" s="869"/>
      <c r="I48" s="878"/>
      <c r="J48" s="879">
        <f si="8" t="shared"/>
        <v>4560</v>
      </c>
      <c r="K48" s="870" t="s">
        <v>170</v>
      </c>
      <c r="L48" s="880">
        <v>2670</v>
      </c>
      <c r="M48" s="881">
        <f si="5" t="shared"/>
        <v>61.857142857142854</v>
      </c>
      <c r="N48" s="882">
        <f si="6" t="shared"/>
        <v>41.44736842105263</v>
      </c>
      <c r="O48" s="883">
        <v>2</v>
      </c>
      <c r="P48" s="884">
        <v>1</v>
      </c>
      <c r="Q48" s="885" t="s">
        <v>203</v>
      </c>
      <c r="R48" s="1656">
        <v>61.857142857142854</v>
      </c>
      <c r="S48" s="1657">
        <v>41.44736842105263</v>
      </c>
    </row>
    <row r="49" spans="1:19" x14ac:dyDescent="0.25">
      <c r="A49" s="1806" t="s">
        <v>80</v>
      </c>
      <c r="B49" s="890" t="s">
        <v>81</v>
      </c>
      <c r="C49" s="891" t="s">
        <v>181</v>
      </c>
      <c r="D49" s="892">
        <v>152</v>
      </c>
      <c r="E49" s="893" t="s">
        <v>180</v>
      </c>
      <c r="F49" s="888" t="s">
        <v>178</v>
      </c>
      <c r="G49" s="894">
        <v>4560</v>
      </c>
      <c r="H49" s="886"/>
      <c r="I49" s="895"/>
      <c r="J49" s="896">
        <f si="8" t="shared"/>
        <v>4560</v>
      </c>
      <c r="K49" s="887" t="s">
        <v>152</v>
      </c>
      <c r="L49" s="897">
        <v>3670</v>
      </c>
      <c r="M49" s="898">
        <f si="5" t="shared"/>
        <v>47.571428571428569</v>
      </c>
      <c r="N49" s="899">
        <f si="6" t="shared"/>
        <v>19.517543859649123</v>
      </c>
      <c r="O49" s="900">
        <v>3</v>
      </c>
      <c r="P49" s="931">
        <v>3</v>
      </c>
      <c r="Q49" s="932" t="s">
        <v>203</v>
      </c>
    </row>
    <row r="50" spans="1:19" x14ac:dyDescent="0.25">
      <c r="A50" s="1808" t="s">
        <v>80</v>
      </c>
      <c r="B50" s="905" t="s">
        <v>82</v>
      </c>
      <c r="C50" s="906" t="s">
        <v>181</v>
      </c>
      <c r="D50" s="907">
        <v>152</v>
      </c>
      <c r="E50" s="908" t="s">
        <v>180</v>
      </c>
      <c r="F50" s="903" t="s">
        <v>178</v>
      </c>
      <c r="G50" s="909">
        <v>4560</v>
      </c>
      <c r="H50" s="901"/>
      <c r="I50" s="910"/>
      <c r="J50" s="911">
        <f si="8" t="shared"/>
        <v>4560</v>
      </c>
      <c r="K50" s="902" t="s">
        <v>170</v>
      </c>
      <c r="L50" s="912">
        <v>2670</v>
      </c>
      <c r="M50" s="913">
        <f si="5" t="shared"/>
        <v>61.857142857142854</v>
      </c>
      <c r="N50" s="914">
        <f si="6" t="shared"/>
        <v>41.44736842105263</v>
      </c>
      <c r="O50" s="915">
        <v>2</v>
      </c>
      <c r="P50" s="933">
        <v>3</v>
      </c>
      <c r="Q50" s="934" t="s">
        <v>203</v>
      </c>
    </row>
    <row r="51" spans="1:19" x14ac:dyDescent="0.25">
      <c r="A51" s="1810" t="s">
        <v>80</v>
      </c>
      <c r="B51" s="920" t="s">
        <v>83</v>
      </c>
      <c r="C51" s="921" t="s">
        <v>208</v>
      </c>
      <c r="D51" s="922">
        <v>152</v>
      </c>
      <c r="E51" s="923" t="s">
        <v>180</v>
      </c>
      <c r="F51" s="918" t="s">
        <v>178</v>
      </c>
      <c r="G51" s="924">
        <v>4560</v>
      </c>
      <c r="H51" s="916"/>
      <c r="I51" s="925"/>
      <c r="J51" s="926">
        <f si="8" t="shared"/>
        <v>4560</v>
      </c>
      <c r="K51" s="917" t="s">
        <v>171</v>
      </c>
      <c r="L51" s="927">
        <v>1670</v>
      </c>
      <c r="M51" s="928">
        <f si="5" t="shared"/>
        <v>76.142857142857139</v>
      </c>
      <c r="N51" s="929">
        <f si="6" t="shared"/>
        <v>63.377192982456144</v>
      </c>
      <c r="O51" s="930">
        <v>1</v>
      </c>
      <c r="P51" s="935">
        <v>3</v>
      </c>
      <c r="Q51" s="936" t="s">
        <v>203</v>
      </c>
      <c r="R51" s="1658">
        <v>61.857142857142854</v>
      </c>
      <c r="S51" s="1659">
        <v>41.44736842105263</v>
      </c>
    </row>
    <row r="52" spans="1:19" x14ac:dyDescent="0.25">
      <c r="A52" s="1812" t="s">
        <v>84</v>
      </c>
      <c r="B52" s="941" t="s">
        <v>85</v>
      </c>
      <c r="C52" s="942" t="s">
        <v>181</v>
      </c>
      <c r="D52" s="943">
        <v>152</v>
      </c>
      <c r="E52" s="944" t="s">
        <v>180</v>
      </c>
      <c r="F52" s="939" t="s">
        <v>178</v>
      </c>
      <c r="G52" s="945">
        <v>4560</v>
      </c>
      <c r="H52" s="937"/>
      <c r="I52" s="946"/>
      <c r="J52" s="947">
        <f si="8" t="shared"/>
        <v>4560</v>
      </c>
      <c r="K52" s="938" t="s">
        <v>152</v>
      </c>
      <c r="L52" s="948">
        <v>3670</v>
      </c>
      <c r="M52" s="949">
        <f si="5" t="shared"/>
        <v>47.571428571428569</v>
      </c>
      <c r="N52" s="950">
        <f si="6" t="shared"/>
        <v>19.517543859649123</v>
      </c>
      <c r="O52" s="951">
        <v>3</v>
      </c>
      <c r="P52" s="967">
        <v>2</v>
      </c>
      <c r="Q52" s="968" t="s">
        <v>182</v>
      </c>
    </row>
    <row r="53" spans="1:19" x14ac:dyDescent="0.25">
      <c r="A53" s="1814" t="s">
        <v>84</v>
      </c>
      <c r="B53" s="956" t="s">
        <v>86</v>
      </c>
      <c r="C53" s="957" t="s">
        <v>181</v>
      </c>
      <c r="D53" s="958">
        <v>152</v>
      </c>
      <c r="E53" s="959" t="s">
        <v>180</v>
      </c>
      <c r="F53" s="954" t="s">
        <v>178</v>
      </c>
      <c r="G53" s="960">
        <v>4560</v>
      </c>
      <c r="H53" s="952"/>
      <c r="I53" s="961"/>
      <c r="J53" s="962">
        <f si="8" t="shared"/>
        <v>4560</v>
      </c>
      <c r="K53" s="953" t="s">
        <v>170</v>
      </c>
      <c r="L53" s="963">
        <v>2670</v>
      </c>
      <c r="M53" s="964">
        <f si="5" t="shared"/>
        <v>61.857142857142854</v>
      </c>
      <c r="N53" s="965">
        <f si="6" t="shared"/>
        <v>41.44736842105263</v>
      </c>
      <c r="O53" s="966">
        <v>2</v>
      </c>
      <c r="P53" s="969">
        <v>2</v>
      </c>
      <c r="Q53" s="970" t="s">
        <v>182</v>
      </c>
      <c r="R53" s="1660">
        <v>54.714285714285715</v>
      </c>
      <c r="S53" s="1661">
        <v>30.482456140350877</v>
      </c>
    </row>
    <row r="54" spans="1:19" x14ac:dyDescent="0.25">
      <c r="A54" s="1816" t="s">
        <v>88</v>
      </c>
      <c r="B54" s="975" t="s">
        <v>89</v>
      </c>
      <c r="C54" s="976" t="s">
        <v>181</v>
      </c>
      <c r="D54" s="977">
        <v>152</v>
      </c>
      <c r="E54" s="978" t="s">
        <v>180</v>
      </c>
      <c r="F54" s="973" t="s">
        <v>178</v>
      </c>
      <c r="G54" s="979">
        <v>4560</v>
      </c>
      <c r="H54" s="971"/>
      <c r="I54" s="980"/>
      <c r="J54" s="981">
        <f si="8" t="shared"/>
        <v>4560</v>
      </c>
      <c r="K54" s="972" t="s">
        <v>152</v>
      </c>
      <c r="L54" s="982">
        <v>3670</v>
      </c>
      <c r="M54" s="983">
        <f si="5" t="shared"/>
        <v>47.571428571428569</v>
      </c>
      <c r="N54" s="984">
        <f si="6" t="shared"/>
        <v>19.517543859649123</v>
      </c>
      <c r="O54" s="985">
        <v>3</v>
      </c>
      <c r="P54" s="1076">
        <v>7</v>
      </c>
      <c r="Q54" s="1077" t="s">
        <v>209</v>
      </c>
    </row>
    <row r="55" spans="1:19" x14ac:dyDescent="0.25">
      <c r="A55" s="1818" t="s">
        <v>88</v>
      </c>
      <c r="B55" s="990" t="s">
        <v>90</v>
      </c>
      <c r="C55" s="991" t="s">
        <v>192</v>
      </c>
      <c r="D55" s="992">
        <v>152</v>
      </c>
      <c r="E55" s="993" t="s">
        <v>180</v>
      </c>
      <c r="F55" s="988" t="s">
        <v>178</v>
      </c>
      <c r="G55" s="994">
        <v>4560</v>
      </c>
      <c r="H55" s="986"/>
      <c r="I55" s="995" t="s">
        <v>189</v>
      </c>
      <c r="J55" s="996" t="s">
        <v>180</v>
      </c>
      <c r="K55" s="987" t="s">
        <v>170</v>
      </c>
      <c r="L55" s="997">
        <v>2670</v>
      </c>
      <c r="M55" s="998">
        <f si="5" t="shared"/>
        <v>61.857142857142854</v>
      </c>
      <c r="N55" s="999">
        <f si="6" t="shared"/>
        <v>41.44736842105263</v>
      </c>
      <c r="O55" s="1000">
        <v>2</v>
      </c>
      <c r="P55" s="1078">
        <v>7</v>
      </c>
      <c r="Q55" s="1079" t="s">
        <v>209</v>
      </c>
    </row>
    <row r="56" spans="1:19" x14ac:dyDescent="0.25">
      <c r="A56" s="1820" t="s">
        <v>88</v>
      </c>
      <c r="B56" s="1005" t="s">
        <v>91</v>
      </c>
      <c r="C56" s="1006" t="s">
        <v>183</v>
      </c>
      <c r="D56" s="1007">
        <v>152</v>
      </c>
      <c r="E56" s="1008" t="s">
        <v>180</v>
      </c>
      <c r="F56" s="1003" t="s">
        <v>178</v>
      </c>
      <c r="G56" s="1009">
        <v>4560</v>
      </c>
      <c r="H56" s="1001"/>
      <c r="I56" s="1010" t="s">
        <v>189</v>
      </c>
      <c r="J56" s="1011" t="s">
        <v>180</v>
      </c>
      <c r="K56" s="1002" t="s">
        <v>170</v>
      </c>
      <c r="L56" s="1012">
        <v>2670</v>
      </c>
      <c r="M56" s="1013">
        <f si="5" t="shared"/>
        <v>61.857142857142854</v>
      </c>
      <c r="N56" s="1014">
        <f si="6" t="shared"/>
        <v>41.44736842105263</v>
      </c>
      <c r="O56" s="1015">
        <v>2</v>
      </c>
      <c r="P56" s="1080">
        <v>7</v>
      </c>
      <c r="Q56" s="1081" t="s">
        <v>209</v>
      </c>
    </row>
    <row r="57" spans="1:19" x14ac:dyDescent="0.25">
      <c r="A57" s="1822" t="s">
        <v>88</v>
      </c>
      <c r="B57" s="1020" t="s">
        <v>92</v>
      </c>
      <c r="C57" s="1021" t="s">
        <v>183</v>
      </c>
      <c r="D57" s="1022">
        <v>152</v>
      </c>
      <c r="E57" s="1023" t="s">
        <v>180</v>
      </c>
      <c r="F57" s="1018" t="s">
        <v>178</v>
      </c>
      <c r="G57" s="1024">
        <v>4560</v>
      </c>
      <c r="H57" s="1016"/>
      <c r="I57" s="1025"/>
      <c r="J57" s="1026">
        <f>G57</f>
        <v>4560</v>
      </c>
      <c r="K57" s="1017" t="s">
        <v>170</v>
      </c>
      <c r="L57" s="1027">
        <v>2670</v>
      </c>
      <c r="M57" s="1028">
        <f si="5" t="shared"/>
        <v>61.857142857142854</v>
      </c>
      <c r="N57" s="1029">
        <f si="6" t="shared"/>
        <v>41.44736842105263</v>
      </c>
      <c r="O57" s="1030">
        <v>2</v>
      </c>
      <c r="P57" s="1082">
        <v>7</v>
      </c>
      <c r="Q57" s="1083" t="s">
        <v>209</v>
      </c>
    </row>
    <row r="58" spans="1:19" x14ac:dyDescent="0.25">
      <c r="A58" s="1824" t="s">
        <v>88</v>
      </c>
      <c r="B58" s="1035" t="s">
        <v>93</v>
      </c>
      <c r="C58" s="1036" t="s">
        <v>183</v>
      </c>
      <c r="D58" s="1037">
        <v>152</v>
      </c>
      <c r="E58" s="1038" t="s">
        <v>180</v>
      </c>
      <c r="F58" s="1033" t="s">
        <v>178</v>
      </c>
      <c r="G58" s="1039">
        <v>4560</v>
      </c>
      <c r="H58" s="1031"/>
      <c r="I58" s="1040"/>
      <c r="J58" s="1041">
        <f>G58</f>
        <v>4560</v>
      </c>
      <c r="K58" s="1032" t="s">
        <v>170</v>
      </c>
      <c r="L58" s="1042">
        <v>2670</v>
      </c>
      <c r="M58" s="1043">
        <f si="5" t="shared"/>
        <v>61.857142857142854</v>
      </c>
      <c r="N58" s="1044">
        <f si="6" t="shared"/>
        <v>41.44736842105263</v>
      </c>
      <c r="O58" s="1045">
        <v>2</v>
      </c>
      <c r="P58" s="1084">
        <v>7</v>
      </c>
      <c r="Q58" s="1085" t="s">
        <v>209</v>
      </c>
    </row>
    <row r="59" spans="1:19" x14ac:dyDescent="0.25">
      <c r="A59" s="1826" t="s">
        <v>88</v>
      </c>
      <c r="B59" s="1050" t="s">
        <v>94</v>
      </c>
      <c r="C59" s="1051" t="s">
        <v>181</v>
      </c>
      <c r="D59" s="1052">
        <v>152</v>
      </c>
      <c r="E59" s="1053" t="s">
        <v>180</v>
      </c>
      <c r="F59" s="1048" t="s">
        <v>178</v>
      </c>
      <c r="G59" s="1054">
        <v>4560</v>
      </c>
      <c r="H59" s="1046"/>
      <c r="I59" s="1055"/>
      <c r="J59" s="1056">
        <f>G59</f>
        <v>4560</v>
      </c>
      <c r="K59" s="1047" t="s">
        <v>173</v>
      </c>
      <c r="L59" s="1057">
        <v>4670</v>
      </c>
      <c r="M59" s="1058">
        <f si="5" t="shared"/>
        <v>33.285714285714285</v>
      </c>
      <c r="N59" s="1059">
        <f si="6" t="shared"/>
        <v>-2.4122807017543857</v>
      </c>
      <c r="O59" s="1060">
        <v>4</v>
      </c>
      <c r="P59" s="1086">
        <v>7</v>
      </c>
      <c r="Q59" s="1087" t="s">
        <v>209</v>
      </c>
    </row>
    <row r="60" spans="1:19" x14ac:dyDescent="0.25">
      <c r="A60" s="1828" t="s">
        <v>88</v>
      </c>
      <c r="B60" s="1065" t="s">
        <v>95</v>
      </c>
      <c r="C60" s="1066" t="s">
        <v>181</v>
      </c>
      <c r="D60" s="1067">
        <v>152</v>
      </c>
      <c r="E60" s="1068" t="s">
        <v>180</v>
      </c>
      <c r="F60" s="1063" t="s">
        <v>178</v>
      </c>
      <c r="G60" s="1069">
        <v>4560</v>
      </c>
      <c r="H60" s="1061"/>
      <c r="I60" s="1070"/>
      <c r="J60" s="1071">
        <f>G60</f>
        <v>4560</v>
      </c>
      <c r="K60" s="1062" t="s">
        <v>171</v>
      </c>
      <c r="L60" s="1072">
        <v>1670</v>
      </c>
      <c r="M60" s="1073">
        <f si="5" t="shared"/>
        <v>76.142857142857139</v>
      </c>
      <c r="N60" s="1074">
        <f si="6" t="shared"/>
        <v>63.377192982456144</v>
      </c>
      <c r="O60" s="1075">
        <v>1</v>
      </c>
      <c r="P60" s="1088">
        <v>7</v>
      </c>
      <c r="Q60" s="1089" t="s">
        <v>209</v>
      </c>
      <c r="R60" s="1662">
        <v>57.775510204081634</v>
      </c>
      <c r="S60" s="1663">
        <v>35.181704260651628</v>
      </c>
    </row>
    <row r="61" spans="1:19" x14ac:dyDescent="0.25">
      <c r="A61" s="1830" t="s">
        <v>97</v>
      </c>
      <c r="B61" s="1094" t="s">
        <v>98</v>
      </c>
      <c r="C61" s="1095" t="s">
        <v>183</v>
      </c>
      <c r="D61" s="1096">
        <v>152</v>
      </c>
      <c r="E61" s="1097" t="s">
        <v>180</v>
      </c>
      <c r="F61" s="1092" t="s">
        <v>178</v>
      </c>
      <c r="G61" s="1098">
        <v>4560</v>
      </c>
      <c r="H61" s="1090"/>
      <c r="I61" s="1099"/>
      <c r="J61" s="1100">
        <f>G61</f>
        <v>4560</v>
      </c>
      <c r="K61" s="1091" t="s">
        <v>170</v>
      </c>
      <c r="L61" s="1101">
        <v>2670</v>
      </c>
      <c r="M61" s="1102">
        <f si="5" t="shared"/>
        <v>61.857142857142854</v>
      </c>
      <c r="N61" s="1103">
        <f si="6" t="shared"/>
        <v>41.44736842105263</v>
      </c>
      <c r="O61" s="1104">
        <v>2</v>
      </c>
      <c r="P61" s="1135">
        <v>3</v>
      </c>
      <c r="Q61" s="1136" t="s">
        <v>203</v>
      </c>
    </row>
    <row r="62" spans="1:19" x14ac:dyDescent="0.25">
      <c r="A62" s="1832" t="s">
        <v>97</v>
      </c>
      <c r="B62" s="1109" t="s">
        <v>99</v>
      </c>
      <c r="C62" s="1110" t="s">
        <v>183</v>
      </c>
      <c r="D62" s="1111">
        <v>152</v>
      </c>
      <c r="E62" s="1112" t="s">
        <v>180</v>
      </c>
      <c r="F62" s="1107" t="s">
        <v>178</v>
      </c>
      <c r="G62" s="1113">
        <v>4560</v>
      </c>
      <c r="H62" s="1105"/>
      <c r="I62" s="1114" t="s">
        <v>189</v>
      </c>
      <c r="J62" s="1115" t="s">
        <v>180</v>
      </c>
      <c r="K62" s="1106" t="s">
        <v>170</v>
      </c>
      <c r="L62" s="1116">
        <v>2670</v>
      </c>
      <c r="M62" s="1117">
        <f si="5" t="shared"/>
        <v>61.857142857142854</v>
      </c>
      <c r="N62" s="1118">
        <f si="6" t="shared"/>
        <v>41.44736842105263</v>
      </c>
      <c r="O62" s="1119">
        <v>2</v>
      </c>
      <c r="P62" s="1137">
        <v>3</v>
      </c>
      <c r="Q62" s="1138" t="s">
        <v>203</v>
      </c>
    </row>
    <row r="63" spans="1:19" x14ac:dyDescent="0.25">
      <c r="A63" s="1834" t="s">
        <v>97</v>
      </c>
      <c r="B63" s="1124" t="s">
        <v>100</v>
      </c>
      <c r="C63" s="1125" t="s">
        <v>192</v>
      </c>
      <c r="D63" s="1126">
        <v>152</v>
      </c>
      <c r="E63" s="1127" t="s">
        <v>180</v>
      </c>
      <c r="F63" s="1122" t="s">
        <v>178</v>
      </c>
      <c r="G63" s="1128">
        <v>4560</v>
      </c>
      <c r="H63" s="1120"/>
      <c r="I63" s="1129" t="s">
        <v>189</v>
      </c>
      <c r="J63" s="1130" t="s">
        <v>180</v>
      </c>
      <c r="K63" s="1121" t="s">
        <v>170</v>
      </c>
      <c r="L63" s="1131">
        <v>2670</v>
      </c>
      <c r="M63" s="1132">
        <f si="5" t="shared"/>
        <v>61.857142857142854</v>
      </c>
      <c r="N63" s="1133">
        <f si="6" t="shared"/>
        <v>41.44736842105263</v>
      </c>
      <c r="O63" s="1134">
        <v>2</v>
      </c>
      <c r="P63" s="1139">
        <v>3</v>
      </c>
      <c r="Q63" s="1140" t="s">
        <v>203</v>
      </c>
      <c r="R63" s="1664">
        <v>61.857142857142854</v>
      </c>
      <c r="S63" s="1665">
        <v>41.44736842105263</v>
      </c>
    </row>
    <row r="64" spans="1:19" x14ac:dyDescent="0.25">
      <c r="A64" s="1836" t="s">
        <v>102</v>
      </c>
      <c r="B64" s="1145" t="s">
        <v>103</v>
      </c>
      <c r="C64" s="1146" t="s">
        <v>181</v>
      </c>
      <c r="D64" s="1147">
        <v>152</v>
      </c>
      <c r="E64" s="1148" t="s">
        <v>180</v>
      </c>
      <c r="F64" s="1143" t="s">
        <v>178</v>
      </c>
      <c r="G64" s="1149">
        <v>4560</v>
      </c>
      <c r="H64" s="1141"/>
      <c r="I64" s="1150"/>
      <c r="J64" s="1151">
        <f>G64</f>
        <v>4560</v>
      </c>
      <c r="K64" s="1142" t="s">
        <v>170</v>
      </c>
      <c r="L64" s="1152">
        <v>2670</v>
      </c>
      <c r="M64" s="1153">
        <f si="5" t="shared"/>
        <v>61.857142857142854</v>
      </c>
      <c r="N64" s="1154">
        <f si="6" t="shared"/>
        <v>41.44736842105263</v>
      </c>
      <c r="O64" s="1155">
        <v>2</v>
      </c>
      <c r="P64" s="1156">
        <v>1</v>
      </c>
      <c r="Q64" s="1157" t="s">
        <v>203</v>
      </c>
      <c r="R64" s="1666">
        <v>61.857142857142854</v>
      </c>
      <c r="S64" s="1667">
        <v>41.44736842105263</v>
      </c>
    </row>
    <row r="65" spans="1:19" x14ac:dyDescent="0.25">
      <c r="A65" s="1838" t="s">
        <v>105</v>
      </c>
      <c r="B65" s="1162" t="s">
        <v>106</v>
      </c>
      <c r="C65" s="1163" t="s">
        <v>183</v>
      </c>
      <c r="D65" s="1164">
        <v>152</v>
      </c>
      <c r="E65" s="1165" t="s">
        <v>180</v>
      </c>
      <c r="F65" s="1160" t="s">
        <v>178</v>
      </c>
      <c r="G65" s="1166">
        <v>4560</v>
      </c>
      <c r="H65" s="1158"/>
      <c r="I65" s="1167" t="s">
        <v>189</v>
      </c>
      <c r="J65" s="1168" t="s">
        <v>180</v>
      </c>
      <c r="K65" s="1159" t="s">
        <v>170</v>
      </c>
      <c r="L65" s="1169">
        <v>2670</v>
      </c>
      <c r="M65" s="1170">
        <f si="5" t="shared"/>
        <v>61.857142857142854</v>
      </c>
      <c r="N65" s="1171">
        <f si="6" t="shared"/>
        <v>41.44736842105263</v>
      </c>
      <c r="O65" s="1172">
        <v>2</v>
      </c>
      <c r="P65" s="1188">
        <v>2</v>
      </c>
      <c r="Q65" s="1189" t="s">
        <v>203</v>
      </c>
    </row>
    <row r="66" spans="1:19" x14ac:dyDescent="0.25">
      <c r="A66" s="1840" t="s">
        <v>105</v>
      </c>
      <c r="B66" s="1177" t="s">
        <v>107</v>
      </c>
      <c r="C66" s="1178" t="s">
        <v>210</v>
      </c>
      <c r="D66" s="1179">
        <v>152</v>
      </c>
      <c r="E66" s="1180" t="s">
        <v>180</v>
      </c>
      <c r="F66" s="1175" t="s">
        <v>178</v>
      </c>
      <c r="G66" s="1181">
        <v>4560</v>
      </c>
      <c r="H66" s="1173"/>
      <c r="I66" s="1182" t="s">
        <v>189</v>
      </c>
      <c r="J66" s="1183" t="s">
        <v>180</v>
      </c>
      <c r="K66" s="1174" t="s">
        <v>170</v>
      </c>
      <c r="L66" s="1184">
        <v>2670</v>
      </c>
      <c r="M66" s="1185">
        <f ref="M66:M97" si="9" t="shared">((E66-L66)/E66)*100</f>
        <v>61.857142857142854</v>
      </c>
      <c r="N66" s="1186">
        <f ref="N66:N88" si="10" t="shared">((G66-L66)/G66)*100</f>
        <v>41.44736842105263</v>
      </c>
      <c r="O66" s="1187">
        <v>2</v>
      </c>
      <c r="P66" s="1190">
        <v>2</v>
      </c>
      <c r="Q66" s="1191" t="s">
        <v>203</v>
      </c>
      <c r="R66" s="1668">
        <v>61.857142857142854</v>
      </c>
      <c r="S66" s="1669">
        <v>41.44736842105263</v>
      </c>
    </row>
    <row r="67" spans="1:19" x14ac:dyDescent="0.25">
      <c r="A67" s="1842" t="s">
        <v>109</v>
      </c>
      <c r="B67" s="1196" t="s">
        <v>110</v>
      </c>
      <c r="C67" s="1197" t="s">
        <v>181</v>
      </c>
      <c r="D67" s="1198">
        <v>152</v>
      </c>
      <c r="E67" s="1199" t="s">
        <v>180</v>
      </c>
      <c r="F67" s="1194" t="s">
        <v>178</v>
      </c>
      <c r="G67" s="1200">
        <v>4560</v>
      </c>
      <c r="H67" s="1192"/>
      <c r="I67" s="1201"/>
      <c r="J67" s="1202">
        <f>G67</f>
        <v>4560</v>
      </c>
      <c r="K67" s="1193" t="s">
        <v>152</v>
      </c>
      <c r="L67" s="1203">
        <v>3670</v>
      </c>
      <c r="M67" s="1204">
        <f si="9" t="shared"/>
        <v>47.571428571428569</v>
      </c>
      <c r="N67" s="1205">
        <f si="10" t="shared"/>
        <v>19.517543859649123</v>
      </c>
      <c r="O67" s="1206">
        <v>3</v>
      </c>
      <c r="P67" s="1207">
        <v>1</v>
      </c>
      <c r="Q67" s="1208" t="s">
        <v>184</v>
      </c>
      <c r="R67" s="1670">
        <v>47.571428571428569</v>
      </c>
      <c r="S67" s="1671">
        <v>19.517543859649123</v>
      </c>
    </row>
    <row customFormat="1" r="68" s="1210" spans="1:19" x14ac:dyDescent="0.25">
      <c r="A68" s="1844" t="s">
        <v>112</v>
      </c>
      <c r="B68" s="1214" t="s">
        <v>113</v>
      </c>
      <c r="C68" s="1215" t="s">
        <v>181</v>
      </c>
      <c r="D68" s="1216">
        <v>152</v>
      </c>
      <c r="E68" s="1217" t="s">
        <v>180</v>
      </c>
      <c r="F68" s="1212" t="s">
        <v>178</v>
      </c>
      <c r="G68" s="1218">
        <v>4560</v>
      </c>
      <c r="H68" s="1209"/>
      <c r="I68" s="1219"/>
      <c r="J68" s="1220">
        <f>G68</f>
        <v>4560</v>
      </c>
      <c r="K68" s="1211" t="s">
        <v>191</v>
      </c>
      <c r="L68" s="1221">
        <v>0</v>
      </c>
      <c r="M68" s="1222">
        <f si="9" t="shared"/>
        <v>100</v>
      </c>
      <c r="N68" s="1223">
        <f si="10" t="shared"/>
        <v>100</v>
      </c>
      <c r="O68" s="1224">
        <v>3</v>
      </c>
      <c r="P68" s="1240">
        <v>2</v>
      </c>
      <c r="Q68" s="1241" t="s">
        <v>203</v>
      </c>
    </row>
    <row r="69" spans="1:19" x14ac:dyDescent="0.25">
      <c r="A69" s="1846" t="s">
        <v>112</v>
      </c>
      <c r="B69" s="1229" t="s">
        <v>114</v>
      </c>
      <c r="C69" s="1230" t="s">
        <v>181</v>
      </c>
      <c r="D69" s="1231">
        <v>152</v>
      </c>
      <c r="E69" s="1232" t="s">
        <v>180</v>
      </c>
      <c r="F69" s="1227" t="s">
        <v>178</v>
      </c>
      <c r="G69" s="1233">
        <v>4560</v>
      </c>
      <c r="H69" s="1225"/>
      <c r="I69" s="1234"/>
      <c r="J69" s="1235">
        <f>G69</f>
        <v>4560</v>
      </c>
      <c r="K69" s="1226" t="s">
        <v>171</v>
      </c>
      <c r="L69" s="1236">
        <v>1670</v>
      </c>
      <c r="M69" s="1237">
        <f si="9" t="shared"/>
        <v>76.142857142857139</v>
      </c>
      <c r="N69" s="1238">
        <f si="10" t="shared"/>
        <v>63.377192982456144</v>
      </c>
      <c r="O69" s="1239">
        <v>1</v>
      </c>
      <c r="P69" s="1242">
        <v>2</v>
      </c>
      <c r="Q69" s="1243" t="s">
        <v>203</v>
      </c>
      <c r="R69" s="1672">
        <v>88.071428571428569</v>
      </c>
      <c r="S69" s="1673">
        <v>81.688596491228068</v>
      </c>
    </row>
    <row r="70" spans="1:19" x14ac:dyDescent="0.25">
      <c r="A70" s="1848" t="s">
        <v>115</v>
      </c>
      <c r="B70" s="1248" t="s">
        <v>116</v>
      </c>
      <c r="C70" s="1249" t="s">
        <v>192</v>
      </c>
      <c r="D70" s="1250">
        <v>152</v>
      </c>
      <c r="E70" s="1251" t="s">
        <v>180</v>
      </c>
      <c r="F70" s="1246" t="s">
        <v>178</v>
      </c>
      <c r="G70" s="1252">
        <v>4560</v>
      </c>
      <c r="H70" s="1244"/>
      <c r="I70" s="1253" t="s">
        <v>189</v>
      </c>
      <c r="J70" s="1254" t="s">
        <v>180</v>
      </c>
      <c r="K70" s="1245" t="s">
        <v>170</v>
      </c>
      <c r="L70" s="1255">
        <v>2670</v>
      </c>
      <c r="M70" s="1256">
        <f si="9" t="shared"/>
        <v>61.857142857142854</v>
      </c>
      <c r="N70" s="1257">
        <f si="10" t="shared"/>
        <v>41.44736842105263</v>
      </c>
      <c r="O70" s="1258">
        <v>2</v>
      </c>
      <c r="P70" s="1274">
        <v>2</v>
      </c>
      <c r="Q70" s="1275" t="s">
        <v>203</v>
      </c>
    </row>
    <row r="71" spans="1:19" x14ac:dyDescent="0.25">
      <c r="A71" s="1850" t="s">
        <v>115</v>
      </c>
      <c r="B71" s="1263" t="s">
        <v>117</v>
      </c>
      <c r="C71" s="1264" t="s">
        <v>183</v>
      </c>
      <c r="D71" s="1265">
        <v>152</v>
      </c>
      <c r="E71" s="1266" t="s">
        <v>180</v>
      </c>
      <c r="F71" s="1261" t="s">
        <v>178</v>
      </c>
      <c r="G71" s="1267">
        <v>4560</v>
      </c>
      <c r="H71" s="1259"/>
      <c r="I71" s="1268" t="s">
        <v>189</v>
      </c>
      <c r="J71" s="1269" t="s">
        <v>180</v>
      </c>
      <c r="K71" s="1260" t="s">
        <v>170</v>
      </c>
      <c r="L71" s="1270">
        <v>2670</v>
      </c>
      <c r="M71" s="1271">
        <f si="9" t="shared"/>
        <v>61.857142857142854</v>
      </c>
      <c r="N71" s="1272">
        <f si="10" t="shared"/>
        <v>41.44736842105263</v>
      </c>
      <c r="O71" s="1273">
        <v>2</v>
      </c>
      <c r="P71" s="1276">
        <v>2</v>
      </c>
      <c r="Q71" s="1277" t="s">
        <v>203</v>
      </c>
      <c r="R71" s="1674">
        <v>61.857142857142854</v>
      </c>
      <c r="S71" s="1675">
        <v>41.44736842105263</v>
      </c>
    </row>
    <row r="72" spans="1:19" x14ac:dyDescent="0.25">
      <c r="A72" s="1852" t="s">
        <v>118</v>
      </c>
      <c r="B72" s="1282" t="s">
        <v>119</v>
      </c>
      <c r="C72" s="1283" t="s">
        <v>183</v>
      </c>
      <c r="D72" s="1284">
        <v>152</v>
      </c>
      <c r="E72" s="1285" t="s">
        <v>180</v>
      </c>
      <c r="F72" s="1280" t="s">
        <v>178</v>
      </c>
      <c r="G72" s="1286">
        <v>4560</v>
      </c>
      <c r="H72" s="1278"/>
      <c r="I72" s="1287"/>
      <c r="J72" s="1288">
        <f>G72</f>
        <v>4560</v>
      </c>
      <c r="K72" s="1279" t="s">
        <v>152</v>
      </c>
      <c r="L72" s="1289">
        <v>3670</v>
      </c>
      <c r="M72" s="1290">
        <f si="9" t="shared"/>
        <v>47.571428571428569</v>
      </c>
      <c r="N72" s="1291">
        <f si="10" t="shared"/>
        <v>19.517543859649123</v>
      </c>
      <c r="O72" s="1292">
        <v>3</v>
      </c>
      <c r="P72" s="1308">
        <v>2</v>
      </c>
      <c r="Q72" s="1309" t="s">
        <v>203</v>
      </c>
    </row>
    <row r="73" spans="1:19" x14ac:dyDescent="0.25">
      <c r="A73" s="1854" t="s">
        <v>118</v>
      </c>
      <c r="B73" s="1297" t="s">
        <v>120</v>
      </c>
      <c r="C73" s="1298" t="s">
        <v>211</v>
      </c>
      <c r="D73" s="1299">
        <v>152</v>
      </c>
      <c r="E73" s="1300" t="s">
        <v>180</v>
      </c>
      <c r="F73" s="1295" t="s">
        <v>178</v>
      </c>
      <c r="G73" s="1301">
        <v>4560</v>
      </c>
      <c r="H73" s="1293"/>
      <c r="I73" s="1302"/>
      <c r="J73" s="1303">
        <f>G73</f>
        <v>4560</v>
      </c>
      <c r="K73" s="1294" t="s">
        <v>171</v>
      </c>
      <c r="L73" s="1304">
        <v>1670</v>
      </c>
      <c r="M73" s="1305">
        <f si="9" t="shared"/>
        <v>76.142857142857139</v>
      </c>
      <c r="N73" s="1306">
        <f si="10" t="shared"/>
        <v>63.377192982456144</v>
      </c>
      <c r="O73" s="1307">
        <v>1</v>
      </c>
      <c r="P73" s="1310">
        <v>2</v>
      </c>
      <c r="Q73" s="1311" t="s">
        <v>203</v>
      </c>
      <c r="R73" s="1676">
        <v>61.857142857142854</v>
      </c>
      <c r="S73" s="1677">
        <v>41.44736842105263</v>
      </c>
    </row>
    <row r="74" spans="1:19" x14ac:dyDescent="0.25">
      <c r="A74" s="1856" t="s">
        <v>121</v>
      </c>
      <c r="B74" s="1316" t="s">
        <v>122</v>
      </c>
      <c r="C74" s="1317" t="s">
        <v>212</v>
      </c>
      <c r="D74" s="1318">
        <v>152</v>
      </c>
      <c r="E74" s="1319" t="s">
        <v>180</v>
      </c>
      <c r="F74" s="1314" t="s">
        <v>178</v>
      </c>
      <c r="G74" s="1320">
        <v>4560</v>
      </c>
      <c r="H74" s="1312"/>
      <c r="I74" s="1321"/>
      <c r="J74" s="1322">
        <f>G74</f>
        <v>4560</v>
      </c>
      <c r="K74" s="1313" t="s">
        <v>170</v>
      </c>
      <c r="L74" s="1323">
        <v>2670</v>
      </c>
      <c r="M74" s="1324">
        <f si="9" t="shared"/>
        <v>61.857142857142854</v>
      </c>
      <c r="N74" s="1325">
        <f si="10" t="shared"/>
        <v>41.44736842105263</v>
      </c>
      <c r="O74" s="1326">
        <v>2</v>
      </c>
      <c r="P74" s="1357">
        <v>3</v>
      </c>
      <c r="Q74" s="1358" t="s">
        <v>213</v>
      </c>
    </row>
    <row r="75" spans="1:19" x14ac:dyDescent="0.25">
      <c r="A75" s="1858" t="s">
        <v>121</v>
      </c>
      <c r="B75" s="1331" t="s">
        <v>123</v>
      </c>
      <c r="C75" s="1332" t="s">
        <v>192</v>
      </c>
      <c r="D75" s="1333">
        <v>152</v>
      </c>
      <c r="E75" s="1334" t="s">
        <v>180</v>
      </c>
      <c r="F75" s="1329" t="s">
        <v>178</v>
      </c>
      <c r="G75" s="1335">
        <v>4560</v>
      </c>
      <c r="H75" s="1327"/>
      <c r="I75" s="1336" t="s">
        <v>189</v>
      </c>
      <c r="J75" s="1337" t="s">
        <v>180</v>
      </c>
      <c r="K75" s="1328" t="s">
        <v>171</v>
      </c>
      <c r="L75" s="1338">
        <v>1670</v>
      </c>
      <c r="M75" s="1339">
        <f si="9" t="shared"/>
        <v>76.142857142857139</v>
      </c>
      <c r="N75" s="1340">
        <f si="10" t="shared"/>
        <v>63.377192982456144</v>
      </c>
      <c r="O75" s="1341">
        <v>1</v>
      </c>
      <c r="P75" s="1359">
        <v>3</v>
      </c>
      <c r="Q75" s="1360" t="s">
        <v>213</v>
      </c>
    </row>
    <row r="76" spans="1:19" x14ac:dyDescent="0.25">
      <c r="A76" s="1860" t="s">
        <v>121</v>
      </c>
      <c r="B76" s="1346" t="s">
        <v>124</v>
      </c>
      <c r="C76" s="1347" t="s">
        <v>183</v>
      </c>
      <c r="D76" s="1348">
        <v>152</v>
      </c>
      <c r="E76" s="1349" t="s">
        <v>180</v>
      </c>
      <c r="F76" s="1344" t="s">
        <v>178</v>
      </c>
      <c r="G76" s="1350">
        <v>4560</v>
      </c>
      <c r="H76" s="1342"/>
      <c r="I76" s="1351" t="s">
        <v>189</v>
      </c>
      <c r="J76" s="1352" t="s">
        <v>180</v>
      </c>
      <c r="K76" s="1343" t="s">
        <v>171</v>
      </c>
      <c r="L76" s="1353">
        <v>1670</v>
      </c>
      <c r="M76" s="1354">
        <f si="9" t="shared"/>
        <v>76.142857142857139</v>
      </c>
      <c r="N76" s="1355">
        <f si="10" t="shared"/>
        <v>63.377192982456144</v>
      </c>
      <c r="O76" s="1356">
        <v>1</v>
      </c>
      <c r="P76" s="1361">
        <v>3</v>
      </c>
      <c r="Q76" s="1362" t="s">
        <v>213</v>
      </c>
      <c r="R76" s="1678">
        <v>71.38095238095238</v>
      </c>
      <c r="S76" s="1679">
        <v>56.067251461988299</v>
      </c>
    </row>
    <row customFormat="1" r="77" s="1364" spans="1:19" x14ac:dyDescent="0.25">
      <c r="A77" s="1862" t="s">
        <v>125</v>
      </c>
      <c r="B77" s="1368" t="s">
        <v>126</v>
      </c>
      <c r="C77" s="1369" t="s">
        <v>181</v>
      </c>
      <c r="D77" s="1370">
        <v>152</v>
      </c>
      <c r="E77" s="1371" t="s">
        <v>180</v>
      </c>
      <c r="F77" s="1366" t="s">
        <v>178</v>
      </c>
      <c r="G77" s="1372">
        <v>4560</v>
      </c>
      <c r="H77" s="1363"/>
      <c r="I77" s="1373"/>
      <c r="J77" s="1374">
        <f ref="J77:J88" si="11" t="shared">G77</f>
        <v>4560</v>
      </c>
      <c r="K77" s="1365" t="s">
        <v>191</v>
      </c>
      <c r="L77" s="1375">
        <v>0</v>
      </c>
      <c r="M77" s="1376">
        <f si="9" t="shared"/>
        <v>100</v>
      </c>
      <c r="N77" s="1377">
        <f si="10" t="shared"/>
        <v>100</v>
      </c>
      <c r="O77" s="1378">
        <v>1</v>
      </c>
      <c r="P77" s="1394">
        <v>2</v>
      </c>
      <c r="Q77" s="1395" t="s">
        <v>201</v>
      </c>
    </row>
    <row r="78" spans="1:19" x14ac:dyDescent="0.25">
      <c r="A78" s="1864" t="s">
        <v>125</v>
      </c>
      <c r="B78" s="1383" t="s">
        <v>127</v>
      </c>
      <c r="C78" s="1384" t="s">
        <v>183</v>
      </c>
      <c r="D78" s="1385">
        <v>152</v>
      </c>
      <c r="E78" s="1386" t="s">
        <v>180</v>
      </c>
      <c r="F78" s="1381" t="s">
        <v>178</v>
      </c>
      <c r="G78" s="1387">
        <v>4560</v>
      </c>
      <c r="H78" s="1379"/>
      <c r="I78" s="1388"/>
      <c r="J78" s="1389">
        <f si="11" t="shared"/>
        <v>4560</v>
      </c>
      <c r="K78" s="1380" t="s">
        <v>170</v>
      </c>
      <c r="L78" s="1390">
        <v>2670</v>
      </c>
      <c r="M78" s="1391">
        <f si="9" t="shared"/>
        <v>61.857142857142854</v>
      </c>
      <c r="N78" s="1392">
        <f si="10" t="shared"/>
        <v>41.44736842105263</v>
      </c>
      <c r="O78" s="1393">
        <v>2</v>
      </c>
      <c r="P78" s="1396">
        <v>2</v>
      </c>
      <c r="Q78" s="1397" t="s">
        <v>201</v>
      </c>
      <c r="R78" s="1680">
        <v>80.928571428571431</v>
      </c>
      <c r="S78" s="1681">
        <v>70.723684210526315</v>
      </c>
    </row>
    <row r="79" spans="1:19" x14ac:dyDescent="0.25">
      <c r="A79" s="1866" t="s">
        <v>128</v>
      </c>
      <c r="B79" s="1402" t="s">
        <v>129</v>
      </c>
      <c r="C79" s="1403" t="s">
        <v>183</v>
      </c>
      <c r="D79" s="1404">
        <v>152</v>
      </c>
      <c r="E79" s="1405" t="s">
        <v>180</v>
      </c>
      <c r="F79" s="1400" t="s">
        <v>178</v>
      </c>
      <c r="G79" s="1406">
        <v>4560</v>
      </c>
      <c r="H79" s="1398"/>
      <c r="I79" s="1407"/>
      <c r="J79" s="1408">
        <f si="11" t="shared"/>
        <v>4560</v>
      </c>
      <c r="K79" s="1399" t="s">
        <v>170</v>
      </c>
      <c r="L79" s="1409">
        <v>2670</v>
      </c>
      <c r="M79" s="1410">
        <f si="9" t="shared"/>
        <v>61.857142857142854</v>
      </c>
      <c r="N79" s="1411">
        <f si="10" t="shared"/>
        <v>41.44736842105263</v>
      </c>
      <c r="O79" s="1412">
        <v>2</v>
      </c>
      <c r="P79" s="1413">
        <v>1</v>
      </c>
      <c r="Q79" s="1414" t="s">
        <v>203</v>
      </c>
      <c r="R79" s="1682">
        <v>61.857142857142854</v>
      </c>
      <c r="S79" s="1683">
        <v>41.44736842105263</v>
      </c>
    </row>
    <row r="80" spans="1:19" x14ac:dyDescent="0.25">
      <c r="A80" s="1868" t="s">
        <v>130</v>
      </c>
      <c r="B80" s="1419" t="s">
        <v>131</v>
      </c>
      <c r="C80" s="1420" t="s">
        <v>183</v>
      </c>
      <c r="D80" s="1421">
        <v>152</v>
      </c>
      <c r="E80" s="1422" t="s">
        <v>180</v>
      </c>
      <c r="F80" s="1417" t="s">
        <v>178</v>
      </c>
      <c r="G80" s="1423">
        <v>4560</v>
      </c>
      <c r="H80" s="1415"/>
      <c r="I80" s="1424"/>
      <c r="J80" s="1425">
        <f si="11" t="shared"/>
        <v>4560</v>
      </c>
      <c r="K80" s="1416" t="s">
        <v>170</v>
      </c>
      <c r="L80" s="1426">
        <v>2670</v>
      </c>
      <c r="M80" s="1427">
        <f si="9" t="shared"/>
        <v>61.857142857142854</v>
      </c>
      <c r="N80" s="1428">
        <f si="10" t="shared"/>
        <v>41.44736842105263</v>
      </c>
      <c r="O80" s="1429">
        <v>2</v>
      </c>
      <c r="P80" s="1430">
        <v>1</v>
      </c>
      <c r="Q80" s="1431" t="s">
        <v>203</v>
      </c>
      <c r="R80" s="1684">
        <v>61.857142857142854</v>
      </c>
      <c r="S80" s="1685">
        <v>41.44736842105263</v>
      </c>
    </row>
    <row customFormat="1" r="81" s="1433" spans="1:19" x14ac:dyDescent="0.25">
      <c r="A81" s="1870" t="s">
        <v>133</v>
      </c>
      <c r="B81" s="1437" t="s">
        <v>134</v>
      </c>
      <c r="C81" s="1438" t="s">
        <v>214</v>
      </c>
      <c r="D81" s="1439">
        <v>152</v>
      </c>
      <c r="E81" s="1440" t="s">
        <v>180</v>
      </c>
      <c r="F81" s="1435" t="s">
        <v>178</v>
      </c>
      <c r="G81" s="1441">
        <v>4560</v>
      </c>
      <c r="H81" s="1432"/>
      <c r="I81" s="1442"/>
      <c r="J81" s="1443">
        <f si="11" t="shared"/>
        <v>4560</v>
      </c>
      <c r="K81" s="1434" t="s">
        <v>191</v>
      </c>
      <c r="L81" s="1444">
        <v>0</v>
      </c>
      <c r="M81" s="1445">
        <f si="9" t="shared"/>
        <v>100</v>
      </c>
      <c r="N81" s="1446">
        <f si="10" t="shared"/>
        <v>100</v>
      </c>
      <c r="O81" s="1447">
        <v>2</v>
      </c>
      <c r="P81" s="1448">
        <v>1</v>
      </c>
      <c r="Q81" s="1449" t="s">
        <v>203</v>
      </c>
      <c r="R81" s="1686">
        <v>100</v>
      </c>
      <c r="S81" s="1687">
        <v>100</v>
      </c>
    </row>
    <row r="82" spans="1:19" x14ac:dyDescent="0.25">
      <c r="A82" s="1872" t="s">
        <v>136</v>
      </c>
      <c r="B82" s="1454" t="s">
        <v>137</v>
      </c>
      <c r="C82" s="1455" t="s">
        <v>215</v>
      </c>
      <c r="D82" s="1456">
        <v>152</v>
      </c>
      <c r="E82" s="1457" t="s">
        <v>180</v>
      </c>
      <c r="F82" s="1452" t="s">
        <v>178</v>
      </c>
      <c r="G82" s="1458">
        <v>4560</v>
      </c>
      <c r="H82" s="1450"/>
      <c r="I82" s="1459"/>
      <c r="J82" s="1460">
        <f si="11" t="shared"/>
        <v>4560</v>
      </c>
      <c r="K82" s="1451" t="s">
        <v>173</v>
      </c>
      <c r="L82" s="1461">
        <v>4670</v>
      </c>
      <c r="M82" s="1462">
        <f si="9" t="shared"/>
        <v>33.285714285714285</v>
      </c>
      <c r="N82" s="1463">
        <f si="10" t="shared"/>
        <v>-2.4122807017543857</v>
      </c>
      <c r="O82" s="1464">
        <v>4</v>
      </c>
      <c r="P82" s="1480">
        <v>2</v>
      </c>
      <c r="Q82" s="1481" t="s">
        <v>216</v>
      </c>
    </row>
    <row r="83" spans="1:19" x14ac:dyDescent="0.25">
      <c r="A83" s="1874" t="s">
        <v>136</v>
      </c>
      <c r="B83" s="1469" t="s">
        <v>138</v>
      </c>
      <c r="C83" s="1470" t="s">
        <v>215</v>
      </c>
      <c r="D83" s="1471">
        <v>152</v>
      </c>
      <c r="E83" s="1472" t="s">
        <v>180</v>
      </c>
      <c r="F83" s="1467" t="s">
        <v>178</v>
      </c>
      <c r="G83" s="1473">
        <v>4560</v>
      </c>
      <c r="H83" s="1465"/>
      <c r="I83" s="1474"/>
      <c r="J83" s="1475">
        <f si="11" t="shared"/>
        <v>4560</v>
      </c>
      <c r="K83" s="1466" t="s">
        <v>152</v>
      </c>
      <c r="L83" s="1476">
        <v>3670</v>
      </c>
      <c r="M83" s="1477">
        <f si="9" t="shared"/>
        <v>47.571428571428569</v>
      </c>
      <c r="N83" s="1478">
        <f si="10" t="shared"/>
        <v>19.517543859649123</v>
      </c>
      <c r="O83" s="1479">
        <v>3</v>
      </c>
      <c r="P83" s="1482">
        <v>2</v>
      </c>
      <c r="Q83" s="1483" t="s">
        <v>216</v>
      </c>
      <c r="R83" s="1688">
        <v>40.428571428571431</v>
      </c>
      <c r="S83" s="1689">
        <v>8.5526315789473681</v>
      </c>
    </row>
    <row r="84" spans="1:19" x14ac:dyDescent="0.25">
      <c r="A84" s="1876" t="s">
        <v>140</v>
      </c>
      <c r="B84" s="1488" t="s">
        <v>141</v>
      </c>
      <c r="C84" s="1489" t="s">
        <v>181</v>
      </c>
      <c r="D84" s="1490">
        <v>152</v>
      </c>
      <c r="E84" s="1491" t="s">
        <v>180</v>
      </c>
      <c r="F84" s="1486" t="s">
        <v>178</v>
      </c>
      <c r="G84" s="1492">
        <v>4560</v>
      </c>
      <c r="H84" s="1484"/>
      <c r="I84" s="1493"/>
      <c r="J84" s="1494">
        <f si="11" t="shared"/>
        <v>4560</v>
      </c>
      <c r="K84" s="1485" t="s">
        <v>173</v>
      </c>
      <c r="L84" s="1495">
        <v>4670</v>
      </c>
      <c r="M84" s="1496">
        <f si="9" t="shared"/>
        <v>33.285714285714285</v>
      </c>
      <c r="N84" s="1497">
        <f si="10" t="shared"/>
        <v>-2.4122807017543857</v>
      </c>
      <c r="O84" s="1498">
        <v>4</v>
      </c>
      <c r="P84" s="1529">
        <v>3</v>
      </c>
      <c r="Q84" s="1530" t="s">
        <v>206</v>
      </c>
    </row>
    <row r="85" spans="1:19" x14ac:dyDescent="0.25">
      <c r="A85" s="1878" t="s">
        <v>140</v>
      </c>
      <c r="B85" s="1503" t="s">
        <v>142</v>
      </c>
      <c r="C85" s="1504" t="s">
        <v>194</v>
      </c>
      <c r="D85" s="1505">
        <v>152</v>
      </c>
      <c r="E85" s="1506" t="s">
        <v>180</v>
      </c>
      <c r="F85" s="1501" t="s">
        <v>178</v>
      </c>
      <c r="G85" s="1507">
        <v>4560</v>
      </c>
      <c r="H85" s="1499"/>
      <c r="I85" s="1508"/>
      <c r="J85" s="1509">
        <f si="11" t="shared"/>
        <v>4560</v>
      </c>
      <c r="K85" s="1500" t="s">
        <v>170</v>
      </c>
      <c r="L85" s="1510">
        <v>2670</v>
      </c>
      <c r="M85" s="1511">
        <f si="9" t="shared"/>
        <v>61.857142857142854</v>
      </c>
      <c r="N85" s="1512">
        <f si="10" t="shared"/>
        <v>41.44736842105263</v>
      </c>
      <c r="O85" s="1513">
        <v>2</v>
      </c>
      <c r="P85" s="1531">
        <v>3</v>
      </c>
      <c r="Q85" s="1532" t="s">
        <v>206</v>
      </c>
    </row>
    <row r="86" spans="1:19" x14ac:dyDescent="0.25">
      <c r="A86" s="1880" t="s">
        <v>140</v>
      </c>
      <c r="B86" s="1518" t="s">
        <v>143</v>
      </c>
      <c r="C86" s="1519" t="s">
        <v>181</v>
      </c>
      <c r="D86" s="1520">
        <v>152</v>
      </c>
      <c r="E86" s="1521" t="s">
        <v>180</v>
      </c>
      <c r="F86" s="1516" t="s">
        <v>178</v>
      </c>
      <c r="G86" s="1522">
        <v>4560</v>
      </c>
      <c r="H86" s="1514"/>
      <c r="I86" s="1523"/>
      <c r="J86" s="1524">
        <f si="11" t="shared"/>
        <v>4560</v>
      </c>
      <c r="K86" s="1515" t="s">
        <v>171</v>
      </c>
      <c r="L86" s="1525">
        <v>1670</v>
      </c>
      <c r="M86" s="1526">
        <f si="9" t="shared"/>
        <v>76.142857142857139</v>
      </c>
      <c r="N86" s="1527">
        <f si="10" t="shared"/>
        <v>63.377192982456144</v>
      </c>
      <c r="O86" s="1528">
        <v>1</v>
      </c>
      <c r="P86" s="1533">
        <v>3</v>
      </c>
      <c r="Q86" s="1534" t="s">
        <v>206</v>
      </c>
      <c r="R86" s="1690">
        <v>57.095238095238102</v>
      </c>
      <c r="S86" s="1691">
        <v>34.137426900584792</v>
      </c>
    </row>
    <row r="87" spans="1:19" x14ac:dyDescent="0.25">
      <c r="A87" s="1882" t="s">
        <v>145</v>
      </c>
      <c r="B87" s="1539" t="s">
        <v>146</v>
      </c>
      <c r="C87" s="1540" t="s">
        <v>181</v>
      </c>
      <c r="D87" s="1541">
        <v>152</v>
      </c>
      <c r="E87" s="1542" t="s">
        <v>180</v>
      </c>
      <c r="F87" s="1537" t="s">
        <v>178</v>
      </c>
      <c r="G87" s="1543">
        <v>4560</v>
      </c>
      <c r="H87" s="1535"/>
      <c r="I87" s="1544"/>
      <c r="J87" s="1545">
        <f si="11" t="shared"/>
        <v>4560</v>
      </c>
      <c r="K87" s="1536" t="s">
        <v>152</v>
      </c>
      <c r="L87" s="1546">
        <v>3670</v>
      </c>
      <c r="M87" s="1547">
        <f si="9" t="shared"/>
        <v>47.571428571428569</v>
      </c>
      <c r="N87" s="1548">
        <f si="10" t="shared"/>
        <v>19.517543859649123</v>
      </c>
      <c r="O87" s="1549">
        <v>3</v>
      </c>
      <c r="P87" s="1565">
        <v>2</v>
      </c>
      <c r="Q87" s="1566" t="s">
        <v>182</v>
      </c>
    </row>
    <row r="88" spans="1:19" x14ac:dyDescent="0.25">
      <c r="A88" s="1884" t="s">
        <v>145</v>
      </c>
      <c r="B88" s="1554" t="s">
        <v>147</v>
      </c>
      <c r="C88" s="1555" t="s">
        <v>183</v>
      </c>
      <c r="D88" s="1556">
        <v>152</v>
      </c>
      <c r="E88" s="1557" t="s">
        <v>180</v>
      </c>
      <c r="F88" s="1552" t="s">
        <v>178</v>
      </c>
      <c r="G88" s="1558">
        <v>4560</v>
      </c>
      <c r="H88" s="1550"/>
      <c r="I88" s="1559"/>
      <c r="J88" s="1560">
        <f si="11" t="shared"/>
        <v>4560</v>
      </c>
      <c r="K88" s="1551" t="s">
        <v>170</v>
      </c>
      <c r="L88" s="1561">
        <v>2670</v>
      </c>
      <c r="M88" s="1562">
        <f si="9" t="shared"/>
        <v>61.857142857142854</v>
      </c>
      <c r="N88" s="1563">
        <f si="10" t="shared"/>
        <v>41.44736842105263</v>
      </c>
      <c r="O88" s="1564">
        <v>2</v>
      </c>
      <c r="P88" s="1567">
        <v>2</v>
      </c>
      <c r="Q88" s="1568" t="s">
        <v>182</v>
      </c>
      <c r="R88" s="1692">
        <v>54.714285714285715</v>
      </c>
      <c r="S88" s="1693">
        <v>30.482456140350877</v>
      </c>
    </row>
    <row r="89" spans="1:19" x14ac:dyDescent="0.25">
      <c r="A89" s="1569" t="s">
        <v>217</v>
      </c>
      <c r="B89" t="s">
        <v>76</v>
      </c>
      <c r="K89" s="1570" t="s">
        <v>170</v>
      </c>
      <c r="L89">
        <f>IF(+K89=T3,W3,IF(K89=T4,W4,IF(K89=T5,W5,IF(K89=T6,W6,IF(K89=T7,W7)))))</f>
        <v>2670</v>
      </c>
    </row>
    <row r="90" spans="1:19" x14ac:dyDescent="0.25">
      <c r="A90" s="1571" t="s">
        <v>217</v>
      </c>
      <c r="B90" t="s">
        <v>138</v>
      </c>
      <c r="K90" s="1572" t="s">
        <v>152</v>
      </c>
      <c r="L90">
        <f>IF(+K90=T3,W3,IF(K90=T4,W4,IF(K90=T5,W5,IF(K90=T6,W6,IF(K90=T7,W7)))))</f>
        <v>3670</v>
      </c>
    </row>
    <row r="91" spans="1:19" x14ac:dyDescent="0.25">
      <c r="A91" s="1573" t="s">
        <v>217</v>
      </c>
      <c r="B91" t="s">
        <v>218</v>
      </c>
      <c r="K91" s="1574" t="s">
        <v>171</v>
      </c>
      <c r="L91">
        <f>IF(+K91=T3,W3,IF(K91=T4,W4,IF(K91=T5,W5,IF(K91=T6,W6,IF(K91=T7,W7)))))</f>
        <v>1670</v>
      </c>
    </row>
    <row r="92" spans="1:19" x14ac:dyDescent="0.25">
      <c r="A92" s="1575" t="s">
        <v>217</v>
      </c>
      <c r="B92" t="s">
        <v>219</v>
      </c>
      <c r="K92" s="1576" t="s">
        <v>170</v>
      </c>
      <c r="L92">
        <f>IF(+K92=T3,W3,IF(K92=T4,W4,IF(K92=T5,W5,IF(K92=T6,W6,IF(K92=T7,W7)))))</f>
        <v>2670</v>
      </c>
    </row>
    <row r="93" spans="1:19" x14ac:dyDescent="0.25">
      <c r="A93" s="1577" t="s">
        <v>220</v>
      </c>
      <c r="E93" s="1578">
        <v>609000</v>
      </c>
      <c r="G93" s="1579">
        <f>SUM(G2:G92)</f>
        <v>396720</v>
      </c>
      <c r="H93" s="1580">
        <f>SUM(H2:H92)</f>
        <v>0</v>
      </c>
      <c r="J93" s="1581">
        <f>SUM(J2:J92)</f>
        <v>300960</v>
      </c>
      <c r="L93" s="1582">
        <f>SUM(L2:L92)</f>
        <v>253450</v>
      </c>
      <c r="O93" t="s">
        <v>221</v>
      </c>
      <c r="P93">
        <v>87</v>
      </c>
    </row>
    <row r="98" spans="5:6" x14ac:dyDescent="0.25">
      <c r="E98" s="1583" t="s">
        <v>222</v>
      </c>
      <c r="F98" s="1584">
        <v>609000</v>
      </c>
    </row>
    <row r="99" spans="5:6" x14ac:dyDescent="0.25">
      <c r="E99" s="1585" t="s">
        <v>223</v>
      </c>
      <c r="F99" s="1586">
        <f>SUM(G2:G92)</f>
        <v>396720</v>
      </c>
    </row>
    <row r="100" spans="5:6" x14ac:dyDescent="0.25">
      <c r="E100" s="1587" t="s">
        <v>224</v>
      </c>
      <c r="F100" s="1588">
        <f>SUM(H2:H92)</f>
        <v>0</v>
      </c>
    </row>
    <row ht="30" r="101" spans="5:6" x14ac:dyDescent="0.25">
      <c r="E101" s="1589" t="s">
        <v>225</v>
      </c>
      <c r="F101" s="1590">
        <f>SUM(J2:J92)</f>
        <v>300960</v>
      </c>
    </row>
    <row r="102" spans="5:6" x14ac:dyDescent="0.25">
      <c r="E102" s="1591" t="s">
        <v>226</v>
      </c>
      <c r="F102" s="1592">
        <f>SUM(L2:L92)</f>
        <v>253450</v>
      </c>
    </row>
    <row r="103" spans="5:6" x14ac:dyDescent="0.25">
      <c r="E103" s="1593" t="s">
        <v>163</v>
      </c>
      <c r="F103" s="1594">
        <f>(609000-SUM(L2:L92))/(609000)*100</f>
        <v>58.382594417077172</v>
      </c>
    </row>
    <row r="104" spans="5:6" x14ac:dyDescent="0.25">
      <c r="E104" s="1595" t="s">
        <v>227</v>
      </c>
      <c r="F104" s="1596">
        <f>(SUM(G2:G92)-SUM(L2:L92))/(SUM(G2:G92))*100</f>
        <v>36.113631780600933</v>
      </c>
    </row>
    <row r="105" spans="5:6" x14ac:dyDescent="0.25">
      <c r="E105" s="1597" t="s">
        <v>228</v>
      </c>
      <c r="F105" s="1598">
        <f>(609000+SUM(H2:H92)-SUM(L2:L92))/(609000+SUM(H2:H92))*100</f>
        <v>58.382594417077172</v>
      </c>
    </row>
  </sheetData>
  <mergeCells>
    <mergeCell ref="A2:A3"/>
    <mergeCell ref="P2:P3"/>
    <mergeCell ref="Q2:Q3"/>
    <mergeCell ref="A7:A19"/>
    <mergeCell ref="P7:P19"/>
    <mergeCell ref="Q7:Q19"/>
    <mergeCell ref="A20:A27"/>
    <mergeCell ref="P20:P27"/>
    <mergeCell ref="Q20:Q27"/>
    <mergeCell ref="A28:A31"/>
    <mergeCell ref="P28:P31"/>
    <mergeCell ref="Q28:Q31"/>
    <mergeCell ref="A32:A33"/>
    <mergeCell ref="P32:P33"/>
    <mergeCell ref="Q32:Q33"/>
    <mergeCell ref="A35:A37"/>
    <mergeCell ref="P35:P37"/>
    <mergeCell ref="Q35:Q37"/>
    <mergeCell ref="A38:A40"/>
    <mergeCell ref="P38:P40"/>
    <mergeCell ref="Q38:Q40"/>
    <mergeCell ref="A42:A43"/>
    <mergeCell ref="P42:P43"/>
    <mergeCell ref="Q42:Q43"/>
    <mergeCell ref="A44:A46"/>
    <mergeCell ref="P44:P46"/>
    <mergeCell ref="Q44:Q46"/>
    <mergeCell ref="A49:A51"/>
    <mergeCell ref="P49:P51"/>
    <mergeCell ref="Q49:Q51"/>
    <mergeCell ref="A52:A53"/>
    <mergeCell ref="P52:P53"/>
    <mergeCell ref="Q52:Q53"/>
    <mergeCell ref="A54:A60"/>
    <mergeCell ref="P54:P60"/>
    <mergeCell ref="Q54:Q60"/>
    <mergeCell ref="A61:A63"/>
    <mergeCell ref="P61:P63"/>
    <mergeCell ref="Q61:Q63"/>
    <mergeCell ref="A65:A66"/>
    <mergeCell ref="P65:P66"/>
    <mergeCell ref="Q65:Q66"/>
    <mergeCell ref="A68:A69"/>
    <mergeCell ref="P68:P69"/>
    <mergeCell ref="Q68:Q69"/>
    <mergeCell ref="A70:A71"/>
    <mergeCell ref="P70:P71"/>
    <mergeCell ref="Q70:Q71"/>
    <mergeCell ref="A72:A73"/>
    <mergeCell ref="P72:P73"/>
    <mergeCell ref="Q72:Q73"/>
    <mergeCell ref="A74:A76"/>
    <mergeCell ref="P74:P76"/>
    <mergeCell ref="Q74:Q76"/>
    <mergeCell ref="A77:A78"/>
    <mergeCell ref="P77:P78"/>
    <mergeCell ref="Q77:Q78"/>
    <mergeCell ref="A82:A83"/>
    <mergeCell ref="P82:P83"/>
    <mergeCell ref="Q82:Q83"/>
    <mergeCell ref="A84:A86"/>
    <mergeCell ref="P84:P86"/>
    <mergeCell ref="Q84:Q86"/>
    <mergeCell ref="A87:A88"/>
    <mergeCell ref="P87:P88"/>
    <mergeCell ref="Q87:Q8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Revenue</vt:lpstr>
      <vt:lpstr>Sheet2</vt:lpstr>
      <vt:lpstr>Sheet3</vt:lpstr>
      <vt:lpstr>Sheet4</vt:lpstr>
      <vt:lpstr>CreatedSheet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2018-05-16T15:16:26Z</dcterms:modified>
</cp:coreProperties>
</file>