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 hidePivotFieldList="1"/>
  <bookViews>
    <workbookView windowHeight="9000" windowWidth="24000" xWindow="0" yWindow="0"/>
  </bookViews>
  <sheets>
    <sheet name="Revenue" r:id="rId1" sheetId="10"/>
    <sheet name="Sheet2" r:id="rId2" sheetId="11"/>
    <sheet name="Sheet3" r:id="rId3" sheetId="12"/>
    <sheet name="Sheet4" r:id="rId4" sheetId="14"/>
    <sheet name="CreatedSheet" r:id="rId9" sheetId="15"/>
    <sheet name="RMs" r:id="rId10" sheetId="16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<sst xmlns="http://schemas.openxmlformats.org/spreadsheetml/2006/main" count="1492" uniqueCount="243">
  <si>
    <t>Row Labels</t>
  </si>
  <si>
    <t>Reported Hours</t>
  </si>
  <si>
    <t>Revenue</t>
  </si>
  <si>
    <t xml:space="preserve">Effective rate </t>
  </si>
  <si>
    <t>adidas</t>
  </si>
  <si>
    <t>ADI-COM</t>
  </si>
  <si>
    <t>Threshold is not exceeded, calculated based on adjusted rates</t>
  </si>
  <si>
    <t>Mykola Fedechko</t>
  </si>
  <si>
    <t>Olga Luzhetska</t>
  </si>
  <si>
    <t>ADI-CMS</t>
  </si>
  <si>
    <t>Maksym Kozyrev</t>
  </si>
  <si>
    <t>ADI-PRT</t>
  </si>
  <si>
    <t>Andrii Hanzha</t>
  </si>
  <si>
    <t>ADI-FTW</t>
  </si>
  <si>
    <t>Iryna Alyeksyeyeva</t>
  </si>
  <si>
    <t>Aer Lingus</t>
  </si>
  <si>
    <t>AERL-ODC</t>
  </si>
  <si>
    <t>Khrystyna Shyian</t>
  </si>
  <si>
    <t>Mykola Stepovanyi</t>
  </si>
  <si>
    <t>Nataliia Stosyk</t>
  </si>
  <si>
    <t>Oleg Shchur</t>
  </si>
  <si>
    <t>Roman Pysmennyy</t>
  </si>
  <si>
    <t>Taras Horishniy</t>
  </si>
  <si>
    <t>Vitaliy Tsvihun</t>
  </si>
  <si>
    <t>Yuriy Kazan</t>
  </si>
  <si>
    <t>Taras Mysakovych</t>
  </si>
  <si>
    <t>Romanna Bonk</t>
  </si>
  <si>
    <t>Iryna Laitar</t>
  </si>
  <si>
    <t>Marko Holyk</t>
  </si>
  <si>
    <t>Oleksandr Zelinskyi</t>
  </si>
  <si>
    <t>Amway Corporation</t>
  </si>
  <si>
    <t>AMW-AMER</t>
  </si>
  <si>
    <t>Threshold is exceeded, Revenue per Employee model calculation</t>
  </si>
  <si>
    <t>Oksana Nytrebych</t>
  </si>
  <si>
    <t>Oleh Maksymuk</t>
  </si>
  <si>
    <t>Roman Bodak</t>
  </si>
  <si>
    <t>Sergii Voloshchenko</t>
  </si>
  <si>
    <t>Nazar Leshchuk1</t>
  </si>
  <si>
    <t>Roman Tsikailo</t>
  </si>
  <si>
    <t>Volodymyr Kovalenko2</t>
  </si>
  <si>
    <t>Volodymyr Lohvyniuk</t>
  </si>
  <si>
    <t>Canadian Tire Corporation Limited</t>
  </si>
  <si>
    <t>CTCO-SRCH</t>
  </si>
  <si>
    <t>Serhii Shnaider</t>
  </si>
  <si>
    <t>Ivan Masnyak</t>
  </si>
  <si>
    <t>Taras Rusynyak</t>
  </si>
  <si>
    <t>Yaroslav Vashchyshyn</t>
  </si>
  <si>
    <t>CTCO-ASCH</t>
  </si>
  <si>
    <t>Mykyta Ovsiannikov</t>
  </si>
  <si>
    <t>Volodymyr Khmaruk</t>
  </si>
  <si>
    <t>CTCO-FPPE</t>
  </si>
  <si>
    <t>Vitaliy Yakushenko</t>
  </si>
  <si>
    <t>CTCO-ROBO</t>
  </si>
  <si>
    <t>Anastasiia Kitlinska</t>
  </si>
  <si>
    <t>Yuriy Bryhas</t>
  </si>
  <si>
    <t>Vitalii Prykhid</t>
  </si>
  <si>
    <t>Cartera Commerce</t>
  </si>
  <si>
    <t>CART-COMM</t>
  </si>
  <si>
    <t>Based on original rates</t>
  </si>
  <si>
    <t>Bohdan Dupak</t>
  </si>
  <si>
    <t>Taras Krysiuk</t>
  </si>
  <si>
    <t>Volodymyr Demchyk</t>
  </si>
  <si>
    <t>Clarivate Analytics</t>
  </si>
  <si>
    <t>CLAR-TCM</t>
  </si>
  <si>
    <t>Andriy Chernyavskyy</t>
  </si>
  <si>
    <t>Datalex</t>
  </si>
  <si>
    <t>DLEX-ODC</t>
  </si>
  <si>
    <t>Roman Runkovskyy</t>
  </si>
  <si>
    <t>Serhiy Hurskyy</t>
  </si>
  <si>
    <t>eHarmony</t>
  </si>
  <si>
    <t>EHRM-TEST</t>
  </si>
  <si>
    <t>Orest Prytula</t>
  </si>
  <si>
    <t>Sergiy Beno</t>
  </si>
  <si>
    <t>Ivan Shahov</t>
  </si>
  <si>
    <t>eMoney Advisor</t>
  </si>
  <si>
    <t>MADV-ALRT</t>
  </si>
  <si>
    <t>Oleksandr Shyian</t>
  </si>
  <si>
    <t>MADV-INTP</t>
  </si>
  <si>
    <t>Vasyl Kozar</t>
  </si>
  <si>
    <t>Fidor</t>
  </si>
  <si>
    <t>FIDO-INT2</t>
  </si>
  <si>
    <t>Yaroslav Ubozhenko</t>
  </si>
  <si>
    <t>Kateryna Bohush</t>
  </si>
  <si>
    <t>Mykhailo Tsyhanko</t>
  </si>
  <si>
    <t>FIDO-BNCH</t>
  </si>
  <si>
    <t>Olena Bufan</t>
  </si>
  <si>
    <t>Maryna Pashchenko</t>
  </si>
  <si>
    <t>GIS (GenInfoServices)</t>
  </si>
  <si>
    <t>GIS-STRA</t>
  </si>
  <si>
    <t>Oleh Kramar</t>
  </si>
  <si>
    <t>Maksym Postolatii</t>
  </si>
  <si>
    <t>Ruslan Urazaliyev</t>
  </si>
  <si>
    <t>Mykola Zomchak</t>
  </si>
  <si>
    <t>Valerii Synenko</t>
  </si>
  <si>
    <t>Volodymyr Golub</t>
  </si>
  <si>
    <t>Volodymyr Oleksa</t>
  </si>
  <si>
    <t>Kofile, Inc.</t>
  </si>
  <si>
    <t>KFL-SCAN</t>
  </si>
  <si>
    <t>Artur Havel</t>
  </si>
  <si>
    <t>Mykola Svyshch</t>
  </si>
  <si>
    <t>Yaroslav Buts</t>
  </si>
  <si>
    <t>NASDAQ</t>
  </si>
  <si>
    <t>NASD-WCST</t>
  </si>
  <si>
    <t>Dmytro Dehtiarov1</t>
  </si>
  <si>
    <t>photobox Ltd</t>
  </si>
  <si>
    <t>PTBX-NDC</t>
  </si>
  <si>
    <t>Petro-Pavlo Andrushchak</t>
  </si>
  <si>
    <t>Volodymyr Lominskyi</t>
  </si>
  <si>
    <t>SAP SE</t>
  </si>
  <si>
    <t>SAP-CQ5</t>
  </si>
  <si>
    <t>Yuriy Zdvizhkov</t>
  </si>
  <si>
    <t>Thomson Reuters</t>
  </si>
  <si>
    <t>TRI-AUC</t>
  </si>
  <si>
    <t>Nataliia Voloshyn</t>
  </si>
  <si>
    <t>Olha Vyshnevska</t>
  </si>
  <si>
    <t>TRI-NEWS</t>
  </si>
  <si>
    <t>Oleksandr Kryzhanovskyi</t>
  </si>
  <si>
    <t>Serhii Sheptytskyi</t>
  </si>
  <si>
    <t>TRI-EDS</t>
  </si>
  <si>
    <t>Andrii Valkovskyi</t>
  </si>
  <si>
    <t>Mariia Galai</t>
  </si>
  <si>
    <t>TRI-MLN</t>
  </si>
  <si>
    <t>Uliana Pizhanska</t>
  </si>
  <si>
    <t>Mykola Kliuchkovskyy</t>
  </si>
  <si>
    <t>Igor Hurskyi</t>
  </si>
  <si>
    <t>TRI-CHPT</t>
  </si>
  <si>
    <t>Oleh Kovalyshyn</t>
  </si>
  <si>
    <t>Viktoriia Makarukha</t>
  </si>
  <si>
    <t>TRI-TSCL</t>
  </si>
  <si>
    <t>Vadym Drybas</t>
  </si>
  <si>
    <t>TRI-LINQ</t>
  </si>
  <si>
    <t>Nazar Gorodenchuk</t>
  </si>
  <si>
    <t>Ticketmaster</t>
  </si>
  <si>
    <t>TKM-DATA</t>
  </si>
  <si>
    <t>Oleg Kostiuk</t>
  </si>
  <si>
    <t>TMX Group</t>
  </si>
  <si>
    <t>TMXG-QAA</t>
  </si>
  <si>
    <t>Ihor Lemchuk</t>
  </si>
  <si>
    <t>Yevhen Veklyn</t>
  </si>
  <si>
    <t>Unify</t>
  </si>
  <si>
    <t>UNIF-CIRC</t>
  </si>
  <si>
    <t>Roman Labyk</t>
  </si>
  <si>
    <t>Svitlana Rytkina</t>
  </si>
  <si>
    <t>Taras Matsyshyn</t>
  </si>
  <si>
    <t>Wolters Kluwer</t>
  </si>
  <si>
    <t>WKLC-CMLS</t>
  </si>
  <si>
    <t>Vitalii Zalevskyi</t>
  </si>
  <si>
    <t>Volodymyr Zdvizhkov</t>
  </si>
  <si>
    <t>Grand Total</t>
  </si>
  <si>
    <t>Person</t>
  </si>
  <si>
    <t>Level</t>
  </si>
  <si>
    <t>Adi-Com</t>
  </si>
  <si>
    <t>Senior</t>
  </si>
  <si>
    <t>Aer-Lin</t>
  </si>
  <si>
    <t>Project</t>
  </si>
  <si>
    <t>TA Name</t>
  </si>
  <si>
    <t>Base Hours</t>
  </si>
  <si>
    <t>Revenue based on 152 h</t>
  </si>
  <si>
    <t>Lost revenue/0 rate</t>
  </si>
  <si>
    <t>Fixed Revenue</t>
  </si>
  <si>
    <t>Final Revenue</t>
  </si>
  <si>
    <t>Seniority Level</t>
  </si>
  <si>
    <t>Cost</t>
  </si>
  <si>
    <t>PM Real</t>
  </si>
  <si>
    <t>PM 152 HOURS without 0 rates</t>
  </si>
  <si>
    <t>Seniority per person</t>
  </si>
  <si>
    <t>Employee count</t>
  </si>
  <si>
    <t xml:space="preserve">Seniority per project
</t>
  </si>
  <si>
    <t>Salary</t>
  </si>
  <si>
    <t>Overhead</t>
  </si>
  <si>
    <t>Intermediate</t>
  </si>
  <si>
    <t>Junior</t>
  </si>
  <si>
    <t>AboveLead</t>
  </si>
  <si>
    <t>Lead</t>
  </si>
  <si>
    <t>Effective rate</t>
  </si>
  <si>
    <t>Seniority per project</t>
  </si>
  <si>
    <t>Project PM</t>
  </si>
  <si>
    <t>Project PM 152</t>
  </si>
  <si>
    <t>30.0</t>
  </si>
  <si>
    <t>156.0</t>
  </si>
  <si>
    <t>7000</t>
  </si>
  <si>
    <t>160.0</t>
  </si>
  <si>
    <t>2.5</t>
  </si>
  <si>
    <t>152.0</t>
  </si>
  <si>
    <t>3</t>
  </si>
  <si>
    <t>73.0</t>
  </si>
  <si>
    <t>5</t>
  </si>
  <si>
    <t>137.0</t>
  </si>
  <si>
    <t>1</t>
  </si>
  <si>
    <t>True</t>
  </si>
  <si>
    <t>124.0</t>
  </si>
  <si>
    <t>doesn't found employee</t>
  </si>
  <si>
    <t>136.0</t>
  </si>
  <si>
    <t>32.0</t>
  </si>
  <si>
    <t>120.0</t>
  </si>
  <si>
    <t>144.0</t>
  </si>
  <si>
    <t>2.62</t>
  </si>
  <si>
    <t>140.0</t>
  </si>
  <si>
    <t>108.0</t>
  </si>
  <si>
    <t>112.0</t>
  </si>
  <si>
    <t>2.25</t>
  </si>
  <si>
    <t>2.75</t>
  </si>
  <si>
    <t>1.5</t>
  </si>
  <si>
    <t>116.0</t>
  </si>
  <si>
    <t>2</t>
  </si>
  <si>
    <t>80.0</t>
  </si>
  <si>
    <t>2.67</t>
  </si>
  <si>
    <t>2.33</t>
  </si>
  <si>
    <t>150.0</t>
  </si>
  <si>
    <t>146.0</t>
  </si>
  <si>
    <t>2.43</t>
  </si>
  <si>
    <t>104.0</t>
  </si>
  <si>
    <t>158.0</t>
  </si>
  <si>
    <t>128.0</t>
  </si>
  <si>
    <t>1.33</t>
  </si>
  <si>
    <t>88.0</t>
  </si>
  <si>
    <t>64.0</t>
  </si>
  <si>
    <t>3.5</t>
  </si>
  <si>
    <t>TOTAL</t>
  </si>
  <si>
    <t>2.3</t>
  </si>
  <si>
    <t>50</t>
  </si>
  <si>
    <t xml:space="preserve">Average rate </t>
  </si>
  <si>
    <t>RM</t>
  </si>
  <si>
    <t>Emp Count</t>
  </si>
  <si>
    <t>Average Seniority</t>
  </si>
  <si>
    <t>Revenue 152</t>
  </si>
  <si>
    <t>0</t>
  </si>
  <si>
    <t>Yurii Stus</t>
  </si>
  <si>
    <t>Olga Kondratenko</t>
  </si>
  <si>
    <t>Roman Fedun</t>
  </si>
  <si>
    <t>Volodymyr Konontsev</t>
  </si>
  <si>
    <t>Oleg Dudar</t>
  </si>
  <si>
    <t>Anna Romanyshyn</t>
  </si>
  <si>
    <t>Oleksandr Yanov</t>
  </si>
  <si>
    <t>Vitaliy Kupchynskyy</t>
  </si>
  <si>
    <t>Roman Monchyn</t>
  </si>
  <si>
    <t>Volodymyr Tysovskyi</t>
  </si>
  <si>
    <t>Nazar Khimin</t>
  </si>
  <si>
    <t>Pavlo Marunchak</t>
  </si>
  <si>
    <t>2.44</t>
  </si>
  <si>
    <t>2.37</t>
  </si>
  <si>
    <t>1.57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</si>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</sst>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#"/>
    <numFmt numFmtId="166" formatCode="#.##"/>
  </numFmts>
  <fonts count="3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49"/>
      </patternFill>
    </fill>
    <fill>
      <patternFill patternType="solid"/>
    </fill>
    <fill>
      <patternFill patternType="solid">
        <fgColor indexed="49"/>
      </patternFill>
    </fill>
  </fills>
  <borders count="6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294">
    <xf borderId="0" fillId="0" fontId="0" numFmtId="0" xfId="0"/>
    <xf applyAlignment="1" borderId="0" fillId="0" fontId="0" numFmtId="0" xfId="0">
      <alignment horizontal="left"/>
    </xf>
    <xf applyNumberFormat="1" borderId="0" fillId="0" fontId="0" numFmtId="3" xfId="0"/>
    <xf applyNumberFormat="1" borderId="0" fillId="0" fontId="0" numFmtId="164" xfId="0"/>
    <xf applyAlignment="1" borderId="0" fillId="0" fontId="0" numFmtId="0" xfId="0">
      <alignment horizontal="left" indent="1"/>
    </xf>
    <xf applyAlignment="1" borderId="0" fillId="0" fontId="0" numFmtId="0" xfId="0">
      <alignment horizontal="left" indent="2"/>
    </xf>
    <xf applyAlignment="1" borderId="0" fillId="0" fontId="0" numFmtId="0" xfId="0">
      <alignment horizontal="left" indent="3"/>
    </xf>
    <xf applyBorder="1" applyFill="1" applyFont="1" borderId="1" fillId="2" fontId="1" numFmtId="0" xfId="0"/>
    <xf applyBorder="1" applyFill="1" applyFont="1" applyNumberFormat="1" borderId="2" fillId="2" fontId="1" numFmtId="3" xfId="0"/>
    <xf applyAlignment="1" applyBorder="1" applyFill="1" applyFont="1" borderId="0" fillId="2" fontId="1" numFmtId="0" xfId="0">
      <alignment horizontal="center" vertical="center" wrapText="1"/>
    </xf>
    <xf applyAlignment="1" applyBorder="1" applyFont="1" borderId="5" fillId="0" fontId="3" numFmtId="0" xfId="0">
      <alignment horizontal="left" vertical="top"/>
    </xf>
    <xf applyAlignment="1" applyBorder="1" applyFont="1" borderId="3" fillId="0" fontId="3" numFmtId="0" xfId="0">
      <alignment vertical="top"/>
    </xf>
    <xf applyAlignment="1" applyBorder="1" borderId="6" fillId="0" fontId="0" numFmtId="0" xfId="0">
      <alignment horizontal="left" indent="3"/>
    </xf>
    <xf applyAlignment="1" applyBorder="1" borderId="7" fillId="0" fontId="0" numFmtId="0" xfId="0">
      <alignment horizontal="left" indent="3"/>
    </xf>
    <xf applyAlignment="1" applyBorder="1" borderId="8" fillId="0" fontId="0" numFmtId="0" xfId="0">
      <alignment horizontal="left" indent="3"/>
    </xf>
    <xf applyAlignment="1" applyBorder="1" borderId="9" fillId="0" fontId="0" numFmtId="0" xfId="0">
      <alignment horizontal="left" indent="3"/>
    </xf>
    <xf applyAlignment="1" applyBorder="1" applyFont="1" borderId="9" fillId="0" fontId="2" numFmtId="0" xfId="0">
      <alignment horizontal="left" indent="3"/>
    </xf>
    <xf applyBorder="1" applyNumberFormat="1" borderId="6" fillId="0" fontId="0" numFmtId="3" xfId="0"/>
    <xf applyBorder="1" applyNumberFormat="1" borderId="7" fillId="0" fontId="0" numFmtId="3" xfId="0"/>
    <xf applyBorder="1" applyNumberFormat="1" borderId="8" fillId="0" fontId="0" numFmtId="3" xfId="0"/>
    <xf applyBorder="1" applyNumberFormat="1" borderId="9" fillId="0" fontId="0" numFmtId="3" xfId="0"/>
    <xf applyBorder="1" applyFont="1" applyNumberFormat="1" borderId="9" fillId="0" fontId="2" numFmtId="3" xfId="0"/>
    <xf applyBorder="1" applyNumberFormat="1" borderId="6" fillId="0" fontId="0" numFmtId="164" xfId="0"/>
    <xf applyBorder="1" applyNumberFormat="1" borderId="7" fillId="0" fontId="0" numFmtId="164" xfId="0"/>
    <xf applyBorder="1" applyNumberFormat="1" borderId="8" fillId="0" fontId="0" numFmtId="164" xfId="0"/>
    <xf applyBorder="1" applyNumberFormat="1" borderId="9" fillId="0" fontId="0" numFmtId="164" xfId="0"/>
    <xf applyBorder="1" applyFont="1" applyNumberFormat="1" borderId="9" fillId="0" fontId="2" numFmtId="164" xfId="0"/>
    <xf applyAlignment="1" applyBorder="1" applyFill="1" applyFont="1" borderId="0" fillId="2" fontId="1" numFmtId="0" xfId="0">
      <alignment horizontal="center" shrinkToFit="1" vertical="center" wrapText="1"/>
    </xf>
    <xf applyBorder="1" applyNumberFormat="1" borderId="6" fillId="0" fontId="0" numFmtId="1" xfId="0"/>
    <xf applyBorder="1" applyNumberFormat="1" borderId="7" fillId="0" fontId="0" numFmtId="1" xfId="0"/>
    <xf applyBorder="1" applyNumberFormat="1" borderId="8" fillId="0" fontId="0" numFmtId="1" xfId="0"/>
    <xf applyBorder="1" applyFill="1" applyNumberFormat="1" borderId="8" fillId="3" fontId="0" numFmtId="1" xfId="0"/>
    <xf applyBorder="1" applyNumberFormat="1" borderId="9" fillId="0" fontId="0" numFmtId="1" xfId="0"/>
    <xf applyBorder="1" applyFont="1" applyNumberFormat="1" borderId="9" fillId="0" fontId="2" numFmtId="1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applyFont="1" borderId="9" fillId="0" fontId="2" numFmtId="0" xfId="0"/>
    <xf applyBorder="1" applyNumberFormat="1" borderId="10" fillId="0" fontId="0" numFmtId="1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applyFont="1" borderId="13" fillId="0" fontId="2" numFmtId="0" xfId="0"/>
    <xf applyAlignment="1" applyBorder="1" applyFill="1" applyFont="1" applyNumberFormat="1" borderId="0" fillId="2" fontId="1" numFmtId="2" xfId="0">
      <alignment horizontal="center" vertical="center" wrapText="1"/>
    </xf>
    <xf applyNumberFormat="1" borderId="0" fillId="0" fontId="0" numFmtId="2" xfId="0"/>
    <xf applyBorder="1" applyNumberFormat="1" borderId="14" fillId="0" fontId="0" numFmtId="2" xfId="0"/>
    <xf applyBorder="1" applyNumberFormat="1" borderId="15" fillId="0" fontId="0" numFmtId="2" xfId="0"/>
    <xf applyBorder="1" applyNumberFormat="1" borderId="16" fillId="0" fontId="0" numFmtId="2" xfId="0"/>
    <xf applyAlignment="1" applyBorder="1" applyNumberFormat="1" borderId="13" fillId="0" fontId="0" numFmtId="2" xfId="0">
      <alignment horizontal="center" vertical="center"/>
    </xf>
    <xf applyAlignment="1" applyBorder="1" applyFill="1" applyNumberFormat="1" borderId="13" fillId="3" fontId="0" numFmtId="2" xfId="0">
      <alignment horizontal="center" vertical="center"/>
    </xf>
    <xf applyAlignment="1" applyBorder="1" applyNumberFormat="1" borderId="20" fillId="0" fontId="0" numFmtId="2" xfId="0">
      <alignment horizontal="center" vertical="center"/>
    </xf>
    <xf applyAlignment="1" applyBorder="1" applyFill="1" applyNumberFormat="1" borderId="20" fillId="3" fontId="0" numFmtId="2" xfId="0">
      <alignment horizontal="center" vertical="center"/>
    </xf>
    <xf applyAlignment="1" applyBorder="1" applyFill="1" applyFont="1" applyNumberFormat="1" borderId="0" fillId="2" fontId="1" numFmtId="1" xfId="0">
      <alignment horizontal="center" shrinkToFit="1" vertical="center" wrapText="1"/>
    </xf>
    <xf applyAlignment="1" applyBorder="1" applyFill="1" applyNumberFormat="1" borderId="17" fillId="4" fontId="0" numFmtId="2" xfId="0">
      <alignment horizontal="center" vertical="center"/>
    </xf>
    <xf applyAlignment="1" applyBorder="1" applyFill="1" applyNumberFormat="1" borderId="19" fillId="4" fontId="0" numFmtId="2" xfId="0">
      <alignment horizontal="center" vertical="center"/>
    </xf>
    <xf applyAlignment="1" applyBorder="1" applyFill="1" applyNumberFormat="1" borderId="0" fillId="4" fontId="0" numFmtId="2" xfId="0">
      <alignment horizontal="center" vertical="center"/>
    </xf>
    <xf applyAlignment="1" applyBorder="1" applyFill="1" applyNumberFormat="1" borderId="22" fillId="4" fontId="0" numFmtId="2" xfId="0">
      <alignment horizontal="center" vertical="center"/>
    </xf>
    <xf applyAlignment="1" applyBorder="1" applyFill="1" applyNumberFormat="1" borderId="18" fillId="4" fontId="0" numFmtId="2" xfId="0">
      <alignment horizontal="center" vertical="center"/>
    </xf>
    <xf applyAlignment="1" applyBorder="1" applyFill="1" applyFont="1" applyNumberFormat="1" borderId="0" fillId="2" fontId="1" numFmtId="2" xfId="0">
      <alignment horizontal="center" shrinkToFit="1" vertical="center" wrapText="1"/>
    </xf>
    <xf applyAlignment="1" applyBorder="1" applyFont="1" applyNumberFormat="1" borderId="13" fillId="0" fontId="1" numFmtId="2" xfId="0">
      <alignment horizontal="center" vertical="center"/>
    </xf>
    <xf applyAlignment="1" applyBorder="1" applyFont="1" applyNumberFormat="1" borderId="12" fillId="0" fontId="1" numFmtId="2" xfId="0">
      <alignment horizontal="center" vertical="center"/>
    </xf>
    <xf applyAlignment="1" applyBorder="1" applyFont="1" applyNumberFormat="1" borderId="20" fillId="0" fontId="1" numFmtId="2" xfId="0">
      <alignment horizontal="center" vertical="center"/>
    </xf>
    <xf applyAlignment="1" applyBorder="1" applyFont="1" applyNumberFormat="1" borderId="15" fillId="0" fontId="1" numFmtId="2" xfId="0">
      <alignment horizontal="center" vertical="center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applyBorder="1" applyNumberFormat="1" borderId="17" fillId="0" fontId="0" numFmtId="2" xfId="0">
      <alignment horizontal="center" vertical="center"/>
    </xf>
    <xf applyAlignment="1" applyBorder="1" applyNumberFormat="1" borderId="18" fillId="0" fontId="0" numFmtId="2" xfId="0">
      <alignment horizontal="center" vertical="center"/>
    </xf>
    <xf applyAlignment="1" applyBorder="1" applyNumberFormat="1" borderId="19" fillId="0" fontId="0" numFmtId="2" xfId="0">
      <alignment horizontal="center" vertical="center"/>
    </xf>
    <xf applyAlignment="1" applyBorder="1" applyNumberFormat="1" borderId="11" fillId="0" fontId="0" numFmtId="2" xfId="0">
      <alignment horizontal="center" vertical="center"/>
    </xf>
    <xf applyAlignment="1" applyBorder="1" applyNumberFormat="1" borderId="21" fillId="0" fontId="0" numFmtId="2" xfId="0">
      <alignment horizontal="center" vertical="center"/>
    </xf>
    <xf applyAlignment="1" applyBorder="1" applyNumberFormat="1" borderId="12" fillId="0" fontId="0" numFmtId="2" xfId="0">
      <alignment horizontal="center" vertical="center"/>
    </xf>
    <xf applyAlignment="1" applyBorder="1" applyFont="1" applyNumberFormat="1" borderId="11" fillId="0" fontId="1" numFmtId="2" xfId="0">
      <alignment horizontal="center" vertical="center"/>
    </xf>
    <xf applyAlignment="1" applyBorder="1" applyFont="1" applyNumberFormat="1" borderId="21" fillId="0" fontId="1" numFmtId="2" xfId="0">
      <alignment horizontal="center" vertical="center"/>
    </xf>
    <xf applyAlignment="1" applyBorder="1" applyFont="1" applyNumberFormat="1" borderId="12" fillId="0" fontId="1" numFmtId="2" xfId="0">
      <alignment horizontal="center" vertical="center"/>
    </xf>
    <xf applyAlignment="1" applyBorder="1" applyFont="1" applyNumberFormat="1" borderId="14" fillId="0" fontId="1" numFmtId="2" xfId="0">
      <alignment horizontal="center" vertical="center"/>
    </xf>
    <xf applyAlignment="1" applyBorder="1" applyFont="1" applyNumberFormat="1" borderId="15" fillId="0" fontId="1" numFmtId="2" xfId="0">
      <alignment horizontal="center" vertical="center"/>
    </xf>
    <xf applyAlignment="1" applyBorder="1" applyFont="1" applyNumberFormat="1" borderId="16" fillId="0" fontId="1" numFmtId="2" xfId="0">
      <alignment horizontal="center" vertical="center"/>
    </xf>
    <xf applyAlignment="1" applyBorder="1" applyFont="1" borderId="3" fillId="0" fontId="3" numFmtId="0" xfId="0">
      <alignment horizontal="left" vertical="top"/>
    </xf>
    <xf applyAlignment="1" applyBorder="1" applyFont="1" borderId="4" fillId="0" fontId="3" numFmtId="0" xfId="0">
      <alignment horizontal="left" vertical="top"/>
    </xf>
    <xf applyAlignment="1" applyBorder="1" applyNumberFormat="1" borderId="11" fillId="0" fontId="0" numFmtId="2" xfId="0">
      <alignment horizontal="center"/>
    </xf>
    <xf applyAlignment="1" applyBorder="1" applyNumberFormat="1" borderId="12" fillId="0" fontId="0" numFmtId="2" xfId="0">
      <alignment horizontal="center"/>
    </xf>
    <xf applyAlignment="1" applyBorder="1" applyNumberFormat="1" borderId="14" fillId="0" fontId="0" numFmtId="2" xfId="0">
      <alignment horizontal="center"/>
    </xf>
    <xf applyAlignment="1" applyBorder="1" applyNumberFormat="1" borderId="16" fillId="0" fontId="0" numFmtId="2" xfId="0">
      <alignment horizontal="center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NumberFormat="true" borderId="0" fillId="0" fontId="0" numFmtId="165" xfId="0"/>
    <xf applyBorder="true" applyFill="true" borderId="26" fillId="7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NumberFormat="true" borderId="0" fillId="0" fontId="0" numFmtId="165" xfId="0"/>
    <xf applyBorder="true" borderId="30" fillId="0" fontId="0" numFmtId="0" xfId="0">
      <alignment horizontal="left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borderId="30" fillId="0" fontId="0" numFmtId="0" xfId="0">
      <alignment horizontal="center" vertical="center"/>
    </xf>
    <xf applyBorder="true" applyFill="true" borderId="26" fillId="6" fontId="0" numFmtId="0" xfId="0">
      <alignment horizontal="center" vertical="center" wrapText="true"/>
    </xf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Fill="true" borderId="26" fillId="6" fontId="0" numFmtId="0" xfId="0">
      <alignment horizontal="center" vertical="center" wrapText="true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NumberFormat="true" borderId="34" fillId="0" fontId="0" numFmtId="166" xfId="0">
      <alignment horizontal="center" vertical="center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ill="true" borderId="38" fillId="9" fontId="0" numFmtId="0" xfId="0">
      <alignment horizontal="center" vertical="center" wrapText="true"/>
    </xf>
    <xf applyBorder="true" applyFont="true" borderId="42" fillId="0" fontId="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1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1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2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3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3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3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4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5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5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6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6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7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7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3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4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85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6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7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88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89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90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42" fillId="0" fontId="91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applyFont="true" borderId="42" fillId="0" fontId="92" numFmtId="0" xfId="0">
      <alignment horizontal="center" vertical="center"/>
    </xf>
    <xf applyBorder="true" borderId="46" fillId="0" fontId="0" numFmtId="0" xfId="0">
      <alignment horizontal="left"/>
    </xf>
    <xf applyBorder="true" borderId="46" fillId="0" fontId="0" numFmtId="0" xfId="0">
      <alignment horizontal="left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borderId="46" fillId="0" fontId="0" numFmtId="0" xfId="0">
      <alignment horizontal="center" vertical="center"/>
    </xf>
    <xf applyBorder="true" applyFont="true" borderId="50" fillId="0" fontId="93" numFmtId="0" xfId="0">
      <alignment horizontal="center" vertical="center"/>
    </xf>
    <xf applyBorder="true" applyFont="true" borderId="50" fillId="0" fontId="94" numFmtId="0" xfId="0">
      <alignment horizontal="center" vertical="center"/>
    </xf>
    <xf applyBorder="true" applyFont="true" borderId="50" fillId="0" fontId="95" numFmtId="0" xfId="0">
      <alignment horizontal="center" vertical="center"/>
    </xf>
    <xf applyBorder="true" applyFont="true" borderId="50" fillId="0" fontId="96" numFmtId="0" xfId="0">
      <alignment horizontal="center" vertical="center"/>
    </xf>
    <xf applyBorder="true" applyFont="true" borderId="50" fillId="0" fontId="97" numFmtId="0" xfId="0">
      <alignment horizontal="center" vertical="center"/>
    </xf>
    <xf applyBorder="true" applyFont="true" borderId="50" fillId="0" fontId="98" numFmtId="0" xfId="0">
      <alignment horizontal="center" vertical="center"/>
    </xf>
    <xf applyBorder="true" applyFont="true" borderId="50" fillId="0" fontId="99" numFmtId="0" xfId="0">
      <alignment horizontal="center" vertical="center"/>
    </xf>
    <xf applyBorder="true" applyFont="true" borderId="50" fillId="0" fontId="100" numFmtId="0" xfId="0">
      <alignment horizontal="center" vertical="center"/>
    </xf>
    <xf applyBorder="true" applyFont="true" borderId="50" fillId="0" fontId="101" numFmtId="0" xfId="0">
      <alignment horizontal="center" vertical="center"/>
    </xf>
    <xf applyBorder="true" applyFont="true" borderId="50" fillId="0" fontId="102" numFmtId="0" xfId="0">
      <alignment horizontal="center" vertical="center"/>
    </xf>
    <xf applyBorder="true" applyFont="true" borderId="50" fillId="0" fontId="103" numFmtId="0" xfId="0">
      <alignment horizontal="center" vertical="center"/>
    </xf>
    <xf applyBorder="true" applyFont="true" borderId="50" fillId="0" fontId="104" numFmtId="0" xfId="0">
      <alignment horizontal="center" vertical="center"/>
    </xf>
    <xf applyBorder="true" applyFont="true" borderId="50" fillId="0" fontId="105" numFmtId="0" xfId="0">
      <alignment horizontal="center" vertical="center"/>
    </xf>
    <xf applyBorder="true" applyFont="true" borderId="50" fillId="0" fontId="106" numFmtId="0" xfId="0">
      <alignment horizontal="center" vertical="center"/>
    </xf>
    <xf applyBorder="true" applyFont="true" borderId="50" fillId="0" fontId="107" numFmtId="0" xfId="0">
      <alignment horizontal="center" vertical="center"/>
    </xf>
    <xf applyBorder="true" applyFont="true" borderId="50" fillId="0" fontId="108" numFmtId="0" xfId="0">
      <alignment horizontal="center" vertical="center"/>
    </xf>
    <xf applyBorder="true" applyFont="true" borderId="50" fillId="0" fontId="109" numFmtId="0" xfId="0">
      <alignment horizontal="center" vertical="center"/>
    </xf>
    <xf applyBorder="true" applyFont="true" borderId="50" fillId="0" fontId="110" numFmtId="0" xfId="0">
      <alignment horizontal="center" vertical="center"/>
    </xf>
    <xf applyBorder="true" applyFont="true" borderId="50" fillId="0" fontId="111" numFmtId="0" xfId="0">
      <alignment horizontal="center" vertical="center"/>
    </xf>
    <xf applyBorder="true" applyFont="true" borderId="50" fillId="0" fontId="112" numFmtId="0" xfId="0">
      <alignment horizontal="center" vertical="center"/>
    </xf>
    <xf applyBorder="true" applyFont="true" borderId="50" fillId="0" fontId="113" numFmtId="0" xfId="0">
      <alignment horizontal="center" vertical="center"/>
    </xf>
    <xf applyBorder="true" applyFont="true" borderId="50" fillId="0" fontId="114" numFmtId="0" xfId="0">
      <alignment horizontal="center" vertical="center"/>
    </xf>
    <xf applyBorder="true" applyFont="true" borderId="50" fillId="0" fontId="115" numFmtId="0" xfId="0">
      <alignment horizontal="center" vertical="center"/>
    </xf>
    <xf applyBorder="true" applyFont="true" borderId="50" fillId="0" fontId="116" numFmtId="0" xfId="0">
      <alignment horizontal="center" vertical="center"/>
    </xf>
    <xf applyBorder="true" applyFont="true" borderId="50" fillId="0" fontId="117" numFmtId="0" xfId="0">
      <alignment horizontal="center" vertical="center"/>
    </xf>
    <xf applyBorder="true" applyFont="true" borderId="50" fillId="0" fontId="118" numFmtId="0" xfId="0">
      <alignment horizontal="center" vertical="center"/>
    </xf>
    <xf applyBorder="true" applyFont="true" borderId="50" fillId="0" fontId="119" numFmtId="0" xfId="0">
      <alignment horizontal="center" vertical="center"/>
    </xf>
    <xf applyBorder="true" applyFont="true" borderId="50" fillId="0" fontId="120" numFmtId="0" xfId="0">
      <alignment horizontal="center" vertical="center"/>
    </xf>
    <xf applyBorder="true" applyFont="true" borderId="50" fillId="0" fontId="121" numFmtId="0" xfId="0">
      <alignment horizontal="center" vertical="center"/>
    </xf>
    <xf applyBorder="true" applyFont="true" borderId="50" fillId="0" fontId="122" numFmtId="0" xfId="0">
      <alignment horizontal="center" vertical="center"/>
    </xf>
    <xf applyBorder="true" applyFont="true" borderId="50" fillId="0" fontId="123" numFmtId="0" xfId="0">
      <alignment horizontal="center" vertical="center"/>
    </xf>
    <xf applyBorder="true" applyFont="true" borderId="50" fillId="0" fontId="124" numFmtId="0" xfId="0">
      <alignment horizontal="center" vertical="center"/>
    </xf>
    <xf applyBorder="true" applyFont="true" borderId="50" fillId="0" fontId="125" numFmtId="0" xfId="0">
      <alignment horizontal="center" vertical="center"/>
    </xf>
    <xf applyBorder="true" applyFont="true" borderId="50" fillId="0" fontId="126" numFmtId="0" xfId="0">
      <alignment horizontal="center" vertical="center"/>
    </xf>
    <xf applyBorder="true" applyFont="true" borderId="50" fillId="0" fontId="127" numFmtId="0" xfId="0">
      <alignment horizontal="center" vertical="center"/>
    </xf>
    <xf applyBorder="true" applyFont="true" borderId="50" fillId="0" fontId="128" numFmtId="0" xfId="0">
      <alignment horizontal="center" vertical="center"/>
    </xf>
    <xf applyBorder="true" applyFont="true" borderId="50" fillId="0" fontId="129" numFmtId="0" xfId="0">
      <alignment horizontal="center" vertical="center"/>
    </xf>
    <xf applyBorder="true" applyFont="true" borderId="50" fillId="0" fontId="130" numFmtId="0" xfId="0">
      <alignment horizontal="center" vertical="center"/>
    </xf>
    <xf applyBorder="true" applyFont="true" borderId="50" fillId="0" fontId="131" numFmtId="0" xfId="0">
      <alignment horizontal="center" vertical="center"/>
    </xf>
    <xf applyBorder="true" applyFont="true" borderId="50" fillId="0" fontId="132" numFmtId="0" xfId="0">
      <alignment horizontal="center" vertical="center"/>
    </xf>
    <xf applyBorder="true" applyFont="true" borderId="50" fillId="0" fontId="133" numFmtId="0" xfId="0">
      <alignment horizontal="center" vertical="center"/>
    </xf>
    <xf applyBorder="true" applyFont="true" borderId="50" fillId="0" fontId="134" numFmtId="0" xfId="0">
      <alignment horizontal="center" vertical="center"/>
    </xf>
    <xf applyBorder="true" applyFont="true" borderId="50" fillId="0" fontId="135" numFmtId="0" xfId="0">
      <alignment horizontal="center" vertical="center"/>
    </xf>
    <xf applyBorder="true" applyFont="true" borderId="50" fillId="0" fontId="136" numFmtId="0" xfId="0">
      <alignment horizontal="center" vertical="center"/>
    </xf>
    <xf applyBorder="true" applyFont="true" borderId="50" fillId="0" fontId="137" numFmtId="0" xfId="0">
      <alignment horizontal="center" vertical="center"/>
    </xf>
    <xf applyBorder="true" applyFont="true" borderId="50" fillId="0" fontId="138" numFmtId="0" xfId="0">
      <alignment horizontal="center" vertical="center"/>
    </xf>
    <xf applyBorder="true" applyFont="true" borderId="50" fillId="0" fontId="139" numFmtId="0" xfId="0">
      <alignment horizontal="center" vertical="center"/>
    </xf>
    <xf applyBorder="true" applyFont="true" borderId="50" fillId="0" fontId="140" numFmtId="0" xfId="0">
      <alignment horizontal="center" vertical="center"/>
    </xf>
    <xf applyBorder="true" applyFont="true" borderId="50" fillId="0" fontId="141" numFmtId="0" xfId="0">
      <alignment horizontal="center" vertical="center"/>
    </xf>
    <xf applyBorder="true" applyFont="true" borderId="50" fillId="0" fontId="142" numFmtId="0" xfId="0">
      <alignment horizontal="center" vertical="center"/>
    </xf>
    <xf applyBorder="true" applyFont="true" borderId="50" fillId="0" fontId="143" numFmtId="0" xfId="0">
      <alignment horizontal="center" vertical="center"/>
    </xf>
    <xf applyBorder="true" applyFont="true" borderId="50" fillId="0" fontId="144" numFmtId="0" xfId="0">
      <alignment horizontal="center" vertical="center"/>
    </xf>
    <xf applyBorder="true" applyFont="true" borderId="50" fillId="0" fontId="145" numFmtId="0" xfId="0">
      <alignment horizontal="center" vertical="center"/>
    </xf>
    <xf applyBorder="true" applyFont="true" borderId="50" fillId="0" fontId="146" numFmtId="0" xfId="0">
      <alignment horizontal="center" vertical="center"/>
    </xf>
    <xf applyBorder="true" applyFont="true" borderId="50" fillId="0" fontId="147" numFmtId="0" xfId="0">
      <alignment horizontal="center" vertical="center"/>
    </xf>
    <xf applyBorder="true" applyFont="true" borderId="50" fillId="0" fontId="148" numFmtId="0" xfId="0">
      <alignment horizontal="center" vertical="center"/>
    </xf>
    <xf applyBorder="true" applyFont="true" borderId="50" fillId="0" fontId="149" numFmtId="0" xfId="0">
      <alignment horizontal="center" vertical="center"/>
    </xf>
    <xf applyBorder="true" applyFont="true" borderId="50" fillId="0" fontId="150" numFmtId="0" xfId="0">
      <alignment horizontal="center" vertical="center"/>
    </xf>
    <xf applyBorder="true" applyFont="true" borderId="50" fillId="0" fontId="151" numFmtId="0" xfId="0">
      <alignment horizontal="center" vertical="center"/>
    </xf>
    <xf applyBorder="true" applyFont="true" borderId="50" fillId="0" fontId="152" numFmtId="0" xfId="0">
      <alignment horizontal="center" vertical="center"/>
    </xf>
    <xf applyBorder="true" applyFont="true" borderId="50" fillId="0" fontId="153" numFmtId="0" xfId="0">
      <alignment horizontal="center" vertical="center"/>
    </xf>
    <xf applyBorder="true" applyFont="true" borderId="50" fillId="0" fontId="154" numFmtId="0" xfId="0">
      <alignment horizontal="center" vertical="center"/>
    </xf>
    <xf applyBorder="true" applyFont="true" borderId="50" fillId="0" fontId="155" numFmtId="0" xfId="0">
      <alignment horizontal="center" vertical="center"/>
    </xf>
    <xf applyBorder="true" applyFont="true" borderId="50" fillId="0" fontId="156" numFmtId="0" xfId="0">
      <alignment horizontal="center" vertical="center"/>
    </xf>
    <xf applyBorder="true" applyFont="true" borderId="50" fillId="0" fontId="157" numFmtId="0" xfId="0">
      <alignment horizontal="center" vertical="center"/>
    </xf>
    <xf applyBorder="true" applyFont="true" borderId="50" fillId="0" fontId="158" numFmtId="0" xfId="0">
      <alignment horizontal="center" vertical="center"/>
    </xf>
    <xf applyBorder="true" applyFont="true" borderId="50" fillId="0" fontId="159" numFmtId="0" xfId="0">
      <alignment horizontal="center" vertical="center"/>
    </xf>
    <xf applyBorder="true" applyFont="true" borderId="50" fillId="0" fontId="160" numFmtId="0" xfId="0">
      <alignment horizontal="center" vertical="center"/>
    </xf>
    <xf applyBorder="true" applyFont="true" borderId="50" fillId="0" fontId="161" numFmtId="0" xfId="0">
      <alignment horizontal="center" vertical="center"/>
    </xf>
    <xf applyBorder="true" applyFont="true" borderId="50" fillId="0" fontId="162" numFmtId="0" xfId="0">
      <alignment horizontal="center" vertical="center"/>
    </xf>
    <xf applyBorder="true" applyFont="true" borderId="50" fillId="0" fontId="163" numFmtId="0" xfId="0">
      <alignment horizontal="center" vertical="center"/>
    </xf>
    <xf applyBorder="true" applyFont="true" borderId="50" fillId="0" fontId="164" numFmtId="0" xfId="0">
      <alignment horizontal="center" vertical="center"/>
    </xf>
    <xf applyBorder="true" applyFont="true" borderId="50" fillId="0" fontId="165" numFmtId="0" xfId="0">
      <alignment horizontal="center" vertical="center"/>
    </xf>
    <xf applyBorder="true" applyFont="true" borderId="50" fillId="0" fontId="166" numFmtId="0" xfId="0">
      <alignment horizontal="center" vertical="center"/>
    </xf>
    <xf applyBorder="true" applyFont="true" borderId="50" fillId="0" fontId="167" numFmtId="0" xfId="0">
      <alignment horizontal="center" vertical="center"/>
    </xf>
    <xf applyBorder="true" applyFont="true" borderId="50" fillId="0" fontId="168" numFmtId="0" xfId="0">
      <alignment horizontal="center" vertical="center"/>
    </xf>
    <xf applyBorder="true" applyFont="true" borderId="50" fillId="0" fontId="169" numFmtId="0" xfId="0">
      <alignment horizontal="center" vertical="center"/>
    </xf>
    <xf applyBorder="true" applyFont="true" borderId="50" fillId="0" fontId="170" numFmtId="0" xfId="0">
      <alignment horizontal="center" vertical="center"/>
    </xf>
    <xf applyBorder="true" applyFont="true" borderId="50" fillId="0" fontId="171" numFmtId="0" xfId="0">
      <alignment horizontal="center" vertical="center"/>
    </xf>
    <xf applyBorder="true" applyFont="true" borderId="50" fillId="0" fontId="172" numFmtId="0" xfId="0">
      <alignment horizontal="center" vertical="center"/>
    </xf>
    <xf applyBorder="true" applyFont="true" borderId="50" fillId="0" fontId="173" numFmtId="0" xfId="0">
      <alignment horizontal="center" vertical="center"/>
    </xf>
    <xf applyBorder="true" applyFont="true" borderId="50" fillId="0" fontId="174" numFmtId="0" xfId="0">
      <alignment horizontal="center" vertical="center"/>
    </xf>
    <xf applyBorder="true" applyFont="true" borderId="50" fillId="0" fontId="175" numFmtId="0" xfId="0">
      <alignment horizontal="center" vertical="center"/>
    </xf>
    <xf applyBorder="true" applyFont="true" borderId="50" fillId="0" fontId="176" numFmtId="0" xfId="0">
      <alignment horizontal="center" vertical="center"/>
    </xf>
    <xf applyBorder="true" applyFont="true" borderId="50" fillId="0" fontId="177" numFmtId="0" xfId="0">
      <alignment horizontal="center" vertical="center"/>
    </xf>
    <xf applyBorder="true" applyFont="true" borderId="50" fillId="0" fontId="178" numFmtId="0" xfId="0">
      <alignment horizontal="center" vertical="center"/>
    </xf>
    <xf applyBorder="true" applyFont="true" borderId="50" fillId="0" fontId="179" numFmtId="0" xfId="0">
      <alignment horizontal="center" vertical="center"/>
    </xf>
    <xf applyBorder="true" applyFont="true" borderId="50" fillId="0" fontId="180" numFmtId="0" xfId="0">
      <alignment horizontal="center" vertical="center"/>
    </xf>
    <xf applyBorder="true" applyFont="true" borderId="50" fillId="0" fontId="181" numFmtId="0" xfId="0">
      <alignment horizontal="center" vertical="center"/>
    </xf>
    <xf applyBorder="true" applyFont="true" borderId="50" fillId="0" fontId="182" numFmtId="0" xfId="0">
      <alignment horizontal="center" vertical="center"/>
    </xf>
    <xf applyBorder="true" applyFont="true" borderId="50" fillId="0" fontId="183" numFmtId="0" xfId="0">
      <alignment horizontal="center" vertical="center"/>
    </xf>
    <xf applyBorder="true" applyFont="true" borderId="50" fillId="0" fontId="184" numFmtId="0" xfId="0">
      <alignment horizontal="center" vertical="center"/>
    </xf>
    <xf applyBorder="true" applyFont="true" borderId="50" fillId="0" fontId="185" numFmtId="0" xfId="0">
      <alignment horizontal="center" vertical="center"/>
    </xf>
    <xf applyBorder="true" applyFont="true" borderId="50" fillId="0" fontId="186" numFmtId="0" xfId="0">
      <alignment horizontal="center" vertical="center"/>
    </xf>
    <xf applyBorder="true" applyFont="true" borderId="50" fillId="0" fontId="187" numFmtId="0" xfId="0">
      <alignment horizontal="center" vertical="center"/>
    </xf>
    <xf applyBorder="true" applyFont="true" borderId="50" fillId="0" fontId="188" numFmtId="0" xfId="0">
      <alignment horizontal="center" vertical="center"/>
    </xf>
    <xf applyBorder="true" applyFont="true" borderId="50" fillId="0" fontId="189" numFmtId="0" xfId="0">
      <alignment horizontal="center" vertical="center"/>
    </xf>
    <xf applyBorder="true" applyFont="true" borderId="50" fillId="0" fontId="190" numFmtId="0" xfId="0">
      <alignment horizontal="center" vertical="center"/>
    </xf>
    <xf applyBorder="true" applyFont="true" borderId="50" fillId="0" fontId="191" numFmtId="0" xfId="0">
      <alignment horizontal="center" vertical="center"/>
    </xf>
    <xf applyBorder="true" applyFont="true" borderId="50" fillId="0" fontId="192" numFmtId="0" xfId="0">
      <alignment horizontal="center" vertical="center"/>
    </xf>
    <xf applyBorder="true" applyFont="true" borderId="50" fillId="0" fontId="193" numFmtId="0" xfId="0">
      <alignment horizontal="center" vertical="center"/>
    </xf>
    <xf applyBorder="true" applyFont="true" borderId="50" fillId="0" fontId="194" numFmtId="0" xfId="0">
      <alignment horizontal="center" vertical="center"/>
    </xf>
    <xf applyBorder="true" applyFont="true" borderId="50" fillId="0" fontId="195" numFmtId="0" xfId="0">
      <alignment horizontal="center" vertical="center"/>
    </xf>
    <xf applyBorder="true" applyFont="true" borderId="50" fillId="0" fontId="196" numFmtId="0" xfId="0">
      <alignment horizontal="center" vertical="center"/>
    </xf>
    <xf applyBorder="true" applyFont="true" borderId="50" fillId="0" fontId="197" numFmtId="0" xfId="0">
      <alignment horizontal="center" vertical="center"/>
    </xf>
    <xf applyBorder="true" applyFont="true" borderId="50" fillId="0" fontId="198" numFmtId="0" xfId="0">
      <alignment horizontal="center" vertical="center"/>
    </xf>
    <xf applyBorder="true" applyFont="true" borderId="50" fillId="0" fontId="199" numFmtId="0" xfId="0">
      <alignment horizontal="center" vertical="center"/>
    </xf>
    <xf applyBorder="true" applyFont="true" borderId="50" fillId="0" fontId="200" numFmtId="0" xfId="0">
      <alignment horizontal="center" vertical="center"/>
    </xf>
    <xf applyBorder="true" applyFont="true" borderId="50" fillId="0" fontId="201" numFmtId="0" xfId="0">
      <alignment horizontal="center" vertical="center"/>
    </xf>
    <xf applyBorder="true" applyFont="true" borderId="50" fillId="0" fontId="202" numFmtId="0" xfId="0">
      <alignment horizontal="center" vertical="center"/>
    </xf>
    <xf applyBorder="true" applyFont="true" borderId="50" fillId="0" fontId="203" numFmtId="0" xfId="0">
      <alignment horizontal="center" vertical="center"/>
    </xf>
    <xf applyBorder="true" applyFont="true" borderId="50" fillId="0" fontId="204" numFmtId="0" xfId="0">
      <alignment horizontal="center" vertical="center"/>
    </xf>
    <xf applyBorder="true" applyFont="true" borderId="50" fillId="0" fontId="205" numFmtId="0" xfId="0">
      <alignment horizontal="center" vertical="center"/>
    </xf>
    <xf applyBorder="true" applyFont="true" borderId="50" fillId="0" fontId="206" numFmtId="0" xfId="0">
      <alignment horizontal="center" vertical="center"/>
    </xf>
    <xf applyBorder="true" applyFont="true" borderId="50" fillId="0" fontId="207" numFmtId="0" xfId="0">
      <alignment horizontal="center" vertical="center"/>
    </xf>
    <xf applyBorder="true" applyFont="true" borderId="50" fillId="0" fontId="208" numFmtId="0" xfId="0">
      <alignment horizontal="center" vertical="center"/>
    </xf>
    <xf applyBorder="true" applyFont="true" borderId="50" fillId="0" fontId="209" numFmtId="0" xfId="0">
      <alignment horizontal="center" vertical="center"/>
    </xf>
    <xf applyBorder="true" applyFont="true" borderId="50" fillId="0" fontId="210" numFmtId="0" xfId="0">
      <alignment horizontal="center" vertical="center"/>
    </xf>
    <xf applyBorder="true" applyFont="true" borderId="50" fillId="0" fontId="211" numFmtId="0" xfId="0">
      <alignment horizontal="center" vertical="center"/>
    </xf>
    <xf applyBorder="true" applyFont="true" borderId="50" fillId="0" fontId="212" numFmtId="0" xfId="0">
      <alignment horizontal="center" vertical="center"/>
    </xf>
    <xf applyBorder="true" applyFont="true" borderId="50" fillId="0" fontId="213" numFmtId="0" xfId="0">
      <alignment horizontal="center" vertical="center"/>
    </xf>
    <xf applyBorder="true" applyFont="true" borderId="50" fillId="0" fontId="214" numFmtId="0" xfId="0">
      <alignment horizontal="center" vertical="center"/>
    </xf>
    <xf applyBorder="true" applyFont="true" borderId="50" fillId="0" fontId="215" numFmtId="0" xfId="0">
      <alignment horizontal="center" vertical="center"/>
    </xf>
    <xf applyBorder="true" applyFont="true" borderId="50" fillId="0" fontId="216" numFmtId="0" xfId="0">
      <alignment horizontal="center" vertical="center"/>
    </xf>
    <xf applyBorder="true" applyFont="true" borderId="50" fillId="0" fontId="217" numFmtId="0" xfId="0">
      <alignment horizontal="center" vertical="center"/>
    </xf>
    <xf applyBorder="true" applyFont="true" borderId="50" fillId="0" fontId="218" numFmtId="0" xfId="0">
      <alignment horizontal="center" vertical="center"/>
    </xf>
    <xf applyBorder="true" applyFont="true" borderId="50" fillId="0" fontId="219" numFmtId="0" xfId="0">
      <alignment horizontal="center" vertical="center"/>
    </xf>
    <xf applyBorder="true" applyFont="true" borderId="50" fillId="0" fontId="220" numFmtId="0" xfId="0">
      <alignment horizontal="center" vertical="center"/>
    </xf>
    <xf applyBorder="true" applyFont="true" borderId="50" fillId="0" fontId="221" numFmtId="0" xfId="0">
      <alignment horizontal="center" vertical="center"/>
    </xf>
    <xf applyBorder="true" applyFont="true" borderId="50" fillId="0" fontId="222" numFmtId="0" xfId="0">
      <alignment horizontal="center" vertical="center"/>
    </xf>
    <xf applyBorder="true" applyFont="true" borderId="50" fillId="0" fontId="223" numFmtId="0" xfId="0">
      <alignment horizontal="center" vertical="center"/>
    </xf>
    <xf applyBorder="true" applyFont="true" borderId="50" fillId="0" fontId="224" numFmtId="0" xfId="0">
      <alignment horizontal="center" vertical="center"/>
    </xf>
    <xf applyBorder="true" applyFont="true" borderId="50" fillId="0" fontId="225" numFmtId="0" xfId="0">
      <alignment horizontal="center" vertical="center"/>
    </xf>
    <xf applyBorder="true" applyFont="true" borderId="50" fillId="0" fontId="226" numFmtId="0" xfId="0">
      <alignment horizontal="center" vertical="center"/>
    </xf>
    <xf applyBorder="true" applyFont="true" borderId="50" fillId="0" fontId="227" numFmtId="0" xfId="0">
      <alignment horizontal="center" vertical="center"/>
    </xf>
    <xf applyBorder="true" applyFont="true" borderId="50" fillId="0" fontId="228" numFmtId="0" xfId="0">
      <alignment horizontal="center" vertical="center"/>
    </xf>
    <xf applyBorder="true" applyFont="true" borderId="50" fillId="0" fontId="229" numFmtId="0" xfId="0">
      <alignment horizontal="center" vertical="center"/>
    </xf>
    <xf applyBorder="true" applyFont="true" borderId="50" fillId="0" fontId="230" numFmtId="0" xfId="0">
      <alignment horizontal="center" vertical="center"/>
    </xf>
    <xf applyBorder="true" applyFont="true" borderId="50" fillId="0" fontId="231" numFmtId="0" xfId="0">
      <alignment horizontal="center" vertical="center"/>
    </xf>
    <xf applyBorder="true" applyFont="true" borderId="50" fillId="0" fontId="232" numFmtId="0" xfId="0">
      <alignment horizontal="center" vertical="center"/>
    </xf>
    <xf applyBorder="true" applyFont="true" borderId="50" fillId="0" fontId="233" numFmtId="0" xfId="0">
      <alignment horizontal="center" vertical="center"/>
    </xf>
    <xf applyBorder="true" applyFont="true" borderId="50" fillId="0" fontId="234" numFmtId="0" xfId="0">
      <alignment horizontal="center" vertical="center"/>
    </xf>
    <xf applyBorder="true" applyFont="true" borderId="50" fillId="0" fontId="235" numFmtId="0" xfId="0">
      <alignment horizontal="center" vertical="center"/>
    </xf>
    <xf applyBorder="true" applyFont="true" borderId="50" fillId="0" fontId="236" numFmtId="0" xfId="0">
      <alignment horizontal="center" vertical="center"/>
    </xf>
    <xf applyBorder="true" applyFont="true" borderId="50" fillId="0" fontId="237" numFmtId="0" xfId="0">
      <alignment horizontal="center" vertical="center"/>
    </xf>
    <xf applyBorder="true" applyFont="true" borderId="50" fillId="0" fontId="238" numFmtId="0" xfId="0">
      <alignment horizontal="center" vertical="center"/>
    </xf>
    <xf applyBorder="true" applyFont="true" borderId="50" fillId="0" fontId="239" numFmtId="0" xfId="0">
      <alignment horizontal="center" vertical="center"/>
    </xf>
    <xf applyBorder="true" applyFont="true" borderId="50" fillId="0" fontId="240" numFmtId="0" xfId="0">
      <alignment horizontal="center" vertical="center"/>
    </xf>
    <xf applyBorder="true" applyFont="true" borderId="50" fillId="0" fontId="241" numFmtId="0" xfId="0">
      <alignment horizontal="center" vertical="center"/>
    </xf>
    <xf applyBorder="true" applyFont="true" borderId="50" fillId="0" fontId="242" numFmtId="0" xfId="0">
      <alignment horizontal="center" vertical="center"/>
    </xf>
    <xf applyBorder="true" applyFont="true" borderId="50" fillId="0" fontId="243" numFmtId="0" xfId="0">
      <alignment horizontal="center" vertical="center"/>
    </xf>
    <xf applyBorder="true" applyFont="true" borderId="50" fillId="0" fontId="244" numFmtId="0" xfId="0">
      <alignment horizontal="center" vertical="center"/>
    </xf>
    <xf applyBorder="true" applyFont="true" borderId="50" fillId="0" fontId="245" numFmtId="0" xfId="0">
      <alignment horizontal="center" vertical="center"/>
    </xf>
    <xf applyBorder="true" applyFont="true" borderId="50" fillId="0" fontId="246" numFmtId="0" xfId="0">
      <alignment horizontal="center" vertical="center"/>
    </xf>
    <xf applyBorder="true" applyFont="true" borderId="50" fillId="0" fontId="247" numFmtId="0" xfId="0">
      <alignment horizontal="center" vertical="center"/>
    </xf>
    <xf applyBorder="true" applyFont="true" borderId="50" fillId="0" fontId="248" numFmtId="0" xfId="0">
      <alignment horizontal="center" vertical="center"/>
    </xf>
    <xf applyBorder="true" applyFont="true" borderId="50" fillId="0" fontId="249" numFmtId="0" xfId="0">
      <alignment horizontal="center" vertical="center"/>
    </xf>
    <xf applyBorder="true" applyFont="true" borderId="50" fillId="0" fontId="250" numFmtId="0" xfId="0">
      <alignment horizontal="center" vertical="center"/>
    </xf>
    <xf applyBorder="true" applyFont="true" borderId="50" fillId="0" fontId="251" numFmtId="0" xfId="0">
      <alignment horizontal="center" vertical="center"/>
    </xf>
    <xf applyBorder="true" applyFont="true" borderId="50" fillId="0" fontId="252" numFmtId="0" xfId="0">
      <alignment horizontal="center" vertical="center"/>
    </xf>
    <xf applyBorder="true" applyFont="true" borderId="50" fillId="0" fontId="253" numFmtId="0" xfId="0">
      <alignment horizontal="center" vertical="center"/>
    </xf>
    <xf applyBorder="true" applyFont="true" borderId="50" fillId="0" fontId="254" numFmtId="0" xfId="0">
      <alignment horizontal="center" vertical="center"/>
    </xf>
    <xf applyBorder="true" applyFont="true" borderId="50" fillId="0" fontId="255" numFmtId="0" xfId="0">
      <alignment horizontal="center" vertical="center"/>
    </xf>
    <xf applyBorder="true" applyFont="true" borderId="50" fillId="0" fontId="256" numFmtId="0" xfId="0">
      <alignment horizontal="center" vertical="center"/>
    </xf>
    <xf applyBorder="true" applyFont="true" borderId="50" fillId="0" fontId="257" numFmtId="0" xfId="0">
      <alignment horizontal="center" vertical="center"/>
    </xf>
    <xf applyBorder="true" applyFont="true" borderId="50" fillId="0" fontId="258" numFmtId="0" xfId="0">
      <alignment horizontal="center" vertical="center"/>
    </xf>
    <xf applyBorder="true" applyFont="true" borderId="50" fillId="0" fontId="259" numFmtId="0" xfId="0">
      <alignment horizontal="center" vertical="center"/>
    </xf>
    <xf applyBorder="true" applyFont="true" borderId="50" fillId="0" fontId="260" numFmtId="0" xfId="0">
      <alignment horizontal="center" vertical="center"/>
    </xf>
    <xf applyBorder="true" applyFont="true" borderId="50" fillId="0" fontId="261" numFmtId="0" xfId="0">
      <alignment horizontal="center" vertical="center"/>
    </xf>
    <xf applyBorder="true" applyFont="true" borderId="50" fillId="0" fontId="262" numFmtId="0" xfId="0">
      <alignment horizontal="center" vertical="center"/>
    </xf>
    <xf applyBorder="true" applyFont="true" borderId="50" fillId="0" fontId="263" numFmtId="0" xfId="0">
      <alignment horizontal="center" vertical="center"/>
    </xf>
    <xf applyBorder="true" applyFont="true" borderId="50" fillId="0" fontId="264" numFmtId="0" xfId="0">
      <alignment horizontal="center" vertical="center"/>
    </xf>
    <xf applyBorder="true" applyFont="true" borderId="50" fillId="0" fontId="265" numFmtId="0" xfId="0">
      <alignment horizontal="center" vertical="center"/>
    </xf>
    <xf applyBorder="true" applyFont="true" borderId="50" fillId="0" fontId="266" numFmtId="0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applyBorder="true" applyNumberFormat="true" borderId="54" fillId="0" fontId="0" numFmtId="166" xfId="0">
      <alignment horizontal="center" vertical="center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0" fillId="11" borderId="58" xfId="0" applyFill="true" applyBorder="true">
      <alignment horizontal="center" vertical="center" wrapText="true"/>
    </xf>
    <xf numFmtId="0" fontId="26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6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6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27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7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8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29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29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0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0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1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1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2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2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3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3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6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7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48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49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50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51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52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53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354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355" fillId="0" borderId="62" xfId="0" applyFont="true" applyBorder="true">
      <alignment vertical="center" horizontal="center"/>
    </xf>
    <xf numFmtId="0" fontId="0" fillId="0" borderId="66" xfId="0" applyBorder="true">
      <alignment horizontal="left"/>
    </xf>
    <xf numFmtId="0" fontId="0" fillId="0" borderId="66" xfId="0" applyBorder="true">
      <alignment horizontal="left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  <xf numFmtId="0" fontId="0" fillId="0" borderId="66" xfId="0" applyBorder="true">
      <alignment vertical="center" horizontal="center"/>
    </xf>
  </cellXfs>
  <cellStyles count="1">
    <cellStyle builtinId="0" name="Normal" xfId="0"/>
  </cellStyles>
  <dxfs count="1">
    <dxf>
      <font>
        <color rgb="FFFF0000"/>
      </font>
      <fill>
        <patternFill>
          <bgColor theme="5" tint="0.7999816888943144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9" Target="worksheets/sheet15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159183455518088E-2"/>
          <c:y val="8.6469037996017364E-2"/>
          <c:w val="0.94529416809966149"/>
          <c:h val="0.89855476654375255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(#REF!,#REF!)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7-30C5-445F-B2E1-D907485BD4C8}"/>
            </c:ext>
          </c:extLst>
        </c:ser>
        <c:ser>
          <c:idx val="1"/>
          <c:order val="1"/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#REF!</c:f>
              <c:extLst xmlns:c15="http://schemas.microsoft.com/office/drawing/2012/chart"/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bubbleSize>
          <c:bubble3D val="0"/>
          <c:extLst xmlns:c15="http://schemas.microsoft.com/office/drawing/2012/chart">
            <c:ext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58-30C5-445F-B2E1-D907485B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03404512"/>
        <c:axId val="403402848"/>
        <c:extLst/>
      </c:bubbleChart>
      <c:valAx>
        <c:axId val="403404512"/>
        <c:scaling>
          <c:orientation val="minMax"/>
        </c:scaling>
        <c:delete val="0"/>
        <c:axPos val="b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anchor="ctr" anchorCtr="1" rot="0" spcFirstLastPara="1" vert="horz" vertOverflow="ellipsis" wrap="square"/>
            <a:lstStyle/>
            <a:p>
              <a:pPr>
                <a:defRPr b="0" baseline="0" i="0" kern="1200" strike="noStrike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2848"/>
        <c:crosses val="autoZero"/>
        <c:crossBetween val="midCat"/>
      </c:valAx>
      <c:valAx>
        <c:axId val="403402848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anchor="ctr" anchorCtr="1" rot="-5400000" spcFirstLastPara="1" vert="horz" vertOverflow="ellipsis" wrap="square"/>
            <a:lstStyle/>
            <a:p>
              <a:pPr>
                <a:defRPr b="0" baseline="0" i="0" kern="1200" strike="noStrike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447675</xdr:colOff>
      <xdr:row>3</xdr:row>
      <xdr:rowOff>19050</xdr:rowOff>
    </xdr:from>
    <xdr:to>
      <xdr:col>21</xdr:col>
      <xdr:colOff>309564</xdr:colOff>
      <xdr:row>27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0:E182"/>
  <sheetViews>
    <sheetView tabSelected="1" topLeftCell="A146" workbookViewId="0">
      <selection activeCell="H170" sqref="H170"/>
    </sheetView>
  </sheetViews>
  <sheetFormatPr defaultRowHeight="15" x14ac:dyDescent="0.25"/>
  <cols>
    <col min="1" max="1" customWidth="true" width="63.42578125" collapsed="true"/>
    <col min="2" max="2" customWidth="true" width="22.42578125" collapsed="true"/>
    <col min="3" max="3" customWidth="true" width="12.7109375" collapsed="true"/>
    <col min="4" max="4" customWidth="true" width="17.28515625" collapsed="true"/>
  </cols>
  <sheetData>
    <row r="10" spans="1:4" x14ac:dyDescent="0.25">
      <c r="A10" s="7" t="s">
        <v>0</v>
      </c>
      <c r="B10" s="7" t="s">
        <v>1</v>
      </c>
      <c r="C10" s="7" t="s">
        <v>2</v>
      </c>
      <c r="D10" s="7" t="s">
        <v>3</v>
      </c>
    </row>
    <row r="11" spans="1:4" x14ac:dyDescent="0.25">
      <c r="A11" s="1" t="s">
        <v>4</v>
      </c>
      <c r="B11" s="2">
        <v>678</v>
      </c>
      <c r="C11" s="3">
        <v>7000</v>
      </c>
      <c r="D11" s="3">
        <v>30</v>
      </c>
    </row>
    <row r="12" spans="1:4" x14ac:dyDescent="0.25">
      <c r="A12" s="4" t="s">
        <v>5</v>
      </c>
      <c r="B12" s="2">
        <v>316</v>
      </c>
      <c r="C12" s="3">
        <v>7000</v>
      </c>
      <c r="D12" s="3">
        <v>30</v>
      </c>
    </row>
    <row r="13" spans="1:4" x14ac:dyDescent="0.25">
      <c r="A13" s="5" t="s">
        <v>6</v>
      </c>
      <c r="B13" s="2"/>
      <c r="C13" s="3">
        <v>7000</v>
      </c>
      <c r="D13" s="3">
        <v>30</v>
      </c>
    </row>
    <row r="14" spans="1:4" x14ac:dyDescent="0.25">
      <c r="A14" s="6" t="s">
        <v>7</v>
      </c>
      <c r="B14" s="2">
        <v>156</v>
      </c>
      <c r="C14" s="3">
        <v>7000</v>
      </c>
      <c r="D14" s="3">
        <v>30</v>
      </c>
    </row>
    <row r="15" spans="1:4" x14ac:dyDescent="0.25">
      <c r="A15" s="6" t="s">
        <v>8</v>
      </c>
      <c r="B15" s="2">
        <v>160</v>
      </c>
      <c r="C15" s="3">
        <v>7000</v>
      </c>
      <c r="D15" s="3">
        <v>30</v>
      </c>
    </row>
    <row r="16" spans="1:4" x14ac:dyDescent="0.25">
      <c r="A16" s="4" t="s">
        <v>9</v>
      </c>
      <c r="B16" s="2">
        <v>152</v>
      </c>
      <c r="C16" s="3">
        <v>7000</v>
      </c>
      <c r="D16" s="3">
        <v>30</v>
      </c>
    </row>
    <row r="17" spans="1:4" x14ac:dyDescent="0.25">
      <c r="A17" s="5" t="s">
        <v>6</v>
      </c>
      <c r="B17" s="2"/>
      <c r="C17" s="3">
        <v>7000</v>
      </c>
      <c r="D17" s="3">
        <v>30</v>
      </c>
    </row>
    <row r="18" spans="1:4" x14ac:dyDescent="0.25">
      <c r="A18" s="6" t="s">
        <v>10</v>
      </c>
      <c r="B18" s="2">
        <v>152</v>
      </c>
      <c r="C18" s="3">
        <v>7000</v>
      </c>
      <c r="D18" s="3">
        <v>30</v>
      </c>
    </row>
    <row r="19" spans="1:4" x14ac:dyDescent="0.25">
      <c r="A19" s="4" t="s">
        <v>11</v>
      </c>
      <c r="B19" s="2">
        <v>73</v>
      </c>
      <c r="C19" s="3">
        <v>7000</v>
      </c>
      <c r="D19" s="3">
        <v>30</v>
      </c>
    </row>
    <row r="20" spans="1:4" x14ac:dyDescent="0.25">
      <c r="A20" s="6" t="s">
        <v>12</v>
      </c>
      <c r="B20" s="2">
        <v>73</v>
      </c>
      <c r="C20" s="3">
        <v>7000</v>
      </c>
      <c r="D20" s="3">
        <v>30</v>
      </c>
    </row>
    <row r="21" spans="1:4" x14ac:dyDescent="0.25">
      <c r="A21" s="4" t="s">
        <v>13</v>
      </c>
      <c r="B21" s="2">
        <v>137</v>
      </c>
      <c r="C21" s="3">
        <v>7000</v>
      </c>
      <c r="D21" s="3">
        <v>30</v>
      </c>
    </row>
    <row r="22" spans="1:4" x14ac:dyDescent="0.25">
      <c r="A22" s="5" t="s">
        <v>6</v>
      </c>
      <c r="B22" s="2"/>
      <c r="C22" s="3">
        <v>7000</v>
      </c>
      <c r="D22" s="3">
        <v>30</v>
      </c>
    </row>
    <row r="23" spans="1:4" x14ac:dyDescent="0.25">
      <c r="A23" s="6" t="s">
        <v>14</v>
      </c>
      <c r="B23" s="2">
        <v>137</v>
      </c>
      <c r="C23" s="3">
        <v>7000</v>
      </c>
      <c r="D23" s="3">
        <v>30</v>
      </c>
    </row>
    <row r="24" spans="1:4" x14ac:dyDescent="0.25">
      <c r="A24" s="1" t="s">
        <v>15</v>
      </c>
      <c r="B24" s="2">
        <v>1796</v>
      </c>
      <c r="C24" s="3">
        <v>7000</v>
      </c>
      <c r="D24" s="3">
        <v>30</v>
      </c>
    </row>
    <row r="25" spans="1:4" x14ac:dyDescent="0.25">
      <c r="A25" s="4" t="s">
        <v>16</v>
      </c>
      <c r="B25" s="2">
        <v>1796</v>
      </c>
      <c r="C25" s="3">
        <v>7000</v>
      </c>
      <c r="D25" s="3">
        <v>30</v>
      </c>
    </row>
    <row r="26" spans="1:4" x14ac:dyDescent="0.25">
      <c r="A26" s="5" t="s">
        <v>6</v>
      </c>
      <c r="B26" s="2"/>
      <c r="C26" s="3">
        <v>7000</v>
      </c>
      <c r="D26" s="3">
        <v>30</v>
      </c>
    </row>
    <row r="27" spans="1:4" x14ac:dyDescent="0.25">
      <c r="A27" s="6" t="s">
        <v>17</v>
      </c>
      <c r="B27" s="2">
        <v>160</v>
      </c>
      <c r="C27" s="3">
        <v>7000</v>
      </c>
      <c r="D27" s="3">
        <v>30</v>
      </c>
    </row>
    <row r="28" spans="1:4" x14ac:dyDescent="0.25">
      <c r="A28" s="6" t="s">
        <v>18</v>
      </c>
      <c r="B28" s="2">
        <v>160</v>
      </c>
      <c r="C28" s="3">
        <v>7000</v>
      </c>
      <c r="D28" s="3">
        <v>30</v>
      </c>
    </row>
    <row r="29" spans="1:4" x14ac:dyDescent="0.25">
      <c r="A29" s="6" t="s">
        <v>19</v>
      </c>
      <c r="B29" s="2">
        <v>124</v>
      </c>
      <c r="C29" s="3">
        <v>7000</v>
      </c>
      <c r="D29" s="3">
        <v>30</v>
      </c>
    </row>
    <row r="30" spans="1:4" x14ac:dyDescent="0.25">
      <c r="A30" s="6" t="s">
        <v>20</v>
      </c>
      <c r="B30" s="2">
        <v>136</v>
      </c>
      <c r="C30" s="3">
        <v>7000</v>
      </c>
      <c r="D30" s="3">
        <v>30</v>
      </c>
    </row>
    <row r="31" spans="1:4" x14ac:dyDescent="0.25">
      <c r="A31" s="6" t="s">
        <v>21</v>
      </c>
      <c r="B31" s="2">
        <v>32</v>
      </c>
      <c r="C31" s="3">
        <v>7000</v>
      </c>
      <c r="D31" s="3">
        <v>30</v>
      </c>
    </row>
    <row r="32" spans="1:4" x14ac:dyDescent="0.25">
      <c r="A32" s="6" t="s">
        <v>22</v>
      </c>
      <c r="B32" s="2">
        <v>160</v>
      </c>
      <c r="C32" s="3">
        <v>7000</v>
      </c>
      <c r="D32" s="3">
        <v>30</v>
      </c>
    </row>
    <row r="33" spans="1:4" x14ac:dyDescent="0.25">
      <c r="A33" s="6" t="s">
        <v>23</v>
      </c>
      <c r="B33" s="2">
        <v>120</v>
      </c>
      <c r="C33" s="3">
        <v>7000</v>
      </c>
      <c r="D33" s="3">
        <v>30</v>
      </c>
    </row>
    <row r="34" spans="1:4" x14ac:dyDescent="0.25">
      <c r="A34" s="6" t="s">
        <v>24</v>
      </c>
      <c r="B34" s="2">
        <v>160</v>
      </c>
      <c r="C34" s="3">
        <v>7000</v>
      </c>
      <c r="D34" s="3">
        <v>30</v>
      </c>
    </row>
    <row r="35" spans="1:4" x14ac:dyDescent="0.25">
      <c r="A35" s="6" t="s">
        <v>25</v>
      </c>
      <c r="B35" s="2">
        <v>160</v>
      </c>
      <c r="C35" s="3">
        <v>7000</v>
      </c>
      <c r="D35" s="3">
        <v>30</v>
      </c>
    </row>
    <row r="36" spans="1:4" x14ac:dyDescent="0.25">
      <c r="A36" s="6" t="s">
        <v>26</v>
      </c>
      <c r="B36" s="2">
        <v>144</v>
      </c>
      <c r="C36" s="3">
        <v>7000</v>
      </c>
      <c r="D36" s="3">
        <v>30</v>
      </c>
    </row>
    <row r="37" spans="1:4" x14ac:dyDescent="0.25">
      <c r="A37" s="6" t="s">
        <v>27</v>
      </c>
      <c r="B37" s="2">
        <v>152</v>
      </c>
      <c r="C37" s="3">
        <v>7000</v>
      </c>
      <c r="D37" s="3">
        <v>30</v>
      </c>
    </row>
    <row r="38" spans="1:4" x14ac:dyDescent="0.25">
      <c r="A38" s="6" t="s">
        <v>28</v>
      </c>
      <c r="B38" s="2">
        <v>144</v>
      </c>
      <c r="C38" s="3">
        <v>7000</v>
      </c>
      <c r="D38" s="3">
        <v>30</v>
      </c>
    </row>
    <row r="39" spans="1:4" x14ac:dyDescent="0.25">
      <c r="A39" s="6" t="s">
        <v>29</v>
      </c>
      <c r="B39" s="2">
        <v>144</v>
      </c>
      <c r="C39" s="3">
        <v>7000</v>
      </c>
      <c r="D39" s="3">
        <v>30</v>
      </c>
    </row>
    <row r="40" spans="1:4" x14ac:dyDescent="0.25">
      <c r="A40" s="1" t="s">
        <v>30</v>
      </c>
      <c r="B40" s="2">
        <v>1076</v>
      </c>
      <c r="C40" s="3">
        <v>7000</v>
      </c>
      <c r="D40" s="3">
        <v>30</v>
      </c>
    </row>
    <row r="41" spans="1:4" x14ac:dyDescent="0.25">
      <c r="A41" s="4" t="s">
        <v>31</v>
      </c>
      <c r="B41" s="2">
        <v>1076</v>
      </c>
      <c r="C41" s="3">
        <v>7000</v>
      </c>
      <c r="D41" s="3">
        <v>30</v>
      </c>
    </row>
    <row r="42" spans="1:4" x14ac:dyDescent="0.25">
      <c r="A42" s="5" t="s">
        <v>32</v>
      </c>
      <c r="B42" s="2"/>
      <c r="C42" s="3">
        <v>7000</v>
      </c>
      <c r="D42" s="3">
        <v>30</v>
      </c>
    </row>
    <row r="43" spans="1:4" x14ac:dyDescent="0.25">
      <c r="A43" s="6" t="s">
        <v>33</v>
      </c>
      <c r="B43" s="2">
        <v>144</v>
      </c>
      <c r="C43" s="3">
        <v>7000</v>
      </c>
      <c r="D43" s="3">
        <v>30</v>
      </c>
    </row>
    <row r="44" spans="1:4" x14ac:dyDescent="0.25">
      <c r="A44" s="6" t="s">
        <v>34</v>
      </c>
      <c r="B44" s="2">
        <v>152</v>
      </c>
      <c r="C44" s="3">
        <v>7000</v>
      </c>
      <c r="D44" s="3">
        <v>30</v>
      </c>
    </row>
    <row r="45" spans="1:4" x14ac:dyDescent="0.25">
      <c r="A45" s="6" t="s">
        <v>35</v>
      </c>
      <c r="B45" s="2">
        <v>160</v>
      </c>
      <c r="C45" s="3">
        <v>7000</v>
      </c>
      <c r="D45" s="3">
        <v>30</v>
      </c>
    </row>
    <row r="46" spans="1:4" x14ac:dyDescent="0.25">
      <c r="A46" s="6" t="s">
        <v>36</v>
      </c>
      <c r="B46" s="2">
        <v>140</v>
      </c>
      <c r="C46" s="3">
        <v>7000</v>
      </c>
      <c r="D46" s="3">
        <v>30</v>
      </c>
    </row>
    <row r="47" spans="1:4" x14ac:dyDescent="0.25">
      <c r="A47" s="6" t="s">
        <v>37</v>
      </c>
      <c r="B47" s="2">
        <v>108</v>
      </c>
      <c r="C47" s="3">
        <v>7000</v>
      </c>
      <c r="D47" s="3">
        <v>30</v>
      </c>
    </row>
    <row r="48" spans="1:4" x14ac:dyDescent="0.25">
      <c r="A48" s="6" t="s">
        <v>38</v>
      </c>
      <c r="B48" s="2">
        <v>112</v>
      </c>
      <c r="C48" s="3">
        <v>7000</v>
      </c>
      <c r="D48" s="3">
        <v>30</v>
      </c>
    </row>
    <row r="49" spans="1:4" x14ac:dyDescent="0.25">
      <c r="A49" s="6" t="s">
        <v>39</v>
      </c>
      <c r="B49" s="2">
        <v>108</v>
      </c>
      <c r="C49" s="3">
        <v>7000</v>
      </c>
      <c r="D49" s="3">
        <v>30</v>
      </c>
    </row>
    <row r="50" spans="1:4" x14ac:dyDescent="0.25">
      <c r="A50" s="6" t="s">
        <v>40</v>
      </c>
      <c r="B50" s="2">
        <v>152</v>
      </c>
      <c r="C50" s="3">
        <v>7000</v>
      </c>
      <c r="D50" s="3">
        <v>30</v>
      </c>
    </row>
    <row r="51" spans="1:4" x14ac:dyDescent="0.25">
      <c r="A51" s="1" t="s">
        <v>41</v>
      </c>
      <c r="B51" s="2">
        <v>1404</v>
      </c>
      <c r="C51" s="3">
        <v>7000</v>
      </c>
      <c r="D51" s="3">
        <v>30</v>
      </c>
    </row>
    <row r="52" spans="1:4" x14ac:dyDescent="0.25">
      <c r="A52" s="4" t="s">
        <v>42</v>
      </c>
      <c r="B52" s="2">
        <v>624</v>
      </c>
      <c r="C52" s="3">
        <v>7000</v>
      </c>
      <c r="D52" s="3">
        <v>30</v>
      </c>
    </row>
    <row r="53" spans="1:4" x14ac:dyDescent="0.25">
      <c r="A53" s="6" t="s">
        <v>43</v>
      </c>
      <c r="B53" s="2">
        <v>152</v>
      </c>
      <c r="C53" s="3">
        <v>7000</v>
      </c>
      <c r="D53" s="3">
        <v>30</v>
      </c>
    </row>
    <row r="54" spans="1:4" x14ac:dyDescent="0.25">
      <c r="A54" s="5" t="s">
        <v>6</v>
      </c>
      <c r="B54" s="2"/>
      <c r="C54" s="3">
        <v>7000</v>
      </c>
      <c r="D54" s="3">
        <v>30</v>
      </c>
    </row>
    <row r="55" spans="1:4" x14ac:dyDescent="0.25">
      <c r="A55" s="6" t="s">
        <v>44</v>
      </c>
      <c r="B55" s="2">
        <v>152</v>
      </c>
      <c r="C55" s="3">
        <v>7000</v>
      </c>
      <c r="D55" s="3">
        <v>30</v>
      </c>
    </row>
    <row r="56" spans="1:4" x14ac:dyDescent="0.25">
      <c r="A56" s="6" t="s">
        <v>45</v>
      </c>
      <c r="B56" s="2">
        <v>160</v>
      </c>
      <c r="C56" s="3">
        <v>7000</v>
      </c>
      <c r="D56" s="3">
        <v>30</v>
      </c>
    </row>
    <row r="57" spans="1:4" x14ac:dyDescent="0.25">
      <c r="A57" s="6" t="s">
        <v>46</v>
      </c>
      <c r="B57" s="2">
        <v>160</v>
      </c>
      <c r="C57" s="3">
        <v>7000</v>
      </c>
      <c r="D57" s="3">
        <v>30</v>
      </c>
    </row>
    <row r="58" spans="1:4" x14ac:dyDescent="0.25">
      <c r="A58" s="4" t="s">
        <v>47</v>
      </c>
      <c r="B58" s="2">
        <v>304</v>
      </c>
      <c r="C58" s="3">
        <v>7000</v>
      </c>
      <c r="D58" s="3">
        <v>30</v>
      </c>
    </row>
    <row r="59" spans="1:4" x14ac:dyDescent="0.25">
      <c r="A59" s="6" t="s">
        <v>48</v>
      </c>
      <c r="B59" s="2">
        <v>144</v>
      </c>
      <c r="C59" s="3">
        <v>7000</v>
      </c>
      <c r="D59" s="3">
        <v>30</v>
      </c>
    </row>
    <row r="60" spans="1:4" x14ac:dyDescent="0.25">
      <c r="A60" s="6" t="s">
        <v>49</v>
      </c>
      <c r="B60" s="2">
        <v>160</v>
      </c>
      <c r="C60" s="3">
        <v>7000</v>
      </c>
      <c r="D60" s="3">
        <v>30</v>
      </c>
    </row>
    <row r="61" spans="1:4" x14ac:dyDescent="0.25">
      <c r="A61" s="4" t="s">
        <v>50</v>
      </c>
      <c r="B61" s="2">
        <v>116</v>
      </c>
      <c r="C61" s="3">
        <v>7000</v>
      </c>
      <c r="D61" s="3">
        <v>30</v>
      </c>
    </row>
    <row r="62" spans="1:4" x14ac:dyDescent="0.25">
      <c r="A62" s="5" t="s">
        <v>6</v>
      </c>
      <c r="B62" s="2"/>
      <c r="C62" s="3">
        <v>7000</v>
      </c>
      <c r="D62" s="3">
        <v>30</v>
      </c>
    </row>
    <row r="63" spans="1:4" x14ac:dyDescent="0.25">
      <c r="A63" s="6" t="s">
        <v>51</v>
      </c>
      <c r="B63" s="2">
        <v>116</v>
      </c>
      <c r="C63" s="3">
        <v>7000</v>
      </c>
      <c r="D63" s="3">
        <v>30</v>
      </c>
    </row>
    <row r="64" spans="1:4" x14ac:dyDescent="0.25">
      <c r="A64" s="4" t="s">
        <v>52</v>
      </c>
      <c r="B64" s="2">
        <v>360</v>
      </c>
      <c r="C64" s="3">
        <v>7000</v>
      </c>
      <c r="D64" s="3">
        <v>30</v>
      </c>
    </row>
    <row r="65" spans="1:4" x14ac:dyDescent="0.25">
      <c r="A65" s="5" t="s">
        <v>6</v>
      </c>
      <c r="B65" s="2"/>
      <c r="C65" s="3">
        <v>7000</v>
      </c>
      <c r="D65" s="3">
        <v>30</v>
      </c>
    </row>
    <row r="66" spans="1:4" x14ac:dyDescent="0.25">
      <c r="A66" s="6" t="s">
        <v>53</v>
      </c>
      <c r="B66" s="2">
        <v>120</v>
      </c>
      <c r="C66" s="3">
        <v>7000</v>
      </c>
      <c r="D66" s="3">
        <v>30</v>
      </c>
    </row>
    <row r="67" spans="1:4" x14ac:dyDescent="0.25">
      <c r="A67" s="6" t="s">
        <v>54</v>
      </c>
      <c r="B67" s="2">
        <v>160</v>
      </c>
      <c r="C67" s="3">
        <v>7000</v>
      </c>
      <c r="D67" s="3">
        <v>30</v>
      </c>
    </row>
    <row r="68" spans="1:4" x14ac:dyDescent="0.25">
      <c r="A68" s="6" t="s">
        <v>55</v>
      </c>
      <c r="B68" s="2">
        <v>80</v>
      </c>
      <c r="C68" s="3">
        <v>7000</v>
      </c>
      <c r="D68" s="3">
        <v>30</v>
      </c>
    </row>
    <row r="69" spans="1:4" x14ac:dyDescent="0.25">
      <c r="A69" s="1" t="s">
        <v>56</v>
      </c>
      <c r="B69" s="2">
        <v>464</v>
      </c>
      <c r="C69" s="3">
        <v>7000</v>
      </c>
      <c r="D69" s="3">
        <v>30</v>
      </c>
    </row>
    <row r="70" spans="1:4" x14ac:dyDescent="0.25">
      <c r="A70" s="4" t="s">
        <v>57</v>
      </c>
      <c r="B70" s="2">
        <v>464</v>
      </c>
      <c r="C70" s="3">
        <v>7000</v>
      </c>
      <c r="D70" s="3">
        <v>30</v>
      </c>
    </row>
    <row r="71" spans="1:4" x14ac:dyDescent="0.25">
      <c r="A71" s="5" t="s">
        <v>58</v>
      </c>
      <c r="B71" s="2"/>
      <c r="C71" s="3">
        <v>7000</v>
      </c>
      <c r="D71" s="3">
        <v>30</v>
      </c>
    </row>
    <row r="72" spans="1:4" x14ac:dyDescent="0.25">
      <c r="A72" s="6" t="s">
        <v>59</v>
      </c>
      <c r="B72" s="2">
        <v>144</v>
      </c>
      <c r="C72" s="3">
        <v>7000</v>
      </c>
      <c r="D72" s="3">
        <v>30</v>
      </c>
    </row>
    <row r="73" spans="1:4" x14ac:dyDescent="0.25">
      <c r="A73" s="6" t="s">
        <v>60</v>
      </c>
      <c r="B73" s="2">
        <v>160</v>
      </c>
      <c r="C73" s="3">
        <v>7000</v>
      </c>
      <c r="D73" s="3">
        <v>30</v>
      </c>
    </row>
    <row r="74" spans="1:4" x14ac:dyDescent="0.25">
      <c r="A74" s="6" t="s">
        <v>61</v>
      </c>
      <c r="B74" s="2">
        <v>160</v>
      </c>
      <c r="C74" s="3">
        <v>7000</v>
      </c>
      <c r="D74" s="3">
        <v>30</v>
      </c>
    </row>
    <row r="75" spans="1:4" x14ac:dyDescent="0.25">
      <c r="A75" s="1" t="s">
        <v>62</v>
      </c>
      <c r="B75" s="2">
        <v>136</v>
      </c>
      <c r="C75" s="3">
        <v>7000</v>
      </c>
      <c r="D75" s="3">
        <v>30</v>
      </c>
    </row>
    <row r="76" spans="1:4" x14ac:dyDescent="0.25">
      <c r="A76" s="4" t="s">
        <v>63</v>
      </c>
      <c r="B76" s="2">
        <v>136</v>
      </c>
      <c r="C76" s="3">
        <v>7000</v>
      </c>
      <c r="D76" s="3">
        <v>30</v>
      </c>
    </row>
    <row r="77" spans="1:4" x14ac:dyDescent="0.25">
      <c r="A77" s="5" t="s">
        <v>58</v>
      </c>
      <c r="B77" s="2"/>
      <c r="C77" s="3">
        <v>7000</v>
      </c>
      <c r="D77" s="3">
        <v>30</v>
      </c>
    </row>
    <row r="78" spans="1:4" x14ac:dyDescent="0.25">
      <c r="A78" s="6" t="s">
        <v>64</v>
      </c>
      <c r="B78" s="2">
        <v>136</v>
      </c>
      <c r="C78" s="3">
        <v>7000</v>
      </c>
      <c r="D78" s="3">
        <v>30</v>
      </c>
    </row>
    <row r="79" spans="1:4" x14ac:dyDescent="0.25">
      <c r="A79" s="1" t="s">
        <v>65</v>
      </c>
      <c r="B79" s="2">
        <v>304</v>
      </c>
      <c r="C79" s="3">
        <v>7000</v>
      </c>
      <c r="D79" s="3">
        <v>30</v>
      </c>
    </row>
    <row r="80" spans="1:4" x14ac:dyDescent="0.25">
      <c r="A80" s="4" t="s">
        <v>66</v>
      </c>
      <c r="B80" s="2">
        <v>304</v>
      </c>
      <c r="C80" s="3">
        <v>7000</v>
      </c>
      <c r="D80" s="3">
        <v>30</v>
      </c>
    </row>
    <row r="81" spans="1:4" x14ac:dyDescent="0.25">
      <c r="A81" s="5" t="s">
        <v>32</v>
      </c>
      <c r="B81" s="2"/>
      <c r="C81" s="3">
        <v>7000</v>
      </c>
      <c r="D81" s="3">
        <v>30</v>
      </c>
    </row>
    <row r="82" spans="1:4" x14ac:dyDescent="0.25">
      <c r="A82" s="6" t="s">
        <v>67</v>
      </c>
      <c r="B82" s="2">
        <v>160</v>
      </c>
      <c r="C82" s="3">
        <v>7000</v>
      </c>
      <c r="D82" s="3">
        <v>30</v>
      </c>
    </row>
    <row r="83" spans="1:4" x14ac:dyDescent="0.25">
      <c r="A83" s="6" t="s">
        <v>68</v>
      </c>
      <c r="B83" s="2">
        <v>144</v>
      </c>
      <c r="C83" s="3">
        <v>7000</v>
      </c>
      <c r="D83" s="3">
        <v>30</v>
      </c>
    </row>
    <row r="84" spans="1:4" x14ac:dyDescent="0.25">
      <c r="A84" s="1" t="s">
        <v>69</v>
      </c>
      <c r="B84" s="2">
        <v>472</v>
      </c>
      <c r="C84" s="3">
        <v>7000</v>
      </c>
      <c r="D84" s="3">
        <v>30</v>
      </c>
    </row>
    <row r="85" spans="1:4" x14ac:dyDescent="0.25">
      <c r="A85" s="4" t="s">
        <v>70</v>
      </c>
      <c r="B85" s="2">
        <v>472</v>
      </c>
      <c r="C85" s="3">
        <v>7000</v>
      </c>
      <c r="D85" s="3">
        <v>30</v>
      </c>
    </row>
    <row r="86" spans="1:4" x14ac:dyDescent="0.25">
      <c r="A86" s="5" t="s">
        <v>58</v>
      </c>
      <c r="B86" s="2"/>
      <c r="C86" s="3">
        <v>7000</v>
      </c>
      <c r="D86" s="3">
        <v>30</v>
      </c>
    </row>
    <row r="87" spans="1:4" x14ac:dyDescent="0.25">
      <c r="A87" s="6" t="s">
        <v>71</v>
      </c>
      <c r="B87" s="2">
        <v>160</v>
      </c>
      <c r="C87" s="3">
        <v>7000</v>
      </c>
      <c r="D87" s="3">
        <v>30</v>
      </c>
    </row>
    <row r="88" spans="1:4" x14ac:dyDescent="0.25">
      <c r="A88" s="6" t="s">
        <v>72</v>
      </c>
      <c r="B88" s="2">
        <v>160</v>
      </c>
      <c r="C88" s="3">
        <v>7000</v>
      </c>
      <c r="D88" s="3">
        <v>30</v>
      </c>
    </row>
    <row r="89" spans="1:4" x14ac:dyDescent="0.25">
      <c r="A89" s="6" t="s">
        <v>73</v>
      </c>
      <c r="B89" s="2">
        <v>152</v>
      </c>
      <c r="C89" s="3">
        <v>7000</v>
      </c>
      <c r="D89" s="3">
        <v>30</v>
      </c>
    </row>
    <row r="90" spans="1:4" x14ac:dyDescent="0.25">
      <c r="A90" s="1" t="s">
        <v>74</v>
      </c>
      <c r="B90" s="2">
        <v>310</v>
      </c>
      <c r="C90" s="3">
        <v>7000</v>
      </c>
      <c r="D90" s="3">
        <v>30</v>
      </c>
    </row>
    <row r="91" spans="1:4" x14ac:dyDescent="0.25">
      <c r="A91" s="4" t="s">
        <v>75</v>
      </c>
      <c r="B91" s="2">
        <v>150</v>
      </c>
      <c r="C91" s="3">
        <v>7000</v>
      </c>
      <c r="D91" s="3">
        <v>30</v>
      </c>
    </row>
    <row r="92" spans="1:4" x14ac:dyDescent="0.25">
      <c r="A92" s="5" t="s">
        <v>58</v>
      </c>
      <c r="B92" s="2"/>
      <c r="C92" s="3">
        <v>7000</v>
      </c>
      <c r="D92" s="3">
        <v>30</v>
      </c>
    </row>
    <row r="93" spans="1:4" x14ac:dyDescent="0.25">
      <c r="A93" s="6" t="s">
        <v>76</v>
      </c>
      <c r="B93" s="2">
        <v>150</v>
      </c>
      <c r="C93" s="3">
        <v>7000</v>
      </c>
      <c r="D93" s="3">
        <v>30</v>
      </c>
    </row>
    <row r="94" spans="1:4" x14ac:dyDescent="0.25">
      <c r="A94" s="4" t="s">
        <v>77</v>
      </c>
      <c r="B94" s="2">
        <v>160</v>
      </c>
      <c r="C94" s="3">
        <v>7000</v>
      </c>
      <c r="D94" s="3">
        <v>30</v>
      </c>
    </row>
    <row r="95" spans="1:4" x14ac:dyDescent="0.25">
      <c r="A95" s="5" t="s">
        <v>58</v>
      </c>
      <c r="B95" s="2"/>
      <c r="C95" s="3">
        <v>7000</v>
      </c>
      <c r="D95" s="3">
        <v>30</v>
      </c>
    </row>
    <row r="96" spans="1:4" x14ac:dyDescent="0.25">
      <c r="A96" s="6" t="s">
        <v>78</v>
      </c>
      <c r="B96" s="2">
        <v>160</v>
      </c>
      <c r="C96" s="3">
        <v>7000</v>
      </c>
      <c r="D96" s="3">
        <v>30</v>
      </c>
    </row>
    <row r="97" spans="1:4" x14ac:dyDescent="0.25">
      <c r="A97" s="1" t="s">
        <v>79</v>
      </c>
      <c r="B97" s="2">
        <v>786</v>
      </c>
      <c r="C97" s="3">
        <v>7000</v>
      </c>
      <c r="D97" s="3">
        <v>30</v>
      </c>
    </row>
    <row r="98" spans="1:4" x14ac:dyDescent="0.25">
      <c r="A98" s="4" t="s">
        <v>80</v>
      </c>
      <c r="B98" s="2">
        <v>466</v>
      </c>
      <c r="C98" s="3">
        <v>7000</v>
      </c>
      <c r="D98" s="3">
        <v>30</v>
      </c>
    </row>
    <row r="99" spans="1:4" x14ac:dyDescent="0.25">
      <c r="A99" s="5" t="s">
        <v>58</v>
      </c>
      <c r="B99" s="2"/>
      <c r="C99" s="3">
        <v>7000</v>
      </c>
      <c r="D99" s="3">
        <v>30</v>
      </c>
    </row>
    <row r="100" spans="1:4" x14ac:dyDescent="0.25">
      <c r="A100" s="6" t="s">
        <v>81</v>
      </c>
      <c r="B100" s="2">
        <v>160</v>
      </c>
      <c r="C100" s="3">
        <v>7000</v>
      </c>
      <c r="D100" s="3">
        <v>30</v>
      </c>
    </row>
    <row r="101" spans="1:4" x14ac:dyDescent="0.25">
      <c r="A101" s="6" t="s">
        <v>82</v>
      </c>
      <c r="B101" s="2">
        <v>160</v>
      </c>
      <c r="C101" s="3">
        <v>7000</v>
      </c>
      <c r="D101" s="3">
        <v>30</v>
      </c>
    </row>
    <row r="102" spans="1:4" x14ac:dyDescent="0.25">
      <c r="A102" s="6" t="s">
        <v>83</v>
      </c>
      <c r="B102" s="2">
        <v>146</v>
      </c>
      <c r="C102" s="3">
        <v>7000</v>
      </c>
      <c r="D102" s="3">
        <v>30</v>
      </c>
    </row>
    <row r="103" spans="1:4" x14ac:dyDescent="0.25">
      <c r="A103" s="4" t="s">
        <v>84</v>
      </c>
      <c r="B103" s="2">
        <v>320</v>
      </c>
      <c r="C103" s="3">
        <v>7000</v>
      </c>
      <c r="D103" s="3">
        <v>30</v>
      </c>
    </row>
    <row r="104" spans="1:4" x14ac:dyDescent="0.25">
      <c r="A104" s="6" t="s">
        <v>85</v>
      </c>
      <c r="B104" s="2">
        <v>160</v>
      </c>
      <c r="C104" s="3">
        <v>7000</v>
      </c>
      <c r="D104" s="3">
        <v>30</v>
      </c>
    </row>
    <row r="105" spans="1:4" x14ac:dyDescent="0.25">
      <c r="A105" s="6" t="s">
        <v>86</v>
      </c>
      <c r="B105" s="2">
        <v>160</v>
      </c>
      <c r="C105" s="3">
        <v>7000</v>
      </c>
      <c r="D105" s="3">
        <v>30</v>
      </c>
    </row>
    <row r="106" spans="1:4" x14ac:dyDescent="0.25">
      <c r="A106" s="1" t="s">
        <v>87</v>
      </c>
      <c r="B106" s="2">
        <v>1072</v>
      </c>
      <c r="C106" s="3">
        <v>7000</v>
      </c>
      <c r="D106" s="3">
        <v>30</v>
      </c>
    </row>
    <row r="107" spans="1:4" x14ac:dyDescent="0.25">
      <c r="A107" s="4" t="s">
        <v>88</v>
      </c>
      <c r="B107" s="2">
        <v>1072</v>
      </c>
      <c r="C107" s="3">
        <v>7000</v>
      </c>
      <c r="D107" s="3">
        <v>30</v>
      </c>
    </row>
    <row r="108" spans="1:4" x14ac:dyDescent="0.25">
      <c r="A108" s="5" t="s">
        <v>6</v>
      </c>
      <c r="B108" s="2"/>
      <c r="C108" s="3">
        <v>7000</v>
      </c>
      <c r="D108" s="3">
        <v>30</v>
      </c>
    </row>
    <row r="109" spans="1:4" x14ac:dyDescent="0.25">
      <c r="A109" s="6" t="s">
        <v>89</v>
      </c>
      <c r="B109" s="2">
        <v>160</v>
      </c>
      <c r="C109" s="3">
        <v>7000</v>
      </c>
      <c r="D109" s="3">
        <v>30</v>
      </c>
    </row>
    <row r="110" spans="1:4" x14ac:dyDescent="0.25">
      <c r="A110" s="6" t="s">
        <v>90</v>
      </c>
      <c r="B110" s="2">
        <v>136</v>
      </c>
      <c r="C110" s="3">
        <v>7000</v>
      </c>
      <c r="D110" s="3">
        <v>30</v>
      </c>
    </row>
    <row r="111" spans="1:4" x14ac:dyDescent="0.25">
      <c r="A111" s="6" t="s">
        <v>91</v>
      </c>
      <c r="B111" s="2">
        <v>152</v>
      </c>
      <c r="C111" s="3">
        <v>7000</v>
      </c>
      <c r="D111" s="3">
        <v>30</v>
      </c>
    </row>
    <row r="112" spans="1:4" x14ac:dyDescent="0.25">
      <c r="A112" s="6" t="s">
        <v>92</v>
      </c>
      <c r="B112" s="2">
        <v>152</v>
      </c>
      <c r="C112" s="3">
        <v>7000</v>
      </c>
      <c r="D112" s="3">
        <v>30</v>
      </c>
    </row>
    <row r="113" spans="1:4" x14ac:dyDescent="0.25">
      <c r="A113" s="6" t="s">
        <v>93</v>
      </c>
      <c r="B113" s="2">
        <v>152</v>
      </c>
      <c r="C113" s="3">
        <v>7000</v>
      </c>
      <c r="D113" s="3">
        <v>30</v>
      </c>
    </row>
    <row r="114" spans="1:4" x14ac:dyDescent="0.25">
      <c r="A114" s="6" t="s">
        <v>94</v>
      </c>
      <c r="B114" s="2">
        <v>160</v>
      </c>
      <c r="C114" s="3">
        <v>7000</v>
      </c>
      <c r="D114" s="3">
        <v>30</v>
      </c>
    </row>
    <row r="115" spans="1:4" x14ac:dyDescent="0.25">
      <c r="A115" s="6" t="s">
        <v>95</v>
      </c>
      <c r="B115" s="2">
        <v>160</v>
      </c>
      <c r="C115" s="3">
        <v>7000</v>
      </c>
      <c r="D115" s="3">
        <v>30</v>
      </c>
    </row>
    <row r="116" spans="1:4" x14ac:dyDescent="0.25">
      <c r="A116" s="1" t="s">
        <v>96</v>
      </c>
      <c r="B116" s="2">
        <v>440</v>
      </c>
      <c r="C116" s="3">
        <v>7000</v>
      </c>
      <c r="D116" s="3">
        <v>30</v>
      </c>
    </row>
    <row r="117" spans="1:4" x14ac:dyDescent="0.25">
      <c r="A117" s="4" t="s">
        <v>97</v>
      </c>
      <c r="B117" s="2">
        <v>440</v>
      </c>
      <c r="C117" s="3">
        <v>7000</v>
      </c>
      <c r="D117" s="3">
        <v>30</v>
      </c>
    </row>
    <row r="118" spans="1:4" x14ac:dyDescent="0.25">
      <c r="A118" s="5" t="s">
        <v>58</v>
      </c>
      <c r="B118" s="2"/>
      <c r="C118" s="3">
        <v>7000</v>
      </c>
      <c r="D118" s="3">
        <v>30</v>
      </c>
    </row>
    <row r="119" spans="1:4" x14ac:dyDescent="0.25">
      <c r="A119" s="6" t="s">
        <v>98</v>
      </c>
      <c r="B119" s="2">
        <v>152</v>
      </c>
      <c r="C119" s="3">
        <v>7000</v>
      </c>
      <c r="D119" s="3">
        <v>30</v>
      </c>
    </row>
    <row r="120" spans="1:4" x14ac:dyDescent="0.25">
      <c r="A120" s="6" t="s">
        <v>99</v>
      </c>
      <c r="B120" s="2">
        <v>152</v>
      </c>
      <c r="C120" s="3">
        <v>7000</v>
      </c>
      <c r="D120" s="3">
        <v>30</v>
      </c>
    </row>
    <row r="121" spans="1:4" x14ac:dyDescent="0.25">
      <c r="A121" s="6" t="s">
        <v>100</v>
      </c>
      <c r="B121" s="2">
        <v>136</v>
      </c>
      <c r="C121" s="3">
        <v>7000</v>
      </c>
      <c r="D121" s="3">
        <v>30</v>
      </c>
    </row>
    <row r="122" spans="1:4" x14ac:dyDescent="0.25">
      <c r="A122" s="1" t="s">
        <v>101</v>
      </c>
      <c r="B122" s="2">
        <v>160</v>
      </c>
      <c r="C122" s="3">
        <v>7000</v>
      </c>
      <c r="D122" s="3">
        <v>30</v>
      </c>
    </row>
    <row r="123" spans="1:4" x14ac:dyDescent="0.25">
      <c r="A123" s="4" t="s">
        <v>102</v>
      </c>
      <c r="B123" s="2">
        <v>160</v>
      </c>
      <c r="C123" s="3">
        <v>7000</v>
      </c>
      <c r="D123" s="3">
        <v>30</v>
      </c>
    </row>
    <row r="124" spans="1:4" x14ac:dyDescent="0.25">
      <c r="A124" s="5" t="s">
        <v>6</v>
      </c>
      <c r="B124" s="2"/>
      <c r="C124" s="3">
        <v>7000</v>
      </c>
      <c r="D124" s="3">
        <v>30</v>
      </c>
    </row>
    <row r="125" spans="1:4" x14ac:dyDescent="0.25">
      <c r="A125" s="6" t="s">
        <v>103</v>
      </c>
      <c r="B125" s="2">
        <v>160</v>
      </c>
      <c r="C125" s="3">
        <v>7000</v>
      </c>
      <c r="D125" s="3">
        <v>30</v>
      </c>
    </row>
    <row r="126" spans="1:4" x14ac:dyDescent="0.25">
      <c r="A126" s="1" t="s">
        <v>104</v>
      </c>
      <c r="B126" s="2">
        <v>256</v>
      </c>
      <c r="C126" s="3">
        <v>7000</v>
      </c>
      <c r="D126" s="3">
        <v>30</v>
      </c>
    </row>
    <row r="127" spans="1:4" x14ac:dyDescent="0.25">
      <c r="A127" s="4" t="s">
        <v>105</v>
      </c>
      <c r="B127" s="2">
        <v>256</v>
      </c>
      <c r="C127" s="3">
        <v>7000</v>
      </c>
      <c r="D127" s="3">
        <v>30</v>
      </c>
    </row>
    <row r="128" spans="1:4" x14ac:dyDescent="0.25">
      <c r="A128" s="5" t="s">
        <v>6</v>
      </c>
      <c r="B128" s="2"/>
      <c r="C128" s="3">
        <v>7000</v>
      </c>
      <c r="D128" s="3">
        <v>30</v>
      </c>
    </row>
    <row r="129" spans="1:4" x14ac:dyDescent="0.25">
      <c r="A129" s="6" t="s">
        <v>106</v>
      </c>
      <c r="B129" s="2">
        <v>152</v>
      </c>
      <c r="C129" s="3">
        <v>7000</v>
      </c>
      <c r="D129" s="3">
        <v>30</v>
      </c>
    </row>
    <row r="130" spans="1:4" x14ac:dyDescent="0.25">
      <c r="A130" s="6" t="s">
        <v>107</v>
      </c>
      <c r="B130" s="2">
        <v>104</v>
      </c>
      <c r="C130" s="3">
        <v>7000</v>
      </c>
      <c r="D130" s="3">
        <v>30</v>
      </c>
    </row>
    <row r="131" spans="1:4" x14ac:dyDescent="0.25">
      <c r="A131" s="1" t="s">
        <v>108</v>
      </c>
      <c r="B131" s="2">
        <v>160</v>
      </c>
      <c r="C131" s="3">
        <v>7000</v>
      </c>
      <c r="D131" s="3">
        <v>30</v>
      </c>
    </row>
    <row r="132" spans="1:4" x14ac:dyDescent="0.25">
      <c r="A132" s="4" t="s">
        <v>109</v>
      </c>
      <c r="B132" s="2">
        <v>160</v>
      </c>
      <c r="C132" s="3">
        <v>7000</v>
      </c>
      <c r="D132" s="3">
        <v>30</v>
      </c>
    </row>
    <row r="133" spans="1:4" x14ac:dyDescent="0.25">
      <c r="A133" s="5" t="s">
        <v>6</v>
      </c>
      <c r="B133" s="2"/>
      <c r="C133" s="3">
        <v>7000</v>
      </c>
      <c r="D133" s="3">
        <v>30</v>
      </c>
    </row>
    <row r="134" spans="1:4" x14ac:dyDescent="0.25">
      <c r="A134" s="6" t="s">
        <v>110</v>
      </c>
      <c r="B134" s="2">
        <v>160</v>
      </c>
      <c r="C134" s="3">
        <v>7000</v>
      </c>
      <c r="D134" s="3">
        <v>30</v>
      </c>
    </row>
    <row r="135" spans="1:4" x14ac:dyDescent="0.25">
      <c r="A135" s="1" t="s">
        <v>111</v>
      </c>
      <c r="B135" s="2">
        <v>1950</v>
      </c>
      <c r="C135" s="3">
        <v>7000</v>
      </c>
      <c r="D135" s="3">
        <v>30</v>
      </c>
    </row>
    <row r="136" spans="1:4" x14ac:dyDescent="0.25">
      <c r="A136" s="4" t="s">
        <v>112</v>
      </c>
      <c r="B136" s="2">
        <v>320</v>
      </c>
      <c r="C136" s="3">
        <v>7000</v>
      </c>
      <c r="D136" s="3">
        <v>30</v>
      </c>
    </row>
    <row r="137" spans="1:4" x14ac:dyDescent="0.25">
      <c r="A137" s="5" t="s">
        <v>6</v>
      </c>
      <c r="B137" s="2"/>
      <c r="C137" s="3">
        <v>7000</v>
      </c>
      <c r="D137" s="3">
        <v>30</v>
      </c>
    </row>
    <row r="138" spans="1:4" x14ac:dyDescent="0.25">
      <c r="A138" s="6" t="s">
        <v>113</v>
      </c>
      <c r="B138" s="2">
        <v>160</v>
      </c>
      <c r="C138" s="3">
        <v>7000</v>
      </c>
      <c r="D138" s="3">
        <v>30</v>
      </c>
    </row>
    <row r="139" spans="1:4" x14ac:dyDescent="0.25">
      <c r="A139" s="6" t="s">
        <v>114</v>
      </c>
      <c r="B139" s="2">
        <v>160</v>
      </c>
      <c r="C139" s="3">
        <v>7000</v>
      </c>
      <c r="D139" s="3">
        <v>30</v>
      </c>
    </row>
    <row r="140" spans="1:4" x14ac:dyDescent="0.25">
      <c r="A140" s="4" t="s">
        <v>115</v>
      </c>
      <c r="B140" s="2">
        <v>288</v>
      </c>
      <c r="C140" s="3">
        <v>7000</v>
      </c>
      <c r="D140" s="3">
        <v>30</v>
      </c>
    </row>
    <row r="141" spans="1:4" x14ac:dyDescent="0.25">
      <c r="A141" s="5" t="s">
        <v>6</v>
      </c>
      <c r="B141" s="2"/>
      <c r="C141" s="3">
        <v>7000</v>
      </c>
      <c r="D141" s="3">
        <v>30</v>
      </c>
    </row>
    <row r="142" spans="1:4" x14ac:dyDescent="0.25">
      <c r="A142" s="6" t="s">
        <v>116</v>
      </c>
      <c r="B142" s="2">
        <v>136</v>
      </c>
      <c r="C142" s="3">
        <v>7000</v>
      </c>
      <c r="D142" s="3">
        <v>30</v>
      </c>
    </row>
    <row r="143" spans="1:4" x14ac:dyDescent="0.25">
      <c r="A143" s="6" t="s">
        <v>117</v>
      </c>
      <c r="B143" s="2">
        <v>152</v>
      </c>
      <c r="C143" s="3">
        <v>7000</v>
      </c>
      <c r="D143" s="3">
        <v>30</v>
      </c>
    </row>
    <row r="144" spans="1:4" x14ac:dyDescent="0.25">
      <c r="A144" s="4" t="s">
        <v>118</v>
      </c>
      <c r="B144" s="2">
        <v>310</v>
      </c>
      <c r="C144" s="3">
        <v>7000</v>
      </c>
      <c r="D144" s="3">
        <v>30</v>
      </c>
    </row>
    <row r="145" spans="1:4" x14ac:dyDescent="0.25">
      <c r="A145" s="5" t="s">
        <v>58</v>
      </c>
      <c r="B145" s="2"/>
      <c r="C145" s="3">
        <v>7000</v>
      </c>
      <c r="D145" s="3">
        <v>30</v>
      </c>
    </row>
    <row r="146" spans="1:4" x14ac:dyDescent="0.25">
      <c r="A146" s="6" t="s">
        <v>119</v>
      </c>
      <c r="B146" s="2">
        <v>152</v>
      </c>
      <c r="C146" s="3">
        <v>7000</v>
      </c>
      <c r="D146" s="3">
        <v>30</v>
      </c>
    </row>
    <row r="147" spans="1:4" x14ac:dyDescent="0.25">
      <c r="A147" s="6" t="s">
        <v>120</v>
      </c>
      <c r="B147" s="2">
        <v>158</v>
      </c>
      <c r="C147" s="3">
        <v>7000</v>
      </c>
      <c r="D147" s="3">
        <v>30</v>
      </c>
    </row>
    <row r="148" spans="1:4" x14ac:dyDescent="0.25">
      <c r="A148" s="4" t="s">
        <v>121</v>
      </c>
      <c r="B148" s="2">
        <v>416</v>
      </c>
      <c r="C148" s="3">
        <v>7000</v>
      </c>
      <c r="D148" s="3">
        <v>30</v>
      </c>
    </row>
    <row r="149" spans="1:4" x14ac:dyDescent="0.25">
      <c r="A149" s="6" t="s">
        <v>122</v>
      </c>
      <c r="B149" s="2">
        <v>128</v>
      </c>
      <c r="C149" s="3">
        <v>7000</v>
      </c>
      <c r="D149" s="3">
        <v>30</v>
      </c>
    </row>
    <row r="150" spans="1:4" x14ac:dyDescent="0.25">
      <c r="A150" s="5" t="s">
        <v>6</v>
      </c>
      <c r="B150" s="2"/>
      <c r="C150" s="3">
        <v>7000</v>
      </c>
      <c r="D150" s="3">
        <v>30</v>
      </c>
    </row>
    <row r="151" spans="1:4" x14ac:dyDescent="0.25">
      <c r="A151" s="6" t="s">
        <v>123</v>
      </c>
      <c r="B151" s="2">
        <v>136</v>
      </c>
      <c r="C151" s="3">
        <v>7000</v>
      </c>
      <c r="D151" s="3">
        <v>30</v>
      </c>
    </row>
    <row r="152" spans="1:4" x14ac:dyDescent="0.25">
      <c r="A152" s="6" t="s">
        <v>124</v>
      </c>
      <c r="B152" s="2">
        <v>152</v>
      </c>
      <c r="C152" s="3">
        <v>7000</v>
      </c>
      <c r="D152" s="3">
        <v>30</v>
      </c>
    </row>
    <row r="153" spans="1:4" x14ac:dyDescent="0.25">
      <c r="A153" s="4" t="s">
        <v>125</v>
      </c>
      <c r="B153" s="2">
        <v>312</v>
      </c>
      <c r="C153" s="3">
        <v>7000</v>
      </c>
      <c r="D153" s="3">
        <v>30</v>
      </c>
    </row>
    <row r="154" spans="1:4" x14ac:dyDescent="0.25">
      <c r="A154" s="5" t="s">
        <v>6</v>
      </c>
      <c r="B154" s="2"/>
      <c r="C154" s="3">
        <v>7000</v>
      </c>
      <c r="D154" s="3">
        <v>30</v>
      </c>
    </row>
    <row r="155" spans="1:4" x14ac:dyDescent="0.25">
      <c r="A155" s="6" t="s">
        <v>126</v>
      </c>
      <c r="B155" s="2">
        <v>160</v>
      </c>
      <c r="C155" s="3">
        <v>7000</v>
      </c>
      <c r="D155" s="3">
        <v>30</v>
      </c>
    </row>
    <row r="156" spans="1:4" x14ac:dyDescent="0.25">
      <c r="A156" s="6" t="s">
        <v>127</v>
      </c>
      <c r="B156" s="2">
        <v>152</v>
      </c>
      <c r="C156" s="3">
        <v>7000</v>
      </c>
      <c r="D156" s="3">
        <v>30</v>
      </c>
    </row>
    <row r="157" spans="1:4" x14ac:dyDescent="0.25">
      <c r="A157" s="4" t="s">
        <v>128</v>
      </c>
      <c r="B157" s="2">
        <v>152</v>
      </c>
      <c r="C157" s="3">
        <v>7000</v>
      </c>
      <c r="D157" s="3">
        <v>30</v>
      </c>
    </row>
    <row r="158" spans="1:4" x14ac:dyDescent="0.25">
      <c r="A158" s="5" t="s">
        <v>58</v>
      </c>
      <c r="B158" s="2"/>
      <c r="C158" s="3">
        <v>7000</v>
      </c>
      <c r="D158" s="3">
        <v>30</v>
      </c>
    </row>
    <row r="159" spans="1:4" x14ac:dyDescent="0.25">
      <c r="A159" s="6" t="s">
        <v>129</v>
      </c>
      <c r="B159" s="2">
        <v>152</v>
      </c>
      <c r="C159" s="3">
        <v>7000</v>
      </c>
      <c r="D159" s="3">
        <v>30</v>
      </c>
    </row>
    <row r="160" spans="1:4" x14ac:dyDescent="0.25">
      <c r="A160" s="4" t="s">
        <v>130</v>
      </c>
      <c r="B160" s="2">
        <v>152</v>
      </c>
      <c r="C160" s="3">
        <v>7000</v>
      </c>
      <c r="D160" s="3">
        <v>30</v>
      </c>
    </row>
    <row r="161" spans="1:4" x14ac:dyDescent="0.25">
      <c r="A161" s="5" t="s">
        <v>58</v>
      </c>
      <c r="B161" s="2"/>
      <c r="C161" s="3">
        <v>7000</v>
      </c>
      <c r="D161" s="3">
        <v>30</v>
      </c>
    </row>
    <row r="162" spans="1:4" x14ac:dyDescent="0.25">
      <c r="A162" s="6" t="s">
        <v>131</v>
      </c>
      <c r="B162" s="2">
        <v>152</v>
      </c>
      <c r="C162" s="3">
        <v>7000</v>
      </c>
      <c r="D162" s="3">
        <v>30</v>
      </c>
    </row>
    <row r="163" spans="1:4" x14ac:dyDescent="0.25">
      <c r="A163" s="1" t="s">
        <v>132</v>
      </c>
      <c r="B163" s="2">
        <v>88</v>
      </c>
      <c r="C163" s="3">
        <v>7000</v>
      </c>
      <c r="D163" s="3">
        <v>30</v>
      </c>
    </row>
    <row r="164" spans="1:4" x14ac:dyDescent="0.25">
      <c r="A164" s="4" t="s">
        <v>133</v>
      </c>
      <c r="B164" s="2">
        <v>88</v>
      </c>
      <c r="C164" s="3">
        <v>7000</v>
      </c>
      <c r="D164" s="3">
        <v>30</v>
      </c>
    </row>
    <row r="165" spans="1:4" x14ac:dyDescent="0.25">
      <c r="A165" s="5" t="s">
        <v>32</v>
      </c>
      <c r="B165" s="2"/>
      <c r="C165" s="3">
        <v>7000</v>
      </c>
      <c r="D165" s="3">
        <v>30</v>
      </c>
    </row>
    <row r="166" spans="1:4" x14ac:dyDescent="0.25">
      <c r="A166" s="6" t="s">
        <v>134</v>
      </c>
      <c r="B166" s="2">
        <v>88</v>
      </c>
      <c r="C166" s="3">
        <v>7000</v>
      </c>
      <c r="D166" s="3">
        <v>30</v>
      </c>
    </row>
    <row r="167" spans="1:4" x14ac:dyDescent="0.25">
      <c r="A167" s="1" t="s">
        <v>135</v>
      </c>
      <c r="B167" s="2">
        <v>128</v>
      </c>
      <c r="C167" s="3">
        <v>7000</v>
      </c>
      <c r="D167" s="3">
        <v>30</v>
      </c>
    </row>
    <row r="168" spans="1:4" x14ac:dyDescent="0.25">
      <c r="A168" s="4" t="s">
        <v>136</v>
      </c>
      <c r="B168" s="2">
        <v>128</v>
      </c>
      <c r="C168" s="3">
        <v>7000</v>
      </c>
      <c r="D168" s="3">
        <v>30</v>
      </c>
    </row>
    <row r="169" spans="1:4" x14ac:dyDescent="0.25">
      <c r="A169" s="6" t="s">
        <v>137</v>
      </c>
      <c r="B169" s="2">
        <v>64</v>
      </c>
      <c r="C169" s="3">
        <v>7000</v>
      </c>
      <c r="D169" s="3">
        <v>30</v>
      </c>
    </row>
    <row r="170" spans="1:4" x14ac:dyDescent="0.25">
      <c r="A170" s="6" t="s">
        <v>138</v>
      </c>
      <c r="B170" s="2">
        <v>64</v>
      </c>
      <c r="C170" s="3">
        <v>7000</v>
      </c>
      <c r="D170" s="3">
        <v>30</v>
      </c>
    </row>
    <row r="171" spans="1:4" x14ac:dyDescent="0.25">
      <c r="A171" s="1" t="s">
        <v>139</v>
      </c>
      <c r="B171" s="2">
        <v>440</v>
      </c>
      <c r="C171" s="3">
        <v>7000</v>
      </c>
      <c r="D171" s="3">
        <v>30</v>
      </c>
    </row>
    <row r="172" spans="1:4" x14ac:dyDescent="0.25">
      <c r="A172" s="4" t="s">
        <v>140</v>
      </c>
      <c r="B172" s="2">
        <v>440</v>
      </c>
      <c r="C172" s="3">
        <v>7000</v>
      </c>
      <c r="D172" s="3">
        <v>30</v>
      </c>
    </row>
    <row r="173" spans="1:4" x14ac:dyDescent="0.25">
      <c r="A173" s="5" t="s">
        <v>6</v>
      </c>
      <c r="B173" s="2"/>
      <c r="C173" s="3">
        <v>7000</v>
      </c>
      <c r="D173" s="3">
        <v>30</v>
      </c>
    </row>
    <row r="174" spans="1:4" x14ac:dyDescent="0.25">
      <c r="A174" s="6" t="s">
        <v>141</v>
      </c>
      <c r="B174" s="2">
        <v>160</v>
      </c>
      <c r="C174" s="3">
        <v>7000</v>
      </c>
      <c r="D174" s="3">
        <v>30</v>
      </c>
    </row>
    <row r="175" spans="1:4" x14ac:dyDescent="0.25">
      <c r="A175" s="6" t="s">
        <v>142</v>
      </c>
      <c r="B175" s="2">
        <v>120</v>
      </c>
      <c r="C175" s="3">
        <v>7000</v>
      </c>
      <c r="D175" s="3">
        <v>30</v>
      </c>
    </row>
    <row r="176" spans="1:4" x14ac:dyDescent="0.25">
      <c r="A176" s="6" t="s">
        <v>143</v>
      </c>
      <c r="B176" s="2">
        <v>160</v>
      </c>
      <c r="C176" s="3">
        <v>7000</v>
      </c>
      <c r="D176" s="3">
        <v>30</v>
      </c>
    </row>
    <row r="177" spans="1:4" x14ac:dyDescent="0.25">
      <c r="A177" s="1" t="s">
        <v>144</v>
      </c>
      <c r="B177" s="2">
        <v>312</v>
      </c>
      <c r="C177" s="3">
        <v>7000</v>
      </c>
      <c r="D177" s="3">
        <v>30</v>
      </c>
    </row>
    <row r="178" spans="1:4" x14ac:dyDescent="0.25">
      <c r="A178" s="4" t="s">
        <v>145</v>
      </c>
      <c r="B178" s="2">
        <v>312</v>
      </c>
      <c r="C178" s="3">
        <v>7000</v>
      </c>
      <c r="D178" s="3">
        <v>30</v>
      </c>
    </row>
    <row r="179" spans="1:4" x14ac:dyDescent="0.25">
      <c r="A179" s="5" t="s">
        <v>6</v>
      </c>
      <c r="B179" s="2"/>
      <c r="C179" s="3">
        <v>7000</v>
      </c>
      <c r="D179" s="3">
        <v>30</v>
      </c>
    </row>
    <row r="180" spans="1:4" x14ac:dyDescent="0.25">
      <c r="A180" s="6" t="s">
        <v>146</v>
      </c>
      <c r="B180" s="2">
        <v>160</v>
      </c>
      <c r="C180" s="3">
        <v>7000</v>
      </c>
      <c r="D180" s="3">
        <v>30</v>
      </c>
    </row>
    <row r="181" spans="1:4" x14ac:dyDescent="0.25">
      <c r="A181" s="6" t="s">
        <v>147</v>
      </c>
      <c r="B181" s="2">
        <v>152</v>
      </c>
      <c r="C181" s="3">
        <v>7000</v>
      </c>
      <c r="D181" s="3">
        <v>30</v>
      </c>
    </row>
    <row r="182" spans="1:4" x14ac:dyDescent="0.25">
      <c r="A182" s="1" t="s">
        <v>148</v>
      </c>
      <c r="B182" s="2">
        <v>12432</v>
      </c>
      <c r="C182" s="8">
        <v>25</v>
      </c>
      <c r="D182" s="8">
        <v>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5"/>
  <sheetViews>
    <sheetView workbookViewId="0">
      <selection activeCell="B39" sqref="B39"/>
    </sheetView>
  </sheetViews>
  <sheetFormatPr defaultRowHeight="15" x14ac:dyDescent="0.25"/>
  <cols>
    <col min="5" max="5" customWidth="true" width="12.140625" collapsed="true"/>
  </cols>
  <sheetData>
    <row r="2" spans="1:7" x14ac:dyDescent="0.25">
      <c r="B2" t="s">
        <v>149</v>
      </c>
      <c r="C2" t="s">
        <v>1</v>
      </c>
      <c r="D2" s="7" t="s">
        <v>2</v>
      </c>
      <c r="E2" s="7" t="s">
        <v>3</v>
      </c>
      <c r="G2" t="s">
        <v>150</v>
      </c>
    </row>
    <row r="3" spans="1:7" x14ac:dyDescent="0.25">
      <c r="A3" s="65" t="s">
        <v>151</v>
      </c>
      <c r="B3" s="6" t="s">
        <v>7</v>
      </c>
      <c r="C3" s="2">
        <v>156</v>
      </c>
      <c r="D3" s="3">
        <v>25</v>
      </c>
      <c r="E3" s="3">
        <v>3</v>
      </c>
      <c r="F3" s="3"/>
      <c r="G3" t="s">
        <v>152</v>
      </c>
    </row>
    <row r="4" spans="1:7" x14ac:dyDescent="0.25">
      <c r="A4" s="65"/>
      <c r="B4" s="6" t="s">
        <v>8</v>
      </c>
      <c r="C4" s="2">
        <v>160</v>
      </c>
      <c r="D4" s="3">
        <v>25</v>
      </c>
      <c r="E4" s="3">
        <v>4</v>
      </c>
    </row>
    <row r="5" spans="1:7" x14ac:dyDescent="0.25">
      <c r="A5" t="s">
        <v>153</v>
      </c>
    </row>
  </sheetData>
  <mergeCells count="1">
    <mergeCell ref="A3:A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19"/>
  <sheetViews>
    <sheetView workbookViewId="0">
      <selection activeCell="O15" sqref="O15"/>
    </sheetView>
  </sheetViews>
  <sheetFormatPr defaultRowHeight="15" x14ac:dyDescent="0.25"/>
  <sheetData>
    <row ht="60.75" r="1" spans="1:31" thickBot="1" x14ac:dyDescent="0.3">
      <c r="A1" s="9" t="s">
        <v>154</v>
      </c>
      <c r="B1" s="9" t="s">
        <v>155</v>
      </c>
      <c r="C1" s="9" t="s">
        <v>1</v>
      </c>
      <c r="D1" s="9" t="s">
        <v>156</v>
      </c>
      <c r="E1" s="9" t="s">
        <v>2</v>
      </c>
      <c r="F1" s="9" t="s">
        <v>3</v>
      </c>
      <c r="G1" s="27" t="s">
        <v>157</v>
      </c>
      <c r="H1" s="27" t="s">
        <v>158</v>
      </c>
      <c r="I1" s="27" t="s">
        <v>159</v>
      </c>
      <c r="J1" s="27" t="s">
        <v>160</v>
      </c>
      <c r="K1" s="27" t="s">
        <v>161</v>
      </c>
      <c r="L1" s="44" t="s">
        <v>162</v>
      </c>
      <c r="M1" s="9" t="s">
        <v>163</v>
      </c>
      <c r="N1" s="9" t="s">
        <v>164</v>
      </c>
      <c r="O1" s="53" t="s">
        <v>165</v>
      </c>
      <c r="P1" s="59" t="s">
        <v>166</v>
      </c>
      <c r="Q1" s="59" t="s">
        <v>167</v>
      </c>
      <c r="R1" s="64"/>
      <c r="S1" s="64"/>
      <c r="T1" s="64"/>
      <c r="U1" s="64"/>
      <c r="V1" s="64"/>
      <c r="W1" s="64"/>
      <c r="X1" s="64"/>
      <c r="Y1" s="64"/>
      <c r="Z1" s="64"/>
      <c r="AA1" t="s">
        <v>150</v>
      </c>
      <c r="AB1" t="s">
        <v>168</v>
      </c>
      <c r="AC1" t="s">
        <v>169</v>
      </c>
      <c r="AD1" t="s">
        <v>162</v>
      </c>
      <c r="AE1" s="64"/>
    </row>
    <row ht="15.75" r="2" spans="1:31" thickBot="1" x14ac:dyDescent="0.3">
      <c r="A2" s="78" t="s">
        <v>5</v>
      </c>
      <c r="B2" s="12" t="s">
        <v>7</v>
      </c>
      <c r="C2" s="17">
        <v>156</v>
      </c>
      <c r="D2" s="17">
        <v>152</v>
      </c>
      <c r="E2" s="22">
        <v>300</v>
      </c>
      <c r="F2" s="22">
        <v>10</v>
      </c>
      <c r="G2" s="28">
        <f>F2*D2</f>
        <v>1520</v>
      </c>
      <c r="H2" s="28"/>
      <c r="I2" s="34"/>
      <c r="J2" s="39">
        <f>G2+I2</f>
        <v>1520</v>
      </c>
      <c r="K2" s="40" t="s">
        <v>152</v>
      </c>
      <c r="L2" s="45">
        <f>_xlfn.IFS(K2=$AA$2, $AD$2, K2=$AA$3, $AD$3, K2=$AA$4, $AD$4,K2=$AA$5, $AD$5,K2=$AA$6, $AD$6,K2=$AA$7, $AD$7 )</f>
        <v>350</v>
      </c>
      <c r="M2" s="80">
        <f>100*(1-SUM(L2:L3)/SUM(E2:E3))</f>
        <v>-19.999999999999996</v>
      </c>
      <c r="N2" s="82">
        <f>100*(1-SUM(L2:L3)/(SUM(H2:H3)+SUM(J2:J3)))</f>
        <v>73.684210526315795</v>
      </c>
      <c r="O2" s="54">
        <v>3</v>
      </c>
      <c r="P2" s="72">
        <f>COUNT(O2:O3)</f>
        <v>2</v>
      </c>
      <c r="Q2" s="75">
        <f>AVERAGE(O2:O3)</f>
        <v>2.5</v>
      </c>
      <c r="AD2">
        <v>50</v>
      </c>
    </row>
    <row ht="15.75" r="3" spans="1:31" thickBot="1" x14ac:dyDescent="0.3">
      <c r="A3" s="79"/>
      <c r="B3" s="13" t="s">
        <v>8</v>
      </c>
      <c r="C3" s="18">
        <v>160</v>
      </c>
      <c r="D3" s="18">
        <v>152</v>
      </c>
      <c r="E3" s="23">
        <v>200</v>
      </c>
      <c r="F3" s="23">
        <v>5</v>
      </c>
      <c r="G3" s="29">
        <f ref="G3:G19" si="0" t="shared">D3*F3</f>
        <v>760</v>
      </c>
      <c r="H3" s="29"/>
      <c r="I3" s="35"/>
      <c r="J3" s="39">
        <f ref="J3:J19" si="1" t="shared">G3+I3</f>
        <v>760</v>
      </c>
      <c r="K3" s="41" t="s">
        <v>170</v>
      </c>
      <c r="L3" s="45">
        <f>_xlfn.IFS(K3=$AA$2, $AD$2, K3=$AA$3, $AD$3, K3=$AA$4, $AD$4,K3=$AA$5, $AD$5,K3=$AA$6, $AD$6,K3=$AA$7, $AD$7 )</f>
        <v>250</v>
      </c>
      <c r="M3" s="81"/>
      <c r="N3" s="83"/>
      <c r="O3" s="55">
        <v>2</v>
      </c>
      <c r="P3" s="74"/>
      <c r="Q3" s="77"/>
      <c r="AA3" t="s">
        <v>171</v>
      </c>
      <c r="AB3">
        <v>100</v>
      </c>
      <c r="AC3">
        <v>50</v>
      </c>
      <c r="AD3">
        <f>AB3+AC3</f>
        <v>150</v>
      </c>
    </row>
    <row ht="15.75" r="4" spans="1:31" thickBot="1" x14ac:dyDescent="0.3">
      <c r="A4" s="10" t="s">
        <v>9</v>
      </c>
      <c r="B4" s="14" t="s">
        <v>10</v>
      </c>
      <c r="C4" s="19">
        <v>152</v>
      </c>
      <c r="D4" s="19">
        <v>152</v>
      </c>
      <c r="E4" s="24">
        <v>150</v>
      </c>
      <c r="F4" s="24">
        <v>10</v>
      </c>
      <c r="G4" s="30">
        <f si="0" t="shared"/>
        <v>1520</v>
      </c>
      <c r="H4" s="30"/>
      <c r="I4" s="36"/>
      <c r="J4" s="39">
        <f si="1" t="shared"/>
        <v>1520</v>
      </c>
      <c r="K4" s="42" t="s">
        <v>152</v>
      </c>
      <c r="L4" s="45">
        <f>_xlfn.IFS(K4=$AA$2, $AD$2, K4=$AA$3, $AD$3, K4=$AA$4, $AD$4,K4=$AA$5, $AD$5,K4=$AA$6, $AD$6,K4=$AA$7, $AD$7 )</f>
        <v>350</v>
      </c>
      <c r="M4" s="49">
        <f>100*(1-L4/E4)</f>
        <v>-133.33333333333334</v>
      </c>
      <c r="N4" s="51">
        <f>100*(1-L4/G4)</f>
        <v>76.973684210526315</v>
      </c>
      <c r="O4" s="56">
        <v>3</v>
      </c>
      <c r="P4" s="60">
        <f>1</f>
        <v>1</v>
      </c>
      <c r="Q4" s="62">
        <f>O4</f>
        <v>3</v>
      </c>
      <c r="AA4" t="s">
        <v>170</v>
      </c>
      <c r="AB4">
        <v>200</v>
      </c>
      <c r="AC4">
        <v>50</v>
      </c>
      <c r="AD4">
        <f>AB4+AC4</f>
        <v>250</v>
      </c>
    </row>
    <row ht="15.75" r="5" spans="1:31" thickBot="1" x14ac:dyDescent="0.3">
      <c r="A5" s="10" t="s">
        <v>11</v>
      </c>
      <c r="B5" s="14" t="s">
        <v>12</v>
      </c>
      <c r="C5" s="19">
        <v>73</v>
      </c>
      <c r="D5" s="19">
        <v>152</v>
      </c>
      <c r="E5" s="24">
        <v>0</v>
      </c>
      <c r="F5" s="24">
        <v>0</v>
      </c>
      <c r="G5" s="31">
        <v>0</v>
      </c>
      <c r="H5" s="31">
        <f>73*44</f>
        <v>3212</v>
      </c>
      <c r="I5" s="36"/>
      <c r="J5" s="39">
        <f si="1" t="shared"/>
        <v>0</v>
      </c>
      <c r="K5" s="42" t="s">
        <v>172</v>
      </c>
      <c r="L5" s="45">
        <f>_xlfn.IFS(K5=$AA$2, $AD$2, K5=$AA$3, $AD$3, K5=$AA$4, $AD$4,K5=$AA$5, $AD$5,K5=$AA$6, $AD$6,K5=$AA$7, $AD$7 )</f>
        <v>550</v>
      </c>
      <c r="M5" s="50" t="e">
        <f>100*(1-L5/E5)</f>
        <v>#DIV/0!</v>
      </c>
      <c r="N5" s="52">
        <f>100*(1-L5/H5)</f>
        <v>82.876712328767127</v>
      </c>
      <c r="O5" s="54">
        <v>5</v>
      </c>
      <c r="P5" s="61">
        <f>1</f>
        <v>1</v>
      </c>
      <c r="Q5" s="63">
        <f>O5</f>
        <v>5</v>
      </c>
      <c r="AA5" t="s">
        <v>152</v>
      </c>
      <c r="AB5">
        <v>300</v>
      </c>
      <c r="AC5">
        <v>50</v>
      </c>
      <c r="AD5">
        <f>AB5+AC5</f>
        <v>350</v>
      </c>
    </row>
    <row ht="15.75" r="6" spans="1:31" thickBot="1" x14ac:dyDescent="0.3">
      <c r="A6" s="10" t="s">
        <v>13</v>
      </c>
      <c r="B6" s="14" t="s">
        <v>14</v>
      </c>
      <c r="C6" s="19">
        <v>137</v>
      </c>
      <c r="D6" s="19">
        <v>152</v>
      </c>
      <c r="E6" s="24">
        <v>400</v>
      </c>
      <c r="F6" s="24">
        <v>5</v>
      </c>
      <c r="G6" s="30">
        <f si="0" t="shared"/>
        <v>760</v>
      </c>
      <c r="H6" s="30"/>
      <c r="I6" s="36"/>
      <c r="J6" s="39">
        <f si="1" t="shared"/>
        <v>760</v>
      </c>
      <c r="K6" s="42" t="s">
        <v>171</v>
      </c>
      <c r="L6" s="45">
        <f>_xlfn.IFS(K6=$AA$2, $AD$2, K6=$AA$3, $AD$3, K6=$AA$4, $AD$4,K6=$AA$5, $AD$5,K6=$AA$6, $AD$6,K6=$AA$7, $AD$7 )</f>
        <v>150</v>
      </c>
      <c r="M6" s="49">
        <f>100*(1-L6/E6)</f>
        <v>62.5</v>
      </c>
      <c r="N6" s="51">
        <f>100*(1-L6/G6)</f>
        <v>80.263157894736835</v>
      </c>
      <c r="O6" s="57">
        <v>1</v>
      </c>
      <c r="P6" s="60">
        <f>1</f>
        <v>1</v>
      </c>
      <c r="Q6" s="62">
        <f>O6</f>
        <v>1</v>
      </c>
      <c r="AA6" t="s">
        <v>173</v>
      </c>
      <c r="AB6">
        <v>400</v>
      </c>
      <c r="AC6">
        <v>50</v>
      </c>
      <c r="AD6">
        <f>AB6+AC6</f>
        <v>450</v>
      </c>
    </row>
    <row ht="15.75" r="7" spans="1:31" thickBot="1" x14ac:dyDescent="0.3">
      <c r="A7" s="11" t="s">
        <v>16</v>
      </c>
      <c r="B7" s="12" t="s">
        <v>17</v>
      </c>
      <c r="C7" s="17">
        <v>160</v>
      </c>
      <c r="D7" s="17">
        <v>152</v>
      </c>
      <c r="E7" s="22">
        <v>150</v>
      </c>
      <c r="F7" s="22">
        <v>7</v>
      </c>
      <c r="G7" s="28">
        <f si="0" t="shared"/>
        <v>1064</v>
      </c>
      <c r="H7" s="28"/>
      <c r="I7" s="34"/>
      <c r="J7" s="28">
        <f si="1" t="shared"/>
        <v>1064</v>
      </c>
      <c r="K7" s="42" t="s">
        <v>173</v>
      </c>
      <c r="L7" s="46">
        <f ref="L7:L19" si="2" t="shared">_xlfn.IFS(K7=$AA$2, $AD$2, K7=$AA$3, $AD$3, K7=$AA$4, $AD$4,K7=$AA$5, $AD$5,K7=$AA$6, $AD$6,K7=$AA$7, $AD$7 )</f>
        <v>450</v>
      </c>
      <c r="M7" s="66">
        <f>100*(1-SUM(L7:L19)/SUM(E7:E19))</f>
        <v>8.6419753086419799</v>
      </c>
      <c r="N7" s="69">
        <f>100*(1-SUM(L7:L19)/SUM(G7:G19))</f>
        <v>75.412014885699094</v>
      </c>
      <c r="O7" s="54">
        <v>4</v>
      </c>
      <c r="P7" s="72">
        <f>COUNT(O7:O19)</f>
        <v>13</v>
      </c>
      <c r="Q7" s="75">
        <f>AVERAGE(O7:O19)</f>
        <v>2.5384615384615383</v>
      </c>
      <c r="AA7" t="s">
        <v>172</v>
      </c>
      <c r="AB7">
        <v>500</v>
      </c>
      <c r="AC7">
        <v>50</v>
      </c>
      <c r="AD7">
        <f>AB7+AC7</f>
        <v>550</v>
      </c>
    </row>
    <row ht="15.75" r="8" spans="1:31" thickBot="1" x14ac:dyDescent="0.3">
      <c r="A8" s="11" t="s">
        <v>16</v>
      </c>
      <c r="B8" s="15" t="s">
        <v>18</v>
      </c>
      <c r="C8" s="20">
        <v>160</v>
      </c>
      <c r="D8" s="20">
        <v>152</v>
      </c>
      <c r="E8" s="25">
        <v>200</v>
      </c>
      <c r="F8" s="25">
        <v>8</v>
      </c>
      <c r="G8" s="32">
        <f si="0" t="shared"/>
        <v>1216</v>
      </c>
      <c r="H8" s="32"/>
      <c r="I8" s="37"/>
      <c r="J8" s="28">
        <f si="1" t="shared"/>
        <v>1216</v>
      </c>
      <c r="K8" s="42" t="s">
        <v>152</v>
      </c>
      <c r="L8" s="47">
        <f si="2" t="shared"/>
        <v>350</v>
      </c>
      <c r="M8" s="67"/>
      <c r="N8" s="70"/>
      <c r="O8" s="58">
        <v>3</v>
      </c>
      <c r="P8" s="73"/>
      <c r="Q8" s="76"/>
    </row>
    <row ht="15.75" r="9" spans="1:31" thickBot="1" x14ac:dyDescent="0.3">
      <c r="A9" s="11" t="s">
        <v>16</v>
      </c>
      <c r="B9" s="15" t="s">
        <v>19</v>
      </c>
      <c r="C9" s="20">
        <v>124</v>
      </c>
      <c r="D9" s="20">
        <v>152</v>
      </c>
      <c r="E9" s="25">
        <v>300</v>
      </c>
      <c r="F9" s="25">
        <v>9</v>
      </c>
      <c r="G9" s="32">
        <f si="0" t="shared"/>
        <v>1368</v>
      </c>
      <c r="H9" s="32"/>
      <c r="I9" s="37"/>
      <c r="J9" s="28">
        <f si="1" t="shared"/>
        <v>1368</v>
      </c>
      <c r="K9" s="42" t="s">
        <v>152</v>
      </c>
      <c r="L9" s="47">
        <f si="2" t="shared"/>
        <v>350</v>
      </c>
      <c r="M9" s="67"/>
      <c r="N9" s="70"/>
      <c r="O9" s="58">
        <v>3</v>
      </c>
      <c r="P9" s="73"/>
      <c r="Q9" s="76"/>
    </row>
    <row ht="15.75" r="10" spans="1:31" thickBot="1" x14ac:dyDescent="0.3">
      <c r="A10" s="11" t="s">
        <v>16</v>
      </c>
      <c r="B10" s="15" t="s">
        <v>20</v>
      </c>
      <c r="C10" s="20">
        <v>136</v>
      </c>
      <c r="D10" s="20">
        <v>152</v>
      </c>
      <c r="E10" s="25">
        <v>400</v>
      </c>
      <c r="F10" s="25">
        <v>10</v>
      </c>
      <c r="G10" s="32">
        <f si="0" t="shared"/>
        <v>1520</v>
      </c>
      <c r="H10" s="32"/>
      <c r="I10" s="37"/>
      <c r="J10" s="28">
        <f si="1" t="shared"/>
        <v>1520</v>
      </c>
      <c r="K10" s="42" t="s">
        <v>152</v>
      </c>
      <c r="L10" s="47">
        <f si="2" t="shared"/>
        <v>350</v>
      </c>
      <c r="M10" s="67"/>
      <c r="N10" s="70"/>
      <c r="O10" s="58">
        <v>3</v>
      </c>
      <c r="P10" s="73"/>
      <c r="Q10" s="76"/>
    </row>
    <row ht="15.75" r="11" spans="1:31" thickBot="1" x14ac:dyDescent="0.3">
      <c r="A11" s="11" t="s">
        <v>16</v>
      </c>
      <c r="B11" s="16"/>
      <c r="C11" s="21"/>
      <c r="D11" s="21"/>
      <c r="E11" s="26"/>
      <c r="F11" s="26"/>
      <c r="G11" s="33"/>
      <c r="H11" s="33"/>
      <c r="I11" s="38"/>
      <c r="J11" s="28"/>
      <c r="K11" s="43"/>
      <c r="L11" s="47"/>
      <c r="M11" s="67"/>
      <c r="N11" s="70"/>
      <c r="O11" s="58">
        <v>2</v>
      </c>
      <c r="P11" s="73"/>
      <c r="Q11" s="76"/>
    </row>
    <row ht="15.75" r="12" spans="1:31" thickBot="1" x14ac:dyDescent="0.3">
      <c r="A12" s="11" t="s">
        <v>16</v>
      </c>
      <c r="B12" s="15" t="s">
        <v>22</v>
      </c>
      <c r="C12" s="20">
        <v>160</v>
      </c>
      <c r="D12" s="20">
        <v>152</v>
      </c>
      <c r="E12" s="25">
        <v>500</v>
      </c>
      <c r="F12" s="25">
        <v>10</v>
      </c>
      <c r="G12" s="32">
        <f si="0" t="shared"/>
        <v>1520</v>
      </c>
      <c r="H12" s="32"/>
      <c r="I12" s="37"/>
      <c r="J12" s="28">
        <f si="1" t="shared"/>
        <v>1520</v>
      </c>
      <c r="K12" s="42" t="s">
        <v>170</v>
      </c>
      <c r="L12" s="47">
        <f si="2" t="shared"/>
        <v>250</v>
      </c>
      <c r="M12" s="67"/>
      <c r="N12" s="70"/>
      <c r="O12" s="58">
        <v>2</v>
      </c>
      <c r="P12" s="73"/>
      <c r="Q12" s="76"/>
    </row>
    <row ht="15.75" r="13" spans="1:31" thickBot="1" x14ac:dyDescent="0.3">
      <c r="A13" s="11" t="s">
        <v>16</v>
      </c>
      <c r="B13" s="15" t="s">
        <v>23</v>
      </c>
      <c r="C13" s="20">
        <v>120</v>
      </c>
      <c r="D13" s="20">
        <v>152</v>
      </c>
      <c r="E13" s="25">
        <v>400</v>
      </c>
      <c r="F13" s="25">
        <v>15</v>
      </c>
      <c r="G13" s="32">
        <f si="0" t="shared"/>
        <v>2280</v>
      </c>
      <c r="H13" s="32"/>
      <c r="I13" s="37"/>
      <c r="J13" s="28">
        <f si="1" t="shared"/>
        <v>2280</v>
      </c>
      <c r="K13" s="42" t="s">
        <v>173</v>
      </c>
      <c r="L13" s="47">
        <f si="2" t="shared"/>
        <v>450</v>
      </c>
      <c r="M13" s="67"/>
      <c r="N13" s="70"/>
      <c r="O13" s="58">
        <v>4</v>
      </c>
      <c r="P13" s="73"/>
      <c r="Q13" s="76"/>
    </row>
    <row ht="15.75" r="14" spans="1:31" thickBot="1" x14ac:dyDescent="0.3">
      <c r="A14" s="11" t="s">
        <v>16</v>
      </c>
      <c r="B14" s="15" t="s">
        <v>24</v>
      </c>
      <c r="C14" s="20">
        <v>160</v>
      </c>
      <c r="D14" s="20">
        <v>152</v>
      </c>
      <c r="E14" s="25">
        <v>300</v>
      </c>
      <c r="F14" s="25">
        <v>10</v>
      </c>
      <c r="G14" s="32">
        <f si="0" t="shared"/>
        <v>1520</v>
      </c>
      <c r="H14" s="32"/>
      <c r="I14" s="37"/>
      <c r="J14" s="28">
        <f si="1" t="shared"/>
        <v>1520</v>
      </c>
      <c r="K14" s="42" t="s">
        <v>170</v>
      </c>
      <c r="L14" s="47">
        <f si="2" t="shared"/>
        <v>250</v>
      </c>
      <c r="M14" s="67"/>
      <c r="N14" s="70"/>
      <c r="O14" s="58">
        <v>2</v>
      </c>
      <c r="P14" s="73"/>
      <c r="Q14" s="76"/>
    </row>
    <row ht="15.75" r="15" spans="1:31" thickBot="1" x14ac:dyDescent="0.3">
      <c r="A15" s="11" t="s">
        <v>16</v>
      </c>
      <c r="B15" s="15" t="s">
        <v>25</v>
      </c>
      <c r="C15" s="20">
        <v>160</v>
      </c>
      <c r="D15" s="20">
        <v>152</v>
      </c>
      <c r="E15" s="25">
        <v>400</v>
      </c>
      <c r="F15" s="25">
        <v>8</v>
      </c>
      <c r="G15" s="32">
        <f si="0" t="shared"/>
        <v>1216</v>
      </c>
      <c r="H15" s="32"/>
      <c r="I15" s="37"/>
      <c r="J15" s="28">
        <f si="1" t="shared"/>
        <v>1216</v>
      </c>
      <c r="K15" s="42" t="s">
        <v>170</v>
      </c>
      <c r="L15" s="47">
        <f si="2" t="shared"/>
        <v>250</v>
      </c>
      <c r="M15" s="67"/>
      <c r="N15" s="70"/>
      <c r="O15" s="58">
        <v>2</v>
      </c>
      <c r="P15" s="73"/>
      <c r="Q15" s="76"/>
    </row>
    <row ht="15.75" r="16" spans="1:31" thickBot="1" x14ac:dyDescent="0.3">
      <c r="A16" s="11" t="s">
        <v>16</v>
      </c>
      <c r="B16" s="15" t="s">
        <v>26</v>
      </c>
      <c r="C16" s="20">
        <v>144</v>
      </c>
      <c r="D16" s="20">
        <v>152</v>
      </c>
      <c r="E16" s="25">
        <v>500</v>
      </c>
      <c r="F16" s="25">
        <v>7</v>
      </c>
      <c r="G16" s="32">
        <f si="0" t="shared"/>
        <v>1064</v>
      </c>
      <c r="H16" s="32"/>
      <c r="I16" s="37"/>
      <c r="J16" s="28">
        <f si="1" t="shared"/>
        <v>1064</v>
      </c>
      <c r="K16" s="42" t="s">
        <v>171</v>
      </c>
      <c r="L16" s="47">
        <f si="2" t="shared"/>
        <v>150</v>
      </c>
      <c r="M16" s="67"/>
      <c r="N16" s="70"/>
      <c r="O16" s="58">
        <v>1</v>
      </c>
      <c r="P16" s="73"/>
      <c r="Q16" s="76"/>
    </row>
    <row ht="15.75" r="17" spans="1:17" thickBot="1" x14ac:dyDescent="0.3">
      <c r="A17" s="11" t="s">
        <v>16</v>
      </c>
      <c r="B17" s="15" t="s">
        <v>27</v>
      </c>
      <c r="C17" s="20">
        <v>152</v>
      </c>
      <c r="D17" s="20">
        <v>152</v>
      </c>
      <c r="E17" s="25">
        <v>200</v>
      </c>
      <c r="F17" s="25">
        <v>6</v>
      </c>
      <c r="G17" s="32">
        <f si="0" t="shared"/>
        <v>912</v>
      </c>
      <c r="H17" s="32"/>
      <c r="I17" s="37"/>
      <c r="J17" s="28">
        <f si="1" t="shared"/>
        <v>912</v>
      </c>
      <c r="K17" s="42" t="s">
        <v>170</v>
      </c>
      <c r="L17" s="47">
        <f si="2" t="shared"/>
        <v>250</v>
      </c>
      <c r="M17" s="67"/>
      <c r="N17" s="70"/>
      <c r="O17" s="58">
        <v>2</v>
      </c>
      <c r="P17" s="73"/>
      <c r="Q17" s="76"/>
    </row>
    <row ht="15.75" r="18" spans="1:17" thickBot="1" x14ac:dyDescent="0.3">
      <c r="A18" s="11" t="s">
        <v>16</v>
      </c>
      <c r="B18" s="15" t="s">
        <v>28</v>
      </c>
      <c r="C18" s="20">
        <v>144</v>
      </c>
      <c r="D18" s="20">
        <v>152</v>
      </c>
      <c r="E18" s="25">
        <v>300</v>
      </c>
      <c r="F18" s="25">
        <v>5</v>
      </c>
      <c r="G18" s="32">
        <f si="0" t="shared"/>
        <v>760</v>
      </c>
      <c r="H18" s="32"/>
      <c r="I18" s="37"/>
      <c r="J18" s="28">
        <f si="1" t="shared"/>
        <v>760</v>
      </c>
      <c r="K18" s="42" t="s">
        <v>152</v>
      </c>
      <c r="L18" s="47">
        <f si="2" t="shared"/>
        <v>350</v>
      </c>
      <c r="M18" s="67"/>
      <c r="N18" s="70"/>
      <c r="O18" s="58">
        <v>3</v>
      </c>
      <c r="P18" s="73"/>
      <c r="Q18" s="76"/>
    </row>
    <row ht="15.75" r="19" spans="1:17" thickBot="1" x14ac:dyDescent="0.3">
      <c r="A19" s="11" t="s">
        <v>16</v>
      </c>
      <c r="B19" s="13" t="s">
        <v>29</v>
      </c>
      <c r="C19" s="18">
        <v>144</v>
      </c>
      <c r="D19" s="18">
        <v>152</v>
      </c>
      <c r="E19" s="23">
        <v>400</v>
      </c>
      <c r="F19" s="23">
        <v>4</v>
      </c>
      <c r="G19" s="29">
        <f si="0" t="shared"/>
        <v>608</v>
      </c>
      <c r="H19" s="29"/>
      <c r="I19" s="35"/>
      <c r="J19" s="28">
        <f si="1" t="shared"/>
        <v>608</v>
      </c>
      <c r="K19" s="42" t="s">
        <v>170</v>
      </c>
      <c r="L19" s="48">
        <f si="2" t="shared"/>
        <v>250</v>
      </c>
      <c r="M19" s="68"/>
      <c r="N19" s="71"/>
      <c r="O19" s="55">
        <v>2</v>
      </c>
      <c r="P19" s="74"/>
      <c r="Q19" s="77"/>
    </row>
  </sheetData>
  <mergeCells count="9">
    <mergeCell ref="M7:M19"/>
    <mergeCell ref="N7:N19"/>
    <mergeCell ref="P7:P19"/>
    <mergeCell ref="Q7:Q19"/>
    <mergeCell ref="A2:A3"/>
    <mergeCell ref="M2:M3"/>
    <mergeCell ref="N2:N3"/>
    <mergeCell ref="P2:P3"/>
    <mergeCell ref="Q2:Q3"/>
  </mergeCells>
  <conditionalFormatting sqref="E2:E19">
    <cfRule dxfId="0" operator="equal" priority="1" type="cellIs">
      <formula>0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>
  <dimension ref="A1:X89"/>
  <sheetViews>
    <sheetView workbookViewId="0"/>
  </sheetViews>
  <sheetFormatPr defaultRowHeight="15.0"/>
  <cols>
    <col min="1" max="1" customWidth="true" width="12.890625" collapsed="true"/>
    <col min="2" max="2" customWidth="true" width="19.53125" collapsed="true"/>
    <col min="8" max="8" customWidth="true" width="19.53125" collapsed="true"/>
    <col min="11" max="11" customWidth="true" width="23.4375" collapsed="true"/>
  </cols>
  <sheetData>
    <row customHeight="true" ht="60.0" r="1">
      <c r="A1" s="84" t="s">
        <v>154</v>
      </c>
      <c r="B1" s="85" t="s">
        <v>155</v>
      </c>
      <c r="C1" s="86" t="s">
        <v>1</v>
      </c>
      <c r="D1" s="87" t="s">
        <v>156</v>
      </c>
      <c r="E1" s="88" t="s">
        <v>2</v>
      </c>
      <c r="F1" s="89" t="s">
        <v>174</v>
      </c>
      <c r="G1" s="90" t="s">
        <v>157</v>
      </c>
      <c r="H1" s="91" t="s">
        <v>158</v>
      </c>
      <c r="I1" s="92" t="s">
        <v>159</v>
      </c>
      <c r="J1" s="93" t="s">
        <v>160</v>
      </c>
      <c r="K1" s="94" t="s">
        <v>161</v>
      </c>
      <c r="L1" s="95" t="s">
        <v>162</v>
      </c>
      <c r="M1" s="96" t="s">
        <v>163</v>
      </c>
      <c r="N1" s="97" t="s">
        <v>164</v>
      </c>
      <c r="O1" s="98" t="s">
        <v>165</v>
      </c>
      <c r="P1" s="99" t="s">
        <v>166</v>
      </c>
      <c r="Q1" s="100" t="s">
        <v>175</v>
      </c>
      <c r="R1" s="101" t="s">
        <v>176</v>
      </c>
      <c r="S1" s="102" t="s">
        <v>177</v>
      </c>
      <c r="T1" s="1839" t="s">
        <v>150</v>
      </c>
      <c r="U1" s="1840" t="s">
        <v>168</v>
      </c>
      <c r="V1" s="1841" t="s">
        <v>169</v>
      </c>
      <c r="W1" s="1842" t="s">
        <v>162</v>
      </c>
    </row>
    <row r="2">
      <c r="A2" s="2665" t="s">
        <v>5</v>
      </c>
      <c r="B2" s="107" t="s">
        <v>7</v>
      </c>
      <c r="C2" s="108" t="s">
        <v>179</v>
      </c>
      <c r="D2" s="109" t="n">
        <v>152.0</v>
      </c>
      <c r="E2" s="110" t="s">
        <v>180</v>
      </c>
      <c r="F2" s="105" t="s">
        <v>178</v>
      </c>
      <c r="G2" s="111" t="n">
        <v>4560.0</v>
      </c>
      <c r="H2" s="103"/>
      <c r="I2" s="112"/>
      <c r="J2" s="114">
        <f>G2</f>
      </c>
      <c r="K2" s="104" t="s">
        <v>152</v>
      </c>
      <c r="L2" s="115" t="n">
        <v>3030.0</v>
      </c>
      <c r="M2" s="117">
        <f>((E2-L2)/E2)*100 </f>
      </c>
      <c r="N2" s="119">
        <f>((G2-L2)/G2)*100 </f>
      </c>
      <c r="O2" s="120" t="n">
        <v>3.0</v>
      </c>
      <c r="P2" s="139" t="n">
        <v>2.0</v>
      </c>
      <c r="Q2" s="140" t="s">
        <v>182</v>
      </c>
      <c r="R2" s="2667" t="n">
        <v>63.857142857142854</v>
      </c>
      <c r="S2" s="2668" t="n">
        <v>44.51754385964912</v>
      </c>
      <c r="W2" s="1843" t="s">
        <v>220</v>
      </c>
    </row>
    <row r="3">
      <c r="A3" s="2494" t="s">
        <v>5</v>
      </c>
      <c r="B3" s="125" t="s">
        <v>8</v>
      </c>
      <c r="C3" s="126" t="s">
        <v>181</v>
      </c>
      <c r="D3" s="127" t="n">
        <v>152.0</v>
      </c>
      <c r="E3" s="128" t="s">
        <v>180</v>
      </c>
      <c r="F3" s="123" t="s">
        <v>178</v>
      </c>
      <c r="G3" s="129" t="n">
        <v>4560.0</v>
      </c>
      <c r="H3" s="121"/>
      <c r="I3" s="130"/>
      <c r="J3" s="132">
        <f>G3</f>
      </c>
      <c r="K3" s="122" t="s">
        <v>170</v>
      </c>
      <c r="L3" s="133" t="n">
        <v>2030.0</v>
      </c>
      <c r="M3" s="135">
        <f>((E3-L3)/E3)*100 </f>
      </c>
      <c r="N3" s="137">
        <f>((G3-L3)/G3)*100 </f>
      </c>
      <c r="O3" s="138" t="n">
        <v>2.0</v>
      </c>
      <c r="P3" s="141" t="n">
        <v>2.0</v>
      </c>
      <c r="Q3" s="142" t="s">
        <v>182</v>
      </c>
      <c r="R3" s="2669" t="n">
        <v>63.857142857142854</v>
      </c>
      <c r="S3" s="2670" t="n">
        <v>44.51754385964912</v>
      </c>
      <c r="T3" s="1844" t="s">
        <v>171</v>
      </c>
      <c r="U3" s="1845" t="n">
        <v>1000.0</v>
      </c>
      <c r="V3" s="1846" t="n">
        <v>30.0</v>
      </c>
      <c r="W3" s="1847">
        <f>U3+V3</f>
      </c>
    </row>
    <row r="4">
      <c r="A4" s="2496" t="s">
        <v>9</v>
      </c>
      <c r="B4" s="147" t="s">
        <v>10</v>
      </c>
      <c r="C4" s="148" t="s">
        <v>183</v>
      </c>
      <c r="D4" s="149" t="n">
        <v>152.0</v>
      </c>
      <c r="E4" s="150" t="s">
        <v>180</v>
      </c>
      <c r="F4" s="145" t="s">
        <v>178</v>
      </c>
      <c r="G4" s="151" t="n">
        <v>4560.0</v>
      </c>
      <c r="H4" s="143"/>
      <c r="I4" s="152"/>
      <c r="J4" s="154">
        <f>G4</f>
      </c>
      <c r="K4" s="144" t="s">
        <v>152</v>
      </c>
      <c r="L4" s="155" t="n">
        <v>3030.0</v>
      </c>
      <c r="M4" s="157">
        <f>((E4-L4)/E4)*100 </f>
      </c>
      <c r="N4" s="159">
        <f>((G4-L4)/G4)*100 </f>
      </c>
      <c r="O4" s="160" t="n">
        <v>3.0</v>
      </c>
      <c r="P4" s="161" t="n">
        <v>1.0</v>
      </c>
      <c r="Q4" s="162" t="s">
        <v>184</v>
      </c>
      <c r="R4" s="2671" t="n">
        <v>56.714285714285715</v>
      </c>
      <c r="S4" s="2672" t="n">
        <v>33.55263157894737</v>
      </c>
      <c r="T4" s="1848" t="s">
        <v>170</v>
      </c>
      <c r="U4" s="1849" t="n">
        <v>2000.0</v>
      </c>
      <c r="V4" s="1850" t="n">
        <v>30.0</v>
      </c>
      <c r="W4" s="1851">
        <f>U4+V4</f>
      </c>
    </row>
    <row r="5">
      <c r="A5" s="2498" t="s">
        <v>11</v>
      </c>
      <c r="B5" s="167" t="s">
        <v>12</v>
      </c>
      <c r="C5" s="168" t="s">
        <v>185</v>
      </c>
      <c r="D5" s="169" t="n">
        <v>152.0</v>
      </c>
      <c r="E5" s="170" t="s">
        <v>180</v>
      </c>
      <c r="F5" s="165" t="s">
        <v>178</v>
      </c>
      <c r="G5" s="171" t="n">
        <v>4560.0</v>
      </c>
      <c r="H5" s="163"/>
      <c r="I5" s="172"/>
      <c r="J5" s="174">
        <f>G5</f>
      </c>
      <c r="K5" s="164" t="s">
        <v>172</v>
      </c>
      <c r="L5" s="175" t="n">
        <v>4530.0</v>
      </c>
      <c r="M5" s="177">
        <f>((E5-L5)/E5)*100 </f>
      </c>
      <c r="N5" s="179">
        <f>((G5-L5)/G5)*100 </f>
      </c>
      <c r="O5" s="180" t="n">
        <v>5.0</v>
      </c>
      <c r="P5" s="181" t="n">
        <v>1.0</v>
      </c>
      <c r="Q5" s="182" t="s">
        <v>186</v>
      </c>
      <c r="R5" s="2673" t="n">
        <v>35.285714285714285</v>
      </c>
      <c r="S5" s="2674" t="n">
        <v>0.6578947368421052</v>
      </c>
      <c r="T5" s="1852" t="s">
        <v>152</v>
      </c>
      <c r="U5" s="1853" t="n">
        <v>3000.0</v>
      </c>
      <c r="V5" s="1854" t="n">
        <v>30.0</v>
      </c>
      <c r="W5" s="1855">
        <f>U5+V5</f>
      </c>
    </row>
    <row r="6">
      <c r="A6" s="2500" t="s">
        <v>13</v>
      </c>
      <c r="B6" s="187" t="s">
        <v>14</v>
      </c>
      <c r="C6" s="188" t="s">
        <v>187</v>
      </c>
      <c r="D6" s="189" t="n">
        <v>152.0</v>
      </c>
      <c r="E6" s="190" t="s">
        <v>180</v>
      </c>
      <c r="F6" s="185" t="s">
        <v>178</v>
      </c>
      <c r="G6" s="191" t="n">
        <v>4560.0</v>
      </c>
      <c r="H6" s="183"/>
      <c r="I6" s="192"/>
      <c r="J6" s="194">
        <f>G6</f>
      </c>
      <c r="K6" s="184" t="s">
        <v>171</v>
      </c>
      <c r="L6" s="195" t="n">
        <v>1030.0</v>
      </c>
      <c r="M6" s="197">
        <f>((E6-L6)/E6)*100 </f>
      </c>
      <c r="N6" s="199">
        <f>((G6-L6)/G6)*100 </f>
      </c>
      <c r="O6" s="200" t="n">
        <v>1.0</v>
      </c>
      <c r="P6" s="201" t="n">
        <v>1.0</v>
      </c>
      <c r="Q6" s="202" t="s">
        <v>188</v>
      </c>
      <c r="R6" s="2675" t="n">
        <v>85.28571428571429</v>
      </c>
      <c r="S6" s="2676" t="n">
        <v>77.41228070175438</v>
      </c>
      <c r="T6" s="1856" t="s">
        <v>173</v>
      </c>
      <c r="U6" s="1857" t="n">
        <v>4000.0</v>
      </c>
      <c r="V6" s="1858" t="n">
        <v>30.0</v>
      </c>
      <c r="W6" s="1859">
        <f>U6+V6</f>
      </c>
    </row>
    <row r="7">
      <c r="A7" s="2502" t="s">
        <v>16</v>
      </c>
      <c r="B7" s="207" t="s">
        <v>17</v>
      </c>
      <c r="C7" s="208" t="s">
        <v>181</v>
      </c>
      <c r="D7" s="209" t="n">
        <v>152.0</v>
      </c>
      <c r="E7" s="210" t="s">
        <v>180</v>
      </c>
      <c r="F7" s="205" t="s">
        <v>178</v>
      </c>
      <c r="G7" s="211" t="n">
        <v>4560.0</v>
      </c>
      <c r="H7" s="203"/>
      <c r="I7" s="212"/>
      <c r="J7" s="214">
        <f>G7</f>
      </c>
      <c r="K7" s="204" t="s">
        <v>173</v>
      </c>
      <c r="L7" s="215" t="n">
        <v>4030.0</v>
      </c>
      <c r="M7" s="217">
        <f>((E7-L7)/E7)*100 </f>
      </c>
      <c r="N7" s="219">
        <f>((G7-L7)/G7)*100 </f>
      </c>
      <c r="O7" s="220" t="n">
        <v>4.0</v>
      </c>
      <c r="P7" s="436" t="n">
        <v>13.0</v>
      </c>
      <c r="Q7" s="437" t="s">
        <v>196</v>
      </c>
      <c r="R7" s="2677" t="n">
        <v>71.0989010989011</v>
      </c>
      <c r="S7" s="2678" t="n">
        <v>55.634278002699055</v>
      </c>
      <c r="T7" s="1860" t="s">
        <v>172</v>
      </c>
      <c r="U7" s="1861" t="n">
        <v>4500.0</v>
      </c>
      <c r="V7" s="1862" t="n">
        <v>30.0</v>
      </c>
      <c r="W7" s="1863">
        <f>U7+V7</f>
      </c>
    </row>
    <row r="8">
      <c r="A8" s="2504" t="s">
        <v>16</v>
      </c>
      <c r="B8" s="225" t="s">
        <v>18</v>
      </c>
      <c r="C8" s="226" t="s">
        <v>181</v>
      </c>
      <c r="D8" s="227" t="n">
        <v>152.0</v>
      </c>
      <c r="E8" s="228" t="s">
        <v>180</v>
      </c>
      <c r="F8" s="223" t="s">
        <v>178</v>
      </c>
      <c r="G8" s="229" t="n">
        <v>4560.0</v>
      </c>
      <c r="H8" s="221"/>
      <c r="I8" s="230" t="s">
        <v>189</v>
      </c>
      <c r="J8" s="231" t="s">
        <v>180</v>
      </c>
      <c r="K8" s="222" t="s">
        <v>152</v>
      </c>
      <c r="L8" s="232" t="n">
        <v>3030.0</v>
      </c>
      <c r="M8" s="234">
        <f>((E8-L8)/E8)*100 </f>
      </c>
      <c r="N8" s="236">
        <f>((G8-L8)/G8)*100 </f>
      </c>
      <c r="O8" s="237" t="n">
        <v>3.0</v>
      </c>
      <c r="P8" s="438" t="n">
        <v>13.0</v>
      </c>
      <c r="Q8" s="439" t="s">
        <v>196</v>
      </c>
      <c r="R8" s="2679" t="n">
        <v>71.0989010989011</v>
      </c>
      <c r="S8" s="2680" t="n">
        <v>55.634278002699055</v>
      </c>
      <c r="T8" s="1864" t="s">
        <v>221</v>
      </c>
      <c r="U8" s="1865" t="n">
        <v>500.0</v>
      </c>
    </row>
    <row r="9">
      <c r="A9" s="2506" t="s">
        <v>16</v>
      </c>
      <c r="B9" s="242" t="s">
        <v>19</v>
      </c>
      <c r="C9" s="243" t="s">
        <v>190</v>
      </c>
      <c r="D9" s="244" t="n">
        <v>152.0</v>
      </c>
      <c r="E9" s="245" t="s">
        <v>180</v>
      </c>
      <c r="F9" s="240" t="s">
        <v>178</v>
      </c>
      <c r="G9" s="246" t="n">
        <v>4560.0</v>
      </c>
      <c r="H9" s="238"/>
      <c r="I9" s="247" t="s">
        <v>189</v>
      </c>
      <c r="J9" s="248" t="s">
        <v>180</v>
      </c>
      <c r="K9" s="239" t="s">
        <v>152</v>
      </c>
      <c r="L9" s="249" t="n">
        <v>3030.0</v>
      </c>
      <c r="M9" s="251">
        <f>((E9-L9)/E9)*100 </f>
      </c>
      <c r="N9" s="253">
        <f>((G9-L9)/G9)*100 </f>
      </c>
      <c r="O9" s="254" t="n">
        <v>3.0</v>
      </c>
      <c r="P9" s="440" t="n">
        <v>13.0</v>
      </c>
      <c r="Q9" s="441" t="s">
        <v>196</v>
      </c>
      <c r="R9" s="2681" t="n">
        <v>71.0989010989011</v>
      </c>
      <c r="S9" s="2682" t="n">
        <v>55.634278002699055</v>
      </c>
    </row>
    <row customFormat="true" r="10" s="256">
      <c r="A10" s="2508" t="s">
        <v>16</v>
      </c>
      <c r="B10" s="260" t="s">
        <v>20</v>
      </c>
      <c r="C10" s="261" t="s">
        <v>192</v>
      </c>
      <c r="D10" s="262" t="n">
        <v>152.0</v>
      </c>
      <c r="E10" s="263" t="s">
        <v>180</v>
      </c>
      <c r="F10" s="258" t="s">
        <v>178</v>
      </c>
      <c r="G10" s="264" t="n">
        <v>4560.0</v>
      </c>
      <c r="H10" s="255"/>
      <c r="I10" s="265" t="s">
        <v>189</v>
      </c>
      <c r="J10" s="266" t="s">
        <v>180</v>
      </c>
      <c r="K10" s="257" t="s">
        <v>191</v>
      </c>
      <c r="L10" s="267" t="n">
        <v>0.0</v>
      </c>
      <c r="M10" s="269">
        <f>((E10-L10)/E10)*100 </f>
      </c>
      <c r="N10" s="271">
        <f>((G10-L10)/G10)*100 </f>
      </c>
      <c r="O10" s="272" t="n">
        <v>3.0</v>
      </c>
      <c r="P10" s="442" t="n">
        <v>13.0</v>
      </c>
      <c r="Q10" s="443" t="s">
        <v>196</v>
      </c>
      <c r="R10" s="2683" t="n">
        <v>71.0989010989011</v>
      </c>
      <c r="S10" s="2684" t="n">
        <v>55.634278002699055</v>
      </c>
    </row>
    <row customFormat="true" r="11" s="274">
      <c r="A11" s="2510" t="s">
        <v>16</v>
      </c>
      <c r="B11" s="278" t="s">
        <v>21</v>
      </c>
      <c r="C11" s="279" t="s">
        <v>193</v>
      </c>
      <c r="D11" s="280" t="n">
        <v>152.0</v>
      </c>
      <c r="E11" s="281" t="s">
        <v>180</v>
      </c>
      <c r="F11" s="276" t="s">
        <v>178</v>
      </c>
      <c r="G11" s="282" t="n">
        <v>4560.0</v>
      </c>
      <c r="H11" s="273"/>
      <c r="I11" s="283" t="s">
        <v>189</v>
      </c>
      <c r="J11" s="284" t="s">
        <v>180</v>
      </c>
      <c r="K11" s="275" t="s">
        <v>191</v>
      </c>
      <c r="L11" s="285" t="n">
        <v>0.0</v>
      </c>
      <c r="M11" s="287">
        <f>((E11-L11)/E11)*100 </f>
      </c>
      <c r="N11" s="289">
        <f>((G11-L11)/G11)*100 </f>
      </c>
      <c r="O11" s="290" t="n">
        <v>3.0</v>
      </c>
      <c r="P11" s="444" t="n">
        <v>13.0</v>
      </c>
      <c r="Q11" s="445" t="s">
        <v>196</v>
      </c>
      <c r="R11" s="2685" t="n">
        <v>71.0989010989011</v>
      </c>
      <c r="S11" s="2686" t="n">
        <v>55.634278002699055</v>
      </c>
    </row>
    <row r="12">
      <c r="A12" s="2512" t="s">
        <v>16</v>
      </c>
      <c r="B12" s="295" t="s">
        <v>22</v>
      </c>
      <c r="C12" s="296" t="s">
        <v>181</v>
      </c>
      <c r="D12" s="297" t="n">
        <v>152.0</v>
      </c>
      <c r="E12" s="298" t="s">
        <v>180</v>
      </c>
      <c r="F12" s="293" t="s">
        <v>178</v>
      </c>
      <c r="G12" s="299" t="n">
        <v>4560.0</v>
      </c>
      <c r="H12" s="291"/>
      <c r="I12" s="300"/>
      <c r="J12" s="302">
        <f>G12</f>
      </c>
      <c r="K12" s="292" t="s">
        <v>170</v>
      </c>
      <c r="L12" s="303" t="n">
        <v>2030.0</v>
      </c>
      <c r="M12" s="305">
        <f>((E12-L12)/E12)*100 </f>
      </c>
      <c r="N12" s="307">
        <f>((G12-L12)/G12)*100 </f>
      </c>
      <c r="O12" s="308" t="n">
        <v>2.0</v>
      </c>
      <c r="P12" s="446" t="n">
        <v>13.0</v>
      </c>
      <c r="Q12" s="447" t="s">
        <v>196</v>
      </c>
      <c r="R12" s="2687" t="n">
        <v>71.0989010989011</v>
      </c>
      <c r="S12" s="2688" t="n">
        <v>55.634278002699055</v>
      </c>
    </row>
    <row r="13">
      <c r="A13" s="2514" t="s">
        <v>16</v>
      </c>
      <c r="B13" s="313" t="s">
        <v>23</v>
      </c>
      <c r="C13" s="314" t="s">
        <v>194</v>
      </c>
      <c r="D13" s="315" t="n">
        <v>152.0</v>
      </c>
      <c r="E13" s="316" t="s">
        <v>180</v>
      </c>
      <c r="F13" s="311" t="s">
        <v>178</v>
      </c>
      <c r="G13" s="317" t="n">
        <v>4560.0</v>
      </c>
      <c r="H13" s="309"/>
      <c r="I13" s="318"/>
      <c r="J13" s="320">
        <f>G13</f>
      </c>
      <c r="K13" s="310" t="s">
        <v>173</v>
      </c>
      <c r="L13" s="321" t="n">
        <v>4030.0</v>
      </c>
      <c r="M13" s="323">
        <f>((E13-L13)/E13)*100 </f>
      </c>
      <c r="N13" s="325">
        <f>((G13-L13)/G13)*100 </f>
      </c>
      <c r="O13" s="326" t="n">
        <v>4.0</v>
      </c>
      <c r="P13" s="448" t="n">
        <v>13.0</v>
      </c>
      <c r="Q13" s="449" t="s">
        <v>196</v>
      </c>
      <c r="R13" s="2689" t="n">
        <v>71.0989010989011</v>
      </c>
      <c r="S13" s="2690" t="n">
        <v>55.634278002699055</v>
      </c>
    </row>
    <row r="14">
      <c r="A14" s="2516" t="s">
        <v>16</v>
      </c>
      <c r="B14" s="331" t="s">
        <v>24</v>
      </c>
      <c r="C14" s="332" t="s">
        <v>181</v>
      </c>
      <c r="D14" s="333" t="n">
        <v>152.0</v>
      </c>
      <c r="E14" s="334" t="s">
        <v>180</v>
      </c>
      <c r="F14" s="329" t="s">
        <v>178</v>
      </c>
      <c r="G14" s="335" t="n">
        <v>4560.0</v>
      </c>
      <c r="H14" s="327"/>
      <c r="I14" s="336"/>
      <c r="J14" s="338">
        <f>G14</f>
      </c>
      <c r="K14" s="328" t="s">
        <v>170</v>
      </c>
      <c r="L14" s="339" t="n">
        <v>2030.0</v>
      </c>
      <c r="M14" s="341">
        <f>((E14-L14)/E14)*100 </f>
      </c>
      <c r="N14" s="343">
        <f>((G14-L14)/G14)*100 </f>
      </c>
      <c r="O14" s="344" t="n">
        <v>2.0</v>
      </c>
      <c r="P14" s="450" t="n">
        <v>13.0</v>
      </c>
      <c r="Q14" s="451" t="s">
        <v>196</v>
      </c>
      <c r="R14" s="2691" t="n">
        <v>71.0989010989011</v>
      </c>
      <c r="S14" s="2692" t="n">
        <v>55.634278002699055</v>
      </c>
    </row>
    <row customFormat="true" r="15" s="346">
      <c r="A15" s="2518" t="s">
        <v>16</v>
      </c>
      <c r="B15" s="350" t="s">
        <v>25</v>
      </c>
      <c r="C15" s="351" t="s">
        <v>181</v>
      </c>
      <c r="D15" s="352" t="n">
        <v>152.0</v>
      </c>
      <c r="E15" s="353" t="s">
        <v>180</v>
      </c>
      <c r="F15" s="348" t="s">
        <v>178</v>
      </c>
      <c r="G15" s="354" t="n">
        <v>4560.0</v>
      </c>
      <c r="H15" s="345"/>
      <c r="I15" s="355"/>
      <c r="J15" s="357">
        <f>G15</f>
      </c>
      <c r="K15" s="347" t="s">
        <v>191</v>
      </c>
      <c r="L15" s="358" t="n">
        <v>0.0</v>
      </c>
      <c r="M15" s="360">
        <f>((E15-L15)/E15)*100 </f>
      </c>
      <c r="N15" s="362">
        <f>((G15-L15)/G15)*100 </f>
      </c>
      <c r="O15" s="363" t="n">
        <v>2.0</v>
      </c>
      <c r="P15" s="452" t="n">
        <v>13.0</v>
      </c>
      <c r="Q15" s="453" t="s">
        <v>196</v>
      </c>
      <c r="R15" s="2693" t="n">
        <v>71.0989010989011</v>
      </c>
      <c r="S15" s="2694" t="n">
        <v>55.634278002699055</v>
      </c>
    </row>
    <row r="16">
      <c r="A16" s="2520" t="s">
        <v>16</v>
      </c>
      <c r="B16" s="368" t="s">
        <v>26</v>
      </c>
      <c r="C16" s="369" t="s">
        <v>195</v>
      </c>
      <c r="D16" s="370" t="n">
        <v>152.0</v>
      </c>
      <c r="E16" s="371" t="s">
        <v>180</v>
      </c>
      <c r="F16" s="366" t="s">
        <v>178</v>
      </c>
      <c r="G16" s="372" t="n">
        <v>4560.0</v>
      </c>
      <c r="H16" s="364"/>
      <c r="I16" s="373"/>
      <c r="J16" s="375">
        <f>G16</f>
      </c>
      <c r="K16" s="365" t="s">
        <v>171</v>
      </c>
      <c r="L16" s="376" t="n">
        <v>1030.0</v>
      </c>
      <c r="M16" s="378">
        <f>((E16-L16)/E16)*100 </f>
      </c>
      <c r="N16" s="380">
        <f>((G16-L16)/G16)*100 </f>
      </c>
      <c r="O16" s="381" t="n">
        <v>1.0</v>
      </c>
      <c r="P16" s="454" t="n">
        <v>13.0</v>
      </c>
      <c r="Q16" s="455" t="s">
        <v>196</v>
      </c>
      <c r="R16" s="2695" t="n">
        <v>71.0989010989011</v>
      </c>
      <c r="S16" s="2696" t="n">
        <v>55.634278002699055</v>
      </c>
    </row>
    <row r="17">
      <c r="A17" s="2522" t="s">
        <v>16</v>
      </c>
      <c r="B17" s="386" t="s">
        <v>27</v>
      </c>
      <c r="C17" s="387" t="s">
        <v>183</v>
      </c>
      <c r="D17" s="388" t="n">
        <v>152.0</v>
      </c>
      <c r="E17" s="389" t="s">
        <v>180</v>
      </c>
      <c r="F17" s="384" t="s">
        <v>178</v>
      </c>
      <c r="G17" s="390" t="n">
        <v>4560.0</v>
      </c>
      <c r="H17" s="382"/>
      <c r="I17" s="391"/>
      <c r="J17" s="393">
        <f>G17</f>
      </c>
      <c r="K17" s="383" t="s">
        <v>170</v>
      </c>
      <c r="L17" s="394" t="n">
        <v>2030.0</v>
      </c>
      <c r="M17" s="396">
        <f>((E17-L17)/E17)*100 </f>
      </c>
      <c r="N17" s="398">
        <f>((G17-L17)/G17)*100 </f>
      </c>
      <c r="O17" s="399" t="n">
        <v>2.0</v>
      </c>
      <c r="P17" s="456" t="n">
        <v>13.0</v>
      </c>
      <c r="Q17" s="457" t="s">
        <v>196</v>
      </c>
      <c r="R17" s="2697" t="n">
        <v>71.0989010989011</v>
      </c>
      <c r="S17" s="2698" t="n">
        <v>55.634278002699055</v>
      </c>
    </row>
    <row r="18">
      <c r="A18" s="2524" t="s">
        <v>16</v>
      </c>
      <c r="B18" s="404" t="s">
        <v>28</v>
      </c>
      <c r="C18" s="405" t="s">
        <v>195</v>
      </c>
      <c r="D18" s="406" t="n">
        <v>152.0</v>
      </c>
      <c r="E18" s="407" t="s">
        <v>180</v>
      </c>
      <c r="F18" s="402" t="s">
        <v>178</v>
      </c>
      <c r="G18" s="408" t="n">
        <v>4560.0</v>
      </c>
      <c r="H18" s="400"/>
      <c r="I18" s="409"/>
      <c r="J18" s="411">
        <f>G18</f>
      </c>
      <c r="K18" s="401" t="s">
        <v>152</v>
      </c>
      <c r="L18" s="412" t="n">
        <v>3030.0</v>
      </c>
      <c r="M18" s="414">
        <f>((E18-L18)/E18)*100 </f>
      </c>
      <c r="N18" s="416">
        <f>((G18-L18)/G18)*100 </f>
      </c>
      <c r="O18" s="417" t="n">
        <v>3.0</v>
      </c>
      <c r="P18" s="458" t="n">
        <v>13.0</v>
      </c>
      <c r="Q18" s="459" t="s">
        <v>196</v>
      </c>
      <c r="R18" s="2699" t="n">
        <v>71.0989010989011</v>
      </c>
      <c r="S18" s="2700" t="n">
        <v>55.634278002699055</v>
      </c>
    </row>
    <row r="19">
      <c r="A19" s="2526" t="s">
        <v>16</v>
      </c>
      <c r="B19" s="422" t="s">
        <v>29</v>
      </c>
      <c r="C19" s="423" t="s">
        <v>195</v>
      </c>
      <c r="D19" s="424" t="n">
        <v>152.0</v>
      </c>
      <c r="E19" s="425" t="s">
        <v>180</v>
      </c>
      <c r="F19" s="420" t="s">
        <v>178</v>
      </c>
      <c r="G19" s="426" t="n">
        <v>4560.0</v>
      </c>
      <c r="H19" s="418"/>
      <c r="I19" s="427"/>
      <c r="J19" s="429">
        <f>G19</f>
      </c>
      <c r="K19" s="419" t="s">
        <v>170</v>
      </c>
      <c r="L19" s="430" t="n">
        <v>2030.0</v>
      </c>
      <c r="M19" s="432">
        <f>((E19-L19)/E19)*100 </f>
      </c>
      <c r="N19" s="434">
        <f>((G19-L19)/G19)*100 </f>
      </c>
      <c r="O19" s="435" t="n">
        <v>2.0</v>
      </c>
      <c r="P19" s="460" t="n">
        <v>13.0</v>
      </c>
      <c r="Q19" s="461" t="s">
        <v>196</v>
      </c>
      <c r="R19" s="2701" t="n">
        <v>71.0989010989011</v>
      </c>
      <c r="S19" s="2702" t="n">
        <v>55.634278002699055</v>
      </c>
    </row>
    <row r="20">
      <c r="A20" s="2528" t="s">
        <v>31</v>
      </c>
      <c r="B20" s="466" t="s">
        <v>33</v>
      </c>
      <c r="C20" s="467" t="s">
        <v>195</v>
      </c>
      <c r="D20" s="468" t="n">
        <v>152.0</v>
      </c>
      <c r="E20" s="469" t="s">
        <v>180</v>
      </c>
      <c r="F20" s="464" t="s">
        <v>178</v>
      </c>
      <c r="G20" s="470" t="n">
        <v>4560.0</v>
      </c>
      <c r="H20" s="462"/>
      <c r="I20" s="471"/>
      <c r="J20" s="473">
        <f>G20</f>
      </c>
      <c r="K20" s="463" t="s">
        <v>170</v>
      </c>
      <c r="L20" s="474" t="n">
        <v>2030.0</v>
      </c>
      <c r="M20" s="476">
        <f>((E20-L20)/E20)*100 </f>
      </c>
      <c r="N20" s="478">
        <f>((G20-L20)/G20)*100 </f>
      </c>
      <c r="O20" s="479" t="n">
        <v>2.0</v>
      </c>
      <c r="P20" s="603" t="n">
        <v>8.0</v>
      </c>
      <c r="Q20" s="604" t="s">
        <v>200</v>
      </c>
      <c r="R20" s="2703" t="n">
        <v>67.42857142857143</v>
      </c>
      <c r="S20" s="2704" t="n">
        <v>50.0</v>
      </c>
    </row>
    <row r="21">
      <c r="A21" s="2530" t="s">
        <v>31</v>
      </c>
      <c r="B21" s="484" t="s">
        <v>34</v>
      </c>
      <c r="C21" s="485" t="s">
        <v>183</v>
      </c>
      <c r="D21" s="486" t="n">
        <v>152.0</v>
      </c>
      <c r="E21" s="487" t="s">
        <v>180</v>
      </c>
      <c r="F21" s="482" t="s">
        <v>178</v>
      </c>
      <c r="G21" s="488" t="n">
        <v>4560.0</v>
      </c>
      <c r="H21" s="480"/>
      <c r="I21" s="489"/>
      <c r="J21" s="491">
        <f>G21</f>
      </c>
      <c r="K21" s="481" t="s">
        <v>152</v>
      </c>
      <c r="L21" s="492" t="n">
        <v>3030.0</v>
      </c>
      <c r="M21" s="494">
        <f>((E21-L21)/E21)*100 </f>
      </c>
      <c r="N21" s="496">
        <f>((G21-L21)/G21)*100 </f>
      </c>
      <c r="O21" s="497" t="n">
        <v>3.0</v>
      </c>
      <c r="P21" s="605" t="n">
        <v>8.0</v>
      </c>
      <c r="Q21" s="606" t="s">
        <v>200</v>
      </c>
      <c r="R21" s="2705" t="n">
        <v>67.42857142857143</v>
      </c>
      <c r="S21" s="2706" t="n">
        <v>50.0</v>
      </c>
    </row>
    <row r="22">
      <c r="A22" s="2532" t="s">
        <v>31</v>
      </c>
      <c r="B22" s="502" t="s">
        <v>35</v>
      </c>
      <c r="C22" s="503" t="s">
        <v>181</v>
      </c>
      <c r="D22" s="504" t="n">
        <v>152.0</v>
      </c>
      <c r="E22" s="505" t="s">
        <v>180</v>
      </c>
      <c r="F22" s="500" t="s">
        <v>178</v>
      </c>
      <c r="G22" s="506" t="n">
        <v>4560.0</v>
      </c>
      <c r="H22" s="498"/>
      <c r="I22" s="507"/>
      <c r="J22" s="509">
        <f>G22</f>
      </c>
      <c r="K22" s="499" t="s">
        <v>170</v>
      </c>
      <c r="L22" s="510" t="n">
        <v>2030.0</v>
      </c>
      <c r="M22" s="512">
        <f>((E22-L22)/E22)*100 </f>
      </c>
      <c r="N22" s="514">
        <f>((G22-L22)/G22)*100 </f>
      </c>
      <c r="O22" s="515" t="n">
        <v>2.0</v>
      </c>
      <c r="P22" s="607" t="n">
        <v>8.0</v>
      </c>
      <c r="Q22" s="608" t="s">
        <v>200</v>
      </c>
      <c r="R22" s="2707" t="n">
        <v>67.42857142857143</v>
      </c>
      <c r="S22" s="2708" t="n">
        <v>50.0</v>
      </c>
    </row>
    <row r="23">
      <c r="A23" s="2534" t="s">
        <v>31</v>
      </c>
      <c r="B23" s="520" t="s">
        <v>36</v>
      </c>
      <c r="C23" s="521" t="s">
        <v>197</v>
      </c>
      <c r="D23" s="522" t="n">
        <v>152.0</v>
      </c>
      <c r="E23" s="523" t="s">
        <v>180</v>
      </c>
      <c r="F23" s="518" t="s">
        <v>178</v>
      </c>
      <c r="G23" s="524" t="n">
        <v>4560.0</v>
      </c>
      <c r="H23" s="516"/>
      <c r="I23" s="525"/>
      <c r="J23" s="527">
        <f>G23</f>
      </c>
      <c r="K23" s="517" t="s">
        <v>173</v>
      </c>
      <c r="L23" s="528" t="n">
        <v>4030.0</v>
      </c>
      <c r="M23" s="530">
        <f>((E23-L23)/E23)*100 </f>
      </c>
      <c r="N23" s="532">
        <f>((G23-L23)/G23)*100 </f>
      </c>
      <c r="O23" s="533" t="n">
        <v>4.0</v>
      </c>
      <c r="P23" s="609" t="n">
        <v>8.0</v>
      </c>
      <c r="Q23" s="610" t="s">
        <v>200</v>
      </c>
      <c r="R23" s="2709" t="n">
        <v>67.42857142857143</v>
      </c>
      <c r="S23" s="2710" t="n">
        <v>50.0</v>
      </c>
    </row>
    <row r="24">
      <c r="A24" s="2536" t="s">
        <v>31</v>
      </c>
      <c r="B24" s="538" t="s">
        <v>37</v>
      </c>
      <c r="C24" s="539" t="s">
        <v>198</v>
      </c>
      <c r="D24" s="540" t="n">
        <v>152.0</v>
      </c>
      <c r="E24" s="541" t="s">
        <v>180</v>
      </c>
      <c r="F24" s="536" t="s">
        <v>178</v>
      </c>
      <c r="G24" s="542" t="n">
        <v>4560.0</v>
      </c>
      <c r="H24" s="534"/>
      <c r="I24" s="543" t="s">
        <v>189</v>
      </c>
      <c r="J24" s="544" t="s">
        <v>180</v>
      </c>
      <c r="K24" s="535" t="s">
        <v>170</v>
      </c>
      <c r="L24" s="545" t="n">
        <v>2030.0</v>
      </c>
      <c r="M24" s="547">
        <f>((E24-L24)/E24)*100 </f>
      </c>
      <c r="N24" s="549">
        <f>((G24-L24)/G24)*100 </f>
      </c>
      <c r="O24" s="550" t="n">
        <v>2.0</v>
      </c>
      <c r="P24" s="611" t="n">
        <v>8.0</v>
      </c>
      <c r="Q24" s="612" t="s">
        <v>200</v>
      </c>
      <c r="R24" s="2711" t="n">
        <v>67.42857142857143</v>
      </c>
      <c r="S24" s="2712" t="n">
        <v>50.0</v>
      </c>
    </row>
    <row r="25">
      <c r="A25" s="2538" t="s">
        <v>31</v>
      </c>
      <c r="B25" s="555" t="s">
        <v>38</v>
      </c>
      <c r="C25" s="556" t="s">
        <v>199</v>
      </c>
      <c r="D25" s="557" t="n">
        <v>152.0</v>
      </c>
      <c r="E25" s="558" t="s">
        <v>180</v>
      </c>
      <c r="F25" s="553" t="s">
        <v>178</v>
      </c>
      <c r="G25" s="559" t="n">
        <v>4560.0</v>
      </c>
      <c r="H25" s="551"/>
      <c r="I25" s="560" t="s">
        <v>189</v>
      </c>
      <c r="J25" s="561" t="s">
        <v>180</v>
      </c>
      <c r="K25" s="552" t="s">
        <v>170</v>
      </c>
      <c r="L25" s="562" t="n">
        <v>2030.0</v>
      </c>
      <c r="M25" s="564">
        <f>((E25-L25)/E25)*100 </f>
      </c>
      <c r="N25" s="566">
        <f>((G25-L25)/G25)*100 </f>
      </c>
      <c r="O25" s="567" t="n">
        <v>2.0</v>
      </c>
      <c r="P25" s="613" t="n">
        <v>8.0</v>
      </c>
      <c r="Q25" s="614" t="s">
        <v>200</v>
      </c>
      <c r="R25" s="2713" t="n">
        <v>67.42857142857143</v>
      </c>
      <c r="S25" s="2714" t="n">
        <v>50.0</v>
      </c>
    </row>
    <row r="26">
      <c r="A26" s="2540" t="s">
        <v>31</v>
      </c>
      <c r="B26" s="572" t="s">
        <v>39</v>
      </c>
      <c r="C26" s="573" t="s">
        <v>198</v>
      </c>
      <c r="D26" s="574" t="n">
        <v>152.0</v>
      </c>
      <c r="E26" s="575" t="s">
        <v>180</v>
      </c>
      <c r="F26" s="570" t="s">
        <v>178</v>
      </c>
      <c r="G26" s="576" t="n">
        <v>4560.0</v>
      </c>
      <c r="H26" s="568"/>
      <c r="I26" s="577" t="s">
        <v>189</v>
      </c>
      <c r="J26" s="578" t="s">
        <v>180</v>
      </c>
      <c r="K26" s="569" t="s">
        <v>170</v>
      </c>
      <c r="L26" s="579" t="n">
        <v>2030.0</v>
      </c>
      <c r="M26" s="581">
        <f>((E26-L26)/E26)*100 </f>
      </c>
      <c r="N26" s="583">
        <f>((G26-L26)/G26)*100 </f>
      </c>
      <c r="O26" s="584" t="n">
        <v>2.0</v>
      </c>
      <c r="P26" s="615" t="n">
        <v>8.0</v>
      </c>
      <c r="Q26" s="616" t="s">
        <v>200</v>
      </c>
      <c r="R26" s="2715" t="n">
        <v>67.42857142857143</v>
      </c>
      <c r="S26" s="2716" t="n">
        <v>50.0</v>
      </c>
    </row>
    <row r="27">
      <c r="A27" s="2542" t="s">
        <v>31</v>
      </c>
      <c r="B27" s="589" t="s">
        <v>40</v>
      </c>
      <c r="C27" s="590" t="s">
        <v>183</v>
      </c>
      <c r="D27" s="591" t="n">
        <v>152.0</v>
      </c>
      <c r="E27" s="592" t="s">
        <v>180</v>
      </c>
      <c r="F27" s="587" t="s">
        <v>178</v>
      </c>
      <c r="G27" s="593" t="n">
        <v>4560.0</v>
      </c>
      <c r="H27" s="585"/>
      <c r="I27" s="594"/>
      <c r="J27" s="596">
        <f>G27</f>
      </c>
      <c r="K27" s="586" t="s">
        <v>171</v>
      </c>
      <c r="L27" s="597" t="n">
        <v>1030.0</v>
      </c>
      <c r="M27" s="599">
        <f>((E27-L27)/E27)*100 </f>
      </c>
      <c r="N27" s="601">
        <f>((G27-L27)/G27)*100 </f>
      </c>
      <c r="O27" s="602" t="n">
        <v>1.0</v>
      </c>
      <c r="P27" s="617" t="n">
        <v>8.0</v>
      </c>
      <c r="Q27" s="618" t="s">
        <v>200</v>
      </c>
      <c r="R27" s="2717" t="n">
        <v>67.42857142857143</v>
      </c>
      <c r="S27" s="2718" t="n">
        <v>50.0</v>
      </c>
    </row>
    <row r="28">
      <c r="A28" s="2544" t="s">
        <v>42</v>
      </c>
      <c r="B28" s="623" t="s">
        <v>43</v>
      </c>
      <c r="C28" s="624" t="s">
        <v>183</v>
      </c>
      <c r="D28" s="625" t="n">
        <v>152.0</v>
      </c>
      <c r="E28" s="626" t="s">
        <v>180</v>
      </c>
      <c r="F28" s="621" t="s">
        <v>178</v>
      </c>
      <c r="G28" s="627" t="n">
        <v>4560.0</v>
      </c>
      <c r="H28" s="619"/>
      <c r="I28" s="628"/>
      <c r="J28" s="630">
        <f>G28</f>
      </c>
      <c r="K28" s="620" t="s">
        <v>170</v>
      </c>
      <c r="L28" s="631" t="n">
        <v>2030.0</v>
      </c>
      <c r="M28" s="633">
        <f>((E28-L28)/E28)*100 </f>
      </c>
      <c r="N28" s="635">
        <f>((G28-L28)/G28)*100 </f>
      </c>
      <c r="O28" s="636" t="n">
        <v>2.0</v>
      </c>
      <c r="P28" s="691" t="n">
        <v>4.0</v>
      </c>
      <c r="Q28" s="692" t="s">
        <v>201</v>
      </c>
      <c r="R28" s="2719" t="n">
        <v>60.285714285714285</v>
      </c>
      <c r="S28" s="2720" t="n">
        <v>39.03508771929825</v>
      </c>
    </row>
    <row r="29">
      <c r="A29" s="2546" t="s">
        <v>42</v>
      </c>
      <c r="B29" s="641" t="s">
        <v>44</v>
      </c>
      <c r="C29" s="642" t="s">
        <v>183</v>
      </c>
      <c r="D29" s="643" t="n">
        <v>152.0</v>
      </c>
      <c r="E29" s="644" t="s">
        <v>180</v>
      </c>
      <c r="F29" s="639" t="s">
        <v>178</v>
      </c>
      <c r="G29" s="645" t="n">
        <v>4560.0</v>
      </c>
      <c r="H29" s="637"/>
      <c r="I29" s="646"/>
      <c r="J29" s="648">
        <f>G29</f>
      </c>
      <c r="K29" s="638" t="s">
        <v>173</v>
      </c>
      <c r="L29" s="649" t="n">
        <v>4030.0</v>
      </c>
      <c r="M29" s="651">
        <f>((E29-L29)/E29)*100 </f>
      </c>
      <c r="N29" s="653">
        <f>((G29-L29)/G29)*100 </f>
      </c>
      <c r="O29" s="654" t="n">
        <v>4.0</v>
      </c>
      <c r="P29" s="693" t="n">
        <v>4.0</v>
      </c>
      <c r="Q29" s="694" t="s">
        <v>201</v>
      </c>
      <c r="R29" s="2721" t="n">
        <v>60.285714285714285</v>
      </c>
      <c r="S29" s="2722" t="n">
        <v>39.03508771929825</v>
      </c>
    </row>
    <row r="30">
      <c r="A30" s="2548" t="s">
        <v>42</v>
      </c>
      <c r="B30" s="659" t="s">
        <v>45</v>
      </c>
      <c r="C30" s="660" t="s">
        <v>181</v>
      </c>
      <c r="D30" s="661" t="n">
        <v>152.0</v>
      </c>
      <c r="E30" s="662" t="s">
        <v>180</v>
      </c>
      <c r="F30" s="657" t="s">
        <v>178</v>
      </c>
      <c r="G30" s="663" t="n">
        <v>4560.0</v>
      </c>
      <c r="H30" s="655"/>
      <c r="I30" s="664"/>
      <c r="J30" s="666">
        <f>G30</f>
      </c>
      <c r="K30" s="656" t="s">
        <v>152</v>
      </c>
      <c r="L30" s="667" t="n">
        <v>3030.0</v>
      </c>
      <c r="M30" s="669">
        <f>((E30-L30)/E30)*100 </f>
      </c>
      <c r="N30" s="671">
        <f>((G30-L30)/G30)*100 </f>
      </c>
      <c r="O30" s="672" t="n">
        <v>3.0</v>
      </c>
      <c r="P30" s="695" t="n">
        <v>4.0</v>
      </c>
      <c r="Q30" s="696" t="s">
        <v>201</v>
      </c>
      <c r="R30" s="2723" t="n">
        <v>60.285714285714285</v>
      </c>
      <c r="S30" s="2724" t="n">
        <v>39.03508771929825</v>
      </c>
    </row>
    <row r="31">
      <c r="A31" s="2550" t="s">
        <v>42</v>
      </c>
      <c r="B31" s="677" t="s">
        <v>46</v>
      </c>
      <c r="C31" s="678" t="s">
        <v>181</v>
      </c>
      <c r="D31" s="679" t="n">
        <v>152.0</v>
      </c>
      <c r="E31" s="680" t="s">
        <v>180</v>
      </c>
      <c r="F31" s="675" t="s">
        <v>178</v>
      </c>
      <c r="G31" s="681" t="n">
        <v>4560.0</v>
      </c>
      <c r="H31" s="673"/>
      <c r="I31" s="682"/>
      <c r="J31" s="684">
        <f>G31</f>
      </c>
      <c r="K31" s="674" t="s">
        <v>170</v>
      </c>
      <c r="L31" s="685" t="n">
        <v>2030.0</v>
      </c>
      <c r="M31" s="687">
        <f>((E31-L31)/E31)*100 </f>
      </c>
      <c r="N31" s="689">
        <f>((G31-L31)/G31)*100 </f>
      </c>
      <c r="O31" s="690" t="n">
        <v>2.0</v>
      </c>
      <c r="P31" s="697" t="n">
        <v>4.0</v>
      </c>
      <c r="Q31" s="698" t="s">
        <v>201</v>
      </c>
      <c r="R31" s="2725" t="n">
        <v>60.285714285714285</v>
      </c>
      <c r="S31" s="2726" t="n">
        <v>39.03508771929825</v>
      </c>
    </row>
    <row r="32">
      <c r="A32" s="2552" t="s">
        <v>47</v>
      </c>
      <c r="B32" s="703" t="s">
        <v>48</v>
      </c>
      <c r="C32" s="704" t="s">
        <v>195</v>
      </c>
      <c r="D32" s="705" t="n">
        <v>152.0</v>
      </c>
      <c r="E32" s="706" t="s">
        <v>180</v>
      </c>
      <c r="F32" s="701" t="s">
        <v>178</v>
      </c>
      <c r="G32" s="707" t="n">
        <v>4560.0</v>
      </c>
      <c r="H32" s="699"/>
      <c r="I32" s="708"/>
      <c r="J32" s="710">
        <f>G32</f>
      </c>
      <c r="K32" s="700" t="s">
        <v>170</v>
      </c>
      <c r="L32" s="711" t="n">
        <v>2030.0</v>
      </c>
      <c r="M32" s="713">
        <f>((E32-L32)/E32)*100 </f>
      </c>
      <c r="N32" s="715">
        <f>((G32-L32)/G32)*100 </f>
      </c>
      <c r="O32" s="716" t="n">
        <v>2.0</v>
      </c>
      <c r="P32" s="735" t="n">
        <v>2.0</v>
      </c>
      <c r="Q32" s="736" t="s">
        <v>202</v>
      </c>
      <c r="R32" s="2727" t="n">
        <v>78.14285714285715</v>
      </c>
      <c r="S32" s="2728" t="n">
        <v>66.44736842105263</v>
      </c>
    </row>
    <row r="33">
      <c r="A33" s="2554" t="s">
        <v>47</v>
      </c>
      <c r="B33" s="721" t="s">
        <v>49</v>
      </c>
      <c r="C33" s="722" t="s">
        <v>181</v>
      </c>
      <c r="D33" s="723" t="n">
        <v>152.0</v>
      </c>
      <c r="E33" s="724" t="s">
        <v>180</v>
      </c>
      <c r="F33" s="719" t="s">
        <v>178</v>
      </c>
      <c r="G33" s="725" t="n">
        <v>4560.0</v>
      </c>
      <c r="H33" s="717"/>
      <c r="I33" s="726"/>
      <c r="J33" s="728">
        <f>G33</f>
      </c>
      <c r="K33" s="718" t="s">
        <v>171</v>
      </c>
      <c r="L33" s="729" t="n">
        <v>1030.0</v>
      </c>
      <c r="M33" s="731">
        <f>((E33-L33)/E33)*100 </f>
      </c>
      <c r="N33" s="733">
        <f>((G33-L33)/G33)*100 </f>
      </c>
      <c r="O33" s="734" t="n">
        <v>1.0</v>
      </c>
      <c r="P33" s="737" t="n">
        <v>2.0</v>
      </c>
      <c r="Q33" s="738" t="s">
        <v>202</v>
      </c>
      <c r="R33" s="2729" t="n">
        <v>78.14285714285715</v>
      </c>
      <c r="S33" s="2730" t="n">
        <v>66.44736842105263</v>
      </c>
    </row>
    <row r="34">
      <c r="A34" s="2556" t="s">
        <v>50</v>
      </c>
      <c r="B34" s="743" t="s">
        <v>51</v>
      </c>
      <c r="C34" s="744" t="s">
        <v>203</v>
      </c>
      <c r="D34" s="745" t="n">
        <v>152.0</v>
      </c>
      <c r="E34" s="746" t="s">
        <v>180</v>
      </c>
      <c r="F34" s="741" t="s">
        <v>178</v>
      </c>
      <c r="G34" s="747" t="n">
        <v>4560.0</v>
      </c>
      <c r="H34" s="739"/>
      <c r="I34" s="748"/>
      <c r="J34" s="750">
        <f>G34</f>
      </c>
      <c r="K34" s="740" t="s">
        <v>170</v>
      </c>
      <c r="L34" s="751" t="n">
        <v>2030.0</v>
      </c>
      <c r="M34" s="753">
        <f>((E34-L34)/E34)*100 </f>
      </c>
      <c r="N34" s="755">
        <f>((G34-L34)/G34)*100 </f>
      </c>
      <c r="O34" s="756" t="n">
        <v>2.0</v>
      </c>
      <c r="P34" s="757" t="n">
        <v>1.0</v>
      </c>
      <c r="Q34" s="758" t="s">
        <v>204</v>
      </c>
      <c r="R34" s="2731" t="n">
        <v>71.0</v>
      </c>
      <c r="S34" s="2732" t="n">
        <v>55.48245614035088</v>
      </c>
    </row>
    <row r="35">
      <c r="A35" s="2558" t="s">
        <v>52</v>
      </c>
      <c r="B35" s="763" t="s">
        <v>53</v>
      </c>
      <c r="C35" s="764" t="s">
        <v>194</v>
      </c>
      <c r="D35" s="765" t="n">
        <v>152.0</v>
      </c>
      <c r="E35" s="766" t="s">
        <v>180</v>
      </c>
      <c r="F35" s="761" t="s">
        <v>178</v>
      </c>
      <c r="G35" s="767" t="n">
        <v>4560.0</v>
      </c>
      <c r="H35" s="759"/>
      <c r="I35" s="768"/>
      <c r="J35" s="770">
        <f>G35</f>
      </c>
      <c r="K35" s="760" t="s">
        <v>152</v>
      </c>
      <c r="L35" s="771" t="n">
        <v>3030.0</v>
      </c>
      <c r="M35" s="773">
        <f>((E35-L35)/E35)*100 </f>
      </c>
      <c r="N35" s="775">
        <f>((G35-L35)/G35)*100 </f>
      </c>
      <c r="O35" s="776" t="n">
        <v>3.0</v>
      </c>
      <c r="P35" s="814" t="n">
        <v>3.0</v>
      </c>
      <c r="Q35" s="815" t="s">
        <v>206</v>
      </c>
      <c r="R35" s="2733" t="n">
        <v>75.90476190476191</v>
      </c>
      <c r="S35" s="2734" t="n">
        <v>63.01169590643275</v>
      </c>
    </row>
    <row customFormat="true" r="36" s="778">
      <c r="A36" s="2560" t="s">
        <v>52</v>
      </c>
      <c r="B36" s="782" t="s">
        <v>54</v>
      </c>
      <c r="C36" s="783" t="s">
        <v>181</v>
      </c>
      <c r="D36" s="784" t="n">
        <v>152.0</v>
      </c>
      <c r="E36" s="785" t="s">
        <v>180</v>
      </c>
      <c r="F36" s="780" t="s">
        <v>178</v>
      </c>
      <c r="G36" s="786" t="n">
        <v>4560.0</v>
      </c>
      <c r="H36" s="777"/>
      <c r="I36" s="787"/>
      <c r="J36" s="789">
        <f>G36</f>
      </c>
      <c r="K36" s="779" t="s">
        <v>191</v>
      </c>
      <c r="L36" s="790" t="n">
        <v>0.0</v>
      </c>
      <c r="M36" s="792">
        <f>((E36-L36)/E36)*100 </f>
      </c>
      <c r="N36" s="794">
        <f>((G36-L36)/G36)*100 </f>
      </c>
      <c r="O36" s="795" t="n">
        <v>3.0</v>
      </c>
      <c r="P36" s="816" t="n">
        <v>3.0</v>
      </c>
      <c r="Q36" s="817" t="s">
        <v>206</v>
      </c>
      <c r="R36" s="2735" t="n">
        <v>75.90476190476191</v>
      </c>
      <c r="S36" s="2736" t="n">
        <v>63.01169590643275</v>
      </c>
    </row>
    <row r="37">
      <c r="A37" s="2562" t="s">
        <v>52</v>
      </c>
      <c r="B37" s="800" t="s">
        <v>55</v>
      </c>
      <c r="C37" s="801" t="s">
        <v>205</v>
      </c>
      <c r="D37" s="802" t="n">
        <v>152.0</v>
      </c>
      <c r="E37" s="803" t="s">
        <v>180</v>
      </c>
      <c r="F37" s="798" t="s">
        <v>178</v>
      </c>
      <c r="G37" s="804" t="n">
        <v>4560.0</v>
      </c>
      <c r="H37" s="796"/>
      <c r="I37" s="805"/>
      <c r="J37" s="807">
        <f>G37</f>
      </c>
      <c r="K37" s="797" t="s">
        <v>170</v>
      </c>
      <c r="L37" s="808" t="n">
        <v>2030.0</v>
      </c>
      <c r="M37" s="810">
        <f>((E37-L37)/E37)*100 </f>
      </c>
      <c r="N37" s="812">
        <f>((G37-L37)/G37)*100 </f>
      </c>
      <c r="O37" s="813" t="n">
        <v>2.0</v>
      </c>
      <c r="P37" s="818" t="n">
        <v>3.0</v>
      </c>
      <c r="Q37" s="819" t="s">
        <v>206</v>
      </c>
      <c r="R37" s="2737" t="n">
        <v>75.90476190476191</v>
      </c>
      <c r="S37" s="2738" t="n">
        <v>63.01169590643275</v>
      </c>
    </row>
    <row customFormat="true" r="38" s="821">
      <c r="A38" s="2564" t="s">
        <v>57</v>
      </c>
      <c r="B38" s="825" t="s">
        <v>59</v>
      </c>
      <c r="C38" s="826" t="s">
        <v>195</v>
      </c>
      <c r="D38" s="827" t="n">
        <v>152.0</v>
      </c>
      <c r="E38" s="828" t="s">
        <v>180</v>
      </c>
      <c r="F38" s="823" t="s">
        <v>178</v>
      </c>
      <c r="G38" s="829" t="n">
        <v>4560.0</v>
      </c>
      <c r="H38" s="820"/>
      <c r="I38" s="830"/>
      <c r="J38" s="832">
        <f>G38</f>
      </c>
      <c r="K38" s="822" t="s">
        <v>191</v>
      </c>
      <c r="L38" s="833" t="n">
        <v>0.0</v>
      </c>
      <c r="M38" s="835">
        <f>((E38-L38)/E38)*100 </f>
      </c>
      <c r="N38" s="837">
        <f>((G38-L38)/G38)*100 </f>
      </c>
      <c r="O38" s="838" t="n">
        <v>2.0</v>
      </c>
      <c r="P38" s="875" t="n">
        <v>3.0</v>
      </c>
      <c r="Q38" s="876" t="s">
        <v>207</v>
      </c>
      <c r="R38" s="2739" t="n">
        <v>75.90476190476191</v>
      </c>
      <c r="S38" s="2740" t="n">
        <v>63.01169590643275</v>
      </c>
    </row>
    <row r="39">
      <c r="A39" s="2566" t="s">
        <v>57</v>
      </c>
      <c r="B39" s="843" t="s">
        <v>60</v>
      </c>
      <c r="C39" s="844" t="s">
        <v>181</v>
      </c>
      <c r="D39" s="845" t="n">
        <v>152.0</v>
      </c>
      <c r="E39" s="846" t="s">
        <v>180</v>
      </c>
      <c r="F39" s="841" t="s">
        <v>178</v>
      </c>
      <c r="G39" s="847" t="n">
        <v>4560.0</v>
      </c>
      <c r="H39" s="839"/>
      <c r="I39" s="848"/>
      <c r="J39" s="850">
        <f>G39</f>
      </c>
      <c r="K39" s="840" t="s">
        <v>170</v>
      </c>
      <c r="L39" s="851" t="n">
        <v>2030.0</v>
      </c>
      <c r="M39" s="853">
        <f>((E39-L39)/E39)*100 </f>
      </c>
      <c r="N39" s="855">
        <f>((G39-L39)/G39)*100 </f>
      </c>
      <c r="O39" s="856" t="n">
        <v>2.0</v>
      </c>
      <c r="P39" s="877" t="n">
        <v>3.0</v>
      </c>
      <c r="Q39" s="878" t="s">
        <v>207</v>
      </c>
      <c r="R39" s="2741" t="n">
        <v>75.90476190476191</v>
      </c>
      <c r="S39" s="2742" t="n">
        <v>63.01169590643275</v>
      </c>
    </row>
    <row r="40">
      <c r="A40" s="2568" t="s">
        <v>57</v>
      </c>
      <c r="B40" s="861" t="s">
        <v>61</v>
      </c>
      <c r="C40" s="862" t="s">
        <v>181</v>
      </c>
      <c r="D40" s="863" t="n">
        <v>152.0</v>
      </c>
      <c r="E40" s="864" t="s">
        <v>180</v>
      </c>
      <c r="F40" s="859" t="s">
        <v>178</v>
      </c>
      <c r="G40" s="865" t="n">
        <v>4560.0</v>
      </c>
      <c r="H40" s="857"/>
      <c r="I40" s="866"/>
      <c r="J40" s="868">
        <f>G40</f>
      </c>
      <c r="K40" s="858" t="s">
        <v>152</v>
      </c>
      <c r="L40" s="869" t="n">
        <v>3030.0</v>
      </c>
      <c r="M40" s="871">
        <f>((E40-L40)/E40)*100 </f>
      </c>
      <c r="N40" s="873">
        <f>((G40-L40)/G40)*100 </f>
      </c>
      <c r="O40" s="874" t="n">
        <v>3.0</v>
      </c>
      <c r="P40" s="879" t="n">
        <v>3.0</v>
      </c>
      <c r="Q40" s="880" t="s">
        <v>207</v>
      </c>
      <c r="R40" s="2743" t="n">
        <v>75.90476190476191</v>
      </c>
      <c r="S40" s="2744" t="n">
        <v>63.01169590643275</v>
      </c>
    </row>
    <row r="41">
      <c r="A41" s="2570" t="s">
        <v>63</v>
      </c>
      <c r="B41" s="885" t="s">
        <v>64</v>
      </c>
      <c r="C41" s="886" t="s">
        <v>192</v>
      </c>
      <c r="D41" s="887" t="n">
        <v>152.0</v>
      </c>
      <c r="E41" s="888" t="s">
        <v>180</v>
      </c>
      <c r="F41" s="883" t="s">
        <v>178</v>
      </c>
      <c r="G41" s="889" t="n">
        <v>4560.0</v>
      </c>
      <c r="H41" s="881"/>
      <c r="I41" s="890"/>
      <c r="J41" s="892">
        <f>G41</f>
      </c>
      <c r="K41" s="882" t="s">
        <v>152</v>
      </c>
      <c r="L41" s="893" t="n">
        <v>3030.0</v>
      </c>
      <c r="M41" s="895">
        <f>((E41-L41)/E41)*100 </f>
      </c>
      <c r="N41" s="897">
        <f>((G41-L41)/G41)*100 </f>
      </c>
      <c r="O41" s="898" t="n">
        <v>3.0</v>
      </c>
      <c r="P41" s="899" t="n">
        <v>1.0</v>
      </c>
      <c r="Q41" s="900" t="s">
        <v>184</v>
      </c>
      <c r="R41" s="2745" t="n">
        <v>56.714285714285715</v>
      </c>
      <c r="S41" s="2746" t="n">
        <v>33.55263157894737</v>
      </c>
    </row>
    <row r="42">
      <c r="A42" s="2572" t="s">
        <v>66</v>
      </c>
      <c r="B42" s="905" t="s">
        <v>67</v>
      </c>
      <c r="C42" s="906" t="s">
        <v>181</v>
      </c>
      <c r="D42" s="907" t="n">
        <v>152.0</v>
      </c>
      <c r="E42" s="908" t="s">
        <v>180</v>
      </c>
      <c r="F42" s="903" t="s">
        <v>178</v>
      </c>
      <c r="G42" s="909" t="n">
        <v>4560.0</v>
      </c>
      <c r="H42" s="901"/>
      <c r="I42" s="910"/>
      <c r="J42" s="912">
        <f>G42</f>
      </c>
      <c r="K42" s="902" t="s">
        <v>170</v>
      </c>
      <c r="L42" s="913" t="n">
        <v>2030.0</v>
      </c>
      <c r="M42" s="915">
        <f>((E42-L42)/E42)*100 </f>
      </c>
      <c r="N42" s="917">
        <f>((G42-L42)/G42)*100 </f>
      </c>
      <c r="O42" s="918" t="n">
        <v>2.0</v>
      </c>
      <c r="P42" s="937" t="n">
        <v>2.0</v>
      </c>
      <c r="Q42" s="938" t="s">
        <v>182</v>
      </c>
      <c r="R42" s="2747" t="n">
        <v>63.857142857142854</v>
      </c>
      <c r="S42" s="2748" t="n">
        <v>44.51754385964912</v>
      </c>
    </row>
    <row r="43">
      <c r="A43" s="2574" t="s">
        <v>66</v>
      </c>
      <c r="B43" s="923" t="s">
        <v>68</v>
      </c>
      <c r="C43" s="924" t="s">
        <v>195</v>
      </c>
      <c r="D43" s="925" t="n">
        <v>152.0</v>
      </c>
      <c r="E43" s="926" t="s">
        <v>180</v>
      </c>
      <c r="F43" s="921" t="s">
        <v>178</v>
      </c>
      <c r="G43" s="927" t="n">
        <v>4560.0</v>
      </c>
      <c r="H43" s="919"/>
      <c r="I43" s="928"/>
      <c r="J43" s="930">
        <f>G43</f>
      </c>
      <c r="K43" s="920" t="s">
        <v>152</v>
      </c>
      <c r="L43" s="931" t="n">
        <v>3030.0</v>
      </c>
      <c r="M43" s="933">
        <f>((E43-L43)/E43)*100 </f>
      </c>
      <c r="N43" s="935">
        <f>((G43-L43)/G43)*100 </f>
      </c>
      <c r="O43" s="936" t="n">
        <v>3.0</v>
      </c>
      <c r="P43" s="939" t="n">
        <v>2.0</v>
      </c>
      <c r="Q43" s="940" t="s">
        <v>182</v>
      </c>
      <c r="R43" s="2749" t="n">
        <v>63.857142857142854</v>
      </c>
      <c r="S43" s="2750" t="n">
        <v>44.51754385964912</v>
      </c>
    </row>
    <row r="44">
      <c r="A44" s="2576" t="s">
        <v>70</v>
      </c>
      <c r="B44" s="945" t="s">
        <v>71</v>
      </c>
      <c r="C44" s="946" t="s">
        <v>181</v>
      </c>
      <c r="D44" s="947" t="n">
        <v>152.0</v>
      </c>
      <c r="E44" s="948" t="s">
        <v>180</v>
      </c>
      <c r="F44" s="943" t="s">
        <v>178</v>
      </c>
      <c r="G44" s="949" t="n">
        <v>4560.0</v>
      </c>
      <c r="H44" s="941"/>
      <c r="I44" s="950"/>
      <c r="J44" s="952">
        <f>G44</f>
      </c>
      <c r="K44" s="942" t="s">
        <v>152</v>
      </c>
      <c r="L44" s="953" t="n">
        <v>3030.0</v>
      </c>
      <c r="M44" s="955">
        <f>((E44-L44)/E44)*100 </f>
      </c>
      <c r="N44" s="957">
        <f>((G44-L44)/G44)*100 </f>
      </c>
      <c r="O44" s="958" t="n">
        <v>3.0</v>
      </c>
      <c r="P44" s="993" t="n">
        <v>3.0</v>
      </c>
      <c r="Q44" s="994" t="s">
        <v>207</v>
      </c>
      <c r="R44" s="2751" t="n">
        <v>66.23809523809524</v>
      </c>
      <c r="S44" s="2752" t="n">
        <v>48.17251461988304</v>
      </c>
    </row>
    <row r="45">
      <c r="A45" s="2578" t="s">
        <v>70</v>
      </c>
      <c r="B45" s="963" t="s">
        <v>72</v>
      </c>
      <c r="C45" s="964" t="s">
        <v>181</v>
      </c>
      <c r="D45" s="965" t="n">
        <v>152.0</v>
      </c>
      <c r="E45" s="966" t="s">
        <v>180</v>
      </c>
      <c r="F45" s="961" t="s">
        <v>178</v>
      </c>
      <c r="G45" s="967" t="n">
        <v>4560.0</v>
      </c>
      <c r="H45" s="959"/>
      <c r="I45" s="968" t="s">
        <v>189</v>
      </c>
      <c r="J45" s="969" t="s">
        <v>180</v>
      </c>
      <c r="K45" s="960" t="s">
        <v>170</v>
      </c>
      <c r="L45" s="970" t="n">
        <v>2030.0</v>
      </c>
      <c r="M45" s="972">
        <f>((E45-L45)/E45)*100 </f>
      </c>
      <c r="N45" s="974">
        <f>((G45-L45)/G45)*100 </f>
      </c>
      <c r="O45" s="975" t="n">
        <v>2.0</v>
      </c>
      <c r="P45" s="995" t="n">
        <v>3.0</v>
      </c>
      <c r="Q45" s="996" t="s">
        <v>207</v>
      </c>
      <c r="R45" s="2753" t="n">
        <v>66.23809523809524</v>
      </c>
      <c r="S45" s="2754" t="n">
        <v>48.17251461988304</v>
      </c>
    </row>
    <row r="46">
      <c r="A46" s="2580" t="s">
        <v>70</v>
      </c>
      <c r="B46" s="980" t="s">
        <v>73</v>
      </c>
      <c r="C46" s="981" t="s">
        <v>183</v>
      </c>
      <c r="D46" s="982" t="n">
        <v>152.0</v>
      </c>
      <c r="E46" s="983" t="s">
        <v>180</v>
      </c>
      <c r="F46" s="978" t="s">
        <v>178</v>
      </c>
      <c r="G46" s="984" t="n">
        <v>4560.0</v>
      </c>
      <c r="H46" s="976"/>
      <c r="I46" s="985" t="s">
        <v>189</v>
      </c>
      <c r="J46" s="986" t="s">
        <v>180</v>
      </c>
      <c r="K46" s="977" t="s">
        <v>170</v>
      </c>
      <c r="L46" s="987" t="n">
        <v>2030.0</v>
      </c>
      <c r="M46" s="989">
        <f>((E46-L46)/E46)*100 </f>
      </c>
      <c r="N46" s="991">
        <f>((G46-L46)/G46)*100 </f>
      </c>
      <c r="O46" s="992" t="n">
        <v>2.0</v>
      </c>
      <c r="P46" s="997" t="n">
        <v>3.0</v>
      </c>
      <c r="Q46" s="998" t="s">
        <v>207</v>
      </c>
      <c r="R46" s="2755" t="n">
        <v>66.23809523809524</v>
      </c>
      <c r="S46" s="2756" t="n">
        <v>48.17251461988304</v>
      </c>
    </row>
    <row r="47">
      <c r="A47" s="2582" t="s">
        <v>75</v>
      </c>
      <c r="B47" s="1003" t="s">
        <v>76</v>
      </c>
      <c r="C47" s="1004" t="s">
        <v>208</v>
      </c>
      <c r="D47" s="1005" t="n">
        <v>152.0</v>
      </c>
      <c r="E47" s="1006" t="s">
        <v>180</v>
      </c>
      <c r="F47" s="1001" t="s">
        <v>178</v>
      </c>
      <c r="G47" s="1007" t="n">
        <v>4560.0</v>
      </c>
      <c r="H47" s="999"/>
      <c r="I47" s="1008"/>
      <c r="J47" s="1010">
        <f>G47</f>
      </c>
      <c r="K47" s="1000" t="s">
        <v>170</v>
      </c>
      <c r="L47" s="1011" t="n">
        <v>2030.0</v>
      </c>
      <c r="M47" s="1013">
        <f>((E47-L47)/E47)*100 </f>
      </c>
      <c r="N47" s="1015">
        <f>((G47-L47)/G47)*100 </f>
      </c>
      <c r="O47" s="1016" t="n">
        <v>2.0</v>
      </c>
      <c r="P47" s="1017" t="n">
        <v>1.0</v>
      </c>
      <c r="Q47" s="1018" t="s">
        <v>204</v>
      </c>
      <c r="R47" s="2757" t="n">
        <v>71.0</v>
      </c>
      <c r="S47" s="2758" t="n">
        <v>55.48245614035088</v>
      </c>
    </row>
    <row r="48">
      <c r="A48" s="2584" t="s">
        <v>77</v>
      </c>
      <c r="B48" s="1023" t="s">
        <v>78</v>
      </c>
      <c r="C48" s="1024" t="s">
        <v>181</v>
      </c>
      <c r="D48" s="1025" t="n">
        <v>152.0</v>
      </c>
      <c r="E48" s="1026" t="s">
        <v>180</v>
      </c>
      <c r="F48" s="1021" t="s">
        <v>178</v>
      </c>
      <c r="G48" s="1027" t="n">
        <v>4560.0</v>
      </c>
      <c r="H48" s="1019"/>
      <c r="I48" s="1028"/>
      <c r="J48" s="1030">
        <f>G48</f>
      </c>
      <c r="K48" s="1020" t="s">
        <v>170</v>
      </c>
      <c r="L48" s="1031" t="n">
        <v>2030.0</v>
      </c>
      <c r="M48" s="1033">
        <f>((E48-L48)/E48)*100 </f>
      </c>
      <c r="N48" s="1035">
        <f>((G48-L48)/G48)*100 </f>
      </c>
      <c r="O48" s="1036" t="n">
        <v>2.0</v>
      </c>
      <c r="P48" s="1037" t="n">
        <v>1.0</v>
      </c>
      <c r="Q48" s="1038" t="s">
        <v>204</v>
      </c>
      <c r="R48" s="2759" t="n">
        <v>71.0</v>
      </c>
      <c r="S48" s="2760" t="n">
        <v>55.48245614035088</v>
      </c>
    </row>
    <row r="49">
      <c r="A49" s="2586" t="s">
        <v>80</v>
      </c>
      <c r="B49" s="1043" t="s">
        <v>81</v>
      </c>
      <c r="C49" s="1044" t="s">
        <v>181</v>
      </c>
      <c r="D49" s="1045" t="n">
        <v>152.0</v>
      </c>
      <c r="E49" s="1046" t="s">
        <v>180</v>
      </c>
      <c r="F49" s="1041" t="s">
        <v>178</v>
      </c>
      <c r="G49" s="1047" t="n">
        <v>4560.0</v>
      </c>
      <c r="H49" s="1039"/>
      <c r="I49" s="1048"/>
      <c r="J49" s="1050">
        <f>G49</f>
      </c>
      <c r="K49" s="1040" t="s">
        <v>152</v>
      </c>
      <c r="L49" s="1051" t="n">
        <v>3030.0</v>
      </c>
      <c r="M49" s="1053">
        <f>((E49-L49)/E49)*100 </f>
      </c>
      <c r="N49" s="1055">
        <f>((G49-L49)/G49)*100 </f>
      </c>
      <c r="O49" s="1056" t="n">
        <v>3.0</v>
      </c>
      <c r="P49" s="1093" t="n">
        <v>3.0</v>
      </c>
      <c r="Q49" s="1094" t="s">
        <v>204</v>
      </c>
      <c r="R49" s="2761" t="n">
        <v>71.0</v>
      </c>
      <c r="S49" s="2762" t="n">
        <v>55.48245614035088</v>
      </c>
    </row>
    <row r="50">
      <c r="A50" s="2588" t="s">
        <v>80</v>
      </c>
      <c r="B50" s="1061" t="s">
        <v>82</v>
      </c>
      <c r="C50" s="1062" t="s">
        <v>181</v>
      </c>
      <c r="D50" s="1063" t="n">
        <v>152.0</v>
      </c>
      <c r="E50" s="1064" t="s">
        <v>180</v>
      </c>
      <c r="F50" s="1059" t="s">
        <v>178</v>
      </c>
      <c r="G50" s="1065" t="n">
        <v>4560.0</v>
      </c>
      <c r="H50" s="1057"/>
      <c r="I50" s="1066"/>
      <c r="J50" s="1068">
        <f>G50</f>
      </c>
      <c r="K50" s="1058" t="s">
        <v>170</v>
      </c>
      <c r="L50" s="1069" t="n">
        <v>2030.0</v>
      </c>
      <c r="M50" s="1071">
        <f>((E50-L50)/E50)*100 </f>
      </c>
      <c r="N50" s="1073">
        <f>((G50-L50)/G50)*100 </f>
      </c>
      <c r="O50" s="1074" t="n">
        <v>2.0</v>
      </c>
      <c r="P50" s="1095" t="n">
        <v>3.0</v>
      </c>
      <c r="Q50" s="1096" t="s">
        <v>204</v>
      </c>
      <c r="R50" s="2763" t="n">
        <v>71.0</v>
      </c>
      <c r="S50" s="2764" t="n">
        <v>55.48245614035088</v>
      </c>
    </row>
    <row r="51">
      <c r="A51" s="2590" t="s">
        <v>80</v>
      </c>
      <c r="B51" s="1079" t="s">
        <v>83</v>
      </c>
      <c r="C51" s="1080" t="s">
        <v>209</v>
      </c>
      <c r="D51" s="1081" t="n">
        <v>152.0</v>
      </c>
      <c r="E51" s="1082" t="s">
        <v>180</v>
      </c>
      <c r="F51" s="1077" t="s">
        <v>178</v>
      </c>
      <c r="G51" s="1083" t="n">
        <v>4560.0</v>
      </c>
      <c r="H51" s="1075"/>
      <c r="I51" s="1084"/>
      <c r="J51" s="1086">
        <f>G51</f>
      </c>
      <c r="K51" s="1076" t="s">
        <v>171</v>
      </c>
      <c r="L51" s="1087" t="n">
        <v>1030.0</v>
      </c>
      <c r="M51" s="1089">
        <f>((E51-L51)/E51)*100 </f>
      </c>
      <c r="N51" s="1091">
        <f>((G51-L51)/G51)*100 </f>
      </c>
      <c r="O51" s="1092" t="n">
        <v>1.0</v>
      </c>
      <c r="P51" s="1097" t="n">
        <v>3.0</v>
      </c>
      <c r="Q51" s="1098" t="s">
        <v>204</v>
      </c>
      <c r="R51" s="2765" t="n">
        <v>71.0</v>
      </c>
      <c r="S51" s="2766" t="n">
        <v>55.48245614035088</v>
      </c>
    </row>
    <row r="52">
      <c r="A52" s="2592" t="s">
        <v>84</v>
      </c>
      <c r="B52" s="1103" t="s">
        <v>85</v>
      </c>
      <c r="C52" s="1104" t="s">
        <v>181</v>
      </c>
      <c r="D52" s="1105" t="n">
        <v>152.0</v>
      </c>
      <c r="E52" s="1106" t="s">
        <v>180</v>
      </c>
      <c r="F52" s="1101" t="s">
        <v>178</v>
      </c>
      <c r="G52" s="1107" t="n">
        <v>4560.0</v>
      </c>
      <c r="H52" s="1099"/>
      <c r="I52" s="1108"/>
      <c r="J52" s="1110">
        <f>G52</f>
      </c>
      <c r="K52" s="1100" t="s">
        <v>152</v>
      </c>
      <c r="L52" s="1111" t="n">
        <v>3030.0</v>
      </c>
      <c r="M52" s="1113">
        <f>((E52-L52)/E52)*100 </f>
      </c>
      <c r="N52" s="1115">
        <f>((G52-L52)/G52)*100 </f>
      </c>
      <c r="O52" s="1116" t="n">
        <v>3.0</v>
      </c>
      <c r="P52" s="1135" t="n">
        <v>2.0</v>
      </c>
      <c r="Q52" s="1136" t="s">
        <v>182</v>
      </c>
      <c r="R52" s="2767" t="n">
        <v>63.857142857142854</v>
      </c>
      <c r="S52" s="2768" t="n">
        <v>44.51754385964912</v>
      </c>
    </row>
    <row r="53">
      <c r="A53" s="2594" t="s">
        <v>84</v>
      </c>
      <c r="B53" s="1121" t="s">
        <v>86</v>
      </c>
      <c r="C53" s="1122" t="s">
        <v>181</v>
      </c>
      <c r="D53" s="1123" t="n">
        <v>152.0</v>
      </c>
      <c r="E53" s="1124" t="s">
        <v>180</v>
      </c>
      <c r="F53" s="1119" t="s">
        <v>178</v>
      </c>
      <c r="G53" s="1125" t="n">
        <v>4560.0</v>
      </c>
      <c r="H53" s="1117"/>
      <c r="I53" s="1126"/>
      <c r="J53" s="1128">
        <f>G53</f>
      </c>
      <c r="K53" s="1118" t="s">
        <v>170</v>
      </c>
      <c r="L53" s="1129" t="n">
        <v>2030.0</v>
      </c>
      <c r="M53" s="1131">
        <f>((E53-L53)/E53)*100 </f>
      </c>
      <c r="N53" s="1133">
        <f>((G53-L53)/G53)*100 </f>
      </c>
      <c r="O53" s="1134" t="n">
        <v>2.0</v>
      </c>
      <c r="P53" s="1137" t="n">
        <v>2.0</v>
      </c>
      <c r="Q53" s="1138" t="s">
        <v>182</v>
      </c>
      <c r="R53" s="2769" t="n">
        <v>63.857142857142854</v>
      </c>
      <c r="S53" s="2770" t="n">
        <v>44.51754385964912</v>
      </c>
    </row>
    <row r="54">
      <c r="A54" s="2596" t="s">
        <v>88</v>
      </c>
      <c r="B54" s="1143" t="s">
        <v>89</v>
      </c>
      <c r="C54" s="1144" t="s">
        <v>181</v>
      </c>
      <c r="D54" s="1145" t="n">
        <v>152.0</v>
      </c>
      <c r="E54" s="1146" t="s">
        <v>180</v>
      </c>
      <c r="F54" s="1141" t="s">
        <v>178</v>
      </c>
      <c r="G54" s="1147" t="n">
        <v>4560.0</v>
      </c>
      <c r="H54" s="1139"/>
      <c r="I54" s="1148"/>
      <c r="J54" s="1150">
        <f>G54</f>
      </c>
      <c r="K54" s="1140" t="s">
        <v>152</v>
      </c>
      <c r="L54" s="1151" t="n">
        <v>3030.0</v>
      </c>
      <c r="M54" s="1153">
        <f>((E54-L54)/E54)*100 </f>
      </c>
      <c r="N54" s="1155">
        <f>((G54-L54)/G54)*100 </f>
      </c>
      <c r="O54" s="1156" t="n">
        <v>3.0</v>
      </c>
      <c r="P54" s="1263" t="n">
        <v>7.0</v>
      </c>
      <c r="Q54" s="1264" t="s">
        <v>210</v>
      </c>
      <c r="R54" s="2771" t="n">
        <v>64.87755102040816</v>
      </c>
      <c r="S54" s="2772" t="n">
        <v>46.083959899749374</v>
      </c>
    </row>
    <row r="55">
      <c r="A55" s="2598" t="s">
        <v>88</v>
      </c>
      <c r="B55" s="1161" t="s">
        <v>90</v>
      </c>
      <c r="C55" s="1162" t="s">
        <v>192</v>
      </c>
      <c r="D55" s="1163" t="n">
        <v>152.0</v>
      </c>
      <c r="E55" s="1164" t="s">
        <v>180</v>
      </c>
      <c r="F55" s="1159" t="s">
        <v>178</v>
      </c>
      <c r="G55" s="1165" t="n">
        <v>4560.0</v>
      </c>
      <c r="H55" s="1157"/>
      <c r="I55" s="1166" t="s">
        <v>189</v>
      </c>
      <c r="J55" s="1167" t="s">
        <v>180</v>
      </c>
      <c r="K55" s="1158" t="s">
        <v>170</v>
      </c>
      <c r="L55" s="1168" t="n">
        <v>2030.0</v>
      </c>
      <c r="M55" s="1170">
        <f>((E55-L55)/E55)*100 </f>
      </c>
      <c r="N55" s="1172">
        <f>((G55-L55)/G55)*100 </f>
      </c>
      <c r="O55" s="1173" t="n">
        <v>2.0</v>
      </c>
      <c r="P55" s="1265" t="n">
        <v>7.0</v>
      </c>
      <c r="Q55" s="1266" t="s">
        <v>210</v>
      </c>
      <c r="R55" s="2773" t="n">
        <v>64.87755102040816</v>
      </c>
      <c r="S55" s="2774" t="n">
        <v>46.083959899749374</v>
      </c>
    </row>
    <row r="56">
      <c r="A56" s="2600" t="s">
        <v>88</v>
      </c>
      <c r="B56" s="1178" t="s">
        <v>91</v>
      </c>
      <c r="C56" s="1179" t="s">
        <v>183</v>
      </c>
      <c r="D56" s="1180" t="n">
        <v>152.0</v>
      </c>
      <c r="E56" s="1181" t="s">
        <v>180</v>
      </c>
      <c r="F56" s="1176" t="s">
        <v>178</v>
      </c>
      <c r="G56" s="1182" t="n">
        <v>4560.0</v>
      </c>
      <c r="H56" s="1174"/>
      <c r="I56" s="1183" t="s">
        <v>189</v>
      </c>
      <c r="J56" s="1184" t="s">
        <v>180</v>
      </c>
      <c r="K56" s="1175" t="s">
        <v>170</v>
      </c>
      <c r="L56" s="1185" t="n">
        <v>2030.0</v>
      </c>
      <c r="M56" s="1187">
        <f>((E56-L56)/E56)*100 </f>
      </c>
      <c r="N56" s="1189">
        <f>((G56-L56)/G56)*100 </f>
      </c>
      <c r="O56" s="1190" t="n">
        <v>2.0</v>
      </c>
      <c r="P56" s="1267" t="n">
        <v>7.0</v>
      </c>
      <c r="Q56" s="1268" t="s">
        <v>210</v>
      </c>
      <c r="R56" s="2775" t="n">
        <v>64.87755102040816</v>
      </c>
      <c r="S56" s="2776" t="n">
        <v>46.083959899749374</v>
      </c>
    </row>
    <row r="57">
      <c r="A57" s="2602" t="s">
        <v>88</v>
      </c>
      <c r="B57" s="1195" t="s">
        <v>92</v>
      </c>
      <c r="C57" s="1196" t="s">
        <v>183</v>
      </c>
      <c r="D57" s="1197" t="n">
        <v>152.0</v>
      </c>
      <c r="E57" s="1198" t="s">
        <v>180</v>
      </c>
      <c r="F57" s="1193" t="s">
        <v>178</v>
      </c>
      <c r="G57" s="1199" t="n">
        <v>4560.0</v>
      </c>
      <c r="H57" s="1191"/>
      <c r="I57" s="1200"/>
      <c r="J57" s="1202">
        <f>G57</f>
      </c>
      <c r="K57" s="1192" t="s">
        <v>170</v>
      </c>
      <c r="L57" s="1203" t="n">
        <v>2030.0</v>
      </c>
      <c r="M57" s="1205">
        <f>((E57-L57)/E57)*100 </f>
      </c>
      <c r="N57" s="1207">
        <f>((G57-L57)/G57)*100 </f>
      </c>
      <c r="O57" s="1208" t="n">
        <v>2.0</v>
      </c>
      <c r="P57" s="1269" t="n">
        <v>7.0</v>
      </c>
      <c r="Q57" s="1270" t="s">
        <v>210</v>
      </c>
      <c r="R57" s="2777" t="n">
        <v>64.87755102040816</v>
      </c>
      <c r="S57" s="2778" t="n">
        <v>46.083959899749374</v>
      </c>
    </row>
    <row r="58">
      <c r="A58" s="2604" t="s">
        <v>88</v>
      </c>
      <c r="B58" s="1213" t="s">
        <v>93</v>
      </c>
      <c r="C58" s="1214" t="s">
        <v>183</v>
      </c>
      <c r="D58" s="1215" t="n">
        <v>152.0</v>
      </c>
      <c r="E58" s="1216" t="s">
        <v>180</v>
      </c>
      <c r="F58" s="1211" t="s">
        <v>178</v>
      </c>
      <c r="G58" s="1217" t="n">
        <v>4560.0</v>
      </c>
      <c r="H58" s="1209"/>
      <c r="I58" s="1218"/>
      <c r="J58" s="1220">
        <f>G58</f>
      </c>
      <c r="K58" s="1210" t="s">
        <v>170</v>
      </c>
      <c r="L58" s="1221" t="n">
        <v>2030.0</v>
      </c>
      <c r="M58" s="1223">
        <f>((E58-L58)/E58)*100 </f>
      </c>
      <c r="N58" s="1225">
        <f>((G58-L58)/G58)*100 </f>
      </c>
      <c r="O58" s="1226" t="n">
        <v>2.0</v>
      </c>
      <c r="P58" s="1271" t="n">
        <v>7.0</v>
      </c>
      <c r="Q58" s="1272" t="s">
        <v>210</v>
      </c>
      <c r="R58" s="2779" t="n">
        <v>64.87755102040816</v>
      </c>
      <c r="S58" s="2780" t="n">
        <v>46.083959899749374</v>
      </c>
    </row>
    <row r="59">
      <c r="A59" s="2606" t="s">
        <v>88</v>
      </c>
      <c r="B59" s="1231" t="s">
        <v>94</v>
      </c>
      <c r="C59" s="1232" t="s">
        <v>181</v>
      </c>
      <c r="D59" s="1233" t="n">
        <v>152.0</v>
      </c>
      <c r="E59" s="1234" t="s">
        <v>180</v>
      </c>
      <c r="F59" s="1229" t="s">
        <v>178</v>
      </c>
      <c r="G59" s="1235" t="n">
        <v>4560.0</v>
      </c>
      <c r="H59" s="1227"/>
      <c r="I59" s="1236"/>
      <c r="J59" s="1238">
        <f>G59</f>
      </c>
      <c r="K59" s="1228" t="s">
        <v>173</v>
      </c>
      <c r="L59" s="1239" t="n">
        <v>4030.0</v>
      </c>
      <c r="M59" s="1241">
        <f>((E59-L59)/E59)*100 </f>
      </c>
      <c r="N59" s="1243">
        <f>((G59-L59)/G59)*100 </f>
      </c>
      <c r="O59" s="1244" t="n">
        <v>4.0</v>
      </c>
      <c r="P59" s="1273" t="n">
        <v>7.0</v>
      </c>
      <c r="Q59" s="1274" t="s">
        <v>210</v>
      </c>
      <c r="R59" s="2781" t="n">
        <v>64.87755102040816</v>
      </c>
      <c r="S59" s="2782" t="n">
        <v>46.083959899749374</v>
      </c>
    </row>
    <row r="60">
      <c r="A60" s="2608" t="s">
        <v>88</v>
      </c>
      <c r="B60" s="1249" t="s">
        <v>95</v>
      </c>
      <c r="C60" s="1250" t="s">
        <v>181</v>
      </c>
      <c r="D60" s="1251" t="n">
        <v>152.0</v>
      </c>
      <c r="E60" s="1252" t="s">
        <v>180</v>
      </c>
      <c r="F60" s="1247" t="s">
        <v>178</v>
      </c>
      <c r="G60" s="1253" t="n">
        <v>4560.0</v>
      </c>
      <c r="H60" s="1245"/>
      <c r="I60" s="1254"/>
      <c r="J60" s="1256">
        <f>G60</f>
      </c>
      <c r="K60" s="1246" t="s">
        <v>170</v>
      </c>
      <c r="L60" s="1257" t="n">
        <v>2030.0</v>
      </c>
      <c r="M60" s="1259">
        <f>((E60-L60)/E60)*100 </f>
      </c>
      <c r="N60" s="1261">
        <f>((G60-L60)/G60)*100 </f>
      </c>
      <c r="O60" s="1262" t="n">
        <v>2.0</v>
      </c>
      <c r="P60" s="1275" t="n">
        <v>7.0</v>
      </c>
      <c r="Q60" s="1276" t="s">
        <v>210</v>
      </c>
      <c r="R60" s="2783" t="n">
        <v>64.87755102040816</v>
      </c>
      <c r="S60" s="2784" t="n">
        <v>46.083959899749374</v>
      </c>
    </row>
    <row customFormat="true" r="61" s="1278">
      <c r="A61" s="2610" t="s">
        <v>97</v>
      </c>
      <c r="B61" s="1282" t="s">
        <v>98</v>
      </c>
      <c r="C61" s="1283" t="s">
        <v>183</v>
      </c>
      <c r="D61" s="1284" t="n">
        <v>152.0</v>
      </c>
      <c r="E61" s="1285" t="s">
        <v>180</v>
      </c>
      <c r="F61" s="1280" t="s">
        <v>178</v>
      </c>
      <c r="G61" s="1286" t="n">
        <v>4560.0</v>
      </c>
      <c r="H61" s="1277"/>
      <c r="I61" s="1287"/>
      <c r="J61" s="1289">
        <f>G61</f>
      </c>
      <c r="K61" s="1279" t="s">
        <v>191</v>
      </c>
      <c r="L61" s="1290" t="n">
        <v>0.0</v>
      </c>
      <c r="M61" s="1292">
        <f>((E61-L61)/E61)*100 </f>
      </c>
      <c r="N61" s="1294">
        <f>((G61-L61)/G61)*100 </f>
      </c>
      <c r="O61" s="1295" t="n">
        <v>2.0</v>
      </c>
      <c r="P61" s="1330" t="n">
        <v>3.0</v>
      </c>
      <c r="Q61" s="1331" t="s">
        <v>204</v>
      </c>
      <c r="R61" s="2785" t="n">
        <v>80.66666666666666</v>
      </c>
      <c r="S61" s="2786" t="n">
        <v>70.32163742690058</v>
      </c>
    </row>
    <row r="62">
      <c r="A62" s="2612" t="s">
        <v>97</v>
      </c>
      <c r="B62" s="1300" t="s">
        <v>99</v>
      </c>
      <c r="C62" s="1301" t="s">
        <v>183</v>
      </c>
      <c r="D62" s="1302" t="n">
        <v>152.0</v>
      </c>
      <c r="E62" s="1303" t="s">
        <v>180</v>
      </c>
      <c r="F62" s="1298" t="s">
        <v>178</v>
      </c>
      <c r="G62" s="1304" t="n">
        <v>4560.0</v>
      </c>
      <c r="H62" s="1296"/>
      <c r="I62" s="1305" t="s">
        <v>189</v>
      </c>
      <c r="J62" s="1306" t="s">
        <v>180</v>
      </c>
      <c r="K62" s="1297" t="s">
        <v>170</v>
      </c>
      <c r="L62" s="1307" t="n">
        <v>2030.0</v>
      </c>
      <c r="M62" s="1309">
        <f>((E62-L62)/E62)*100 </f>
      </c>
      <c r="N62" s="1311">
        <f>((G62-L62)/G62)*100 </f>
      </c>
      <c r="O62" s="1312" t="n">
        <v>2.0</v>
      </c>
      <c r="P62" s="1332" t="n">
        <v>3.0</v>
      </c>
      <c r="Q62" s="1333" t="s">
        <v>204</v>
      </c>
      <c r="R62" s="2787" t="n">
        <v>80.66666666666666</v>
      </c>
      <c r="S62" s="2788" t="n">
        <v>70.32163742690058</v>
      </c>
    </row>
    <row r="63">
      <c r="A63" s="2614" t="s">
        <v>97</v>
      </c>
      <c r="B63" s="1317" t="s">
        <v>100</v>
      </c>
      <c r="C63" s="1318" t="s">
        <v>192</v>
      </c>
      <c r="D63" s="1319" t="n">
        <v>152.0</v>
      </c>
      <c r="E63" s="1320" t="s">
        <v>180</v>
      </c>
      <c r="F63" s="1315" t="s">
        <v>178</v>
      </c>
      <c r="G63" s="1321" t="n">
        <v>4560.0</v>
      </c>
      <c r="H63" s="1313"/>
      <c r="I63" s="1322" t="s">
        <v>189</v>
      </c>
      <c r="J63" s="1323" t="s">
        <v>180</v>
      </c>
      <c r="K63" s="1314" t="s">
        <v>170</v>
      </c>
      <c r="L63" s="1324" t="n">
        <v>2030.0</v>
      </c>
      <c r="M63" s="1326">
        <f>((E63-L63)/E63)*100 </f>
      </c>
      <c r="N63" s="1328">
        <f>((G63-L63)/G63)*100 </f>
      </c>
      <c r="O63" s="1329" t="n">
        <v>2.0</v>
      </c>
      <c r="P63" s="1334" t="n">
        <v>3.0</v>
      </c>
      <c r="Q63" s="1335" t="s">
        <v>204</v>
      </c>
      <c r="R63" s="2789" t="n">
        <v>80.66666666666666</v>
      </c>
      <c r="S63" s="2790" t="n">
        <v>70.32163742690058</v>
      </c>
    </row>
    <row r="64">
      <c r="A64" s="2616" t="s">
        <v>102</v>
      </c>
      <c r="B64" s="1340" t="s">
        <v>103</v>
      </c>
      <c r="C64" s="1341" t="s">
        <v>181</v>
      </c>
      <c r="D64" s="1342" t="n">
        <v>152.0</v>
      </c>
      <c r="E64" s="1343" t="s">
        <v>180</v>
      </c>
      <c r="F64" s="1338" t="s">
        <v>178</v>
      </c>
      <c r="G64" s="1344" t="n">
        <v>4560.0</v>
      </c>
      <c r="H64" s="1336"/>
      <c r="I64" s="1345"/>
      <c r="J64" s="1347">
        <f>G64</f>
      </c>
      <c r="K64" s="1337" t="s">
        <v>170</v>
      </c>
      <c r="L64" s="1348" t="n">
        <v>2030.0</v>
      </c>
      <c r="M64" s="1350">
        <f>((E64-L64)/E64)*100 </f>
      </c>
      <c r="N64" s="1352">
        <f>((G64-L64)/G64)*100 </f>
      </c>
      <c r="O64" s="1353" t="n">
        <v>2.0</v>
      </c>
      <c r="P64" s="1354" t="n">
        <v>1.0</v>
      </c>
      <c r="Q64" s="1355" t="s">
        <v>204</v>
      </c>
      <c r="R64" s="2791" t="n">
        <v>71.0</v>
      </c>
      <c r="S64" s="2792" t="n">
        <v>55.48245614035088</v>
      </c>
    </row>
    <row r="65">
      <c r="A65" s="2618" t="s">
        <v>105</v>
      </c>
      <c r="B65" s="1360" t="s">
        <v>106</v>
      </c>
      <c r="C65" s="1361" t="s">
        <v>183</v>
      </c>
      <c r="D65" s="1362" t="n">
        <v>152.0</v>
      </c>
      <c r="E65" s="1363" t="s">
        <v>180</v>
      </c>
      <c r="F65" s="1358" t="s">
        <v>178</v>
      </c>
      <c r="G65" s="1364" t="n">
        <v>4560.0</v>
      </c>
      <c r="H65" s="1356"/>
      <c r="I65" s="1365" t="s">
        <v>189</v>
      </c>
      <c r="J65" s="1366" t="s">
        <v>180</v>
      </c>
      <c r="K65" s="1357" t="s">
        <v>170</v>
      </c>
      <c r="L65" s="1367" t="n">
        <v>2030.0</v>
      </c>
      <c r="M65" s="1369">
        <f>((E65-L65)/E65)*100 </f>
      </c>
      <c r="N65" s="1371">
        <f>((G65-L65)/G65)*100 </f>
      </c>
      <c r="O65" s="1372" t="n">
        <v>2.0</v>
      </c>
      <c r="P65" s="1390" t="n">
        <v>2.0</v>
      </c>
      <c r="Q65" s="1391" t="s">
        <v>204</v>
      </c>
      <c r="R65" s="2793" t="n">
        <v>71.0</v>
      </c>
      <c r="S65" s="2794" t="n">
        <v>55.48245614035088</v>
      </c>
    </row>
    <row r="66">
      <c r="A66" s="2620" t="s">
        <v>105</v>
      </c>
      <c r="B66" s="1377" t="s">
        <v>107</v>
      </c>
      <c r="C66" s="1378" t="s">
        <v>211</v>
      </c>
      <c r="D66" s="1379" t="n">
        <v>152.0</v>
      </c>
      <c r="E66" s="1380" t="s">
        <v>180</v>
      </c>
      <c r="F66" s="1375" t="s">
        <v>178</v>
      </c>
      <c r="G66" s="1381" t="n">
        <v>4560.0</v>
      </c>
      <c r="H66" s="1373"/>
      <c r="I66" s="1382" t="s">
        <v>189</v>
      </c>
      <c r="J66" s="1383" t="s">
        <v>180</v>
      </c>
      <c r="K66" s="1374" t="s">
        <v>170</v>
      </c>
      <c r="L66" s="1384" t="n">
        <v>2030.0</v>
      </c>
      <c r="M66" s="1386">
        <f>((E66-L66)/E66)*100 </f>
      </c>
      <c r="N66" s="1388">
        <f>((G66-L66)/G66)*100 </f>
      </c>
      <c r="O66" s="1389" t="n">
        <v>2.0</v>
      </c>
      <c r="P66" s="1392" t="n">
        <v>2.0</v>
      </c>
      <c r="Q66" s="1393" t="s">
        <v>204</v>
      </c>
      <c r="R66" s="2795" t="n">
        <v>71.0</v>
      </c>
      <c r="S66" s="2796" t="n">
        <v>55.48245614035088</v>
      </c>
    </row>
    <row r="67">
      <c r="A67" s="2622" t="s">
        <v>109</v>
      </c>
      <c r="B67" s="1398" t="s">
        <v>110</v>
      </c>
      <c r="C67" s="1399" t="s">
        <v>181</v>
      </c>
      <c r="D67" s="1400" t="n">
        <v>152.0</v>
      </c>
      <c r="E67" s="1401" t="s">
        <v>180</v>
      </c>
      <c r="F67" s="1396" t="s">
        <v>178</v>
      </c>
      <c r="G67" s="1402" t="n">
        <v>4560.0</v>
      </c>
      <c r="H67" s="1394"/>
      <c r="I67" s="1403"/>
      <c r="J67" s="1405">
        <f>G67</f>
      </c>
      <c r="K67" s="1395" t="s">
        <v>152</v>
      </c>
      <c r="L67" s="1406" t="n">
        <v>3030.0</v>
      </c>
      <c r="M67" s="1408">
        <f>((E67-L67)/E67)*100 </f>
      </c>
      <c r="N67" s="1410">
        <f>((G67-L67)/G67)*100 </f>
      </c>
      <c r="O67" s="1411" t="n">
        <v>3.0</v>
      </c>
      <c r="P67" s="1412" t="n">
        <v>1.0</v>
      </c>
      <c r="Q67" s="1413" t="s">
        <v>184</v>
      </c>
      <c r="R67" s="2797" t="n">
        <v>56.714285714285715</v>
      </c>
      <c r="S67" s="2798" t="n">
        <v>33.55263157894737</v>
      </c>
    </row>
    <row customFormat="true" r="68" s="1415">
      <c r="A68" s="2624" t="s">
        <v>112</v>
      </c>
      <c r="B68" s="1419" t="s">
        <v>113</v>
      </c>
      <c r="C68" s="1420" t="s">
        <v>181</v>
      </c>
      <c r="D68" s="1421" t="n">
        <v>152.0</v>
      </c>
      <c r="E68" s="1422" t="s">
        <v>180</v>
      </c>
      <c r="F68" s="1417" t="s">
        <v>178</v>
      </c>
      <c r="G68" s="1423" t="n">
        <v>4560.0</v>
      </c>
      <c r="H68" s="1414"/>
      <c r="I68" s="1424"/>
      <c r="J68" s="1426">
        <f>G68</f>
      </c>
      <c r="K68" s="1416" t="s">
        <v>191</v>
      </c>
      <c r="L68" s="1427" t="n">
        <v>0.0</v>
      </c>
      <c r="M68" s="1429">
        <f>((E68-L68)/E68)*100 </f>
      </c>
      <c r="N68" s="1431">
        <f>((G68-L68)/G68)*100 </f>
      </c>
      <c r="O68" s="1432" t="n">
        <v>3.0</v>
      </c>
      <c r="P68" s="1451" t="n">
        <v>2.0</v>
      </c>
      <c r="Q68" s="1452" t="s">
        <v>204</v>
      </c>
      <c r="R68" s="2799" t="n">
        <v>92.64285714285714</v>
      </c>
      <c r="S68" s="2800" t="n">
        <v>88.70614035087719</v>
      </c>
    </row>
    <row r="69">
      <c r="A69" s="2626" t="s">
        <v>112</v>
      </c>
      <c r="B69" s="1437" t="s">
        <v>114</v>
      </c>
      <c r="C69" s="1438" t="s">
        <v>181</v>
      </c>
      <c r="D69" s="1439" t="n">
        <v>152.0</v>
      </c>
      <c r="E69" s="1440" t="s">
        <v>180</v>
      </c>
      <c r="F69" s="1435" t="s">
        <v>178</v>
      </c>
      <c r="G69" s="1441" t="n">
        <v>4560.0</v>
      </c>
      <c r="H69" s="1433"/>
      <c r="I69" s="1442"/>
      <c r="J69" s="1444">
        <f>G69</f>
      </c>
      <c r="K69" s="1434" t="s">
        <v>171</v>
      </c>
      <c r="L69" s="1445" t="n">
        <v>1030.0</v>
      </c>
      <c r="M69" s="1447">
        <f>((E69-L69)/E69)*100 </f>
      </c>
      <c r="N69" s="1449">
        <f>((G69-L69)/G69)*100 </f>
      </c>
      <c r="O69" s="1450" t="n">
        <v>1.0</v>
      </c>
      <c r="P69" s="1453" t="n">
        <v>2.0</v>
      </c>
      <c r="Q69" s="1454" t="s">
        <v>204</v>
      </c>
      <c r="R69" s="2801" t="n">
        <v>92.64285714285714</v>
      </c>
      <c r="S69" s="2802" t="n">
        <v>88.70614035087719</v>
      </c>
    </row>
    <row r="70">
      <c r="A70" s="2628" t="s">
        <v>115</v>
      </c>
      <c r="B70" s="1459" t="s">
        <v>116</v>
      </c>
      <c r="C70" s="1460" t="s">
        <v>192</v>
      </c>
      <c r="D70" s="1461" t="n">
        <v>152.0</v>
      </c>
      <c r="E70" s="1462" t="s">
        <v>180</v>
      </c>
      <c r="F70" s="1457" t="s">
        <v>178</v>
      </c>
      <c r="G70" s="1463" t="n">
        <v>4560.0</v>
      </c>
      <c r="H70" s="1455"/>
      <c r="I70" s="1464" t="s">
        <v>189</v>
      </c>
      <c r="J70" s="1465" t="s">
        <v>180</v>
      </c>
      <c r="K70" s="1456" t="s">
        <v>170</v>
      </c>
      <c r="L70" s="1466" t="n">
        <v>2030.0</v>
      </c>
      <c r="M70" s="1468">
        <f>((E70-L70)/E70)*100 </f>
      </c>
      <c r="N70" s="1470">
        <f>((G70-L70)/G70)*100 </f>
      </c>
      <c r="O70" s="1471" t="n">
        <v>2.0</v>
      </c>
      <c r="P70" s="1489" t="n">
        <v>2.0</v>
      </c>
      <c r="Q70" s="1490" t="s">
        <v>204</v>
      </c>
      <c r="R70" s="2803" t="n">
        <v>71.0</v>
      </c>
      <c r="S70" s="2804" t="n">
        <v>55.48245614035088</v>
      </c>
    </row>
    <row r="71">
      <c r="A71" s="2630" t="s">
        <v>115</v>
      </c>
      <c r="B71" s="1476" t="s">
        <v>117</v>
      </c>
      <c r="C71" s="1477" t="s">
        <v>183</v>
      </c>
      <c r="D71" s="1478" t="n">
        <v>152.0</v>
      </c>
      <c r="E71" s="1479" t="s">
        <v>180</v>
      </c>
      <c r="F71" s="1474" t="s">
        <v>178</v>
      </c>
      <c r="G71" s="1480" t="n">
        <v>4560.0</v>
      </c>
      <c r="H71" s="1472"/>
      <c r="I71" s="1481" t="s">
        <v>189</v>
      </c>
      <c r="J71" s="1482" t="s">
        <v>180</v>
      </c>
      <c r="K71" s="1473" t="s">
        <v>170</v>
      </c>
      <c r="L71" s="1483" t="n">
        <v>2030.0</v>
      </c>
      <c r="M71" s="1485">
        <f>((E71-L71)/E71)*100 </f>
      </c>
      <c r="N71" s="1487">
        <f>((G71-L71)/G71)*100 </f>
      </c>
      <c r="O71" s="1488" t="n">
        <v>2.0</v>
      </c>
      <c r="P71" s="1491" t="n">
        <v>2.0</v>
      </c>
      <c r="Q71" s="1492" t="s">
        <v>204</v>
      </c>
      <c r="R71" s="2805" t="n">
        <v>71.0</v>
      </c>
      <c r="S71" s="2806" t="n">
        <v>55.48245614035088</v>
      </c>
    </row>
    <row r="72">
      <c r="A72" s="2632" t="s">
        <v>118</v>
      </c>
      <c r="B72" s="1497" t="s">
        <v>119</v>
      </c>
      <c r="C72" s="1498" t="s">
        <v>183</v>
      </c>
      <c r="D72" s="1499" t="n">
        <v>152.0</v>
      </c>
      <c r="E72" s="1500" t="s">
        <v>180</v>
      </c>
      <c r="F72" s="1495" t="s">
        <v>178</v>
      </c>
      <c r="G72" s="1501" t="n">
        <v>4560.0</v>
      </c>
      <c r="H72" s="1493"/>
      <c r="I72" s="1502"/>
      <c r="J72" s="1504">
        <f>G72</f>
      </c>
      <c r="K72" s="1494" t="s">
        <v>152</v>
      </c>
      <c r="L72" s="1505" t="n">
        <v>3030.0</v>
      </c>
      <c r="M72" s="1507">
        <f>((E72-L72)/E72)*100 </f>
      </c>
      <c r="N72" s="1509">
        <f>((G72-L72)/G72)*100 </f>
      </c>
      <c r="O72" s="1510" t="n">
        <v>3.0</v>
      </c>
      <c r="P72" s="1529" t="n">
        <v>2.0</v>
      </c>
      <c r="Q72" s="1530" t="s">
        <v>204</v>
      </c>
      <c r="R72" s="2807" t="n">
        <v>71.0</v>
      </c>
      <c r="S72" s="2808" t="n">
        <v>55.48245614035088</v>
      </c>
    </row>
    <row r="73">
      <c r="A73" s="2634" t="s">
        <v>118</v>
      </c>
      <c r="B73" s="1515" t="s">
        <v>120</v>
      </c>
      <c r="C73" s="1516" t="s">
        <v>212</v>
      </c>
      <c r="D73" s="1517" t="n">
        <v>152.0</v>
      </c>
      <c r="E73" s="1518" t="s">
        <v>180</v>
      </c>
      <c r="F73" s="1513" t="s">
        <v>178</v>
      </c>
      <c r="G73" s="1519" t="n">
        <v>4560.0</v>
      </c>
      <c r="H73" s="1511"/>
      <c r="I73" s="1520"/>
      <c r="J73" s="1522">
        <f>G73</f>
      </c>
      <c r="K73" s="1512" t="s">
        <v>171</v>
      </c>
      <c r="L73" s="1523" t="n">
        <v>1030.0</v>
      </c>
      <c r="M73" s="1525">
        <f>((E73-L73)/E73)*100 </f>
      </c>
      <c r="N73" s="1527">
        <f>((G73-L73)/G73)*100 </f>
      </c>
      <c r="O73" s="1528" t="n">
        <v>1.0</v>
      </c>
      <c r="P73" s="1531" t="n">
        <v>2.0</v>
      </c>
      <c r="Q73" s="1532" t="s">
        <v>204</v>
      </c>
      <c r="R73" s="2809" t="n">
        <v>71.0</v>
      </c>
      <c r="S73" s="2810" t="n">
        <v>55.48245614035088</v>
      </c>
    </row>
    <row r="74">
      <c r="A74" s="2636" t="s">
        <v>121</v>
      </c>
      <c r="B74" s="1537" t="s">
        <v>122</v>
      </c>
      <c r="C74" s="1538" t="s">
        <v>213</v>
      </c>
      <c r="D74" s="1539" t="n">
        <v>152.0</v>
      </c>
      <c r="E74" s="1540" t="s">
        <v>180</v>
      </c>
      <c r="F74" s="1535" t="s">
        <v>178</v>
      </c>
      <c r="G74" s="1541" t="n">
        <v>4560.0</v>
      </c>
      <c r="H74" s="1533"/>
      <c r="I74" s="1542"/>
      <c r="J74" s="1544">
        <f>G74</f>
      </c>
      <c r="K74" s="1534" t="s">
        <v>170</v>
      </c>
      <c r="L74" s="1545" t="n">
        <v>2030.0</v>
      </c>
      <c r="M74" s="1547">
        <f>((E74-L74)/E74)*100 </f>
      </c>
      <c r="N74" s="1549">
        <f>((G74-L74)/G74)*100 </f>
      </c>
      <c r="O74" s="1550" t="n">
        <v>2.0</v>
      </c>
      <c r="P74" s="1585" t="n">
        <v>3.0</v>
      </c>
      <c r="Q74" s="1586" t="s">
        <v>214</v>
      </c>
      <c r="R74" s="2811" t="n">
        <v>80.52380952380952</v>
      </c>
      <c r="S74" s="2812" t="n">
        <v>70.10233918128655</v>
      </c>
    </row>
    <row r="75">
      <c r="A75" s="2638" t="s">
        <v>121</v>
      </c>
      <c r="B75" s="1555" t="s">
        <v>123</v>
      </c>
      <c r="C75" s="1556" t="s">
        <v>192</v>
      </c>
      <c r="D75" s="1557" t="n">
        <v>152.0</v>
      </c>
      <c r="E75" s="1558" t="s">
        <v>180</v>
      </c>
      <c r="F75" s="1553" t="s">
        <v>178</v>
      </c>
      <c r="G75" s="1559" t="n">
        <v>4560.0</v>
      </c>
      <c r="H75" s="1551"/>
      <c r="I75" s="1560" t="s">
        <v>189</v>
      </c>
      <c r="J75" s="1561" t="s">
        <v>180</v>
      </c>
      <c r="K75" s="1552" t="s">
        <v>171</v>
      </c>
      <c r="L75" s="1562" t="n">
        <v>1030.0</v>
      </c>
      <c r="M75" s="1564">
        <f>((E75-L75)/E75)*100 </f>
      </c>
      <c r="N75" s="1566">
        <f>((G75-L75)/G75)*100 </f>
      </c>
      <c r="O75" s="1567" t="n">
        <v>1.0</v>
      </c>
      <c r="P75" s="1587" t="n">
        <v>3.0</v>
      </c>
      <c r="Q75" s="1588" t="s">
        <v>214</v>
      </c>
      <c r="R75" s="2813" t="n">
        <v>80.52380952380952</v>
      </c>
      <c r="S75" s="2814" t="n">
        <v>70.10233918128655</v>
      </c>
    </row>
    <row r="76">
      <c r="A76" s="2640" t="s">
        <v>121</v>
      </c>
      <c r="B76" s="1572" t="s">
        <v>124</v>
      </c>
      <c r="C76" s="1573" t="s">
        <v>183</v>
      </c>
      <c r="D76" s="1574" t="n">
        <v>152.0</v>
      </c>
      <c r="E76" s="1575" t="s">
        <v>180</v>
      </c>
      <c r="F76" s="1570" t="s">
        <v>178</v>
      </c>
      <c r="G76" s="1576" t="n">
        <v>4560.0</v>
      </c>
      <c r="H76" s="1568"/>
      <c r="I76" s="1577" t="s">
        <v>189</v>
      </c>
      <c r="J76" s="1578" t="s">
        <v>180</v>
      </c>
      <c r="K76" s="1569" t="s">
        <v>171</v>
      </c>
      <c r="L76" s="1579" t="n">
        <v>1030.0</v>
      </c>
      <c r="M76" s="1581">
        <f>((E76-L76)/E76)*100 </f>
      </c>
      <c r="N76" s="1583">
        <f>((G76-L76)/G76)*100 </f>
      </c>
      <c r="O76" s="1584" t="n">
        <v>1.0</v>
      </c>
      <c r="P76" s="1589" t="n">
        <v>3.0</v>
      </c>
      <c r="Q76" s="1590" t="s">
        <v>214</v>
      </c>
      <c r="R76" s="2815" t="n">
        <v>80.52380952380952</v>
      </c>
      <c r="S76" s="2816" t="n">
        <v>70.10233918128655</v>
      </c>
    </row>
    <row customFormat="true" r="77" s="1592">
      <c r="A77" s="2642" t="s">
        <v>125</v>
      </c>
      <c r="B77" s="1596" t="s">
        <v>126</v>
      </c>
      <c r="C77" s="1597" t="s">
        <v>181</v>
      </c>
      <c r="D77" s="1598" t="n">
        <v>152.0</v>
      </c>
      <c r="E77" s="1599" t="s">
        <v>180</v>
      </c>
      <c r="F77" s="1594" t="s">
        <v>178</v>
      </c>
      <c r="G77" s="1600" t="n">
        <v>4560.0</v>
      </c>
      <c r="H77" s="1591"/>
      <c r="I77" s="1601"/>
      <c r="J77" s="1603">
        <f>G77</f>
      </c>
      <c r="K77" s="1593" t="s">
        <v>191</v>
      </c>
      <c r="L77" s="1604" t="n">
        <v>0.0</v>
      </c>
      <c r="M77" s="1606">
        <f>((E77-L77)/E77)*100 </f>
      </c>
      <c r="N77" s="1608">
        <f>((G77-L77)/G77)*100 </f>
      </c>
      <c r="O77" s="1609" t="n">
        <v>1.0</v>
      </c>
      <c r="P77" s="1628" t="n">
        <v>2.0</v>
      </c>
      <c r="Q77" s="1629" t="s">
        <v>202</v>
      </c>
      <c r="R77" s="2817" t="n">
        <v>85.5</v>
      </c>
      <c r="S77" s="2818" t="n">
        <v>77.74122807017544</v>
      </c>
    </row>
    <row r="78">
      <c r="A78" s="2644" t="s">
        <v>125</v>
      </c>
      <c r="B78" s="1614" t="s">
        <v>127</v>
      </c>
      <c r="C78" s="1615" t="s">
        <v>183</v>
      </c>
      <c r="D78" s="1616" t="n">
        <v>152.0</v>
      </c>
      <c r="E78" s="1617" t="s">
        <v>180</v>
      </c>
      <c r="F78" s="1612" t="s">
        <v>178</v>
      </c>
      <c r="G78" s="1618" t="n">
        <v>4560.0</v>
      </c>
      <c r="H78" s="1610"/>
      <c r="I78" s="1619"/>
      <c r="J78" s="1621">
        <f>G78</f>
      </c>
      <c r="K78" s="1611" t="s">
        <v>170</v>
      </c>
      <c r="L78" s="1622" t="n">
        <v>2030.0</v>
      </c>
      <c r="M78" s="1624">
        <f>((E78-L78)/E78)*100 </f>
      </c>
      <c r="N78" s="1626">
        <f>((G78-L78)/G78)*100 </f>
      </c>
      <c r="O78" s="1627" t="n">
        <v>2.0</v>
      </c>
      <c r="P78" s="1630" t="n">
        <v>2.0</v>
      </c>
      <c r="Q78" s="1631" t="s">
        <v>202</v>
      </c>
      <c r="R78" s="2819" t="n">
        <v>85.5</v>
      </c>
      <c r="S78" s="2820" t="n">
        <v>77.74122807017544</v>
      </c>
    </row>
    <row r="79">
      <c r="A79" s="2646" t="s">
        <v>128</v>
      </c>
      <c r="B79" s="1636" t="s">
        <v>129</v>
      </c>
      <c r="C79" s="1637" t="s">
        <v>183</v>
      </c>
      <c r="D79" s="1638" t="n">
        <v>152.0</v>
      </c>
      <c r="E79" s="1639" t="s">
        <v>180</v>
      </c>
      <c r="F79" s="1634" t="s">
        <v>178</v>
      </c>
      <c r="G79" s="1640" t="n">
        <v>4560.0</v>
      </c>
      <c r="H79" s="1632"/>
      <c r="I79" s="1641"/>
      <c r="J79" s="1643">
        <f>G79</f>
      </c>
      <c r="K79" s="1633" t="s">
        <v>170</v>
      </c>
      <c r="L79" s="1644" t="n">
        <v>2030.0</v>
      </c>
      <c r="M79" s="1646">
        <f>((E79-L79)/E79)*100 </f>
      </c>
      <c r="N79" s="1648">
        <f>((G79-L79)/G79)*100 </f>
      </c>
      <c r="O79" s="1649" t="n">
        <v>2.0</v>
      </c>
      <c r="P79" s="1650" t="n">
        <v>1.0</v>
      </c>
      <c r="Q79" s="1651" t="s">
        <v>204</v>
      </c>
      <c r="R79" s="2821" t="n">
        <v>71.0</v>
      </c>
      <c r="S79" s="2822" t="n">
        <v>55.48245614035088</v>
      </c>
    </row>
    <row r="80">
      <c r="A80" s="2648" t="s">
        <v>130</v>
      </c>
      <c r="B80" s="1656" t="s">
        <v>131</v>
      </c>
      <c r="C80" s="1657" t="s">
        <v>183</v>
      </c>
      <c r="D80" s="1658" t="n">
        <v>152.0</v>
      </c>
      <c r="E80" s="1659" t="s">
        <v>180</v>
      </c>
      <c r="F80" s="1654" t="s">
        <v>178</v>
      </c>
      <c r="G80" s="1660" t="n">
        <v>4560.0</v>
      </c>
      <c r="H80" s="1652"/>
      <c r="I80" s="1661"/>
      <c r="J80" s="1663">
        <f>G80</f>
      </c>
      <c r="K80" s="1653" t="s">
        <v>170</v>
      </c>
      <c r="L80" s="1664" t="n">
        <v>2030.0</v>
      </c>
      <c r="M80" s="1666">
        <f>((E80-L80)/E80)*100 </f>
      </c>
      <c r="N80" s="1668">
        <f>((G80-L80)/G80)*100 </f>
      </c>
      <c r="O80" s="1669" t="n">
        <v>2.0</v>
      </c>
      <c r="P80" s="1670" t="n">
        <v>1.0</v>
      </c>
      <c r="Q80" s="1671" t="s">
        <v>204</v>
      </c>
      <c r="R80" s="2823" t="n">
        <v>71.0</v>
      </c>
      <c r="S80" s="2824" t="n">
        <v>55.48245614035088</v>
      </c>
    </row>
    <row customFormat="true" r="81" s="1673">
      <c r="A81" s="2650" t="s">
        <v>133</v>
      </c>
      <c r="B81" s="1677" t="s">
        <v>134</v>
      </c>
      <c r="C81" s="1678" t="s">
        <v>215</v>
      </c>
      <c r="D81" s="1679" t="n">
        <v>152.0</v>
      </c>
      <c r="E81" s="1680" t="s">
        <v>180</v>
      </c>
      <c r="F81" s="1675" t="s">
        <v>178</v>
      </c>
      <c r="G81" s="1681" t="n">
        <v>4560.0</v>
      </c>
      <c r="H81" s="1672"/>
      <c r="I81" s="1682"/>
      <c r="J81" s="1684">
        <f>G81</f>
      </c>
      <c r="K81" s="1674" t="s">
        <v>191</v>
      </c>
      <c r="L81" s="1685" t="n">
        <v>0.0</v>
      </c>
      <c r="M81" s="1687">
        <f>((E81-L81)/E81)*100 </f>
      </c>
      <c r="N81" s="1689">
        <f>((G81-L81)/G81)*100 </f>
      </c>
      <c r="O81" s="1690" t="n">
        <v>2.0</v>
      </c>
      <c r="P81" s="1691" t="n">
        <v>1.0</v>
      </c>
      <c r="Q81" s="1692" t="s">
        <v>204</v>
      </c>
      <c r="R81" s="2825" t="n">
        <v>100.0</v>
      </c>
      <c r="S81" s="2826" t="n">
        <v>100.0</v>
      </c>
    </row>
    <row r="82">
      <c r="A82" s="2652" t="s">
        <v>136</v>
      </c>
      <c r="B82" s="1697" t="s">
        <v>137</v>
      </c>
      <c r="C82" s="1698" t="s">
        <v>216</v>
      </c>
      <c r="D82" s="1699" t="n">
        <v>152.0</v>
      </c>
      <c r="E82" s="1700" t="s">
        <v>180</v>
      </c>
      <c r="F82" s="1695" t="s">
        <v>178</v>
      </c>
      <c r="G82" s="1701" t="n">
        <v>4560.0</v>
      </c>
      <c r="H82" s="1693"/>
      <c r="I82" s="1702"/>
      <c r="J82" s="1704">
        <f>G82</f>
      </c>
      <c r="K82" s="1694" t="s">
        <v>173</v>
      </c>
      <c r="L82" s="1705" t="n">
        <v>4030.0</v>
      </c>
      <c r="M82" s="1707">
        <f>((E82-L82)/E82)*100 </f>
      </c>
      <c r="N82" s="1709">
        <f>((G82-L82)/G82)*100 </f>
      </c>
      <c r="O82" s="1710" t="n">
        <v>4.0</v>
      </c>
      <c r="P82" s="1729" t="n">
        <v>2.0</v>
      </c>
      <c r="Q82" s="1730" t="s">
        <v>217</v>
      </c>
      <c r="R82" s="2827" t="n">
        <v>49.57142857142857</v>
      </c>
      <c r="S82" s="2828" t="n">
        <v>22.587719298245617</v>
      </c>
    </row>
    <row r="83">
      <c r="A83" s="2654" t="s">
        <v>136</v>
      </c>
      <c r="B83" s="1715" t="s">
        <v>138</v>
      </c>
      <c r="C83" s="1716" t="s">
        <v>216</v>
      </c>
      <c r="D83" s="1717" t="n">
        <v>152.0</v>
      </c>
      <c r="E83" s="1718" t="s">
        <v>180</v>
      </c>
      <c r="F83" s="1713" t="s">
        <v>178</v>
      </c>
      <c r="G83" s="1719" t="n">
        <v>4560.0</v>
      </c>
      <c r="H83" s="1711"/>
      <c r="I83" s="1720"/>
      <c r="J83" s="1722">
        <f>G83</f>
      </c>
      <c r="K83" s="1712" t="s">
        <v>152</v>
      </c>
      <c r="L83" s="1723" t="n">
        <v>3030.0</v>
      </c>
      <c r="M83" s="1725">
        <f>((E83-L83)/E83)*100 </f>
      </c>
      <c r="N83" s="1727">
        <f>((G83-L83)/G83)*100 </f>
      </c>
      <c r="O83" s="1728" t="n">
        <v>3.0</v>
      </c>
      <c r="P83" s="1731" t="n">
        <v>2.0</v>
      </c>
      <c r="Q83" s="1732" t="s">
        <v>217</v>
      </c>
      <c r="R83" s="2829" t="n">
        <v>49.57142857142857</v>
      </c>
      <c r="S83" s="2830" t="n">
        <v>22.587719298245617</v>
      </c>
    </row>
    <row r="84">
      <c r="A84" s="2656" t="s">
        <v>140</v>
      </c>
      <c r="B84" s="1737" t="s">
        <v>141</v>
      </c>
      <c r="C84" s="1738" t="s">
        <v>181</v>
      </c>
      <c r="D84" s="1739" t="n">
        <v>152.0</v>
      </c>
      <c r="E84" s="1740" t="s">
        <v>180</v>
      </c>
      <c r="F84" s="1735" t="s">
        <v>178</v>
      </c>
      <c r="G84" s="1741" t="n">
        <v>4560.0</v>
      </c>
      <c r="H84" s="1733"/>
      <c r="I84" s="1742"/>
      <c r="J84" s="1744">
        <f>G84</f>
      </c>
      <c r="K84" s="1734" t="s">
        <v>173</v>
      </c>
      <c r="L84" s="1745" t="n">
        <v>4030.0</v>
      </c>
      <c r="M84" s="1747">
        <f>((E84-L84)/E84)*100 </f>
      </c>
      <c r="N84" s="1749">
        <f>((G84-L84)/G84)*100 </f>
      </c>
      <c r="O84" s="1750" t="n">
        <v>4.0</v>
      </c>
      <c r="P84" s="1787" t="n">
        <v>3.0</v>
      </c>
      <c r="Q84" s="1788" t="s">
        <v>207</v>
      </c>
      <c r="R84" s="2831" t="n">
        <v>66.23809523809524</v>
      </c>
      <c r="S84" s="2832" t="n">
        <v>48.17251461988304</v>
      </c>
    </row>
    <row r="85">
      <c r="A85" s="2658" t="s">
        <v>140</v>
      </c>
      <c r="B85" s="1755" t="s">
        <v>142</v>
      </c>
      <c r="C85" s="1756" t="s">
        <v>194</v>
      </c>
      <c r="D85" s="1757" t="n">
        <v>152.0</v>
      </c>
      <c r="E85" s="1758" t="s">
        <v>180</v>
      </c>
      <c r="F85" s="1753" t="s">
        <v>178</v>
      </c>
      <c r="G85" s="1759" t="n">
        <v>4560.0</v>
      </c>
      <c r="H85" s="1751"/>
      <c r="I85" s="1760"/>
      <c r="J85" s="1762">
        <f>G85</f>
      </c>
      <c r="K85" s="1752" t="s">
        <v>170</v>
      </c>
      <c r="L85" s="1763" t="n">
        <v>2030.0</v>
      </c>
      <c r="M85" s="1765">
        <f>((E85-L85)/E85)*100 </f>
      </c>
      <c r="N85" s="1767">
        <f>((G85-L85)/G85)*100 </f>
      </c>
      <c r="O85" s="1768" t="n">
        <v>2.0</v>
      </c>
      <c r="P85" s="1789" t="n">
        <v>3.0</v>
      </c>
      <c r="Q85" s="1790" t="s">
        <v>207</v>
      </c>
      <c r="R85" s="2833" t="n">
        <v>66.23809523809524</v>
      </c>
      <c r="S85" s="2834" t="n">
        <v>48.17251461988304</v>
      </c>
    </row>
    <row r="86">
      <c r="A86" s="2660" t="s">
        <v>140</v>
      </c>
      <c r="B86" s="1773" t="s">
        <v>143</v>
      </c>
      <c r="C86" s="1774" t="s">
        <v>181</v>
      </c>
      <c r="D86" s="1775" t="n">
        <v>152.0</v>
      </c>
      <c r="E86" s="1776" t="s">
        <v>180</v>
      </c>
      <c r="F86" s="1771" t="s">
        <v>178</v>
      </c>
      <c r="G86" s="1777" t="n">
        <v>4560.0</v>
      </c>
      <c r="H86" s="1769"/>
      <c r="I86" s="1778"/>
      <c r="J86" s="1780">
        <f>G86</f>
      </c>
      <c r="K86" s="1770" t="s">
        <v>171</v>
      </c>
      <c r="L86" s="1781" t="n">
        <v>1030.0</v>
      </c>
      <c r="M86" s="1783">
        <f>((E86-L86)/E86)*100 </f>
      </c>
      <c r="N86" s="1785">
        <f>((G86-L86)/G86)*100 </f>
      </c>
      <c r="O86" s="1786" t="n">
        <v>1.0</v>
      </c>
      <c r="P86" s="1791" t="n">
        <v>3.0</v>
      </c>
      <c r="Q86" s="1792" t="s">
        <v>207</v>
      </c>
      <c r="R86" s="2835" t="n">
        <v>66.23809523809524</v>
      </c>
      <c r="S86" s="2836" t="n">
        <v>48.17251461988304</v>
      </c>
    </row>
    <row r="87">
      <c r="A87" s="2662" t="s">
        <v>145</v>
      </c>
      <c r="B87" s="1797" t="s">
        <v>146</v>
      </c>
      <c r="C87" s="1798" t="s">
        <v>181</v>
      </c>
      <c r="D87" s="1799" t="n">
        <v>152.0</v>
      </c>
      <c r="E87" s="1800" t="s">
        <v>180</v>
      </c>
      <c r="F87" s="1795" t="s">
        <v>178</v>
      </c>
      <c r="G87" s="1801" t="n">
        <v>4560.0</v>
      </c>
      <c r="H87" s="1793"/>
      <c r="I87" s="1802"/>
      <c r="J87" s="1804">
        <f>G87</f>
      </c>
      <c r="K87" s="1794" t="s">
        <v>152</v>
      </c>
      <c r="L87" s="1805" t="n">
        <v>3030.0</v>
      </c>
      <c r="M87" s="1807">
        <f>((E87-L87)/E87)*100 </f>
      </c>
      <c r="N87" s="1809">
        <f>((G87-L87)/G87)*100 </f>
      </c>
      <c r="O87" s="1810" t="n">
        <v>3.0</v>
      </c>
      <c r="P87" s="1829" t="n">
        <v>2.0</v>
      </c>
      <c r="Q87" s="1830" t="s">
        <v>182</v>
      </c>
      <c r="R87" s="2837" t="n">
        <v>63.857142857142854</v>
      </c>
      <c r="S87" s="2838" t="n">
        <v>44.51754385964912</v>
      </c>
    </row>
    <row r="88">
      <c r="A88" s="2664" t="s">
        <v>145</v>
      </c>
      <c r="B88" s="1815" t="s">
        <v>147</v>
      </c>
      <c r="C88" s="1816" t="s">
        <v>183</v>
      </c>
      <c r="D88" s="1817" t="n">
        <v>152.0</v>
      </c>
      <c r="E88" s="1818" t="s">
        <v>180</v>
      </c>
      <c r="F88" s="1813" t="s">
        <v>178</v>
      </c>
      <c r="G88" s="1819" t="n">
        <v>4560.0</v>
      </c>
      <c r="H88" s="1811"/>
      <c r="I88" s="1820"/>
      <c r="J88" s="1822">
        <f>G88</f>
      </c>
      <c r="K88" s="1812" t="s">
        <v>170</v>
      </c>
      <c r="L88" s="1823" t="n">
        <v>2030.0</v>
      </c>
      <c r="M88" s="1825">
        <f>((E88-L88)/E88)*100 </f>
      </c>
      <c r="N88" s="1827">
        <f>((G88-L88)/G88)*100 </f>
      </c>
      <c r="O88" s="1828" t="n">
        <v>2.0</v>
      </c>
      <c r="P88" s="1831" t="n">
        <v>2.0</v>
      </c>
      <c r="Q88" s="1832" t="s">
        <v>182</v>
      </c>
      <c r="R88" s="2839" t="n">
        <v>63.857142857142854</v>
      </c>
      <c r="S88" s="2840" t="n">
        <v>44.51754385964912</v>
      </c>
    </row>
    <row r="89">
      <c r="A89" s="2666" t="s">
        <v>218</v>
      </c>
      <c r="E89" s="1834" t="n">
        <v>609000.0</v>
      </c>
      <c r="G89" s="1835">
        <f>SUM(G2:G88)</f>
      </c>
      <c r="H89" s="1836">
        <f>SUM(H2:H88)</f>
      </c>
      <c r="J89" s="1837">
        <f>SUM(J2:J88)</f>
      </c>
      <c r="L89" s="1838">
        <f>SUM(L2:L88)</f>
      </c>
      <c r="O89" t="s">
        <v>219</v>
      </c>
      <c r="P89" t="n">
        <v>87.0</v>
      </c>
    </row>
  </sheetData>
  <mergeCells>
    <mergeCell ref="A2:A3"/>
    <mergeCell ref="P2:P3"/>
    <mergeCell ref="Q2:Q3"/>
    <mergeCell ref="R2:R3"/>
    <mergeCell ref="S2:S3"/>
    <mergeCell ref="A7:A19"/>
    <mergeCell ref="P7:P19"/>
    <mergeCell ref="Q7:Q19"/>
    <mergeCell ref="R7:R19"/>
    <mergeCell ref="S7:S19"/>
    <mergeCell ref="A20:A27"/>
    <mergeCell ref="P20:P27"/>
    <mergeCell ref="Q20:Q27"/>
    <mergeCell ref="R20:R27"/>
    <mergeCell ref="S20:S27"/>
    <mergeCell ref="A28:A31"/>
    <mergeCell ref="P28:P31"/>
    <mergeCell ref="Q28:Q31"/>
    <mergeCell ref="R28:R31"/>
    <mergeCell ref="S28:S31"/>
    <mergeCell ref="A32:A33"/>
    <mergeCell ref="P32:P33"/>
    <mergeCell ref="Q32:Q33"/>
    <mergeCell ref="R32:R33"/>
    <mergeCell ref="S32:S33"/>
    <mergeCell ref="A35:A37"/>
    <mergeCell ref="P35:P37"/>
    <mergeCell ref="Q35:Q37"/>
    <mergeCell ref="R35:R37"/>
    <mergeCell ref="S35:S37"/>
    <mergeCell ref="A38:A40"/>
    <mergeCell ref="P38:P40"/>
    <mergeCell ref="Q38:Q40"/>
    <mergeCell ref="R38:R40"/>
    <mergeCell ref="S38:S40"/>
    <mergeCell ref="A42:A43"/>
    <mergeCell ref="P42:P43"/>
    <mergeCell ref="Q42:Q43"/>
    <mergeCell ref="R42:R43"/>
    <mergeCell ref="S42:S43"/>
    <mergeCell ref="A44:A46"/>
    <mergeCell ref="P44:P46"/>
    <mergeCell ref="Q44:Q46"/>
    <mergeCell ref="R44:R46"/>
    <mergeCell ref="S44:S46"/>
    <mergeCell ref="A49:A51"/>
    <mergeCell ref="P49:P51"/>
    <mergeCell ref="Q49:Q51"/>
    <mergeCell ref="R49:R51"/>
    <mergeCell ref="S49:S51"/>
    <mergeCell ref="A52:A53"/>
    <mergeCell ref="P52:P53"/>
    <mergeCell ref="Q52:Q53"/>
    <mergeCell ref="R52:R53"/>
    <mergeCell ref="S52:S53"/>
    <mergeCell ref="A54:A60"/>
    <mergeCell ref="P54:P60"/>
    <mergeCell ref="Q54:Q60"/>
    <mergeCell ref="R54:R60"/>
    <mergeCell ref="S54:S60"/>
    <mergeCell ref="A61:A63"/>
    <mergeCell ref="P61:P63"/>
    <mergeCell ref="Q61:Q63"/>
    <mergeCell ref="R61:R63"/>
    <mergeCell ref="S61:S63"/>
    <mergeCell ref="A65:A66"/>
    <mergeCell ref="P65:P66"/>
    <mergeCell ref="Q65:Q66"/>
    <mergeCell ref="R65:R66"/>
    <mergeCell ref="S65:S66"/>
    <mergeCell ref="A68:A69"/>
    <mergeCell ref="P68:P69"/>
    <mergeCell ref="Q68:Q69"/>
    <mergeCell ref="R68:R69"/>
    <mergeCell ref="S68:S69"/>
    <mergeCell ref="A70:A71"/>
    <mergeCell ref="P70:P71"/>
    <mergeCell ref="Q70:Q71"/>
    <mergeCell ref="R70:R71"/>
    <mergeCell ref="S70:S71"/>
    <mergeCell ref="A72:A73"/>
    <mergeCell ref="P72:P73"/>
    <mergeCell ref="Q72:Q73"/>
    <mergeCell ref="R72:R73"/>
    <mergeCell ref="S72:S73"/>
    <mergeCell ref="A74:A76"/>
    <mergeCell ref="P74:P76"/>
    <mergeCell ref="Q74:Q76"/>
    <mergeCell ref="R74:R76"/>
    <mergeCell ref="S74:S76"/>
    <mergeCell ref="A77:A78"/>
    <mergeCell ref="P77:P78"/>
    <mergeCell ref="Q77:Q78"/>
    <mergeCell ref="R77:R78"/>
    <mergeCell ref="S77:S78"/>
    <mergeCell ref="A82:A83"/>
    <mergeCell ref="P82:P83"/>
    <mergeCell ref="Q82:Q83"/>
    <mergeCell ref="R82:R83"/>
    <mergeCell ref="S82:S83"/>
    <mergeCell ref="A84:A86"/>
    <mergeCell ref="P84:P86"/>
    <mergeCell ref="Q84:Q86"/>
    <mergeCell ref="R84:R86"/>
    <mergeCell ref="S84:S86"/>
    <mergeCell ref="A87:A88"/>
    <mergeCell ref="P87:P88"/>
    <mergeCell ref="Q87:Q88"/>
    <mergeCell ref="R87:R88"/>
    <mergeCell ref="S87:S8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90"/>
  <sheetViews>
    <sheetView workbookViewId="0"/>
  </sheetViews>
  <sheetFormatPr defaultRowHeight="15.0"/>
  <cols>
    <col min="1" max="1" width="19.53125" customWidth="true"/>
    <col min="2" max="2" width="27.34375" customWidth="true"/>
  </cols>
  <sheetData>
    <row r="1" ht="60.0" customHeight="true">
      <c r="A1" t="s" s="2841">
        <v>222</v>
      </c>
      <c r="B1" t="s" s="2842">
        <v>155</v>
      </c>
      <c r="C1" t="s" s="2843">
        <v>161</v>
      </c>
      <c r="D1" t="s" s="2844">
        <v>223</v>
      </c>
      <c r="E1" t="s" s="2845">
        <v>224</v>
      </c>
      <c r="F1" t="s" s="2846">
        <v>2</v>
      </c>
      <c r="G1" t="s" s="2847">
        <v>225</v>
      </c>
      <c r="H1" t="s" s="2848">
        <v>162</v>
      </c>
    </row>
    <row r="2">
      <c r="A2" t="s" s="2849">
        <v>12</v>
      </c>
      <c r="B2" t="s" s="2850">
        <v>53</v>
      </c>
      <c r="C2" t="n" s="2851">
        <v>3.0</v>
      </c>
      <c r="D2" s="2876" t="n">
        <v>9.0</v>
      </c>
      <c r="E2" s="2877" t="s">
        <v>239</v>
      </c>
    </row>
    <row r="3">
      <c r="A3" t="s" s="2852">
        <v>12</v>
      </c>
      <c r="B3" t="s" s="2853">
        <v>119</v>
      </c>
      <c r="C3" t="n" s="2854">
        <v>3.0</v>
      </c>
      <c r="D3" s="2878" t="n">
        <v>9.0</v>
      </c>
      <c r="E3" s="2879" t="s">
        <v>239</v>
      </c>
    </row>
    <row r="4">
      <c r="A4" t="s" s="2855">
        <v>12</v>
      </c>
      <c r="B4" t="s" s="2856">
        <v>120</v>
      </c>
      <c r="C4" t="n" s="2857">
        <v>1.0</v>
      </c>
      <c r="D4" s="2880" t="n">
        <v>9.0</v>
      </c>
      <c r="E4" s="2881" t="s">
        <v>239</v>
      </c>
    </row>
    <row r="5">
      <c r="A5" t="s" s="2858">
        <v>12</v>
      </c>
      <c r="B5" t="s" s="2859">
        <v>92</v>
      </c>
      <c r="C5" t="n" s="2860">
        <v>2.0</v>
      </c>
      <c r="D5" s="2882" t="n">
        <v>9.0</v>
      </c>
      <c r="E5" s="2883" t="s">
        <v>239</v>
      </c>
    </row>
    <row r="6">
      <c r="A6" t="s" s="2861">
        <v>12</v>
      </c>
      <c r="B6" t="s" s="2862">
        <v>19</v>
      </c>
      <c r="C6" t="n" s="2863">
        <v>3.0</v>
      </c>
      <c r="D6" s="2884" t="n">
        <v>9.0</v>
      </c>
      <c r="E6" s="2885" t="s">
        <v>239</v>
      </c>
    </row>
    <row r="7">
      <c r="A7" t="s" s="2864">
        <v>12</v>
      </c>
      <c r="B7" t="s" s="2865">
        <v>85</v>
      </c>
      <c r="C7" t="n" s="2866">
        <v>3.0</v>
      </c>
      <c r="D7" s="2886" t="n">
        <v>9.0</v>
      </c>
      <c r="E7" s="2887" t="s">
        <v>239</v>
      </c>
    </row>
    <row r="8">
      <c r="A8" t="s" s="2867">
        <v>12</v>
      </c>
      <c r="B8" t="s" s="2868">
        <v>71</v>
      </c>
      <c r="C8" t="n" s="2869">
        <v>3.0</v>
      </c>
      <c r="D8" s="2888" t="n">
        <v>9.0</v>
      </c>
      <c r="E8" s="2889" t="s">
        <v>239</v>
      </c>
    </row>
    <row r="9">
      <c r="A9" t="s" s="2870">
        <v>12</v>
      </c>
      <c r="B9" t="s" s="2871">
        <v>35</v>
      </c>
      <c r="C9" t="n" s="2872">
        <v>2.0</v>
      </c>
      <c r="D9" s="2890" t="n">
        <v>9.0</v>
      </c>
      <c r="E9" s="2891" t="s">
        <v>239</v>
      </c>
    </row>
    <row r="10">
      <c r="A10" t="s" s="2873">
        <v>12</v>
      </c>
      <c r="B10" t="s" s="2874">
        <v>147</v>
      </c>
      <c r="C10" t="n" s="2875">
        <v>2.0</v>
      </c>
      <c r="D10" s="2892" t="n">
        <v>9.0</v>
      </c>
      <c r="E10" s="2893" t="s">
        <v>239</v>
      </c>
    </row>
    <row r="11">
      <c r="A11" t="s" s="2894">
        <v>44</v>
      </c>
      <c r="B11" t="s" s="2895">
        <v>64</v>
      </c>
      <c r="C11" t="n" s="2896">
        <v>3.0</v>
      </c>
      <c r="D11" s="2951" t="n">
        <v>19.0</v>
      </c>
      <c r="E11" s="2952" t="s">
        <v>240</v>
      </c>
    </row>
    <row r="12">
      <c r="A12" t="s" s="2897">
        <v>44</v>
      </c>
      <c r="B12" t="s" s="2898">
        <v>103</v>
      </c>
      <c r="C12" t="n" s="2899">
        <v>2.0</v>
      </c>
      <c r="D12" s="2953" t="n">
        <v>19.0</v>
      </c>
      <c r="E12" s="2954" t="s">
        <v>240</v>
      </c>
    </row>
    <row r="13">
      <c r="A13" t="s" s="2900">
        <v>44</v>
      </c>
      <c r="B13" t="s" s="2901">
        <v>10</v>
      </c>
      <c r="C13" t="n" s="2902">
        <v>3.0</v>
      </c>
      <c r="D13" s="2955" t="n">
        <v>19.0</v>
      </c>
      <c r="E13" s="2956" t="s">
        <v>240</v>
      </c>
    </row>
    <row r="14">
      <c r="A14" t="s" s="2903">
        <v>44</v>
      </c>
      <c r="B14" t="s" s="2904">
        <v>34</v>
      </c>
      <c r="C14" t="n" s="2905">
        <v>3.0</v>
      </c>
      <c r="D14" s="2957" t="n">
        <v>19.0</v>
      </c>
      <c r="E14" s="2958" t="s">
        <v>240</v>
      </c>
    </row>
    <row r="15">
      <c r="A15" t="s" s="2906">
        <v>44</v>
      </c>
      <c r="B15" t="s" s="2907">
        <v>116</v>
      </c>
      <c r="C15" t="n" s="2908">
        <v>2.0</v>
      </c>
      <c r="D15" s="2959" t="n">
        <v>19.0</v>
      </c>
      <c r="E15" s="2960" t="s">
        <v>240</v>
      </c>
    </row>
    <row r="16">
      <c r="A16" t="s" s="2909">
        <v>44</v>
      </c>
      <c r="B16" t="s" s="2910">
        <v>76</v>
      </c>
      <c r="C16" t="n" s="2911">
        <v>2.0</v>
      </c>
      <c r="D16" s="2961" t="n">
        <v>19.0</v>
      </c>
      <c r="E16" s="2962" t="s">
        <v>240</v>
      </c>
    </row>
    <row r="17">
      <c r="A17" t="s" s="2912">
        <v>44</v>
      </c>
      <c r="B17" t="s" s="2913">
        <v>106</v>
      </c>
      <c r="C17" t="n" s="2914">
        <v>2.0</v>
      </c>
      <c r="D17" s="2963" t="n">
        <v>19.0</v>
      </c>
      <c r="E17" s="2964" t="s">
        <v>240</v>
      </c>
    </row>
    <row r="18">
      <c r="A18" t="s" s="2915">
        <v>44</v>
      </c>
      <c r="B18" t="s" s="2916">
        <v>91</v>
      </c>
      <c r="C18" t="n" s="2917">
        <v>2.0</v>
      </c>
      <c r="D18" s="2965" t="n">
        <v>19.0</v>
      </c>
      <c r="E18" s="2966" t="s">
        <v>240</v>
      </c>
    </row>
    <row r="19">
      <c r="A19" t="s" s="2918">
        <v>44</v>
      </c>
      <c r="B19" t="s" s="2919">
        <v>72</v>
      </c>
      <c r="C19" t="n" s="2920">
        <v>2.0</v>
      </c>
      <c r="D19" s="2967" t="n">
        <v>19.0</v>
      </c>
      <c r="E19" s="2968" t="s">
        <v>240</v>
      </c>
    </row>
    <row r="20">
      <c r="A20" t="s" s="2921">
        <v>44</v>
      </c>
      <c r="B20" t="s" s="2922">
        <v>117</v>
      </c>
      <c r="C20" t="n" s="2923">
        <v>2.0</v>
      </c>
      <c r="D20" s="2969" t="n">
        <v>19.0</v>
      </c>
      <c r="E20" s="2970" t="s">
        <v>240</v>
      </c>
    </row>
    <row r="21">
      <c r="A21" t="s" s="2924">
        <v>44</v>
      </c>
      <c r="B21" t="s" s="2925">
        <v>22</v>
      </c>
      <c r="C21" t="n" s="2926">
        <v>2.0</v>
      </c>
      <c r="D21" s="2971" t="n">
        <v>19.0</v>
      </c>
      <c r="E21" s="2972" t="s">
        <v>240</v>
      </c>
    </row>
    <row r="22">
      <c r="A22" t="s" s="2927">
        <v>44</v>
      </c>
      <c r="B22" t="s" s="2928">
        <v>122</v>
      </c>
      <c r="C22" t="n" s="2929">
        <v>2.0</v>
      </c>
      <c r="D22" s="2973" t="n">
        <v>19.0</v>
      </c>
      <c r="E22" s="2974" t="s">
        <v>240</v>
      </c>
    </row>
    <row r="23">
      <c r="A23" t="s" s="2930">
        <v>44</v>
      </c>
      <c r="B23" t="s" s="2931">
        <v>129</v>
      </c>
      <c r="C23" t="n" s="2932">
        <v>2.0</v>
      </c>
      <c r="D23" s="2975" t="n">
        <v>19.0</v>
      </c>
      <c r="E23" s="2976" t="s">
        <v>240</v>
      </c>
    </row>
    <row r="24">
      <c r="A24" t="s" s="2933">
        <v>44</v>
      </c>
      <c r="B24" t="s" s="2934">
        <v>146</v>
      </c>
      <c r="C24" t="n" s="2935">
        <v>3.0</v>
      </c>
      <c r="D24" s="2977" t="n">
        <v>19.0</v>
      </c>
      <c r="E24" s="2978" t="s">
        <v>240</v>
      </c>
    </row>
    <row r="25">
      <c r="A25" t="s" s="2936">
        <v>44</v>
      </c>
      <c r="B25" t="s" s="2937">
        <v>61</v>
      </c>
      <c r="C25" t="n" s="2938">
        <v>3.0</v>
      </c>
      <c r="D25" s="2979" t="n">
        <v>19.0</v>
      </c>
      <c r="E25" s="2980" t="s">
        <v>240</v>
      </c>
    </row>
    <row r="26">
      <c r="A26" t="s" s="2939">
        <v>44</v>
      </c>
      <c r="B26" t="s" s="2940">
        <v>100</v>
      </c>
      <c r="C26" t="n" s="2941">
        <v>2.0</v>
      </c>
      <c r="D26" s="2981" t="n">
        <v>19.0</v>
      </c>
      <c r="E26" s="2982" t="s">
        <v>240</v>
      </c>
    </row>
    <row r="27">
      <c r="A27" t="s" s="2942">
        <v>44</v>
      </c>
      <c r="B27" t="s" s="2943">
        <v>46</v>
      </c>
      <c r="C27" t="n" s="2944">
        <v>2.0</v>
      </c>
      <c r="D27" s="2983" t="n">
        <v>19.0</v>
      </c>
      <c r="E27" s="2984" t="s">
        <v>240</v>
      </c>
    </row>
    <row r="28">
      <c r="A28" t="s" s="2945">
        <v>44</v>
      </c>
      <c r="B28" t="s" s="2946">
        <v>138</v>
      </c>
      <c r="C28" t="n" s="2947">
        <v>3.0</v>
      </c>
      <c r="D28" s="2985" t="n">
        <v>19.0</v>
      </c>
      <c r="E28" s="2986" t="s">
        <v>240</v>
      </c>
    </row>
    <row r="29">
      <c r="A29" t="s" s="2948">
        <v>44</v>
      </c>
      <c r="B29" t="s" s="2949">
        <v>227</v>
      </c>
      <c r="C29" t="n" s="2950">
        <v>3.0</v>
      </c>
      <c r="D29" s="2987" t="n">
        <v>19.0</v>
      </c>
      <c r="E29" s="2988" t="s">
        <v>240</v>
      </c>
    </row>
    <row r="30">
      <c r="A30" t="s" s="2989">
        <v>17</v>
      </c>
      <c r="B30" t="s" s="2990">
        <v>73</v>
      </c>
      <c r="C30" t="n" s="2991">
        <v>2.0</v>
      </c>
      <c r="D30" s="3010" t="n">
        <v>7.0</v>
      </c>
      <c r="E30" s="3011" t="s">
        <v>241</v>
      </c>
    </row>
    <row r="31">
      <c r="A31" t="s" s="2992">
        <v>17</v>
      </c>
      <c r="B31" t="s" s="2993">
        <v>131</v>
      </c>
      <c r="C31" t="n" s="2994">
        <v>2.0</v>
      </c>
      <c r="D31" s="3012" t="n">
        <v>7.0</v>
      </c>
      <c r="E31" s="3013" t="s">
        <v>241</v>
      </c>
    </row>
    <row r="32">
      <c r="A32" t="s" s="2995">
        <v>17</v>
      </c>
      <c r="B32" t="s" s="2996">
        <v>228</v>
      </c>
      <c r="C32" t="n" s="2997">
        <v>1.0</v>
      </c>
      <c r="D32" s="3014" t="n">
        <v>7.0</v>
      </c>
      <c r="E32" s="3015" t="s">
        <v>241</v>
      </c>
    </row>
    <row r="33">
      <c r="A33" t="s" s="2998">
        <v>17</v>
      </c>
      <c r="B33" t="s" s="2999">
        <v>229</v>
      </c>
      <c r="C33" t="n" s="3000">
        <v>2.0</v>
      </c>
      <c r="D33" s="3016" t="n">
        <v>7.0</v>
      </c>
      <c r="E33" s="3017" t="s">
        <v>241</v>
      </c>
    </row>
    <row r="34">
      <c r="A34" t="s" s="3001">
        <v>17</v>
      </c>
      <c r="B34" t="s" s="3002">
        <v>26</v>
      </c>
      <c r="C34" t="n" s="3003">
        <v>1.0</v>
      </c>
      <c r="D34" s="3018" t="n">
        <v>7.0</v>
      </c>
      <c r="E34" s="3019" t="s">
        <v>241</v>
      </c>
    </row>
    <row r="35">
      <c r="A35" t="s" s="3004">
        <v>17</v>
      </c>
      <c r="B35" t="s" s="3005">
        <v>93</v>
      </c>
      <c r="C35" t="n" s="3006">
        <v>2.0</v>
      </c>
      <c r="D35" s="3020" t="n">
        <v>7.0</v>
      </c>
      <c r="E35" s="3021" t="s">
        <v>241</v>
      </c>
    </row>
    <row r="36">
      <c r="A36" t="s" s="3007">
        <v>17</v>
      </c>
      <c r="B36" t="s" s="3008">
        <v>230</v>
      </c>
      <c r="C36" t="n" s="3009">
        <v>1.0</v>
      </c>
      <c r="D36" s="3022" t="n">
        <v>7.0</v>
      </c>
      <c r="E36" s="3023" t="s">
        <v>241</v>
      </c>
    </row>
    <row r="37">
      <c r="A37" t="s" s="3024">
        <v>231</v>
      </c>
      <c r="B37" t="s" s="3025">
        <v>232</v>
      </c>
      <c r="C37" t="n" s="3026">
        <v>1.0</v>
      </c>
      <c r="D37" s="3057" t="n">
        <v>11.0</v>
      </c>
      <c r="E37" s="3058" t="s">
        <v>204</v>
      </c>
    </row>
    <row r="38">
      <c r="A38" t="s" s="3027">
        <v>231</v>
      </c>
      <c r="B38" t="s" s="3028">
        <v>7</v>
      </c>
      <c r="C38" t="n" s="3029">
        <v>3.0</v>
      </c>
      <c r="D38" s="3059" t="n">
        <v>11.0</v>
      </c>
      <c r="E38" s="3060" t="s">
        <v>204</v>
      </c>
    </row>
    <row r="39">
      <c r="A39" t="s" s="3030">
        <v>231</v>
      </c>
      <c r="B39" t="s" s="3031">
        <v>48</v>
      </c>
      <c r="C39" t="n" s="3032">
        <v>2.0</v>
      </c>
      <c r="D39" s="3061" t="n">
        <v>11.0</v>
      </c>
      <c r="E39" s="3062" t="s">
        <v>204</v>
      </c>
    </row>
    <row r="40">
      <c r="A40" t="s" s="3033">
        <v>231</v>
      </c>
      <c r="B40" t="s" s="3034">
        <v>37</v>
      </c>
      <c r="C40" t="n" s="3035">
        <v>2.0</v>
      </c>
      <c r="D40" s="3063" t="n">
        <v>11.0</v>
      </c>
      <c r="E40" s="3064" t="s">
        <v>204</v>
      </c>
    </row>
    <row r="41">
      <c r="A41" t="s" s="3036">
        <v>231</v>
      </c>
      <c r="B41" t="s" s="3037">
        <v>8</v>
      </c>
      <c r="C41" t="n" s="3038">
        <v>2.0</v>
      </c>
      <c r="D41" s="3065" t="n">
        <v>11.0</v>
      </c>
      <c r="E41" s="3066" t="s">
        <v>204</v>
      </c>
    </row>
    <row r="42">
      <c r="A42" t="s" s="3039">
        <v>231</v>
      </c>
      <c r="B42" t="s" s="3040">
        <v>114</v>
      </c>
      <c r="C42" t="n" s="3041">
        <v>1.0</v>
      </c>
      <c r="D42" s="3067" t="n">
        <v>11.0</v>
      </c>
      <c r="E42" s="3068" t="s">
        <v>204</v>
      </c>
    </row>
    <row r="43">
      <c r="A43" t="s" s="3042">
        <v>231</v>
      </c>
      <c r="B43" t="s" s="3043">
        <v>67</v>
      </c>
      <c r="C43" t="n" s="3044">
        <v>2.0</v>
      </c>
      <c r="D43" s="3069" t="n">
        <v>11.0</v>
      </c>
      <c r="E43" s="3070" t="s">
        <v>204</v>
      </c>
    </row>
    <row r="44">
      <c r="A44" t="s" s="3045">
        <v>231</v>
      </c>
      <c r="B44" t="s" s="3046">
        <v>142</v>
      </c>
      <c r="C44" t="n" s="3047">
        <v>2.0</v>
      </c>
      <c r="D44" s="3071" t="n">
        <v>11.0</v>
      </c>
      <c r="E44" s="3072" t="s">
        <v>204</v>
      </c>
    </row>
    <row r="45">
      <c r="A45" t="s" s="3048">
        <v>231</v>
      </c>
      <c r="B45" t="s" s="3049">
        <v>55</v>
      </c>
      <c r="C45" t="n" s="3050">
        <v>2.0</v>
      </c>
      <c r="D45" s="3073" t="n">
        <v>11.0</v>
      </c>
      <c r="E45" s="3074" t="s">
        <v>204</v>
      </c>
    </row>
    <row r="46">
      <c r="A46" t="s" s="3051">
        <v>231</v>
      </c>
      <c r="B46" t="s" s="3052">
        <v>107</v>
      </c>
      <c r="C46" t="n" s="3053">
        <v>2.0</v>
      </c>
      <c r="D46" s="3075" t="n">
        <v>11.0</v>
      </c>
      <c r="E46" s="3076" t="s">
        <v>204</v>
      </c>
    </row>
    <row r="47">
      <c r="A47" t="s" s="3054">
        <v>231</v>
      </c>
      <c r="B47" t="s" s="3055">
        <v>110</v>
      </c>
      <c r="C47" t="n" s="3056">
        <v>3.0</v>
      </c>
      <c r="D47" s="3077" t="n">
        <v>11.0</v>
      </c>
      <c r="E47" s="3078" t="s">
        <v>204</v>
      </c>
    </row>
    <row r="48">
      <c r="A48" t="s" s="3079">
        <v>233</v>
      </c>
      <c r="B48" t="s" s="3080">
        <v>12</v>
      </c>
      <c r="C48" t="n" s="3081">
        <v>5.0</v>
      </c>
      <c r="D48" s="3121" t="n">
        <v>14.0</v>
      </c>
      <c r="E48" s="3122" t="s">
        <v>217</v>
      </c>
    </row>
    <row r="49">
      <c r="A49" t="s" s="3082">
        <v>233</v>
      </c>
      <c r="B49" t="s" s="3083">
        <v>137</v>
      </c>
      <c r="C49" t="n" s="3084">
        <v>4.0</v>
      </c>
      <c r="D49" s="3123" t="n">
        <v>14.0</v>
      </c>
      <c r="E49" s="3124" t="s">
        <v>217</v>
      </c>
    </row>
    <row r="50">
      <c r="A50" t="s" s="3085">
        <v>233</v>
      </c>
      <c r="B50" t="s" s="3086">
        <v>44</v>
      </c>
      <c r="C50" t="n" s="3087">
        <v>4.0</v>
      </c>
      <c r="D50" s="3125" t="n">
        <v>14.0</v>
      </c>
      <c r="E50" s="3126" t="s">
        <v>217</v>
      </c>
    </row>
    <row r="51">
      <c r="A51" t="s" s="3088">
        <v>233</v>
      </c>
      <c r="B51" t="s" s="3089">
        <v>17</v>
      </c>
      <c r="C51" t="n" s="3090">
        <v>4.0</v>
      </c>
      <c r="D51" s="3127" t="n">
        <v>14.0</v>
      </c>
      <c r="E51" s="3128" t="s">
        <v>217</v>
      </c>
    </row>
    <row r="52">
      <c r="A52" t="s" s="3091">
        <v>233</v>
      </c>
      <c r="B52" t="s" s="3092">
        <v>231</v>
      </c>
      <c r="C52" t="n" s="3093">
        <v>4.0</v>
      </c>
      <c r="D52" s="3129" t="n">
        <v>14.0</v>
      </c>
      <c r="E52" s="3130" t="s">
        <v>217</v>
      </c>
    </row>
    <row r="53">
      <c r="A53" t="s" s="3094">
        <v>233</v>
      </c>
      <c r="B53" t="s" s="3095">
        <v>89</v>
      </c>
      <c r="C53" t="n" s="3096">
        <v>3.0</v>
      </c>
      <c r="D53" s="3131" t="n">
        <v>14.0</v>
      </c>
      <c r="E53" s="3132" t="s">
        <v>217</v>
      </c>
    </row>
    <row r="54">
      <c r="A54" t="s" s="3097">
        <v>233</v>
      </c>
      <c r="B54" t="s" s="3098">
        <v>141</v>
      </c>
      <c r="C54" t="n" s="3099">
        <v>4.0</v>
      </c>
      <c r="D54" s="3133" t="n">
        <v>14.0</v>
      </c>
      <c r="E54" s="3134" t="s">
        <v>217</v>
      </c>
    </row>
    <row r="55">
      <c r="A55" t="s" s="3100">
        <v>233</v>
      </c>
      <c r="B55" t="s" s="3101">
        <v>36</v>
      </c>
      <c r="C55" t="n" s="3102">
        <v>4.0</v>
      </c>
      <c r="D55" s="3135" t="n">
        <v>14.0</v>
      </c>
      <c r="E55" s="3136" t="s">
        <v>217</v>
      </c>
    </row>
    <row r="56">
      <c r="A56" t="s" s="3103">
        <v>233</v>
      </c>
      <c r="B56" t="s" s="3104">
        <v>68</v>
      </c>
      <c r="C56" t="n" s="3105">
        <v>3.0</v>
      </c>
      <c r="D56" s="3137" t="n">
        <v>14.0</v>
      </c>
      <c r="E56" s="3138" t="s">
        <v>217</v>
      </c>
    </row>
    <row r="57">
      <c r="A57" t="s" s="3106">
        <v>233</v>
      </c>
      <c r="B57" t="s" s="3107">
        <v>45</v>
      </c>
      <c r="C57" t="n" s="3108">
        <v>3.0</v>
      </c>
      <c r="D57" s="3139" t="n">
        <v>14.0</v>
      </c>
      <c r="E57" s="3140" t="s">
        <v>217</v>
      </c>
    </row>
    <row r="58">
      <c r="A58" t="s" s="3109">
        <v>233</v>
      </c>
      <c r="B58" t="s" s="3110">
        <v>234</v>
      </c>
      <c r="C58" t="n" s="3111">
        <v>0.0</v>
      </c>
      <c r="D58" s="3141" t="n">
        <v>14.0</v>
      </c>
      <c r="E58" s="3142" t="s">
        <v>217</v>
      </c>
    </row>
    <row r="59">
      <c r="A59" t="s" s="3112">
        <v>233</v>
      </c>
      <c r="B59" t="s" s="3113">
        <v>23</v>
      </c>
      <c r="C59" t="n" s="3114">
        <v>4.0</v>
      </c>
      <c r="D59" s="3143" t="n">
        <v>14.0</v>
      </c>
      <c r="E59" s="3144" t="s">
        <v>217</v>
      </c>
    </row>
    <row r="60">
      <c r="A60" t="s" s="3115">
        <v>233</v>
      </c>
      <c r="B60" t="s" s="3116">
        <v>94</v>
      </c>
      <c r="C60" t="n" s="3117">
        <v>4.0</v>
      </c>
      <c r="D60" s="3145" t="n">
        <v>14.0</v>
      </c>
      <c r="E60" s="3146" t="s">
        <v>217</v>
      </c>
    </row>
    <row r="61">
      <c r="A61" t="s" s="3118">
        <v>233</v>
      </c>
      <c r="B61" t="s" s="3119">
        <v>81</v>
      </c>
      <c r="C61" t="n" s="3120">
        <v>3.0</v>
      </c>
      <c r="D61" s="3147" t="n">
        <v>14.0</v>
      </c>
      <c r="E61" s="3148" t="s">
        <v>217</v>
      </c>
    </row>
    <row r="62">
      <c r="A62" t="s" s="3149">
        <v>141</v>
      </c>
      <c r="B62" t="s" s="3150">
        <v>82</v>
      </c>
      <c r="C62" t="n" s="3151">
        <v>2.0</v>
      </c>
      <c r="D62" s="3170" t="n">
        <v>7.0</v>
      </c>
      <c r="E62" s="3171" t="s">
        <v>242</v>
      </c>
    </row>
    <row r="63">
      <c r="A63" t="s" s="3152">
        <v>141</v>
      </c>
      <c r="B63" t="s" s="3153">
        <v>235</v>
      </c>
      <c r="C63" t="n" s="3154">
        <v>2.0</v>
      </c>
      <c r="D63" s="3172" t="n">
        <v>7.0</v>
      </c>
      <c r="E63" s="3173" t="s">
        <v>242</v>
      </c>
    </row>
    <row r="64">
      <c r="A64" t="s" s="3155">
        <v>141</v>
      </c>
      <c r="B64" t="s" s="3156">
        <v>60</v>
      </c>
      <c r="C64" t="n" s="3157">
        <v>2.0</v>
      </c>
      <c r="D64" s="3174" t="n">
        <v>7.0</v>
      </c>
      <c r="E64" s="3175" t="s">
        <v>242</v>
      </c>
    </row>
    <row r="65">
      <c r="A65" t="s" s="3158">
        <v>141</v>
      </c>
      <c r="B65" t="s" s="3159">
        <v>143</v>
      </c>
      <c r="C65" t="n" s="3160">
        <v>1.0</v>
      </c>
      <c r="D65" s="3176" t="n">
        <v>7.0</v>
      </c>
      <c r="E65" s="3177" t="s">
        <v>242</v>
      </c>
    </row>
    <row r="66">
      <c r="A66" t="s" s="3161">
        <v>141</v>
      </c>
      <c r="B66" t="s" s="3162">
        <v>78</v>
      </c>
      <c r="C66" t="n" s="3163">
        <v>2.0</v>
      </c>
      <c r="D66" s="3178" t="n">
        <v>7.0</v>
      </c>
      <c r="E66" s="3179" t="s">
        <v>242</v>
      </c>
    </row>
    <row r="67">
      <c r="A67" t="s" s="3164">
        <v>141</v>
      </c>
      <c r="B67" t="s" s="3165">
        <v>51</v>
      </c>
      <c r="C67" t="n" s="3166">
        <v>2.0</v>
      </c>
      <c r="D67" s="3180" t="n">
        <v>7.0</v>
      </c>
      <c r="E67" s="3181" t="s">
        <v>242</v>
      </c>
    </row>
    <row r="68">
      <c r="A68" t="s" s="3167">
        <v>141</v>
      </c>
      <c r="B68" t="s" s="3168">
        <v>236</v>
      </c>
      <c r="C68" t="n" s="3169">
        <v>1.0</v>
      </c>
      <c r="D68" s="3182" t="n">
        <v>7.0</v>
      </c>
      <c r="E68" s="3183" t="s">
        <v>242</v>
      </c>
    </row>
    <row r="69">
      <c r="A69" t="s" s="3184">
        <v>36</v>
      </c>
      <c r="B69" t="s" s="3185">
        <v>14</v>
      </c>
      <c r="C69" t="n" s="3186">
        <v>1.0</v>
      </c>
      <c r="D69" s="3226" t="n">
        <v>14.0</v>
      </c>
      <c r="E69" s="3227" t="s">
        <v>242</v>
      </c>
    </row>
    <row r="70">
      <c r="A70" t="s" s="3187">
        <v>36</v>
      </c>
      <c r="B70" t="s" s="3188">
        <v>27</v>
      </c>
      <c r="C70" t="n" s="3189">
        <v>2.0</v>
      </c>
      <c r="D70" s="3228" t="n">
        <v>14.0</v>
      </c>
      <c r="E70" s="3229" t="s">
        <v>242</v>
      </c>
    </row>
    <row r="71">
      <c r="A71" t="s" s="3190">
        <v>36</v>
      </c>
      <c r="B71" t="s" s="3191">
        <v>90</v>
      </c>
      <c r="C71" t="n" s="3192">
        <v>2.0</v>
      </c>
      <c r="D71" s="3230" t="n">
        <v>14.0</v>
      </c>
      <c r="E71" s="3231" t="s">
        <v>242</v>
      </c>
    </row>
    <row r="72">
      <c r="A72" t="s" s="3193">
        <v>36</v>
      </c>
      <c r="B72" t="s" s="3194">
        <v>86</v>
      </c>
      <c r="C72" t="n" s="3195">
        <v>2.0</v>
      </c>
      <c r="D72" s="3232" t="n">
        <v>14.0</v>
      </c>
      <c r="E72" s="3233" t="s">
        <v>242</v>
      </c>
    </row>
    <row r="73">
      <c r="A73" t="s" s="3196">
        <v>36</v>
      </c>
      <c r="B73" t="s" s="3197">
        <v>83</v>
      </c>
      <c r="C73" t="n" s="3198">
        <v>1.0</v>
      </c>
      <c r="D73" s="3234" t="n">
        <v>14.0</v>
      </c>
      <c r="E73" s="3235" t="s">
        <v>242</v>
      </c>
    </row>
    <row r="74">
      <c r="A74" t="s" s="3199">
        <v>36</v>
      </c>
      <c r="B74" t="s" s="3200">
        <v>99</v>
      </c>
      <c r="C74" t="n" s="3201">
        <v>2.0</v>
      </c>
      <c r="D74" s="3236" t="n">
        <v>14.0</v>
      </c>
      <c r="E74" s="3237" t="s">
        <v>242</v>
      </c>
    </row>
    <row r="75">
      <c r="A75" t="s" s="3202">
        <v>36</v>
      </c>
      <c r="B75" t="s" s="3203">
        <v>237</v>
      </c>
      <c r="C75" t="n" s="3204">
        <v>1.0</v>
      </c>
      <c r="D75" s="3238" t="n">
        <v>14.0</v>
      </c>
      <c r="E75" s="3239" t="s">
        <v>242</v>
      </c>
    </row>
    <row r="76">
      <c r="A76" t="s" s="3205">
        <v>36</v>
      </c>
      <c r="B76" t="s" s="3206">
        <v>33</v>
      </c>
      <c r="C76" t="n" s="3207">
        <v>2.0</v>
      </c>
      <c r="D76" s="3240" t="n">
        <v>14.0</v>
      </c>
      <c r="E76" s="3241" t="s">
        <v>242</v>
      </c>
    </row>
    <row r="77">
      <c r="A77" t="s" s="3208">
        <v>36</v>
      </c>
      <c r="B77" t="s" s="3209">
        <v>238</v>
      </c>
      <c r="C77" t="n" s="3210">
        <v>3.0</v>
      </c>
      <c r="D77" s="3242" t="n">
        <v>14.0</v>
      </c>
      <c r="E77" s="3243" t="s">
        <v>242</v>
      </c>
    </row>
    <row r="78">
      <c r="A78" t="s" s="3211">
        <v>36</v>
      </c>
      <c r="B78" t="s" s="3212">
        <v>38</v>
      </c>
      <c r="C78" t="n" s="3213">
        <v>2.0</v>
      </c>
      <c r="D78" s="3244" t="n">
        <v>14.0</v>
      </c>
      <c r="E78" s="3245" t="s">
        <v>242</v>
      </c>
    </row>
    <row r="79">
      <c r="A79" t="s" s="3214">
        <v>36</v>
      </c>
      <c r="B79" t="s" s="3215">
        <v>127</v>
      </c>
      <c r="C79" t="n" s="3216">
        <v>2.0</v>
      </c>
      <c r="D79" s="3246" t="n">
        <v>14.0</v>
      </c>
      <c r="E79" s="3247" t="s">
        <v>242</v>
      </c>
    </row>
    <row r="80">
      <c r="A80" t="s" s="3217">
        <v>36</v>
      </c>
      <c r="B80" t="s" s="3218">
        <v>49</v>
      </c>
      <c r="C80" t="n" s="3219">
        <v>1.0</v>
      </c>
      <c r="D80" s="3248" t="n">
        <v>14.0</v>
      </c>
      <c r="E80" s="3249" t="s">
        <v>242</v>
      </c>
    </row>
    <row r="81">
      <c r="A81" t="s" s="3220">
        <v>36</v>
      </c>
      <c r="B81" t="s" s="3221">
        <v>39</v>
      </c>
      <c r="C81" t="n" s="3222">
        <v>2.0</v>
      </c>
      <c r="D81" s="3250" t="n">
        <v>14.0</v>
      </c>
      <c r="E81" s="3251" t="s">
        <v>242</v>
      </c>
    </row>
    <row r="82">
      <c r="A82" t="s" s="3223">
        <v>36</v>
      </c>
      <c r="B82" t="s" s="3224">
        <v>40</v>
      </c>
      <c r="C82" t="n" s="3225">
        <v>1.0</v>
      </c>
      <c r="D82" s="3252" t="n">
        <v>14.0</v>
      </c>
      <c r="E82" s="3253" t="s">
        <v>242</v>
      </c>
    </row>
    <row r="83">
      <c r="A83" t="s" s="3254">
        <v>234</v>
      </c>
      <c r="B83" t="s" s="3255">
        <v>28</v>
      </c>
      <c r="C83" t="n" s="3256">
        <v>3.0</v>
      </c>
      <c r="D83" s="3266" t="n">
        <v>4.0</v>
      </c>
      <c r="E83" s="3267" t="s">
        <v>182</v>
      </c>
    </row>
    <row r="84">
      <c r="A84" t="s" s="3257">
        <v>234</v>
      </c>
      <c r="B84" t="s" s="3258">
        <v>18</v>
      </c>
      <c r="C84" t="n" s="3259">
        <v>3.0</v>
      </c>
      <c r="D84" s="3268" t="n">
        <v>4.0</v>
      </c>
      <c r="E84" s="3269" t="s">
        <v>182</v>
      </c>
    </row>
    <row r="85">
      <c r="A85" t="s" s="3260">
        <v>234</v>
      </c>
      <c r="B85" t="s" s="3261">
        <v>29</v>
      </c>
      <c r="C85" t="n" s="3262">
        <v>2.0</v>
      </c>
      <c r="D85" s="3270" t="n">
        <v>4.0</v>
      </c>
      <c r="E85" s="3271" t="s">
        <v>182</v>
      </c>
    </row>
    <row r="86">
      <c r="A86" t="s" s="3263">
        <v>234</v>
      </c>
      <c r="B86" t="s" s="3264">
        <v>24</v>
      </c>
      <c r="C86" t="n" s="3265">
        <v>2.0</v>
      </c>
      <c r="D86" s="3272" t="n">
        <v>4.0</v>
      </c>
      <c r="E86" s="3273" t="s">
        <v>182</v>
      </c>
    </row>
    <row r="87">
      <c r="A87" t="s" s="3274">
        <v>23</v>
      </c>
      <c r="B87" t="s" s="3275">
        <v>124</v>
      </c>
      <c r="C87" t="n" s="3276">
        <v>1.0</v>
      </c>
      <c r="D87" s="3280" t="n">
        <v>2.0</v>
      </c>
      <c r="E87" s="3281" t="s">
        <v>202</v>
      </c>
    </row>
    <row r="88">
      <c r="A88" t="s" s="3277">
        <v>23</v>
      </c>
      <c r="B88" t="s" s="3278">
        <v>95</v>
      </c>
      <c r="C88" t="n" s="3279">
        <v>2.0</v>
      </c>
      <c r="D88" s="3282" t="n">
        <v>2.0</v>
      </c>
      <c r="E88" s="3283" t="s">
        <v>202</v>
      </c>
    </row>
    <row r="89">
      <c r="A89" t="s" s="3284">
        <v>138</v>
      </c>
      <c r="B89" t="s" s="3285">
        <v>123</v>
      </c>
      <c r="C89" t="n" s="3286">
        <v>1.0</v>
      </c>
      <c r="D89" s="3290" t="n">
        <v>2.0</v>
      </c>
      <c r="E89" s="3291" t="s">
        <v>202</v>
      </c>
    </row>
    <row r="90">
      <c r="A90" t="s" s="3287">
        <v>138</v>
      </c>
      <c r="B90" t="s" s="3288">
        <v>43</v>
      </c>
      <c r="C90" t="n" s="3289">
        <v>2.0</v>
      </c>
      <c r="D90" s="3292" t="n">
        <v>2.0</v>
      </c>
      <c r="E90" s="3293" t="s">
        <v>202</v>
      </c>
    </row>
  </sheetData>
  <mergeCells>
    <mergeCell ref="A2:A10"/>
    <mergeCell ref="D2:D10"/>
    <mergeCell ref="E2:E10"/>
    <mergeCell ref="A11:A29"/>
    <mergeCell ref="D11:D29"/>
    <mergeCell ref="E11:E29"/>
    <mergeCell ref="A30:A36"/>
    <mergeCell ref="D30:D36"/>
    <mergeCell ref="E30:E36"/>
    <mergeCell ref="A37:A47"/>
    <mergeCell ref="D37:D47"/>
    <mergeCell ref="E37:E47"/>
    <mergeCell ref="A48:A61"/>
    <mergeCell ref="D48:D61"/>
    <mergeCell ref="E48:E61"/>
    <mergeCell ref="A62:A68"/>
    <mergeCell ref="D62:D68"/>
    <mergeCell ref="E62:E68"/>
    <mergeCell ref="A69:A82"/>
    <mergeCell ref="D69:D82"/>
    <mergeCell ref="E69:E82"/>
    <mergeCell ref="A83:A86"/>
    <mergeCell ref="D83:D86"/>
    <mergeCell ref="E83:E86"/>
    <mergeCell ref="A87:A88"/>
    <mergeCell ref="D87:D88"/>
    <mergeCell ref="E87:E88"/>
    <mergeCell ref="A89:A90"/>
    <mergeCell ref="D89:D90"/>
    <mergeCell ref="E89:E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Revenue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2018-04-13T13:20:55Z</dcterms:created>
  <dcterms:modified xsi:type="dcterms:W3CDTF">2018-05-14T08:34:59Z</dcterms:modified>
</cp:coreProperties>
</file>