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 hidePivotFieldList="1"/>
  <bookViews>
    <workbookView windowHeight="9000" windowWidth="24000" xWindow="0" yWindow="0"/>
  </bookViews>
  <sheets>
    <sheet name="Revenue" r:id="rId1" sheetId="10"/>
    <sheet name="Sheet2" r:id="rId2" sheetId="11"/>
    <sheet name="Sheet3" r:id="rId3" sheetId="12"/>
    <sheet name="Sheet4" r:id="rId4" sheetId="14"/>
    <sheet name="CreatedSheet" r:id="rId9" sheetId="15"/>
  </sheets>
  <calcPr calcId="162913" refMode="R1C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2" l="1" r="L19"/>
  <c i="12" r="J19"/>
  <c i="12" r="G19"/>
  <c i="12" r="L18"/>
  <c i="12" r="J18"/>
  <c i="12" r="G18"/>
  <c i="12" r="L17"/>
  <c i="12" r="J17"/>
  <c i="12" r="G17"/>
  <c i="12" r="L16"/>
  <c i="12" r="J16"/>
  <c i="12" r="G16"/>
  <c i="12" r="L15"/>
  <c i="12" r="J15"/>
  <c i="12" r="G15"/>
  <c i="12" r="L14"/>
  <c i="12" r="J14"/>
  <c i="12" r="G14"/>
  <c i="12" r="L13"/>
  <c i="12" r="J13"/>
  <c i="12" r="G13"/>
  <c i="12" r="L12"/>
  <c i="12" r="J12"/>
  <c i="12" r="G12"/>
  <c i="12" r="L10"/>
  <c i="12" r="J10"/>
  <c i="12" r="G10"/>
  <c i="12" r="L9"/>
  <c i="12" r="J9"/>
  <c i="12" r="G9"/>
  <c i="12" r="L8"/>
  <c i="12" r="J8"/>
  <c i="12" r="G8"/>
  <c i="12" r="AD7"/>
  <c i="12" r="Q7"/>
  <c i="12" r="P7"/>
  <c i="12" r="N7"/>
  <c i="12" r="M7"/>
  <c i="12" r="L7"/>
  <c i="12" r="J7"/>
  <c i="12" r="G7"/>
  <c i="12" r="AD6"/>
  <c i="12" r="Q6"/>
  <c i="12" r="P6"/>
  <c i="12" r="N6"/>
  <c i="12" r="M6"/>
  <c i="12" r="L6"/>
  <c i="12" r="J6"/>
  <c i="12" r="G6"/>
  <c i="12" r="AD5"/>
  <c i="12" r="Q5"/>
  <c i="12" r="P5"/>
  <c i="12" r="N5"/>
  <c i="12" r="M5"/>
  <c i="12" r="L5"/>
  <c i="12" r="J5"/>
  <c i="12" r="H5"/>
  <c i="12" r="AD4"/>
  <c i="12" r="Q4"/>
  <c i="12" r="P4"/>
  <c i="12" r="N4"/>
  <c i="12" r="M4"/>
  <c i="12" r="L4"/>
  <c i="12" r="J4"/>
  <c i="12" r="G4"/>
  <c i="12" r="AD3"/>
  <c i="12" r="L3"/>
  <c i="12" r="J3"/>
  <c i="12" r="G3"/>
  <c i="12" r="Q2"/>
  <c i="12" r="P2"/>
  <c i="12" r="N2"/>
  <c i="12" r="M2"/>
  <c i="12" r="L2"/>
  <c i="12" r="J2"/>
  <c i="12" r="G2"/>
</calcChain>
</file>

<file path=xl/sharedStrings.xml><?xml version="1.0" encoding="utf-8"?>
<sst xmlns="http://schemas.openxmlformats.org/spreadsheetml/2006/main" count="913" uniqueCount="231">
  <si>
    <t>Row Labels</t>
  </si>
  <si>
    <t>Reported Hours</t>
  </si>
  <si>
    <t>Revenue</t>
  </si>
  <si>
    <t xml:space="preserve">Effective rate </t>
  </si>
  <si>
    <t>adidas</t>
  </si>
  <si>
    <t>ADI-COM</t>
  </si>
  <si>
    <t>Threshold is not exceeded, calculated based on adjusted rates</t>
  </si>
  <si>
    <t>Mykola Fedechko</t>
  </si>
  <si>
    <t>Olga Luzhetska</t>
  </si>
  <si>
    <t>ADI-CMS</t>
  </si>
  <si>
    <t>Maksym Kozyrev</t>
  </si>
  <si>
    <t>ADI-PRT</t>
  </si>
  <si>
    <t>Andrii Hanzha</t>
  </si>
  <si>
    <t>ADI-FTW</t>
  </si>
  <si>
    <t>Iryna Alyeksyeyeva</t>
  </si>
  <si>
    <t>Aer Lingus</t>
  </si>
  <si>
    <t>AERL-ODC</t>
  </si>
  <si>
    <t>Khrystyna Shyian</t>
  </si>
  <si>
    <t>Mykola Stepovanyi</t>
  </si>
  <si>
    <t>Nataliia Stosyk</t>
  </si>
  <si>
    <t>Oleg Shchur</t>
  </si>
  <si>
    <t>Roman Pysmennyy</t>
  </si>
  <si>
    <t>Taras Horishniy</t>
  </si>
  <si>
    <t>Vitaliy Tsvihun</t>
  </si>
  <si>
    <t>Yuriy Kazan</t>
  </si>
  <si>
    <t>Taras Mysakovych</t>
  </si>
  <si>
    <t>Romanna Bonk</t>
  </si>
  <si>
    <t>Iryna Laitar</t>
  </si>
  <si>
    <t>Marko Holyk</t>
  </si>
  <si>
    <t>Oleksandr Zelinskyi</t>
  </si>
  <si>
    <t>Amway Corporation</t>
  </si>
  <si>
    <t>AMW-AMER</t>
  </si>
  <si>
    <t>Threshold is exceeded, Revenue per Employee model calculation</t>
  </si>
  <si>
    <t>Oksana Nytrebych</t>
  </si>
  <si>
    <t>Oleh Maksymuk</t>
  </si>
  <si>
    <t>Roman Bodak</t>
  </si>
  <si>
    <t>Sergii Voloshchenko</t>
  </si>
  <si>
    <t>Nazar Leshchuk1</t>
  </si>
  <si>
    <t>Roman Tsikailo</t>
  </si>
  <si>
    <t>Volodymyr Kovalenko2</t>
  </si>
  <si>
    <t>Volodymyr Lohvyniuk</t>
  </si>
  <si>
    <t>Canadian Tire Corporation Limited</t>
  </si>
  <si>
    <t>CTCO-SRCH</t>
  </si>
  <si>
    <t>Serhii Shnaider</t>
  </si>
  <si>
    <t>Ivan Masnyak</t>
  </si>
  <si>
    <t>Taras Rusynyak</t>
  </si>
  <si>
    <t>Yaroslav Vashchyshyn</t>
  </si>
  <si>
    <t>CTCO-ASCH</t>
  </si>
  <si>
    <t>Mykyta Ovsiannikov</t>
  </si>
  <si>
    <t>Volodymyr Khmaruk</t>
  </si>
  <si>
    <t>CTCO-FPPE</t>
  </si>
  <si>
    <t>Vitaliy Yakushenko</t>
  </si>
  <si>
    <t>CTCO-ROBO</t>
  </si>
  <si>
    <t>Anastasiia Kitlinska</t>
  </si>
  <si>
    <t>Yuriy Bryhas</t>
  </si>
  <si>
    <t>Vitalii Prykhid</t>
  </si>
  <si>
    <t>Cartera Commerce</t>
  </si>
  <si>
    <t>CART-COMM</t>
  </si>
  <si>
    <t>Based on original rates</t>
  </si>
  <si>
    <t>Bohdan Dupak</t>
  </si>
  <si>
    <t>Taras Krysiuk</t>
  </si>
  <si>
    <t>Volodymyr Demchyk</t>
  </si>
  <si>
    <t>Clarivate Analytics</t>
  </si>
  <si>
    <t>CLAR-TCM</t>
  </si>
  <si>
    <t>Andriy Chernyavskyy</t>
  </si>
  <si>
    <t>Datalex</t>
  </si>
  <si>
    <t>DLEX-ODC</t>
  </si>
  <si>
    <t>Roman Runkovskyy</t>
  </si>
  <si>
    <t>Serhiy Hurskyy</t>
  </si>
  <si>
    <t>eHarmony</t>
  </si>
  <si>
    <t>EHRM-TEST</t>
  </si>
  <si>
    <t>Orest Prytula</t>
  </si>
  <si>
    <t>Sergiy Beno</t>
  </si>
  <si>
    <t>Ivan Shahov</t>
  </si>
  <si>
    <t>eMoney Advisor</t>
  </si>
  <si>
    <t>MADV-ALRT</t>
  </si>
  <si>
    <t>Oleksandr Shyian</t>
  </si>
  <si>
    <t>MADV-INTP</t>
  </si>
  <si>
    <t>Vasyl Kozar</t>
  </si>
  <si>
    <t>Fidor</t>
  </si>
  <si>
    <t>FIDO-INT2</t>
  </si>
  <si>
    <t>Yaroslav Ubozhenko</t>
  </si>
  <si>
    <t>Kateryna Bohush</t>
  </si>
  <si>
    <t>Mykhailo Tsyhanko</t>
  </si>
  <si>
    <t>FIDO-BNCH</t>
  </si>
  <si>
    <t>Olena Bufan</t>
  </si>
  <si>
    <t>Maryna Pashchenko</t>
  </si>
  <si>
    <t>GIS (GenInfoServices)</t>
  </si>
  <si>
    <t>GIS-STRA</t>
  </si>
  <si>
    <t>Oleh Kramar</t>
  </si>
  <si>
    <t>Maksym Postolatii</t>
  </si>
  <si>
    <t>Ruslan Urazaliyev</t>
  </si>
  <si>
    <t>Mykola Zomchak</t>
  </si>
  <si>
    <t>Valerii Synenko</t>
  </si>
  <si>
    <t>Volodymyr Golub</t>
  </si>
  <si>
    <t>Volodymyr Oleksa</t>
  </si>
  <si>
    <t>Kofile, Inc.</t>
  </si>
  <si>
    <t>KFL-SCAN</t>
  </si>
  <si>
    <t>Artur Havel</t>
  </si>
  <si>
    <t>Mykola Svyshch</t>
  </si>
  <si>
    <t>Yaroslav Buts</t>
  </si>
  <si>
    <t>NASDAQ</t>
  </si>
  <si>
    <t>NASD-WCST</t>
  </si>
  <si>
    <t>Dmytro Dehtiarov1</t>
  </si>
  <si>
    <t>photobox Ltd</t>
  </si>
  <si>
    <t>PTBX-NDC</t>
  </si>
  <si>
    <t>Petro-Pavlo Andrushchak</t>
  </si>
  <si>
    <t>Volodymyr Lominskyi</t>
  </si>
  <si>
    <t>SAP SE</t>
  </si>
  <si>
    <t>SAP-CQ5</t>
  </si>
  <si>
    <t>Yuriy Zdvizhkov</t>
  </si>
  <si>
    <t>Thomson Reuters</t>
  </si>
  <si>
    <t>TRI-AUC</t>
  </si>
  <si>
    <t>Nataliia Voloshyn</t>
  </si>
  <si>
    <t>Olha Vyshnevska</t>
  </si>
  <si>
    <t>TRI-NEWS</t>
  </si>
  <si>
    <t>Oleksandr Kryzhanovskyi</t>
  </si>
  <si>
    <t>Serhii Sheptytskyi</t>
  </si>
  <si>
    <t>TRI-EDS</t>
  </si>
  <si>
    <t>Andrii Valkovskyi</t>
  </si>
  <si>
    <t>Mariia Galai</t>
  </si>
  <si>
    <t>TRI-MLN</t>
  </si>
  <si>
    <t>Uliana Pizhanska</t>
  </si>
  <si>
    <t>Mykola Kliuchkovskyy</t>
  </si>
  <si>
    <t>Igor Hurskyi</t>
  </si>
  <si>
    <t>TRI-CHPT</t>
  </si>
  <si>
    <t>Oleh Kovalyshyn</t>
  </si>
  <si>
    <t>Viktoriia Makarukha</t>
  </si>
  <si>
    <t>TRI-TSCL</t>
  </si>
  <si>
    <t>Vadym Drybas</t>
  </si>
  <si>
    <t>TRI-LINQ</t>
  </si>
  <si>
    <t>Nazar Gorodenchuk</t>
  </si>
  <si>
    <t>Ticketmaster</t>
  </si>
  <si>
    <t>TKM-DATA</t>
  </si>
  <si>
    <t>Oleg Kostiuk</t>
  </si>
  <si>
    <t>TMX Group</t>
  </si>
  <si>
    <t>TMXG-QAA</t>
  </si>
  <si>
    <t>Ihor Lemchuk</t>
  </si>
  <si>
    <t>Yevhen Veklyn</t>
  </si>
  <si>
    <t>Unify</t>
  </si>
  <si>
    <t>UNIF-CIRC</t>
  </si>
  <si>
    <t>Roman Labyk</t>
  </si>
  <si>
    <t>Svitlana Rytkina</t>
  </si>
  <si>
    <t>Taras Matsyshyn</t>
  </si>
  <si>
    <t>Wolters Kluwer</t>
  </si>
  <si>
    <t>WKLC-CMLS</t>
  </si>
  <si>
    <t>Vitalii Zalevskyi</t>
  </si>
  <si>
    <t>Volodymyr Zdvizhkov</t>
  </si>
  <si>
    <t>Grand Total</t>
  </si>
  <si>
    <t>Person</t>
  </si>
  <si>
    <t>Level</t>
  </si>
  <si>
    <t>Adi-Com</t>
  </si>
  <si>
    <t>Senior</t>
  </si>
  <si>
    <t>Aer-Lin</t>
  </si>
  <si>
    <t>Project</t>
  </si>
  <si>
    <t>TA Name</t>
  </si>
  <si>
    <t>Base Hours</t>
  </si>
  <si>
    <t>Revenue based on 152 h</t>
  </si>
  <si>
    <t>Lost revenue/0 rate</t>
  </si>
  <si>
    <t>Fixed Revenue</t>
  </si>
  <si>
    <t>Final Revenue</t>
  </si>
  <si>
    <t>Seniority Level</t>
  </si>
  <si>
    <t>Cost</t>
  </si>
  <si>
    <t>PM Real</t>
  </si>
  <si>
    <t>PM 152 HOURS without 0 rates</t>
  </si>
  <si>
    <t>Seniority per person</t>
  </si>
  <si>
    <t>Employee count</t>
  </si>
  <si>
    <t xml:space="preserve">Seniority per project
</t>
  </si>
  <si>
    <t>Salary</t>
  </si>
  <si>
    <t>Overhead</t>
  </si>
  <si>
    <t>Intermediate</t>
  </si>
  <si>
    <t>Junior</t>
  </si>
  <si>
    <t>AboveLead</t>
  </si>
  <si>
    <t>Lead</t>
  </si>
  <si>
    <t>Effective rate</t>
  </si>
  <si>
    <t>Seniority per project</t>
  </si>
  <si>
    <t>Project PM</t>
  </si>
  <si>
    <t>Project PM 152</t>
  </si>
  <si>
    <t>30.0</t>
  </si>
  <si>
    <t>156.0</t>
  </si>
  <si>
    <t>7000</t>
  </si>
  <si>
    <t>160.0</t>
  </si>
  <si>
    <t>2.5</t>
  </si>
  <si>
    <t>152.0</t>
  </si>
  <si>
    <t>3</t>
  </si>
  <si>
    <t>73.0</t>
  </si>
  <si>
    <t>5</t>
  </si>
  <si>
    <t>137.0</t>
  </si>
  <si>
    <t>1</t>
  </si>
  <si>
    <t>True</t>
  </si>
  <si>
    <t>124.0</t>
  </si>
  <si>
    <t>doesn't found employee</t>
  </si>
  <si>
    <t>136.0</t>
  </si>
  <si>
    <t>32.0</t>
  </si>
  <si>
    <t>120.0</t>
  </si>
  <si>
    <t>144.0</t>
  </si>
  <si>
    <t>2.77</t>
  </si>
  <si>
    <t>140.0</t>
  </si>
  <si>
    <t>108.0</t>
  </si>
  <si>
    <t>112.0</t>
  </si>
  <si>
    <t>2.25</t>
  </si>
  <si>
    <t>1.5</t>
  </si>
  <si>
    <t>116.0</t>
  </si>
  <si>
    <t>2</t>
  </si>
  <si>
    <t>80.0</t>
  </si>
  <si>
    <t>2.67</t>
  </si>
  <si>
    <t>2.33</t>
  </si>
  <si>
    <t>150.0</t>
  </si>
  <si>
    <t>146.0</t>
  </si>
  <si>
    <t>2.29</t>
  </si>
  <si>
    <t>104.0</t>
  </si>
  <si>
    <t>158.0</t>
  </si>
  <si>
    <t>128.0</t>
  </si>
  <si>
    <t>1.33</t>
  </si>
  <si>
    <t>88.0</t>
  </si>
  <si>
    <t>64.0</t>
  </si>
  <si>
    <t>3.5</t>
  </si>
  <si>
    <t>Bench</t>
  </si>
  <si>
    <t>Oleg Dudar</t>
  </si>
  <si>
    <t>Nazar Khimin</t>
  </si>
  <si>
    <t>TOTAL</t>
  </si>
  <si>
    <t>2.3</t>
  </si>
  <si>
    <t>Real Revenue as per report</t>
  </si>
  <si>
    <t>Revenue based on 152 hours</t>
  </si>
  <si>
    <t>Lost revenue (0 rate)</t>
  </si>
  <si>
    <t>Ideal Revenue, based on 152 hours and no 0 rates</t>
  </si>
  <si>
    <t>Total cost</t>
  </si>
  <si>
    <t>PM Ideal</t>
  </si>
  <si>
    <t>PM Real +lost</t>
  </si>
  <si>
    <t>50</t>
  </si>
  <si>
    <t xml:space="preserve">Average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</si>
</sst>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/>
    </fill>
    <fill>
      <patternFill patternType="solid">
        <fgColor indexed="49"/>
      </patternFill>
    </fill>
    <fill>
      <patternFill patternType="solid">
        <fgColor indexed="10"/>
      </patternFill>
    </fill>
  </fills>
  <borders count="3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1885">
    <xf borderId="0" fillId="0" fontId="0" numFmtId="0" xfId="0"/>
    <xf applyAlignment="1" borderId="0" fillId="0" fontId="0" numFmtId="0" xfId="0">
      <alignment horizontal="left"/>
    </xf>
    <xf applyNumberFormat="1" borderId="0" fillId="0" fontId="0" numFmtId="3" xfId="0"/>
    <xf applyNumberFormat="1" borderId="0" fillId="0" fontId="0" numFmtId="164" xfId="0"/>
    <xf applyAlignment="1" borderId="0" fillId="0" fontId="0" numFmtId="0" xfId="0">
      <alignment horizontal="left" indent="1"/>
    </xf>
    <xf applyAlignment="1" borderId="0" fillId="0" fontId="0" numFmtId="0" xfId="0">
      <alignment horizontal="left" indent="2"/>
    </xf>
    <xf applyAlignment="1" borderId="0" fillId="0" fontId="0" numFmtId="0" xfId="0">
      <alignment horizontal="left" indent="3"/>
    </xf>
    <xf applyBorder="1" applyFill="1" applyFont="1" borderId="1" fillId="2" fontId="1" numFmtId="0" xfId="0"/>
    <xf applyBorder="1" applyFill="1" applyFont="1" applyNumberFormat="1" borderId="2" fillId="2" fontId="1" numFmtId="3" xfId="0"/>
    <xf applyAlignment="1" applyBorder="1" applyFill="1" applyFont="1" borderId="0" fillId="2" fontId="1" numFmtId="0" xfId="0">
      <alignment horizontal="center" vertical="center" wrapText="1"/>
    </xf>
    <xf applyAlignment="1" applyBorder="1" applyFont="1" borderId="5" fillId="0" fontId="3" numFmtId="0" xfId="0">
      <alignment horizontal="left" vertical="top"/>
    </xf>
    <xf applyAlignment="1" applyBorder="1" applyFont="1" borderId="3" fillId="0" fontId="3" numFmtId="0" xfId="0">
      <alignment vertical="top"/>
    </xf>
    <xf applyAlignment="1" applyBorder="1" borderId="6" fillId="0" fontId="0" numFmtId="0" xfId="0">
      <alignment horizontal="left" indent="3"/>
    </xf>
    <xf applyAlignment="1" applyBorder="1" borderId="7" fillId="0" fontId="0" numFmtId="0" xfId="0">
      <alignment horizontal="left" indent="3"/>
    </xf>
    <xf applyAlignment="1" applyBorder="1" borderId="8" fillId="0" fontId="0" numFmtId="0" xfId="0">
      <alignment horizontal="left" indent="3"/>
    </xf>
    <xf applyAlignment="1" applyBorder="1" borderId="9" fillId="0" fontId="0" numFmtId="0" xfId="0">
      <alignment horizontal="left" indent="3"/>
    </xf>
    <xf applyAlignment="1" applyBorder="1" applyFont="1" borderId="9" fillId="0" fontId="2" numFmtId="0" xfId="0">
      <alignment horizontal="left" indent="3"/>
    </xf>
    <xf applyBorder="1" applyNumberFormat="1" borderId="6" fillId="0" fontId="0" numFmtId="3" xfId="0"/>
    <xf applyBorder="1" applyNumberFormat="1" borderId="7" fillId="0" fontId="0" numFmtId="3" xfId="0"/>
    <xf applyBorder="1" applyNumberFormat="1" borderId="8" fillId="0" fontId="0" numFmtId="3" xfId="0"/>
    <xf applyBorder="1" applyNumberFormat="1" borderId="9" fillId="0" fontId="0" numFmtId="3" xfId="0"/>
    <xf applyBorder="1" applyFont="1" applyNumberFormat="1" borderId="9" fillId="0" fontId="2" numFmtId="3" xfId="0"/>
    <xf applyBorder="1" applyNumberFormat="1" borderId="6" fillId="0" fontId="0" numFmtId="164" xfId="0"/>
    <xf applyBorder="1" applyNumberFormat="1" borderId="7" fillId="0" fontId="0" numFmtId="164" xfId="0"/>
    <xf applyBorder="1" applyNumberFormat="1" borderId="8" fillId="0" fontId="0" numFmtId="164" xfId="0"/>
    <xf applyBorder="1" applyNumberFormat="1" borderId="9" fillId="0" fontId="0" numFmtId="164" xfId="0"/>
    <xf applyBorder="1" applyFont="1" applyNumberFormat="1" borderId="9" fillId="0" fontId="2" numFmtId="164" xfId="0"/>
    <xf applyAlignment="1" applyBorder="1" applyFill="1" applyFont="1" borderId="0" fillId="2" fontId="1" numFmtId="0" xfId="0">
      <alignment horizontal="center" shrinkToFit="1" vertical="center" wrapText="1"/>
    </xf>
    <xf applyBorder="1" applyNumberFormat="1" borderId="6" fillId="0" fontId="0" numFmtId="1" xfId="0"/>
    <xf applyBorder="1" applyNumberFormat="1" borderId="7" fillId="0" fontId="0" numFmtId="1" xfId="0"/>
    <xf applyBorder="1" applyNumberFormat="1" borderId="8" fillId="0" fontId="0" numFmtId="1" xfId="0"/>
    <xf applyBorder="1" applyFill="1" applyNumberFormat="1" borderId="8" fillId="3" fontId="0" numFmtId="1" xfId="0"/>
    <xf applyBorder="1" applyNumberFormat="1" borderId="9" fillId="0" fontId="0" numFmtId="1" xfId="0"/>
    <xf applyBorder="1" applyFont="1" applyNumberFormat="1" borderId="9" fillId="0" fontId="2" numFmtId="1" xfId="0"/>
    <xf applyBorder="1" borderId="6" fillId="0" fontId="0" numFmtId="0" xfId="0"/>
    <xf applyBorder="1" borderId="7" fillId="0" fontId="0" numFmtId="0" xfId="0"/>
    <xf applyBorder="1" borderId="8" fillId="0" fontId="0" numFmtId="0" xfId="0"/>
    <xf applyBorder="1" borderId="9" fillId="0" fontId="0" numFmtId="0" xfId="0"/>
    <xf applyBorder="1" applyFont="1" borderId="9" fillId="0" fontId="2" numFmtId="0" xfId="0"/>
    <xf applyBorder="1" applyNumberFormat="1" borderId="10" fillId="0" fontId="0" numFmtId="1" xfId="0"/>
    <xf applyBorder="1" borderId="11" fillId="0" fontId="0" numFmtId="0" xfId="0"/>
    <xf applyBorder="1" borderId="12" fillId="0" fontId="0" numFmtId="0" xfId="0"/>
    <xf applyBorder="1" borderId="13" fillId="0" fontId="0" numFmtId="0" xfId="0"/>
    <xf applyBorder="1" applyFont="1" borderId="13" fillId="0" fontId="2" numFmtId="0" xfId="0"/>
    <xf applyAlignment="1" applyBorder="1" applyFill="1" applyFont="1" applyNumberFormat="1" borderId="0" fillId="2" fontId="1" numFmtId="2" xfId="0">
      <alignment horizontal="center" vertical="center" wrapText="1"/>
    </xf>
    <xf applyNumberFormat="1" borderId="0" fillId="0" fontId="0" numFmtId="2" xfId="0"/>
    <xf applyBorder="1" applyNumberFormat="1" borderId="14" fillId="0" fontId="0" numFmtId="2" xfId="0"/>
    <xf applyBorder="1" applyNumberFormat="1" borderId="15" fillId="0" fontId="0" numFmtId="2" xfId="0"/>
    <xf applyBorder="1" applyNumberFormat="1" borderId="16" fillId="0" fontId="0" numFmtId="2" xfId="0"/>
    <xf applyAlignment="1" applyBorder="1" applyNumberFormat="1" borderId="13" fillId="0" fontId="0" numFmtId="2" xfId="0">
      <alignment horizontal="center" vertical="center"/>
    </xf>
    <xf applyAlignment="1" applyBorder="1" applyFill="1" applyNumberFormat="1" borderId="13" fillId="3" fontId="0" numFmtId="2" xfId="0">
      <alignment horizontal="center" vertical="center"/>
    </xf>
    <xf applyAlignment="1" applyBorder="1" applyNumberFormat="1" borderId="20" fillId="0" fontId="0" numFmtId="2" xfId="0">
      <alignment horizontal="center" vertical="center"/>
    </xf>
    <xf applyAlignment="1" applyBorder="1" applyFill="1" applyNumberFormat="1" borderId="20" fillId="3" fontId="0" numFmtId="2" xfId="0">
      <alignment horizontal="center" vertical="center"/>
    </xf>
    <xf applyAlignment="1" applyBorder="1" applyFill="1" applyFont="1" applyNumberFormat="1" borderId="0" fillId="2" fontId="1" numFmtId="1" xfId="0">
      <alignment horizontal="center" shrinkToFit="1" vertical="center" wrapText="1"/>
    </xf>
    <xf applyAlignment="1" applyBorder="1" applyFill="1" applyNumberFormat="1" borderId="17" fillId="4" fontId="0" numFmtId="2" xfId="0">
      <alignment horizontal="center" vertical="center"/>
    </xf>
    <xf applyAlignment="1" applyBorder="1" applyFill="1" applyNumberFormat="1" borderId="19" fillId="4" fontId="0" numFmtId="2" xfId="0">
      <alignment horizontal="center" vertical="center"/>
    </xf>
    <xf applyAlignment="1" applyBorder="1" applyFill="1" applyNumberFormat="1" borderId="0" fillId="4" fontId="0" numFmtId="2" xfId="0">
      <alignment horizontal="center" vertical="center"/>
    </xf>
    <xf applyAlignment="1" applyBorder="1" applyFill="1" applyNumberFormat="1" borderId="22" fillId="4" fontId="0" numFmtId="2" xfId="0">
      <alignment horizontal="center" vertical="center"/>
    </xf>
    <xf applyAlignment="1" applyBorder="1" applyFill="1" applyNumberFormat="1" borderId="18" fillId="4" fontId="0" numFmtId="2" xfId="0">
      <alignment horizontal="center" vertical="center"/>
    </xf>
    <xf applyAlignment="1" applyBorder="1" applyFill="1" applyFont="1" applyNumberFormat="1" borderId="0" fillId="2" fontId="1" numFmtId="2" xfId="0">
      <alignment horizontal="center" shrinkToFit="1" vertical="center" wrapText="1"/>
    </xf>
    <xf applyAlignment="1" applyBorder="1" applyFont="1" applyNumberFormat="1" borderId="13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20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applyBorder="1" applyNumberFormat="1" borderId="17" fillId="0" fontId="0" numFmtId="2" xfId="0">
      <alignment horizontal="center" vertical="center"/>
    </xf>
    <xf applyAlignment="1" applyBorder="1" applyNumberFormat="1" borderId="18" fillId="0" fontId="0" numFmtId="2" xfId="0">
      <alignment horizontal="center" vertical="center"/>
    </xf>
    <xf applyAlignment="1" applyBorder="1" applyNumberFormat="1" borderId="19" fillId="0" fontId="0" numFmtId="2" xfId="0">
      <alignment horizontal="center" vertical="center"/>
    </xf>
    <xf applyAlignment="1" applyBorder="1" applyNumberFormat="1" borderId="11" fillId="0" fontId="0" numFmtId="2" xfId="0">
      <alignment horizontal="center" vertical="center"/>
    </xf>
    <xf applyAlignment="1" applyBorder="1" applyNumberFormat="1" borderId="21" fillId="0" fontId="0" numFmtId="2" xfId="0">
      <alignment horizontal="center" vertical="center"/>
    </xf>
    <xf applyAlignment="1" applyBorder="1" applyNumberFormat="1" borderId="12" fillId="0" fontId="0" numFmtId="2" xfId="0">
      <alignment horizontal="center" vertical="center"/>
    </xf>
    <xf applyAlignment="1" applyBorder="1" applyFont="1" applyNumberFormat="1" borderId="11" fillId="0" fontId="1" numFmtId="2" xfId="0">
      <alignment horizontal="center" vertical="center"/>
    </xf>
    <xf applyAlignment="1" applyBorder="1" applyFont="1" applyNumberFormat="1" borderId="21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14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applyBorder="1" applyFont="1" applyNumberFormat="1" borderId="16" fillId="0" fontId="1" numFmtId="2" xfId="0">
      <alignment horizontal="center" vertical="center"/>
    </xf>
    <xf applyAlignment="1" applyBorder="1" applyFont="1" borderId="3" fillId="0" fontId="3" numFmtId="0" xfId="0">
      <alignment horizontal="left" vertical="top"/>
    </xf>
    <xf applyAlignment="1" applyBorder="1" applyFont="1" borderId="4" fillId="0" fontId="3" numFmtId="0" xfId="0">
      <alignment horizontal="left" vertical="top"/>
    </xf>
    <xf applyAlignment="1" applyBorder="1" applyNumberFormat="1" borderId="11" fillId="0" fontId="0" numFmtId="2" xfId="0">
      <alignment horizontal="center"/>
    </xf>
    <xf applyAlignment="1" applyBorder="1" applyNumberFormat="1" borderId="12" fillId="0" fontId="0" numFmtId="2" xfId="0">
      <alignment horizontal="center"/>
    </xf>
    <xf applyAlignment="1" applyBorder="1" applyNumberFormat="1" borderId="14" fillId="0" fontId="0" numFmtId="2" xfId="0">
      <alignment horizontal="center"/>
    </xf>
    <xf applyAlignment="1" applyBorder="1" applyNumberFormat="1" borderId="16" fillId="0" fontId="0" numFmtId="2" xfId="0">
      <alignment horizontal="center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6" borderId="26" xfId="0" applyFill="true" applyBorder="true">
      <alignment horizontal="center" vertical="center" wrapText="true"/>
    </xf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</cellXfs>
  <cellStyles count="1">
    <cellStyle builtinId="0" name="Normal" xfId="0"/>
  </cellStyles>
  <dxfs count="1">
    <dxf>
      <font>
        <color rgb="FFFF0000"/>
      </font>
      <fill>
        <patternFill>
          <bgColor theme="5" tint="0.7999816888943144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15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159183455518088E-2"/>
          <c:y val="8.6469037996017364E-2"/>
          <c:w val="0.94529416809966149"/>
          <c:h val="0.89855476654375255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(#REF!,#REF!)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7-30C5-445F-B2E1-D907485BD4C8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bubbleSize>
          <c:bubble3D val="0"/>
          <c:extLst xmlns:c15="http://schemas.microsoft.com/office/drawing/2012/chart">
            <c:ext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8-30C5-445F-B2E1-D907485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404512"/>
        <c:axId val="403402848"/>
        <c:extLst/>
      </c:bubbleChart>
      <c:valAx>
        <c:axId val="40340451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2848"/>
        <c:crosses val="autoZero"/>
        <c:crossBetween val="midCat"/>
      </c:valAx>
      <c:valAx>
        <c:axId val="4034028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447675</xdr:colOff>
      <xdr:row>3</xdr:row>
      <xdr:rowOff>19050</xdr:rowOff>
    </xdr:from>
    <xdr:to>
      <xdr:col>21</xdr:col>
      <xdr:colOff>309564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0:E182"/>
  <sheetViews>
    <sheetView tabSelected="1" topLeftCell="A146" workbookViewId="0">
      <selection activeCell="H170" sqref="H170"/>
    </sheetView>
  </sheetViews>
  <sheetFormatPr defaultRowHeight="15" x14ac:dyDescent="0.25"/>
  <cols>
    <col min="1" max="1" customWidth="true" width="63.42578125" collapsed="true"/>
    <col min="2" max="2" customWidth="true" width="22.42578125" collapsed="true"/>
    <col min="3" max="3" customWidth="true" width="12.7109375" collapsed="true"/>
    <col min="4" max="4" customWidth="true" width="17.28515625" collapsed="true"/>
  </cols>
  <sheetData>
    <row r="10" spans="1:4" x14ac:dyDescent="0.25">
      <c r="A10" s="7" t="s">
        <v>0</v>
      </c>
      <c r="B10" s="7" t="s">
        <v>1</v>
      </c>
      <c r="C10" s="7" t="s">
        <v>2</v>
      </c>
      <c r="D10" s="7" t="s">
        <v>3</v>
      </c>
    </row>
    <row r="11" spans="1:4" x14ac:dyDescent="0.25">
      <c r="A11" s="1" t="s">
        <v>4</v>
      </c>
      <c r="B11" s="2">
        <v>678</v>
      </c>
      <c r="C11" s="3">
        <v>7000</v>
      </c>
      <c r="D11" s="3">
        <v>30</v>
      </c>
    </row>
    <row r="12" spans="1:4" x14ac:dyDescent="0.25">
      <c r="A12" s="4" t="s">
        <v>5</v>
      </c>
      <c r="B12" s="2">
        <v>316</v>
      </c>
      <c r="C12" s="3">
        <v>7000</v>
      </c>
      <c r="D12" s="3">
        <v>30</v>
      </c>
    </row>
    <row r="13" spans="1:4" x14ac:dyDescent="0.25">
      <c r="A13" s="5" t="s">
        <v>6</v>
      </c>
      <c r="B13" s="2"/>
      <c r="C13" s="3">
        <v>7000</v>
      </c>
      <c r="D13" s="3">
        <v>30</v>
      </c>
    </row>
    <row r="14" spans="1:4" x14ac:dyDescent="0.25">
      <c r="A14" s="6" t="s">
        <v>7</v>
      </c>
      <c r="B14" s="2">
        <v>156</v>
      </c>
      <c r="C14" s="3">
        <v>7000</v>
      </c>
      <c r="D14" s="3">
        <v>30</v>
      </c>
    </row>
    <row r="15" spans="1:4" x14ac:dyDescent="0.25">
      <c r="A15" s="6" t="s">
        <v>8</v>
      </c>
      <c r="B15" s="2">
        <v>160</v>
      </c>
      <c r="C15" s="3">
        <v>7000</v>
      </c>
      <c r="D15" s="3">
        <v>30</v>
      </c>
    </row>
    <row r="16" spans="1:4" x14ac:dyDescent="0.25">
      <c r="A16" s="4" t="s">
        <v>9</v>
      </c>
      <c r="B16" s="2">
        <v>152</v>
      </c>
      <c r="C16" s="3">
        <v>7000</v>
      </c>
      <c r="D16" s="3">
        <v>30</v>
      </c>
    </row>
    <row r="17" spans="1:4" x14ac:dyDescent="0.25">
      <c r="A17" s="5" t="s">
        <v>6</v>
      </c>
      <c r="B17" s="2"/>
      <c r="C17" s="3">
        <v>7000</v>
      </c>
      <c r="D17" s="3">
        <v>30</v>
      </c>
    </row>
    <row r="18" spans="1:4" x14ac:dyDescent="0.25">
      <c r="A18" s="6" t="s">
        <v>10</v>
      </c>
      <c r="B18" s="2">
        <v>152</v>
      </c>
      <c r="C18" s="3">
        <v>7000</v>
      </c>
      <c r="D18" s="3">
        <v>30</v>
      </c>
    </row>
    <row r="19" spans="1:4" x14ac:dyDescent="0.25">
      <c r="A19" s="4" t="s">
        <v>11</v>
      </c>
      <c r="B19" s="2">
        <v>73</v>
      </c>
      <c r="C19" s="3">
        <v>7000</v>
      </c>
      <c r="D19" s="3">
        <v>30</v>
      </c>
    </row>
    <row r="20" spans="1:4" x14ac:dyDescent="0.25">
      <c r="A20" s="6" t="s">
        <v>12</v>
      </c>
      <c r="B20" s="2">
        <v>73</v>
      </c>
      <c r="C20" s="3">
        <v>7000</v>
      </c>
      <c r="D20" s="3">
        <v>30</v>
      </c>
    </row>
    <row r="21" spans="1:4" x14ac:dyDescent="0.25">
      <c r="A21" s="4" t="s">
        <v>13</v>
      </c>
      <c r="B21" s="2">
        <v>137</v>
      </c>
      <c r="C21" s="3">
        <v>7000</v>
      </c>
      <c r="D21" s="3">
        <v>30</v>
      </c>
    </row>
    <row r="22" spans="1:4" x14ac:dyDescent="0.25">
      <c r="A22" s="5" t="s">
        <v>6</v>
      </c>
      <c r="B22" s="2"/>
      <c r="C22" s="3">
        <v>7000</v>
      </c>
      <c r="D22" s="3">
        <v>30</v>
      </c>
    </row>
    <row r="23" spans="1:4" x14ac:dyDescent="0.25">
      <c r="A23" s="6" t="s">
        <v>14</v>
      </c>
      <c r="B23" s="2">
        <v>137</v>
      </c>
      <c r="C23" s="3">
        <v>7000</v>
      </c>
      <c r="D23" s="3">
        <v>30</v>
      </c>
    </row>
    <row r="24" spans="1:4" x14ac:dyDescent="0.25">
      <c r="A24" s="1" t="s">
        <v>15</v>
      </c>
      <c r="B24" s="2">
        <v>1796</v>
      </c>
      <c r="C24" s="3">
        <v>7000</v>
      </c>
      <c r="D24" s="3">
        <v>30</v>
      </c>
    </row>
    <row r="25" spans="1:4" x14ac:dyDescent="0.25">
      <c r="A25" s="4" t="s">
        <v>16</v>
      </c>
      <c r="B25" s="2">
        <v>1796</v>
      </c>
      <c r="C25" s="3">
        <v>7000</v>
      </c>
      <c r="D25" s="3">
        <v>30</v>
      </c>
    </row>
    <row r="26" spans="1:4" x14ac:dyDescent="0.25">
      <c r="A26" s="5" t="s">
        <v>6</v>
      </c>
      <c r="B26" s="2"/>
      <c r="C26" s="3">
        <v>7000</v>
      </c>
      <c r="D26" s="3">
        <v>30</v>
      </c>
    </row>
    <row r="27" spans="1:4" x14ac:dyDescent="0.25">
      <c r="A27" s="6" t="s">
        <v>17</v>
      </c>
      <c r="B27" s="2">
        <v>160</v>
      </c>
      <c r="C27" s="3">
        <v>7000</v>
      </c>
      <c r="D27" s="3">
        <v>30</v>
      </c>
    </row>
    <row r="28" spans="1:4" x14ac:dyDescent="0.25">
      <c r="A28" s="6" t="s">
        <v>18</v>
      </c>
      <c r="B28" s="2">
        <v>160</v>
      </c>
      <c r="C28" s="3">
        <v>7000</v>
      </c>
      <c r="D28" s="3">
        <v>30</v>
      </c>
    </row>
    <row r="29" spans="1:4" x14ac:dyDescent="0.25">
      <c r="A29" s="6" t="s">
        <v>19</v>
      </c>
      <c r="B29" s="2">
        <v>124</v>
      </c>
      <c r="C29" s="3">
        <v>7000</v>
      </c>
      <c r="D29" s="3">
        <v>30</v>
      </c>
    </row>
    <row r="30" spans="1:4" x14ac:dyDescent="0.25">
      <c r="A30" s="6" t="s">
        <v>20</v>
      </c>
      <c r="B30" s="2">
        <v>136</v>
      </c>
      <c r="C30" s="3">
        <v>7000</v>
      </c>
      <c r="D30" s="3">
        <v>30</v>
      </c>
    </row>
    <row r="31" spans="1:4" x14ac:dyDescent="0.25">
      <c r="A31" s="6" t="s">
        <v>21</v>
      </c>
      <c r="B31" s="2">
        <v>32</v>
      </c>
      <c r="C31" s="3">
        <v>7000</v>
      </c>
      <c r="D31" s="3">
        <v>30</v>
      </c>
    </row>
    <row r="32" spans="1:4" x14ac:dyDescent="0.25">
      <c r="A32" s="6" t="s">
        <v>22</v>
      </c>
      <c r="B32" s="2">
        <v>160</v>
      </c>
      <c r="C32" s="3">
        <v>7000</v>
      </c>
      <c r="D32" s="3">
        <v>30</v>
      </c>
    </row>
    <row r="33" spans="1:4" x14ac:dyDescent="0.25">
      <c r="A33" s="6" t="s">
        <v>23</v>
      </c>
      <c r="B33" s="2">
        <v>120</v>
      </c>
      <c r="C33" s="3">
        <v>7000</v>
      </c>
      <c r="D33" s="3">
        <v>30</v>
      </c>
    </row>
    <row r="34" spans="1:4" x14ac:dyDescent="0.25">
      <c r="A34" s="6" t="s">
        <v>24</v>
      </c>
      <c r="B34" s="2">
        <v>160</v>
      </c>
      <c r="C34" s="3">
        <v>7000</v>
      </c>
      <c r="D34" s="3">
        <v>30</v>
      </c>
    </row>
    <row r="35" spans="1:4" x14ac:dyDescent="0.25">
      <c r="A35" s="6" t="s">
        <v>25</v>
      </c>
      <c r="B35" s="2">
        <v>160</v>
      </c>
      <c r="C35" s="3">
        <v>7000</v>
      </c>
      <c r="D35" s="3">
        <v>30</v>
      </c>
    </row>
    <row r="36" spans="1:4" x14ac:dyDescent="0.25">
      <c r="A36" s="6" t="s">
        <v>26</v>
      </c>
      <c r="B36" s="2">
        <v>144</v>
      </c>
      <c r="C36" s="3">
        <v>7000</v>
      </c>
      <c r="D36" s="3">
        <v>30</v>
      </c>
    </row>
    <row r="37" spans="1:4" x14ac:dyDescent="0.25">
      <c r="A37" s="6" t="s">
        <v>27</v>
      </c>
      <c r="B37" s="2">
        <v>152</v>
      </c>
      <c r="C37" s="3">
        <v>7000</v>
      </c>
      <c r="D37" s="3">
        <v>30</v>
      </c>
    </row>
    <row r="38" spans="1:4" x14ac:dyDescent="0.25">
      <c r="A38" s="6" t="s">
        <v>28</v>
      </c>
      <c r="B38" s="2">
        <v>144</v>
      </c>
      <c r="C38" s="3">
        <v>7000</v>
      </c>
      <c r="D38" s="3">
        <v>30</v>
      </c>
    </row>
    <row r="39" spans="1:4" x14ac:dyDescent="0.25">
      <c r="A39" s="6" t="s">
        <v>29</v>
      </c>
      <c r="B39" s="2">
        <v>144</v>
      </c>
      <c r="C39" s="3">
        <v>7000</v>
      </c>
      <c r="D39" s="3">
        <v>30</v>
      </c>
    </row>
    <row r="40" spans="1:4" x14ac:dyDescent="0.25">
      <c r="A40" s="1" t="s">
        <v>30</v>
      </c>
      <c r="B40" s="2">
        <v>1076</v>
      </c>
      <c r="C40" s="3">
        <v>7000</v>
      </c>
      <c r="D40" s="3">
        <v>30</v>
      </c>
    </row>
    <row r="41" spans="1:4" x14ac:dyDescent="0.25">
      <c r="A41" s="4" t="s">
        <v>31</v>
      </c>
      <c r="B41" s="2">
        <v>1076</v>
      </c>
      <c r="C41" s="3">
        <v>7000</v>
      </c>
      <c r="D41" s="3">
        <v>30</v>
      </c>
    </row>
    <row r="42" spans="1:4" x14ac:dyDescent="0.25">
      <c r="A42" s="5" t="s">
        <v>32</v>
      </c>
      <c r="B42" s="2"/>
      <c r="C42" s="3">
        <v>7000</v>
      </c>
      <c r="D42" s="3">
        <v>30</v>
      </c>
    </row>
    <row r="43" spans="1:4" x14ac:dyDescent="0.25">
      <c r="A43" s="6" t="s">
        <v>33</v>
      </c>
      <c r="B43" s="2">
        <v>144</v>
      </c>
      <c r="C43" s="3">
        <v>7000</v>
      </c>
      <c r="D43" s="3">
        <v>30</v>
      </c>
    </row>
    <row r="44" spans="1:4" x14ac:dyDescent="0.25">
      <c r="A44" s="6" t="s">
        <v>34</v>
      </c>
      <c r="B44" s="2">
        <v>152</v>
      </c>
      <c r="C44" s="3">
        <v>7000</v>
      </c>
      <c r="D44" s="3">
        <v>30</v>
      </c>
    </row>
    <row r="45" spans="1:4" x14ac:dyDescent="0.25">
      <c r="A45" s="6" t="s">
        <v>35</v>
      </c>
      <c r="B45" s="2">
        <v>160</v>
      </c>
      <c r="C45" s="3">
        <v>7000</v>
      </c>
      <c r="D45" s="3">
        <v>30</v>
      </c>
    </row>
    <row r="46" spans="1:4" x14ac:dyDescent="0.25">
      <c r="A46" s="6" t="s">
        <v>36</v>
      </c>
      <c r="B46" s="2">
        <v>140</v>
      </c>
      <c r="C46" s="3">
        <v>7000</v>
      </c>
      <c r="D46" s="3">
        <v>30</v>
      </c>
    </row>
    <row r="47" spans="1:4" x14ac:dyDescent="0.25">
      <c r="A47" s="6" t="s">
        <v>37</v>
      </c>
      <c r="B47" s="2">
        <v>108</v>
      </c>
      <c r="C47" s="3">
        <v>7000</v>
      </c>
      <c r="D47" s="3">
        <v>30</v>
      </c>
    </row>
    <row r="48" spans="1:4" x14ac:dyDescent="0.25">
      <c r="A48" s="6" t="s">
        <v>38</v>
      </c>
      <c r="B48" s="2">
        <v>112</v>
      </c>
      <c r="C48" s="3">
        <v>7000</v>
      </c>
      <c r="D48" s="3">
        <v>30</v>
      </c>
    </row>
    <row r="49" spans="1:4" x14ac:dyDescent="0.25">
      <c r="A49" s="6" t="s">
        <v>39</v>
      </c>
      <c r="B49" s="2">
        <v>108</v>
      </c>
      <c r="C49" s="3">
        <v>7000</v>
      </c>
      <c r="D49" s="3">
        <v>30</v>
      </c>
    </row>
    <row r="50" spans="1:4" x14ac:dyDescent="0.25">
      <c r="A50" s="6" t="s">
        <v>40</v>
      </c>
      <c r="B50" s="2">
        <v>152</v>
      </c>
      <c r="C50" s="3">
        <v>7000</v>
      </c>
      <c r="D50" s="3">
        <v>30</v>
      </c>
    </row>
    <row r="51" spans="1:4" x14ac:dyDescent="0.25">
      <c r="A51" s="1" t="s">
        <v>41</v>
      </c>
      <c r="B51" s="2">
        <v>1404</v>
      </c>
      <c r="C51" s="3">
        <v>7000</v>
      </c>
      <c r="D51" s="3">
        <v>30</v>
      </c>
    </row>
    <row r="52" spans="1:4" x14ac:dyDescent="0.25">
      <c r="A52" s="4" t="s">
        <v>42</v>
      </c>
      <c r="B52" s="2">
        <v>624</v>
      </c>
      <c r="C52" s="3">
        <v>7000</v>
      </c>
      <c r="D52" s="3">
        <v>30</v>
      </c>
    </row>
    <row r="53" spans="1:4" x14ac:dyDescent="0.25">
      <c r="A53" s="6" t="s">
        <v>43</v>
      </c>
      <c r="B53" s="2">
        <v>152</v>
      </c>
      <c r="C53" s="3">
        <v>7000</v>
      </c>
      <c r="D53" s="3">
        <v>30</v>
      </c>
    </row>
    <row r="54" spans="1:4" x14ac:dyDescent="0.25">
      <c r="A54" s="5" t="s">
        <v>6</v>
      </c>
      <c r="B54" s="2"/>
      <c r="C54" s="3">
        <v>7000</v>
      </c>
      <c r="D54" s="3">
        <v>30</v>
      </c>
    </row>
    <row r="55" spans="1:4" x14ac:dyDescent="0.25">
      <c r="A55" s="6" t="s">
        <v>44</v>
      </c>
      <c r="B55" s="2">
        <v>152</v>
      </c>
      <c r="C55" s="3">
        <v>7000</v>
      </c>
      <c r="D55" s="3">
        <v>30</v>
      </c>
    </row>
    <row r="56" spans="1:4" x14ac:dyDescent="0.25">
      <c r="A56" s="6" t="s">
        <v>45</v>
      </c>
      <c r="B56" s="2">
        <v>160</v>
      </c>
      <c r="C56" s="3">
        <v>7000</v>
      </c>
      <c r="D56" s="3">
        <v>30</v>
      </c>
    </row>
    <row r="57" spans="1:4" x14ac:dyDescent="0.25">
      <c r="A57" s="6" t="s">
        <v>46</v>
      </c>
      <c r="B57" s="2">
        <v>160</v>
      </c>
      <c r="C57" s="3">
        <v>7000</v>
      </c>
      <c r="D57" s="3">
        <v>30</v>
      </c>
    </row>
    <row r="58" spans="1:4" x14ac:dyDescent="0.25">
      <c r="A58" s="4" t="s">
        <v>47</v>
      </c>
      <c r="B58" s="2">
        <v>304</v>
      </c>
      <c r="C58" s="3">
        <v>7000</v>
      </c>
      <c r="D58" s="3">
        <v>30</v>
      </c>
    </row>
    <row r="59" spans="1:4" x14ac:dyDescent="0.25">
      <c r="A59" s="6" t="s">
        <v>48</v>
      </c>
      <c r="B59" s="2">
        <v>144</v>
      </c>
      <c r="C59" s="3">
        <v>7000</v>
      </c>
      <c r="D59" s="3">
        <v>30</v>
      </c>
    </row>
    <row r="60" spans="1:4" x14ac:dyDescent="0.25">
      <c r="A60" s="6" t="s">
        <v>49</v>
      </c>
      <c r="B60" s="2">
        <v>160</v>
      </c>
      <c r="C60" s="3">
        <v>7000</v>
      </c>
      <c r="D60" s="3">
        <v>30</v>
      </c>
    </row>
    <row r="61" spans="1:4" x14ac:dyDescent="0.25">
      <c r="A61" s="4" t="s">
        <v>50</v>
      </c>
      <c r="B61" s="2">
        <v>116</v>
      </c>
      <c r="C61" s="3">
        <v>7000</v>
      </c>
      <c r="D61" s="3">
        <v>30</v>
      </c>
    </row>
    <row r="62" spans="1:4" x14ac:dyDescent="0.25">
      <c r="A62" s="5" t="s">
        <v>6</v>
      </c>
      <c r="B62" s="2"/>
      <c r="C62" s="3">
        <v>7000</v>
      </c>
      <c r="D62" s="3">
        <v>30</v>
      </c>
    </row>
    <row r="63" spans="1:4" x14ac:dyDescent="0.25">
      <c r="A63" s="6" t="s">
        <v>51</v>
      </c>
      <c r="B63" s="2">
        <v>116</v>
      </c>
      <c r="C63" s="3">
        <v>7000</v>
      </c>
      <c r="D63" s="3">
        <v>30</v>
      </c>
    </row>
    <row r="64" spans="1:4" x14ac:dyDescent="0.25">
      <c r="A64" s="4" t="s">
        <v>52</v>
      </c>
      <c r="B64" s="2">
        <v>360</v>
      </c>
      <c r="C64" s="3">
        <v>7000</v>
      </c>
      <c r="D64" s="3">
        <v>30</v>
      </c>
    </row>
    <row r="65" spans="1:4" x14ac:dyDescent="0.25">
      <c r="A65" s="5" t="s">
        <v>6</v>
      </c>
      <c r="B65" s="2"/>
      <c r="C65" s="3">
        <v>7000</v>
      </c>
      <c r="D65" s="3">
        <v>30</v>
      </c>
    </row>
    <row r="66" spans="1:4" x14ac:dyDescent="0.25">
      <c r="A66" s="6" t="s">
        <v>53</v>
      </c>
      <c r="B66" s="2">
        <v>120</v>
      </c>
      <c r="C66" s="3">
        <v>7000</v>
      </c>
      <c r="D66" s="3">
        <v>30</v>
      </c>
    </row>
    <row r="67" spans="1:4" x14ac:dyDescent="0.25">
      <c r="A67" s="6" t="s">
        <v>54</v>
      </c>
      <c r="B67" s="2">
        <v>160</v>
      </c>
      <c r="C67" s="3">
        <v>7000</v>
      </c>
      <c r="D67" s="3">
        <v>30</v>
      </c>
    </row>
    <row r="68" spans="1:4" x14ac:dyDescent="0.25">
      <c r="A68" s="6" t="s">
        <v>55</v>
      </c>
      <c r="B68" s="2">
        <v>80</v>
      </c>
      <c r="C68" s="3">
        <v>7000</v>
      </c>
      <c r="D68" s="3">
        <v>30</v>
      </c>
    </row>
    <row r="69" spans="1:4" x14ac:dyDescent="0.25">
      <c r="A69" s="1" t="s">
        <v>56</v>
      </c>
      <c r="B69" s="2">
        <v>464</v>
      </c>
      <c r="C69" s="3">
        <v>7000</v>
      </c>
      <c r="D69" s="3">
        <v>30</v>
      </c>
    </row>
    <row r="70" spans="1:4" x14ac:dyDescent="0.25">
      <c r="A70" s="4" t="s">
        <v>57</v>
      </c>
      <c r="B70" s="2">
        <v>464</v>
      </c>
      <c r="C70" s="3">
        <v>7000</v>
      </c>
      <c r="D70" s="3">
        <v>30</v>
      </c>
    </row>
    <row r="71" spans="1:4" x14ac:dyDescent="0.25">
      <c r="A71" s="5" t="s">
        <v>58</v>
      </c>
      <c r="B71" s="2"/>
      <c r="C71" s="3">
        <v>7000</v>
      </c>
      <c r="D71" s="3">
        <v>30</v>
      </c>
    </row>
    <row r="72" spans="1:4" x14ac:dyDescent="0.25">
      <c r="A72" s="6" t="s">
        <v>59</v>
      </c>
      <c r="B72" s="2">
        <v>144</v>
      </c>
      <c r="C72" s="3">
        <v>7000</v>
      </c>
      <c r="D72" s="3">
        <v>30</v>
      </c>
    </row>
    <row r="73" spans="1:4" x14ac:dyDescent="0.25">
      <c r="A73" s="6" t="s">
        <v>60</v>
      </c>
      <c r="B73" s="2">
        <v>160</v>
      </c>
      <c r="C73" s="3">
        <v>7000</v>
      </c>
      <c r="D73" s="3">
        <v>30</v>
      </c>
    </row>
    <row r="74" spans="1:4" x14ac:dyDescent="0.25">
      <c r="A74" s="6" t="s">
        <v>61</v>
      </c>
      <c r="B74" s="2">
        <v>160</v>
      </c>
      <c r="C74" s="3">
        <v>7000</v>
      </c>
      <c r="D74" s="3">
        <v>30</v>
      </c>
    </row>
    <row r="75" spans="1:4" x14ac:dyDescent="0.25">
      <c r="A75" s="1" t="s">
        <v>62</v>
      </c>
      <c r="B75" s="2">
        <v>136</v>
      </c>
      <c r="C75" s="3">
        <v>7000</v>
      </c>
      <c r="D75" s="3">
        <v>30</v>
      </c>
    </row>
    <row r="76" spans="1:4" x14ac:dyDescent="0.25">
      <c r="A76" s="4" t="s">
        <v>63</v>
      </c>
      <c r="B76" s="2">
        <v>136</v>
      </c>
      <c r="C76" s="3">
        <v>7000</v>
      </c>
      <c r="D76" s="3">
        <v>30</v>
      </c>
    </row>
    <row r="77" spans="1:4" x14ac:dyDescent="0.25">
      <c r="A77" s="5" t="s">
        <v>58</v>
      </c>
      <c r="B77" s="2"/>
      <c r="C77" s="3">
        <v>7000</v>
      </c>
      <c r="D77" s="3">
        <v>30</v>
      </c>
    </row>
    <row r="78" spans="1:4" x14ac:dyDescent="0.25">
      <c r="A78" s="6" t="s">
        <v>64</v>
      </c>
      <c r="B78" s="2">
        <v>136</v>
      </c>
      <c r="C78" s="3">
        <v>7000</v>
      </c>
      <c r="D78" s="3">
        <v>30</v>
      </c>
    </row>
    <row r="79" spans="1:4" x14ac:dyDescent="0.25">
      <c r="A79" s="1" t="s">
        <v>65</v>
      </c>
      <c r="B79" s="2">
        <v>304</v>
      </c>
      <c r="C79" s="3">
        <v>7000</v>
      </c>
      <c r="D79" s="3">
        <v>30</v>
      </c>
    </row>
    <row r="80" spans="1:4" x14ac:dyDescent="0.25">
      <c r="A80" s="4" t="s">
        <v>66</v>
      </c>
      <c r="B80" s="2">
        <v>304</v>
      </c>
      <c r="C80" s="3">
        <v>7000</v>
      </c>
      <c r="D80" s="3">
        <v>30</v>
      </c>
    </row>
    <row r="81" spans="1:4" x14ac:dyDescent="0.25">
      <c r="A81" s="5" t="s">
        <v>32</v>
      </c>
      <c r="B81" s="2"/>
      <c r="C81" s="3">
        <v>7000</v>
      </c>
      <c r="D81" s="3">
        <v>30</v>
      </c>
    </row>
    <row r="82" spans="1:4" x14ac:dyDescent="0.25">
      <c r="A82" s="6" t="s">
        <v>67</v>
      </c>
      <c r="B82" s="2">
        <v>160</v>
      </c>
      <c r="C82" s="3">
        <v>7000</v>
      </c>
      <c r="D82" s="3">
        <v>30</v>
      </c>
    </row>
    <row r="83" spans="1:4" x14ac:dyDescent="0.25">
      <c r="A83" s="6" t="s">
        <v>68</v>
      </c>
      <c r="B83" s="2">
        <v>144</v>
      </c>
      <c r="C83" s="3">
        <v>7000</v>
      </c>
      <c r="D83" s="3">
        <v>30</v>
      </c>
    </row>
    <row r="84" spans="1:4" x14ac:dyDescent="0.25">
      <c r="A84" s="1" t="s">
        <v>69</v>
      </c>
      <c r="B84" s="2">
        <v>472</v>
      </c>
      <c r="C84" s="3">
        <v>7000</v>
      </c>
      <c r="D84" s="3">
        <v>30</v>
      </c>
    </row>
    <row r="85" spans="1:4" x14ac:dyDescent="0.25">
      <c r="A85" s="4" t="s">
        <v>70</v>
      </c>
      <c r="B85" s="2">
        <v>472</v>
      </c>
      <c r="C85" s="3">
        <v>7000</v>
      </c>
      <c r="D85" s="3">
        <v>30</v>
      </c>
    </row>
    <row r="86" spans="1:4" x14ac:dyDescent="0.25">
      <c r="A86" s="5" t="s">
        <v>58</v>
      </c>
      <c r="B86" s="2"/>
      <c r="C86" s="3">
        <v>7000</v>
      </c>
      <c r="D86" s="3">
        <v>30</v>
      </c>
    </row>
    <row r="87" spans="1:4" x14ac:dyDescent="0.25">
      <c r="A87" s="6" t="s">
        <v>71</v>
      </c>
      <c r="B87" s="2">
        <v>160</v>
      </c>
      <c r="C87" s="3">
        <v>7000</v>
      </c>
      <c r="D87" s="3">
        <v>30</v>
      </c>
    </row>
    <row r="88" spans="1:4" x14ac:dyDescent="0.25">
      <c r="A88" s="6" t="s">
        <v>72</v>
      </c>
      <c r="B88" s="2">
        <v>160</v>
      </c>
      <c r="C88" s="3">
        <v>7000</v>
      </c>
      <c r="D88" s="3">
        <v>30</v>
      </c>
    </row>
    <row r="89" spans="1:4" x14ac:dyDescent="0.25">
      <c r="A89" s="6" t="s">
        <v>73</v>
      </c>
      <c r="B89" s="2">
        <v>152</v>
      </c>
      <c r="C89" s="3">
        <v>7000</v>
      </c>
      <c r="D89" s="3">
        <v>30</v>
      </c>
    </row>
    <row r="90" spans="1:4" x14ac:dyDescent="0.25">
      <c r="A90" s="1" t="s">
        <v>74</v>
      </c>
      <c r="B90" s="2">
        <v>310</v>
      </c>
      <c r="C90" s="3">
        <v>7000</v>
      </c>
      <c r="D90" s="3">
        <v>30</v>
      </c>
    </row>
    <row r="91" spans="1:4" x14ac:dyDescent="0.25">
      <c r="A91" s="4" t="s">
        <v>75</v>
      </c>
      <c r="B91" s="2">
        <v>150</v>
      </c>
      <c r="C91" s="3">
        <v>7000</v>
      </c>
      <c r="D91" s="3">
        <v>30</v>
      </c>
    </row>
    <row r="92" spans="1:4" x14ac:dyDescent="0.25">
      <c r="A92" s="5" t="s">
        <v>58</v>
      </c>
      <c r="B92" s="2"/>
      <c r="C92" s="3">
        <v>7000</v>
      </c>
      <c r="D92" s="3">
        <v>30</v>
      </c>
    </row>
    <row r="93" spans="1:4" x14ac:dyDescent="0.25">
      <c r="A93" s="6" t="s">
        <v>76</v>
      </c>
      <c r="B93" s="2">
        <v>150</v>
      </c>
      <c r="C93" s="3">
        <v>7000</v>
      </c>
      <c r="D93" s="3">
        <v>30</v>
      </c>
    </row>
    <row r="94" spans="1:4" x14ac:dyDescent="0.25">
      <c r="A94" s="4" t="s">
        <v>77</v>
      </c>
      <c r="B94" s="2">
        <v>160</v>
      </c>
      <c r="C94" s="3">
        <v>7000</v>
      </c>
      <c r="D94" s="3">
        <v>30</v>
      </c>
    </row>
    <row r="95" spans="1:4" x14ac:dyDescent="0.25">
      <c r="A95" s="5" t="s">
        <v>58</v>
      </c>
      <c r="B95" s="2"/>
      <c r="C95" s="3">
        <v>7000</v>
      </c>
      <c r="D95" s="3">
        <v>30</v>
      </c>
    </row>
    <row r="96" spans="1:4" x14ac:dyDescent="0.25">
      <c r="A96" s="6" t="s">
        <v>78</v>
      </c>
      <c r="B96" s="2">
        <v>160</v>
      </c>
      <c r="C96" s="3">
        <v>7000</v>
      </c>
      <c r="D96" s="3">
        <v>30</v>
      </c>
    </row>
    <row r="97" spans="1:4" x14ac:dyDescent="0.25">
      <c r="A97" s="1" t="s">
        <v>79</v>
      </c>
      <c r="B97" s="2">
        <v>786</v>
      </c>
      <c r="C97" s="3">
        <v>7000</v>
      </c>
      <c r="D97" s="3">
        <v>30</v>
      </c>
    </row>
    <row r="98" spans="1:4" x14ac:dyDescent="0.25">
      <c r="A98" s="4" t="s">
        <v>80</v>
      </c>
      <c r="B98" s="2">
        <v>466</v>
      </c>
      <c r="C98" s="3">
        <v>7000</v>
      </c>
      <c r="D98" s="3">
        <v>30</v>
      </c>
    </row>
    <row r="99" spans="1:4" x14ac:dyDescent="0.25">
      <c r="A99" s="5" t="s">
        <v>58</v>
      </c>
      <c r="B99" s="2"/>
      <c r="C99" s="3">
        <v>7000</v>
      </c>
      <c r="D99" s="3">
        <v>30</v>
      </c>
    </row>
    <row r="100" spans="1:4" x14ac:dyDescent="0.25">
      <c r="A100" s="6" t="s">
        <v>81</v>
      </c>
      <c r="B100" s="2">
        <v>160</v>
      </c>
      <c r="C100" s="3">
        <v>7000</v>
      </c>
      <c r="D100" s="3">
        <v>30</v>
      </c>
    </row>
    <row r="101" spans="1:4" x14ac:dyDescent="0.25">
      <c r="A101" s="6" t="s">
        <v>82</v>
      </c>
      <c r="B101" s="2">
        <v>160</v>
      </c>
      <c r="C101" s="3">
        <v>7000</v>
      </c>
      <c r="D101" s="3">
        <v>30</v>
      </c>
    </row>
    <row r="102" spans="1:4" x14ac:dyDescent="0.25">
      <c r="A102" s="6" t="s">
        <v>83</v>
      </c>
      <c r="B102" s="2">
        <v>146</v>
      </c>
      <c r="C102" s="3">
        <v>7000</v>
      </c>
      <c r="D102" s="3">
        <v>30</v>
      </c>
    </row>
    <row r="103" spans="1:4" x14ac:dyDescent="0.25">
      <c r="A103" s="4" t="s">
        <v>84</v>
      </c>
      <c r="B103" s="2">
        <v>320</v>
      </c>
      <c r="C103" s="3">
        <v>7000</v>
      </c>
      <c r="D103" s="3">
        <v>30</v>
      </c>
    </row>
    <row r="104" spans="1:4" x14ac:dyDescent="0.25">
      <c r="A104" s="6" t="s">
        <v>85</v>
      </c>
      <c r="B104" s="2">
        <v>160</v>
      </c>
      <c r="C104" s="3">
        <v>7000</v>
      </c>
      <c r="D104" s="3">
        <v>30</v>
      </c>
    </row>
    <row r="105" spans="1:4" x14ac:dyDescent="0.25">
      <c r="A105" s="6" t="s">
        <v>86</v>
      </c>
      <c r="B105" s="2">
        <v>160</v>
      </c>
      <c r="C105" s="3">
        <v>7000</v>
      </c>
      <c r="D105" s="3">
        <v>30</v>
      </c>
    </row>
    <row r="106" spans="1:4" x14ac:dyDescent="0.25">
      <c r="A106" s="1" t="s">
        <v>87</v>
      </c>
      <c r="B106" s="2">
        <v>1072</v>
      </c>
      <c r="C106" s="3">
        <v>7000</v>
      </c>
      <c r="D106" s="3">
        <v>30</v>
      </c>
    </row>
    <row r="107" spans="1:4" x14ac:dyDescent="0.25">
      <c r="A107" s="4" t="s">
        <v>88</v>
      </c>
      <c r="B107" s="2">
        <v>1072</v>
      </c>
      <c r="C107" s="3">
        <v>7000</v>
      </c>
      <c r="D107" s="3">
        <v>30</v>
      </c>
    </row>
    <row r="108" spans="1:4" x14ac:dyDescent="0.25">
      <c r="A108" s="5" t="s">
        <v>6</v>
      </c>
      <c r="B108" s="2"/>
      <c r="C108" s="3">
        <v>7000</v>
      </c>
      <c r="D108" s="3">
        <v>30</v>
      </c>
    </row>
    <row r="109" spans="1:4" x14ac:dyDescent="0.25">
      <c r="A109" s="6" t="s">
        <v>89</v>
      </c>
      <c r="B109" s="2">
        <v>160</v>
      </c>
      <c r="C109" s="3">
        <v>7000</v>
      </c>
      <c r="D109" s="3">
        <v>30</v>
      </c>
    </row>
    <row r="110" spans="1:4" x14ac:dyDescent="0.25">
      <c r="A110" s="6" t="s">
        <v>90</v>
      </c>
      <c r="B110" s="2">
        <v>136</v>
      </c>
      <c r="C110" s="3">
        <v>7000</v>
      </c>
      <c r="D110" s="3">
        <v>30</v>
      </c>
    </row>
    <row r="111" spans="1:4" x14ac:dyDescent="0.25">
      <c r="A111" s="6" t="s">
        <v>91</v>
      </c>
      <c r="B111" s="2">
        <v>152</v>
      </c>
      <c r="C111" s="3">
        <v>7000</v>
      </c>
      <c r="D111" s="3">
        <v>30</v>
      </c>
    </row>
    <row r="112" spans="1:4" x14ac:dyDescent="0.25">
      <c r="A112" s="6" t="s">
        <v>92</v>
      </c>
      <c r="B112" s="2">
        <v>152</v>
      </c>
      <c r="C112" s="3">
        <v>7000</v>
      </c>
      <c r="D112" s="3">
        <v>30</v>
      </c>
    </row>
    <row r="113" spans="1:4" x14ac:dyDescent="0.25">
      <c r="A113" s="6" t="s">
        <v>93</v>
      </c>
      <c r="B113" s="2">
        <v>152</v>
      </c>
      <c r="C113" s="3">
        <v>7000</v>
      </c>
      <c r="D113" s="3">
        <v>30</v>
      </c>
    </row>
    <row r="114" spans="1:4" x14ac:dyDescent="0.25">
      <c r="A114" s="6" t="s">
        <v>94</v>
      </c>
      <c r="B114" s="2">
        <v>160</v>
      </c>
      <c r="C114" s="3">
        <v>7000</v>
      </c>
      <c r="D114" s="3">
        <v>30</v>
      </c>
    </row>
    <row r="115" spans="1:4" x14ac:dyDescent="0.25">
      <c r="A115" s="6" t="s">
        <v>95</v>
      </c>
      <c r="B115" s="2">
        <v>160</v>
      </c>
      <c r="C115" s="3">
        <v>7000</v>
      </c>
      <c r="D115" s="3">
        <v>30</v>
      </c>
    </row>
    <row r="116" spans="1:4" x14ac:dyDescent="0.25">
      <c r="A116" s="1" t="s">
        <v>96</v>
      </c>
      <c r="B116" s="2">
        <v>440</v>
      </c>
      <c r="C116" s="3">
        <v>7000</v>
      </c>
      <c r="D116" s="3">
        <v>30</v>
      </c>
    </row>
    <row r="117" spans="1:4" x14ac:dyDescent="0.25">
      <c r="A117" s="4" t="s">
        <v>97</v>
      </c>
      <c r="B117" s="2">
        <v>440</v>
      </c>
      <c r="C117" s="3">
        <v>7000</v>
      </c>
      <c r="D117" s="3">
        <v>30</v>
      </c>
    </row>
    <row r="118" spans="1:4" x14ac:dyDescent="0.25">
      <c r="A118" s="5" t="s">
        <v>58</v>
      </c>
      <c r="B118" s="2"/>
      <c r="C118" s="3">
        <v>7000</v>
      </c>
      <c r="D118" s="3">
        <v>30</v>
      </c>
    </row>
    <row r="119" spans="1:4" x14ac:dyDescent="0.25">
      <c r="A119" s="6" t="s">
        <v>98</v>
      </c>
      <c r="B119" s="2">
        <v>152</v>
      </c>
      <c r="C119" s="3">
        <v>7000</v>
      </c>
      <c r="D119" s="3">
        <v>30</v>
      </c>
    </row>
    <row r="120" spans="1:4" x14ac:dyDescent="0.25">
      <c r="A120" s="6" t="s">
        <v>99</v>
      </c>
      <c r="B120" s="2">
        <v>152</v>
      </c>
      <c r="C120" s="3">
        <v>7000</v>
      </c>
      <c r="D120" s="3">
        <v>30</v>
      </c>
    </row>
    <row r="121" spans="1:4" x14ac:dyDescent="0.25">
      <c r="A121" s="6" t="s">
        <v>100</v>
      </c>
      <c r="B121" s="2">
        <v>136</v>
      </c>
      <c r="C121" s="3">
        <v>7000</v>
      </c>
      <c r="D121" s="3">
        <v>30</v>
      </c>
    </row>
    <row r="122" spans="1:4" x14ac:dyDescent="0.25">
      <c r="A122" s="1" t="s">
        <v>101</v>
      </c>
      <c r="B122" s="2">
        <v>160</v>
      </c>
      <c r="C122" s="3">
        <v>7000</v>
      </c>
      <c r="D122" s="3">
        <v>30</v>
      </c>
    </row>
    <row r="123" spans="1:4" x14ac:dyDescent="0.25">
      <c r="A123" s="4" t="s">
        <v>102</v>
      </c>
      <c r="B123" s="2">
        <v>160</v>
      </c>
      <c r="C123" s="3">
        <v>7000</v>
      </c>
      <c r="D123" s="3">
        <v>30</v>
      </c>
    </row>
    <row r="124" spans="1:4" x14ac:dyDescent="0.25">
      <c r="A124" s="5" t="s">
        <v>6</v>
      </c>
      <c r="B124" s="2"/>
      <c r="C124" s="3">
        <v>7000</v>
      </c>
      <c r="D124" s="3">
        <v>30</v>
      </c>
    </row>
    <row r="125" spans="1:4" x14ac:dyDescent="0.25">
      <c r="A125" s="6" t="s">
        <v>103</v>
      </c>
      <c r="B125" s="2">
        <v>160</v>
      </c>
      <c r="C125" s="3">
        <v>7000</v>
      </c>
      <c r="D125" s="3">
        <v>30</v>
      </c>
    </row>
    <row r="126" spans="1:4" x14ac:dyDescent="0.25">
      <c r="A126" s="1" t="s">
        <v>104</v>
      </c>
      <c r="B126" s="2">
        <v>256</v>
      </c>
      <c r="C126" s="3">
        <v>7000</v>
      </c>
      <c r="D126" s="3">
        <v>30</v>
      </c>
    </row>
    <row r="127" spans="1:4" x14ac:dyDescent="0.25">
      <c r="A127" s="4" t="s">
        <v>105</v>
      </c>
      <c r="B127" s="2">
        <v>256</v>
      </c>
      <c r="C127" s="3">
        <v>7000</v>
      </c>
      <c r="D127" s="3">
        <v>30</v>
      </c>
    </row>
    <row r="128" spans="1:4" x14ac:dyDescent="0.25">
      <c r="A128" s="5" t="s">
        <v>6</v>
      </c>
      <c r="B128" s="2"/>
      <c r="C128" s="3">
        <v>7000</v>
      </c>
      <c r="D128" s="3">
        <v>30</v>
      </c>
    </row>
    <row r="129" spans="1:4" x14ac:dyDescent="0.25">
      <c r="A129" s="6" t="s">
        <v>106</v>
      </c>
      <c r="B129" s="2">
        <v>152</v>
      </c>
      <c r="C129" s="3">
        <v>7000</v>
      </c>
      <c r="D129" s="3">
        <v>30</v>
      </c>
    </row>
    <row r="130" spans="1:4" x14ac:dyDescent="0.25">
      <c r="A130" s="6" t="s">
        <v>107</v>
      </c>
      <c r="B130" s="2">
        <v>104</v>
      </c>
      <c r="C130" s="3">
        <v>7000</v>
      </c>
      <c r="D130" s="3">
        <v>30</v>
      </c>
    </row>
    <row r="131" spans="1:4" x14ac:dyDescent="0.25">
      <c r="A131" s="1" t="s">
        <v>108</v>
      </c>
      <c r="B131" s="2">
        <v>160</v>
      </c>
      <c r="C131" s="3">
        <v>7000</v>
      </c>
      <c r="D131" s="3">
        <v>30</v>
      </c>
    </row>
    <row r="132" spans="1:4" x14ac:dyDescent="0.25">
      <c r="A132" s="4" t="s">
        <v>109</v>
      </c>
      <c r="B132" s="2">
        <v>160</v>
      </c>
      <c r="C132" s="3">
        <v>7000</v>
      </c>
      <c r="D132" s="3">
        <v>30</v>
      </c>
    </row>
    <row r="133" spans="1:4" x14ac:dyDescent="0.25">
      <c r="A133" s="5" t="s">
        <v>6</v>
      </c>
      <c r="B133" s="2"/>
      <c r="C133" s="3">
        <v>7000</v>
      </c>
      <c r="D133" s="3">
        <v>30</v>
      </c>
    </row>
    <row r="134" spans="1:4" x14ac:dyDescent="0.25">
      <c r="A134" s="6" t="s">
        <v>110</v>
      </c>
      <c r="B134" s="2">
        <v>160</v>
      </c>
      <c r="C134" s="3">
        <v>7000</v>
      </c>
      <c r="D134" s="3">
        <v>30</v>
      </c>
    </row>
    <row r="135" spans="1:4" x14ac:dyDescent="0.25">
      <c r="A135" s="1" t="s">
        <v>111</v>
      </c>
      <c r="B135" s="2">
        <v>1950</v>
      </c>
      <c r="C135" s="3">
        <v>7000</v>
      </c>
      <c r="D135" s="3">
        <v>30</v>
      </c>
    </row>
    <row r="136" spans="1:4" x14ac:dyDescent="0.25">
      <c r="A136" s="4" t="s">
        <v>112</v>
      </c>
      <c r="B136" s="2">
        <v>320</v>
      </c>
      <c r="C136" s="3">
        <v>7000</v>
      </c>
      <c r="D136" s="3">
        <v>30</v>
      </c>
    </row>
    <row r="137" spans="1:4" x14ac:dyDescent="0.25">
      <c r="A137" s="5" t="s">
        <v>6</v>
      </c>
      <c r="B137" s="2"/>
      <c r="C137" s="3">
        <v>7000</v>
      </c>
      <c r="D137" s="3">
        <v>30</v>
      </c>
    </row>
    <row r="138" spans="1:4" x14ac:dyDescent="0.25">
      <c r="A138" s="6" t="s">
        <v>113</v>
      </c>
      <c r="B138" s="2">
        <v>160</v>
      </c>
      <c r="C138" s="3">
        <v>7000</v>
      </c>
      <c r="D138" s="3">
        <v>30</v>
      </c>
    </row>
    <row r="139" spans="1:4" x14ac:dyDescent="0.25">
      <c r="A139" s="6" t="s">
        <v>114</v>
      </c>
      <c r="B139" s="2">
        <v>160</v>
      </c>
      <c r="C139" s="3">
        <v>7000</v>
      </c>
      <c r="D139" s="3">
        <v>30</v>
      </c>
    </row>
    <row r="140" spans="1:4" x14ac:dyDescent="0.25">
      <c r="A140" s="4" t="s">
        <v>115</v>
      </c>
      <c r="B140" s="2">
        <v>288</v>
      </c>
      <c r="C140" s="3">
        <v>7000</v>
      </c>
      <c r="D140" s="3">
        <v>30</v>
      </c>
    </row>
    <row r="141" spans="1:4" x14ac:dyDescent="0.25">
      <c r="A141" s="5" t="s">
        <v>6</v>
      </c>
      <c r="B141" s="2"/>
      <c r="C141" s="3">
        <v>7000</v>
      </c>
      <c r="D141" s="3">
        <v>30</v>
      </c>
    </row>
    <row r="142" spans="1:4" x14ac:dyDescent="0.25">
      <c r="A142" s="6" t="s">
        <v>116</v>
      </c>
      <c r="B142" s="2">
        <v>136</v>
      </c>
      <c r="C142" s="3">
        <v>7000</v>
      </c>
      <c r="D142" s="3">
        <v>30</v>
      </c>
    </row>
    <row r="143" spans="1:4" x14ac:dyDescent="0.25">
      <c r="A143" s="6" t="s">
        <v>117</v>
      </c>
      <c r="B143" s="2">
        <v>152</v>
      </c>
      <c r="C143" s="3">
        <v>7000</v>
      </c>
      <c r="D143" s="3">
        <v>30</v>
      </c>
    </row>
    <row r="144" spans="1:4" x14ac:dyDescent="0.25">
      <c r="A144" s="4" t="s">
        <v>118</v>
      </c>
      <c r="B144" s="2">
        <v>310</v>
      </c>
      <c r="C144" s="3">
        <v>7000</v>
      </c>
      <c r="D144" s="3">
        <v>30</v>
      </c>
    </row>
    <row r="145" spans="1:4" x14ac:dyDescent="0.25">
      <c r="A145" s="5" t="s">
        <v>58</v>
      </c>
      <c r="B145" s="2"/>
      <c r="C145" s="3">
        <v>7000</v>
      </c>
      <c r="D145" s="3">
        <v>30</v>
      </c>
    </row>
    <row r="146" spans="1:4" x14ac:dyDescent="0.25">
      <c r="A146" s="6" t="s">
        <v>119</v>
      </c>
      <c r="B146" s="2">
        <v>152</v>
      </c>
      <c r="C146" s="3">
        <v>7000</v>
      </c>
      <c r="D146" s="3">
        <v>30</v>
      </c>
    </row>
    <row r="147" spans="1:4" x14ac:dyDescent="0.25">
      <c r="A147" s="6" t="s">
        <v>120</v>
      </c>
      <c r="B147" s="2">
        <v>158</v>
      </c>
      <c r="C147" s="3">
        <v>7000</v>
      </c>
      <c r="D147" s="3">
        <v>30</v>
      </c>
    </row>
    <row r="148" spans="1:4" x14ac:dyDescent="0.25">
      <c r="A148" s="4" t="s">
        <v>121</v>
      </c>
      <c r="B148" s="2">
        <v>416</v>
      </c>
      <c r="C148" s="3">
        <v>7000</v>
      </c>
      <c r="D148" s="3">
        <v>30</v>
      </c>
    </row>
    <row r="149" spans="1:4" x14ac:dyDescent="0.25">
      <c r="A149" s="6" t="s">
        <v>122</v>
      </c>
      <c r="B149" s="2">
        <v>128</v>
      </c>
      <c r="C149" s="3">
        <v>7000</v>
      </c>
      <c r="D149" s="3">
        <v>30</v>
      </c>
    </row>
    <row r="150" spans="1:4" x14ac:dyDescent="0.25">
      <c r="A150" s="5" t="s">
        <v>6</v>
      </c>
      <c r="B150" s="2"/>
      <c r="C150" s="3">
        <v>7000</v>
      </c>
      <c r="D150" s="3">
        <v>30</v>
      </c>
    </row>
    <row r="151" spans="1:4" x14ac:dyDescent="0.25">
      <c r="A151" s="6" t="s">
        <v>123</v>
      </c>
      <c r="B151" s="2">
        <v>136</v>
      </c>
      <c r="C151" s="3">
        <v>7000</v>
      </c>
      <c r="D151" s="3">
        <v>30</v>
      </c>
    </row>
    <row r="152" spans="1:4" x14ac:dyDescent="0.25">
      <c r="A152" s="6" t="s">
        <v>124</v>
      </c>
      <c r="B152" s="2">
        <v>152</v>
      </c>
      <c r="C152" s="3">
        <v>7000</v>
      </c>
      <c r="D152" s="3">
        <v>30</v>
      </c>
    </row>
    <row r="153" spans="1:4" x14ac:dyDescent="0.25">
      <c r="A153" s="4" t="s">
        <v>125</v>
      </c>
      <c r="B153" s="2">
        <v>312</v>
      </c>
      <c r="C153" s="3">
        <v>7000</v>
      </c>
      <c r="D153" s="3">
        <v>30</v>
      </c>
    </row>
    <row r="154" spans="1:4" x14ac:dyDescent="0.25">
      <c r="A154" s="5" t="s">
        <v>6</v>
      </c>
      <c r="B154" s="2"/>
      <c r="C154" s="3">
        <v>7000</v>
      </c>
      <c r="D154" s="3">
        <v>30</v>
      </c>
    </row>
    <row r="155" spans="1:4" x14ac:dyDescent="0.25">
      <c r="A155" s="6" t="s">
        <v>126</v>
      </c>
      <c r="B155" s="2">
        <v>160</v>
      </c>
      <c r="C155" s="3">
        <v>7000</v>
      </c>
      <c r="D155" s="3">
        <v>30</v>
      </c>
    </row>
    <row r="156" spans="1:4" x14ac:dyDescent="0.25">
      <c r="A156" s="6" t="s">
        <v>127</v>
      </c>
      <c r="B156" s="2">
        <v>152</v>
      </c>
      <c r="C156" s="3">
        <v>7000</v>
      </c>
      <c r="D156" s="3">
        <v>30</v>
      </c>
    </row>
    <row r="157" spans="1:4" x14ac:dyDescent="0.25">
      <c r="A157" s="4" t="s">
        <v>128</v>
      </c>
      <c r="B157" s="2">
        <v>152</v>
      </c>
      <c r="C157" s="3">
        <v>7000</v>
      </c>
      <c r="D157" s="3">
        <v>30</v>
      </c>
    </row>
    <row r="158" spans="1:4" x14ac:dyDescent="0.25">
      <c r="A158" s="5" t="s">
        <v>58</v>
      </c>
      <c r="B158" s="2"/>
      <c r="C158" s="3">
        <v>7000</v>
      </c>
      <c r="D158" s="3">
        <v>30</v>
      </c>
    </row>
    <row r="159" spans="1:4" x14ac:dyDescent="0.25">
      <c r="A159" s="6" t="s">
        <v>129</v>
      </c>
      <c r="B159" s="2">
        <v>152</v>
      </c>
      <c r="C159" s="3">
        <v>7000</v>
      </c>
      <c r="D159" s="3">
        <v>30</v>
      </c>
    </row>
    <row r="160" spans="1:4" x14ac:dyDescent="0.25">
      <c r="A160" s="4" t="s">
        <v>130</v>
      </c>
      <c r="B160" s="2">
        <v>152</v>
      </c>
      <c r="C160" s="3">
        <v>7000</v>
      </c>
      <c r="D160" s="3">
        <v>30</v>
      </c>
    </row>
    <row r="161" spans="1:4" x14ac:dyDescent="0.25">
      <c r="A161" s="5" t="s">
        <v>58</v>
      </c>
      <c r="B161" s="2"/>
      <c r="C161" s="3">
        <v>7000</v>
      </c>
      <c r="D161" s="3">
        <v>30</v>
      </c>
    </row>
    <row r="162" spans="1:4" x14ac:dyDescent="0.25">
      <c r="A162" s="6" t="s">
        <v>131</v>
      </c>
      <c r="B162" s="2">
        <v>152</v>
      </c>
      <c r="C162" s="3">
        <v>7000</v>
      </c>
      <c r="D162" s="3">
        <v>30</v>
      </c>
    </row>
    <row r="163" spans="1:4" x14ac:dyDescent="0.25">
      <c r="A163" s="1" t="s">
        <v>132</v>
      </c>
      <c r="B163" s="2">
        <v>88</v>
      </c>
      <c r="C163" s="3">
        <v>7000</v>
      </c>
      <c r="D163" s="3">
        <v>30</v>
      </c>
    </row>
    <row r="164" spans="1:4" x14ac:dyDescent="0.25">
      <c r="A164" s="4" t="s">
        <v>133</v>
      </c>
      <c r="B164" s="2">
        <v>88</v>
      </c>
      <c r="C164" s="3">
        <v>7000</v>
      </c>
      <c r="D164" s="3">
        <v>30</v>
      </c>
    </row>
    <row r="165" spans="1:4" x14ac:dyDescent="0.25">
      <c r="A165" s="5" t="s">
        <v>32</v>
      </c>
      <c r="B165" s="2"/>
      <c r="C165" s="3">
        <v>7000</v>
      </c>
      <c r="D165" s="3">
        <v>30</v>
      </c>
    </row>
    <row r="166" spans="1:4" x14ac:dyDescent="0.25">
      <c r="A166" s="6" t="s">
        <v>134</v>
      </c>
      <c r="B166" s="2">
        <v>88</v>
      </c>
      <c r="C166" s="3">
        <v>7000</v>
      </c>
      <c r="D166" s="3">
        <v>30</v>
      </c>
    </row>
    <row r="167" spans="1:4" x14ac:dyDescent="0.25">
      <c r="A167" s="1" t="s">
        <v>135</v>
      </c>
      <c r="B167" s="2">
        <v>128</v>
      </c>
      <c r="C167" s="3">
        <v>7000</v>
      </c>
      <c r="D167" s="3">
        <v>30</v>
      </c>
    </row>
    <row r="168" spans="1:4" x14ac:dyDescent="0.25">
      <c r="A168" s="4" t="s">
        <v>136</v>
      </c>
      <c r="B168" s="2">
        <v>128</v>
      </c>
      <c r="C168" s="3">
        <v>7000</v>
      </c>
      <c r="D168" s="3">
        <v>30</v>
      </c>
    </row>
    <row r="169" spans="1:4" x14ac:dyDescent="0.25">
      <c r="A169" s="6" t="s">
        <v>137</v>
      </c>
      <c r="B169" s="2">
        <v>64</v>
      </c>
      <c r="C169" s="3">
        <v>7000</v>
      </c>
      <c r="D169" s="3">
        <v>30</v>
      </c>
    </row>
    <row r="170" spans="1:4" x14ac:dyDescent="0.25">
      <c r="A170" s="6" t="s">
        <v>138</v>
      </c>
      <c r="B170" s="2">
        <v>64</v>
      </c>
      <c r="C170" s="3">
        <v>7000</v>
      </c>
      <c r="D170" s="3">
        <v>30</v>
      </c>
    </row>
    <row r="171" spans="1:4" x14ac:dyDescent="0.25">
      <c r="A171" s="1" t="s">
        <v>139</v>
      </c>
      <c r="B171" s="2">
        <v>440</v>
      </c>
      <c r="C171" s="3">
        <v>7000</v>
      </c>
      <c r="D171" s="3">
        <v>30</v>
      </c>
    </row>
    <row r="172" spans="1:4" x14ac:dyDescent="0.25">
      <c r="A172" s="4" t="s">
        <v>140</v>
      </c>
      <c r="B172" s="2">
        <v>440</v>
      </c>
      <c r="C172" s="3">
        <v>7000</v>
      </c>
      <c r="D172" s="3">
        <v>30</v>
      </c>
    </row>
    <row r="173" spans="1:4" x14ac:dyDescent="0.25">
      <c r="A173" s="5" t="s">
        <v>6</v>
      </c>
      <c r="B173" s="2"/>
      <c r="C173" s="3">
        <v>7000</v>
      </c>
      <c r="D173" s="3">
        <v>30</v>
      </c>
    </row>
    <row r="174" spans="1:4" x14ac:dyDescent="0.25">
      <c r="A174" s="6" t="s">
        <v>141</v>
      </c>
      <c r="B174" s="2">
        <v>160</v>
      </c>
      <c r="C174" s="3">
        <v>7000</v>
      </c>
      <c r="D174" s="3">
        <v>30</v>
      </c>
    </row>
    <row r="175" spans="1:4" x14ac:dyDescent="0.25">
      <c r="A175" s="6" t="s">
        <v>142</v>
      </c>
      <c r="B175" s="2">
        <v>120</v>
      </c>
      <c r="C175" s="3">
        <v>7000</v>
      </c>
      <c r="D175" s="3">
        <v>30</v>
      </c>
    </row>
    <row r="176" spans="1:4" x14ac:dyDescent="0.25">
      <c r="A176" s="6" t="s">
        <v>143</v>
      </c>
      <c r="B176" s="2">
        <v>160</v>
      </c>
      <c r="C176" s="3">
        <v>7000</v>
      </c>
      <c r="D176" s="3">
        <v>30</v>
      </c>
    </row>
    <row r="177" spans="1:4" x14ac:dyDescent="0.25">
      <c r="A177" s="1" t="s">
        <v>144</v>
      </c>
      <c r="B177" s="2">
        <v>312</v>
      </c>
      <c r="C177" s="3">
        <v>7000</v>
      </c>
      <c r="D177" s="3">
        <v>30</v>
      </c>
    </row>
    <row r="178" spans="1:4" x14ac:dyDescent="0.25">
      <c r="A178" s="4" t="s">
        <v>145</v>
      </c>
      <c r="B178" s="2">
        <v>312</v>
      </c>
      <c r="C178" s="3">
        <v>7000</v>
      </c>
      <c r="D178" s="3">
        <v>30</v>
      </c>
    </row>
    <row r="179" spans="1:4" x14ac:dyDescent="0.25">
      <c r="A179" s="5" t="s">
        <v>6</v>
      </c>
      <c r="B179" s="2"/>
      <c r="C179" s="3">
        <v>7000</v>
      </c>
      <c r="D179" s="3">
        <v>30</v>
      </c>
    </row>
    <row r="180" spans="1:4" x14ac:dyDescent="0.25">
      <c r="A180" s="6" t="s">
        <v>146</v>
      </c>
      <c r="B180" s="2">
        <v>160</v>
      </c>
      <c r="C180" s="3">
        <v>7000</v>
      </c>
      <c r="D180" s="3">
        <v>30</v>
      </c>
    </row>
    <row r="181" spans="1:4" x14ac:dyDescent="0.25">
      <c r="A181" s="6" t="s">
        <v>147</v>
      </c>
      <c r="B181" s="2">
        <v>152</v>
      </c>
      <c r="C181" s="3">
        <v>7000</v>
      </c>
      <c r="D181" s="3">
        <v>30</v>
      </c>
    </row>
    <row r="182" spans="1:4" x14ac:dyDescent="0.25">
      <c r="A182" s="1" t="s">
        <v>148</v>
      </c>
      <c r="B182" s="2">
        <v>12432</v>
      </c>
      <c r="C182" s="8">
        <v>25</v>
      </c>
      <c r="D182" s="8">
        <v>2</v>
      </c>
    </row>
  </sheetData>
  <pageMargins bottom="0.75" footer="0.3" header="0.3" left="0.7" right="0.7" top="0.75"/>
  <pageSetup orientation="portrait" paperSize="9" r:id="rId1"/>
</worksheet>
</file>

<file path=xl/worksheets/sheet15.xml><?xml version="1.0" encoding="utf-8"?>
<worksheet xmlns="http://schemas.openxmlformats.org/spreadsheetml/2006/main">
  <dimension ref="A1:X105"/>
  <sheetViews>
    <sheetView workbookViewId="0"/>
  </sheetViews>
  <sheetFormatPr defaultRowHeight="15.0"/>
  <cols>
    <col min="1" max="1" width="12.890625" customWidth="true"/>
    <col min="2" max="2" width="19.53125" customWidth="true"/>
    <col min="8" max="8" width="19.53125" customWidth="true"/>
    <col min="11" max="11" width="23.4375" customWidth="true"/>
    <col min="5" max="5" width="27.34375" customWidth="true"/>
  </cols>
  <sheetData>
    <row r="1" ht="60.0" customHeight="true">
      <c r="A1" t="s" s="84">
        <v>154</v>
      </c>
      <c r="B1" t="s" s="85">
        <v>155</v>
      </c>
      <c r="C1" t="s" s="86">
        <v>1</v>
      </c>
      <c r="D1" t="s" s="87">
        <v>156</v>
      </c>
      <c r="E1" t="s" s="88">
        <v>2</v>
      </c>
      <c r="F1" t="s" s="89">
        <v>174</v>
      </c>
      <c r="G1" t="s" s="90">
        <v>157</v>
      </c>
      <c r="H1" t="s" s="91">
        <v>158</v>
      </c>
      <c r="I1" t="s" s="92">
        <v>159</v>
      </c>
      <c r="J1" t="s" s="93">
        <v>160</v>
      </c>
      <c r="K1" t="s" s="94">
        <v>161</v>
      </c>
      <c r="L1" t="s" s="95">
        <v>162</v>
      </c>
      <c r="M1" t="s" s="96">
        <v>163</v>
      </c>
      <c r="N1" t="s" s="97">
        <v>164</v>
      </c>
      <c r="O1" t="s" s="98">
        <v>165</v>
      </c>
      <c r="P1" t="s" s="99">
        <v>166</v>
      </c>
      <c r="Q1" t="s" s="100">
        <v>175</v>
      </c>
      <c r="R1" t="s" s="101">
        <v>176</v>
      </c>
      <c r="S1" t="s" s="102">
        <v>177</v>
      </c>
      <c r="T1" t="s" s="1858">
        <v>150</v>
      </c>
      <c r="U1" t="s" s="1859">
        <v>168</v>
      </c>
      <c r="V1" t="s" s="1860">
        <v>169</v>
      </c>
      <c r="W1" t="s" s="1861">
        <v>162</v>
      </c>
    </row>
    <row r="2">
      <c r="A2" t="s" s="106">
        <v>5</v>
      </c>
      <c r="B2" t="s" s="107">
        <v>7</v>
      </c>
      <c r="C2" t="s" s="108">
        <v>179</v>
      </c>
      <c r="D2" t="n" s="109">
        <v>152.0</v>
      </c>
      <c r="E2" t="s" s="110">
        <v>180</v>
      </c>
      <c r="F2" t="s" s="105">
        <v>178</v>
      </c>
      <c r="G2" s="111">
        <f>D2*F2</f>
      </c>
      <c r="H2" s="103"/>
      <c r="I2" s="112"/>
      <c r="J2" s="114">
        <f>G2</f>
      </c>
      <c r="K2" t="s" s="104">
        <v>152</v>
      </c>
      <c r="L2" s="115">
        <f>IF(+K2=T3,W3,IF(K2=T4,W4,if(K2=T5,W5,if(K2=T6,W6,if(K2=T7,W7,(0))))))</f>
      </c>
      <c r="M2" s="117">
        <f>((E2-L2)/E2)*100 </f>
      </c>
      <c r="N2" s="119">
        <f>((G2-L2)/G2)*100 </f>
      </c>
      <c r="O2" t="n" s="120">
        <v>3.0</v>
      </c>
      <c r="P2" s="121"/>
      <c r="Q2" s="122"/>
      <c r="W2" t="s" s="1862">
        <v>229</v>
      </c>
    </row>
    <row r="3">
      <c r="A3" t="s" s="126">
        <v>5</v>
      </c>
      <c r="B3" t="s" s="127">
        <v>8</v>
      </c>
      <c r="C3" t="s" s="128">
        <v>181</v>
      </c>
      <c r="D3" t="n" s="129">
        <v>152.0</v>
      </c>
      <c r="E3" t="s" s="130">
        <v>180</v>
      </c>
      <c r="F3" t="s" s="125">
        <v>178</v>
      </c>
      <c r="G3" s="131">
        <f>D3*F3</f>
      </c>
      <c r="H3" s="123"/>
      <c r="I3" s="132"/>
      <c r="J3" s="134">
        <f>G3</f>
      </c>
      <c r="K3" t="s" s="124">
        <v>170</v>
      </c>
      <c r="L3" s="135">
        <f>IF(+K3=T3,W3,IF(K3=T4,W4,if(K3=T5,W5,if(K3=T6,W6,if(K3=T7,W7,(0))))))</f>
      </c>
      <c r="M3" s="137">
        <f>((E3-L3)/E3)*100 </f>
      </c>
      <c r="N3" s="139">
        <f>((G3-L3)/G3)*100 </f>
      </c>
      <c r="O3" t="n" s="140">
        <v>2.0</v>
      </c>
      <c r="P3" s="141" t="n">
        <v>2.0</v>
      </c>
      <c r="Q3" s="142" t="s">
        <v>182</v>
      </c>
      <c r="T3" t="s" s="1863">
        <v>171</v>
      </c>
      <c r="U3" t="n" s="1864">
        <v>1000.0</v>
      </c>
      <c r="V3" t="n" s="1865">
        <v>700.0</v>
      </c>
      <c r="W3" s="1866">
        <f>U3+V3</f>
      </c>
    </row>
    <row r="4">
      <c r="A4" t="s" s="146">
        <v>9</v>
      </c>
      <c r="B4" t="s" s="147">
        <v>10</v>
      </c>
      <c r="C4" t="s" s="148">
        <v>183</v>
      </c>
      <c r="D4" t="n" s="149">
        <v>152.0</v>
      </c>
      <c r="E4" t="s" s="150">
        <v>180</v>
      </c>
      <c r="F4" t="s" s="145">
        <v>178</v>
      </c>
      <c r="G4" s="151">
        <f>D4*F4</f>
      </c>
      <c r="H4" s="143"/>
      <c r="I4" s="152"/>
      <c r="J4" s="154">
        <f>G4</f>
      </c>
      <c r="K4" t="s" s="144">
        <v>152</v>
      </c>
      <c r="L4" s="155">
        <f>IF(+K4=T3,W3,IF(K4=T4,W4,if(K4=T5,W5,if(K4=T6,W6,if(K4=T7,W7,(0))))))</f>
      </c>
      <c r="M4" s="157">
        <f>((E4-L4)/E4)*100 </f>
      </c>
      <c r="N4" s="159">
        <f>((G4-L4)/G4)*100 </f>
      </c>
      <c r="O4" t="n" s="160">
        <v>3.0</v>
      </c>
      <c r="P4" s="161" t="n">
        <v>1.0</v>
      </c>
      <c r="Q4" s="162" t="s">
        <v>184</v>
      </c>
      <c r="T4" t="s" s="1867">
        <v>170</v>
      </c>
      <c r="U4" t="n" s="1868">
        <v>2000.0</v>
      </c>
      <c r="V4" t="n" s="1869">
        <v>700.0</v>
      </c>
      <c r="W4" s="1870">
        <f>U4+V4</f>
      </c>
    </row>
    <row r="5">
      <c r="A5" t="s" s="166">
        <v>11</v>
      </c>
      <c r="B5" t="s" s="167">
        <v>12</v>
      </c>
      <c r="C5" t="s" s="168">
        <v>185</v>
      </c>
      <c r="D5" t="n" s="169">
        <v>152.0</v>
      </c>
      <c r="E5" t="s" s="170">
        <v>180</v>
      </c>
      <c r="F5" t="s" s="165">
        <v>178</v>
      </c>
      <c r="G5" s="171">
        <f>D5*F5</f>
      </c>
      <c r="H5" s="163"/>
      <c r="I5" s="172"/>
      <c r="J5" s="174">
        <f>G5</f>
      </c>
      <c r="K5" t="s" s="164">
        <v>172</v>
      </c>
      <c r="L5" s="175">
        <f>IF(+K5=T3,W3,IF(K5=T4,W4,if(K5=T5,W5,if(K5=T6,W6,if(K5=T7,W7,(0))))))</f>
      </c>
      <c r="M5" s="177">
        <f>((E5-L5)/E5)*100 </f>
      </c>
      <c r="N5" s="179">
        <f>((G5-L5)/G5)*100 </f>
      </c>
      <c r="O5" t="n" s="180">
        <v>5.0</v>
      </c>
      <c r="P5" s="181" t="n">
        <v>1.0</v>
      </c>
      <c r="Q5" s="182" t="s">
        <v>186</v>
      </c>
      <c r="T5" t="s" s="1871">
        <v>152</v>
      </c>
      <c r="U5" t="n" s="1872">
        <v>3000.0</v>
      </c>
      <c r="V5" t="n" s="1873">
        <v>700.0</v>
      </c>
      <c r="W5" s="1874">
        <f>U5+V5</f>
      </c>
    </row>
    <row r="6">
      <c r="A6" t="s" s="186">
        <v>13</v>
      </c>
      <c r="B6" t="s" s="187">
        <v>14</v>
      </c>
      <c r="C6" t="s" s="188">
        <v>187</v>
      </c>
      <c r="D6" t="n" s="189">
        <v>152.0</v>
      </c>
      <c r="E6" t="s" s="190">
        <v>180</v>
      </c>
      <c r="F6" t="s" s="185">
        <v>178</v>
      </c>
      <c r="G6" s="191">
        <f>D6*F6</f>
      </c>
      <c r="H6" s="183"/>
      <c r="I6" s="192"/>
      <c r="J6" s="194">
        <f>G6</f>
      </c>
      <c r="K6" t="s" s="184">
        <v>171</v>
      </c>
      <c r="L6" s="195">
        <f>IF(+K6=T3,W3,IF(K6=T4,W4,if(K6=T5,W5,if(K6=T6,W6,if(K6=T7,W7,(0))))))</f>
      </c>
      <c r="M6" s="197">
        <f>((E6-L6)/E6)*100 </f>
      </c>
      <c r="N6" s="199">
        <f>((G6-L6)/G6)*100 </f>
      </c>
      <c r="O6" t="n" s="200">
        <v>1.0</v>
      </c>
      <c r="P6" s="201" t="n">
        <v>1.0</v>
      </c>
      <c r="Q6" s="202" t="s">
        <v>188</v>
      </c>
      <c r="T6" t="s" s="1875">
        <v>173</v>
      </c>
      <c r="U6" t="n" s="1876">
        <v>4000.0</v>
      </c>
      <c r="V6" t="n" s="1877">
        <v>700.0</v>
      </c>
      <c r="W6" s="1878">
        <f>U6+V6</f>
      </c>
    </row>
    <row r="7">
      <c r="A7" t="s" s="206">
        <v>16</v>
      </c>
      <c r="B7" t="s" s="207">
        <v>17</v>
      </c>
      <c r="C7" t="s" s="208">
        <v>181</v>
      </c>
      <c r="D7" t="n" s="209">
        <v>152.0</v>
      </c>
      <c r="E7" t="s" s="210">
        <v>180</v>
      </c>
      <c r="F7" t="s" s="205">
        <v>178</v>
      </c>
      <c r="G7" s="211">
        <f>D7*F7</f>
      </c>
      <c r="H7" s="203"/>
      <c r="I7" s="212"/>
      <c r="J7" s="214">
        <f>G7</f>
      </c>
      <c r="K7" t="s" s="204">
        <v>173</v>
      </c>
      <c r="L7" s="215">
        <f>IF(+K7=T3,W3,IF(K7=T4,W4,if(K7=T5,W5,if(K7=T6,W6,if(K7=T7,W7,(0))))))</f>
      </c>
      <c r="M7" s="217">
        <f>((E7-L7)/E7)*100 </f>
      </c>
      <c r="N7" s="219">
        <f>((G7-L7)/G7)*100 </f>
      </c>
      <c r="O7" t="n" s="220">
        <v>4.0</v>
      </c>
      <c r="P7" s="221"/>
      <c r="Q7" s="222"/>
      <c r="T7" t="s" s="1879">
        <v>172</v>
      </c>
      <c r="U7" t="n" s="1880">
        <v>5000.0</v>
      </c>
      <c r="V7" t="n" s="1881">
        <v>700.0</v>
      </c>
      <c r="W7" s="1882">
        <f>U7+V7</f>
      </c>
    </row>
    <row r="8">
      <c r="A8" t="s" s="226">
        <v>16</v>
      </c>
      <c r="B8" t="s" s="227">
        <v>18</v>
      </c>
      <c r="C8" t="s" s="228">
        <v>181</v>
      </c>
      <c r="D8" t="n" s="229">
        <v>152.0</v>
      </c>
      <c r="E8" t="s" s="230">
        <v>180</v>
      </c>
      <c r="F8" t="s" s="225">
        <v>178</v>
      </c>
      <c r="G8" s="231">
        <f>D8*F8</f>
      </c>
      <c r="H8" s="223"/>
      <c r="I8" s="232" t="s">
        <v>189</v>
      </c>
      <c r="J8" s="233" t="s">
        <v>180</v>
      </c>
      <c r="K8" t="s" s="224">
        <v>152</v>
      </c>
      <c r="L8" s="234">
        <f>IF(+K8=T3,W3,IF(K8=T4,W4,if(K8=T5,W5,if(K8=T6,W6,if(K8=T7,W7,(0))))))</f>
      </c>
      <c r="M8" s="236">
        <f>((E8-L8)/E8)*100 </f>
      </c>
      <c r="N8" s="238">
        <f>((G8-L8)/G8)*100 </f>
      </c>
      <c r="O8" t="n" s="239">
        <v>3.0</v>
      </c>
      <c r="P8" s="240"/>
      <c r="Q8" s="241"/>
      <c r="T8" t="s" s="1883">
        <v>230</v>
      </c>
      <c r="U8" t="n" s="1884">
        <v>500.0</v>
      </c>
    </row>
    <row r="9">
      <c r="A9" t="s" s="245">
        <v>16</v>
      </c>
      <c r="B9" t="s" s="246">
        <v>19</v>
      </c>
      <c r="C9" t="s" s="247">
        <v>190</v>
      </c>
      <c r="D9" t="n" s="248">
        <v>152.0</v>
      </c>
      <c r="E9" t="s" s="249">
        <v>180</v>
      </c>
      <c r="F9" t="s" s="244">
        <v>178</v>
      </c>
      <c r="G9" s="250">
        <f>D9*F9</f>
      </c>
      <c r="H9" s="242"/>
      <c r="I9" s="251" t="s">
        <v>189</v>
      </c>
      <c r="J9" s="252" t="s">
        <v>180</v>
      </c>
      <c r="K9" t="s" s="243">
        <v>152</v>
      </c>
      <c r="L9" s="253">
        <f>IF(+K9=T3,W3,IF(K9=T4,W4,if(K9=T5,W5,if(K9=T6,W6,if(K9=T7,W7,(0))))))</f>
      </c>
      <c r="M9" s="255">
        <f>((E9-L9)/E9)*100 </f>
      </c>
      <c r="N9" s="257">
        <f>((G9-L9)/G9)*100 </f>
      </c>
      <c r="O9" t="n" s="258">
        <v>3.0</v>
      </c>
      <c r="P9" s="259"/>
      <c r="Q9" s="260"/>
    </row>
    <row r="10" s="262" customFormat="true">
      <c r="A10" t="s" s="265">
        <v>16</v>
      </c>
      <c r="B10" t="s" s="266">
        <v>20</v>
      </c>
      <c r="C10" t="s" s="267">
        <v>192</v>
      </c>
      <c r="D10" t="n" s="268">
        <v>152.0</v>
      </c>
      <c r="E10" t="s" s="269">
        <v>180</v>
      </c>
      <c r="F10" t="s" s="264">
        <v>178</v>
      </c>
      <c r="G10" s="270">
        <f>D10*F10</f>
      </c>
      <c r="H10" s="261"/>
      <c r="I10" s="271" t="s">
        <v>189</v>
      </c>
      <c r="J10" s="272" t="s">
        <v>180</v>
      </c>
      <c r="K10" t="s" s="263">
        <v>191</v>
      </c>
      <c r="L10" s="273">
        <f>IF(+K10=T3,W3,IF(K10=T4,W4,if(K10=T5,W5,if(K10=T6,W6,if(K10=T7,W7,(0))))))</f>
      </c>
      <c r="M10" s="275">
        <f>((E10-L10)/E10)*100 </f>
      </c>
      <c r="N10" s="277">
        <f>((G10-L10)/G10)*100 </f>
      </c>
      <c r="O10" t="n" s="278">
        <v>3.0</v>
      </c>
      <c r="P10" s="279"/>
      <c r="Q10" s="280"/>
    </row>
    <row r="11" s="282" customFormat="true">
      <c r="A11" t="s" s="285">
        <v>16</v>
      </c>
      <c r="B11" t="s" s="286">
        <v>21</v>
      </c>
      <c r="C11" t="s" s="287">
        <v>193</v>
      </c>
      <c r="D11" t="n" s="288">
        <v>152.0</v>
      </c>
      <c r="E11" t="s" s="289">
        <v>180</v>
      </c>
      <c r="F11" t="s" s="284">
        <v>178</v>
      </c>
      <c r="G11" s="290">
        <f>D11*F11</f>
      </c>
      <c r="H11" s="281"/>
      <c r="I11" s="291" t="s">
        <v>189</v>
      </c>
      <c r="J11" s="292" t="s">
        <v>180</v>
      </c>
      <c r="K11" t="s" s="283">
        <v>191</v>
      </c>
      <c r="L11" s="293">
        <f>IF(+K11=T3,W3,IF(K11=T4,W4,if(K11=T5,W5,if(K11=T6,W6,if(K11=T7,W7,(0))))))</f>
      </c>
      <c r="M11" s="295">
        <f>((E11-L11)/E11)*100 </f>
      </c>
      <c r="N11" s="297">
        <f>((G11-L11)/G11)*100 </f>
      </c>
      <c r="O11" t="n" s="298">
        <v>3.0</v>
      </c>
      <c r="P11" s="299"/>
      <c r="Q11" s="300"/>
    </row>
    <row r="12">
      <c r="A12" t="s" s="304">
        <v>16</v>
      </c>
      <c r="B12" t="s" s="305">
        <v>22</v>
      </c>
      <c r="C12" t="s" s="306">
        <v>181</v>
      </c>
      <c r="D12" t="n" s="307">
        <v>152.0</v>
      </c>
      <c r="E12" t="s" s="308">
        <v>180</v>
      </c>
      <c r="F12" t="s" s="303">
        <v>178</v>
      </c>
      <c r="G12" s="309">
        <f>D12*F12</f>
      </c>
      <c r="H12" s="301"/>
      <c r="I12" s="310"/>
      <c r="J12" s="312">
        <f>G12</f>
      </c>
      <c r="K12" t="s" s="302">
        <v>170</v>
      </c>
      <c r="L12" s="313">
        <f>IF(+K12=T3,W3,IF(K12=T4,W4,if(K12=T5,W5,if(K12=T6,W6,if(K12=T7,W7,(0))))))</f>
      </c>
      <c r="M12" s="315">
        <f>((E12-L12)/E12)*100 </f>
      </c>
      <c r="N12" s="317">
        <f>((G12-L12)/G12)*100 </f>
      </c>
      <c r="O12" t="n" s="318">
        <v>2.0</v>
      </c>
      <c r="P12" s="319"/>
      <c r="Q12" s="320"/>
    </row>
    <row r="13">
      <c r="A13" t="s" s="324">
        <v>16</v>
      </c>
      <c r="B13" t="s" s="325">
        <v>23</v>
      </c>
      <c r="C13" t="s" s="326">
        <v>194</v>
      </c>
      <c r="D13" t="n" s="327">
        <v>152.0</v>
      </c>
      <c r="E13" t="s" s="328">
        <v>180</v>
      </c>
      <c r="F13" t="s" s="323">
        <v>178</v>
      </c>
      <c r="G13" s="329">
        <f>D13*F13</f>
      </c>
      <c r="H13" s="321"/>
      <c r="I13" s="330"/>
      <c r="J13" s="332">
        <f>G13</f>
      </c>
      <c r="K13" t="s" s="322">
        <v>173</v>
      </c>
      <c r="L13" s="333">
        <f>IF(+K13=T3,W3,IF(K13=T4,W4,if(K13=T5,W5,if(K13=T6,W6,if(K13=T7,W7,(0))))))</f>
      </c>
      <c r="M13" s="335">
        <f>((E13-L13)/E13)*100 </f>
      </c>
      <c r="N13" s="337">
        <f>((G13-L13)/G13)*100 </f>
      </c>
      <c r="O13" t="n" s="338">
        <v>4.0</v>
      </c>
      <c r="P13" s="339"/>
      <c r="Q13" s="340"/>
    </row>
    <row r="14">
      <c r="A14" t="s" s="344">
        <v>16</v>
      </c>
      <c r="B14" t="s" s="345">
        <v>24</v>
      </c>
      <c r="C14" t="s" s="346">
        <v>181</v>
      </c>
      <c r="D14" t="n" s="347">
        <v>152.0</v>
      </c>
      <c r="E14" t="s" s="348">
        <v>180</v>
      </c>
      <c r="F14" t="s" s="343">
        <v>178</v>
      </c>
      <c r="G14" s="349">
        <f>D14*F14</f>
      </c>
      <c r="H14" s="341"/>
      <c r="I14" s="350"/>
      <c r="J14" s="352">
        <f>G14</f>
      </c>
      <c r="K14" t="s" s="342">
        <v>170</v>
      </c>
      <c r="L14" s="353">
        <f>IF(+K14=T3,W3,IF(K14=T4,W4,if(K14=T5,W5,if(K14=T6,W6,if(K14=T7,W7,(0))))))</f>
      </c>
      <c r="M14" s="355">
        <f>((E14-L14)/E14)*100 </f>
      </c>
      <c r="N14" s="357">
        <f>((G14-L14)/G14)*100 </f>
      </c>
      <c r="O14" t="n" s="358">
        <v>2.0</v>
      </c>
      <c r="P14" s="359"/>
      <c r="Q14" s="360"/>
    </row>
    <row r="15">
      <c r="A15" t="s" s="364">
        <v>16</v>
      </c>
      <c r="B15" t="s" s="365">
        <v>25</v>
      </c>
      <c r="C15" t="s" s="366">
        <v>181</v>
      </c>
      <c r="D15" t="n" s="367">
        <v>152.0</v>
      </c>
      <c r="E15" t="s" s="368">
        <v>180</v>
      </c>
      <c r="F15" t="s" s="363">
        <v>178</v>
      </c>
      <c r="G15" s="369">
        <f>D15*F15</f>
      </c>
      <c r="H15" s="361"/>
      <c r="I15" s="370"/>
      <c r="J15" s="372">
        <f>G15</f>
      </c>
      <c r="K15" t="s" s="362">
        <v>173</v>
      </c>
      <c r="L15" s="373">
        <f>IF(+K15=T3,W3,IF(K15=T4,W4,if(K15=T5,W5,if(K15=T6,W6,if(K15=T7,W7,(0))))))</f>
      </c>
      <c r="M15" s="375">
        <f>((E15-L15)/E15)*100 </f>
      </c>
      <c r="N15" s="377">
        <f>((G15-L15)/G15)*100 </f>
      </c>
      <c r="O15" t="n" s="378">
        <v>4.0</v>
      </c>
      <c r="P15" s="379"/>
      <c r="Q15" s="380"/>
    </row>
    <row r="16">
      <c r="A16" t="s" s="384">
        <v>16</v>
      </c>
      <c r="B16" t="s" s="385">
        <v>26</v>
      </c>
      <c r="C16" t="s" s="386">
        <v>195</v>
      </c>
      <c r="D16" t="n" s="387">
        <v>152.0</v>
      </c>
      <c r="E16" t="s" s="388">
        <v>180</v>
      </c>
      <c r="F16" t="s" s="383">
        <v>178</v>
      </c>
      <c r="G16" s="389">
        <f>D16*F16</f>
      </c>
      <c r="H16" s="381"/>
      <c r="I16" s="390"/>
      <c r="J16" s="392">
        <f>G16</f>
      </c>
      <c r="K16" t="s" s="382">
        <v>171</v>
      </c>
      <c r="L16" s="393">
        <f>IF(+K16=T3,W3,IF(K16=T4,W4,if(K16=T5,W5,if(K16=T6,W6,if(K16=T7,W7,(0))))))</f>
      </c>
      <c r="M16" s="395">
        <f>((E16-L16)/E16)*100 </f>
      </c>
      <c r="N16" s="397">
        <f>((G16-L16)/G16)*100 </f>
      </c>
      <c r="O16" t="n" s="398">
        <v>1.0</v>
      </c>
      <c r="P16" s="399"/>
      <c r="Q16" s="400"/>
    </row>
    <row r="17">
      <c r="A17" t="s" s="404">
        <v>16</v>
      </c>
      <c r="B17" t="s" s="405">
        <v>27</v>
      </c>
      <c r="C17" t="s" s="406">
        <v>183</v>
      </c>
      <c r="D17" t="n" s="407">
        <v>152.0</v>
      </c>
      <c r="E17" t="s" s="408">
        <v>180</v>
      </c>
      <c r="F17" t="s" s="403">
        <v>178</v>
      </c>
      <c r="G17" s="409">
        <f>D17*F17</f>
      </c>
      <c r="H17" s="401"/>
      <c r="I17" s="410"/>
      <c r="J17" s="412">
        <f>G17</f>
      </c>
      <c r="K17" t="s" s="402">
        <v>170</v>
      </c>
      <c r="L17" s="413">
        <f>IF(+K17=T3,W3,IF(K17=T4,W4,if(K17=T5,W5,if(K17=T6,W6,if(K17=T7,W7,(0))))))</f>
      </c>
      <c r="M17" s="415">
        <f>((E17-L17)/E17)*100 </f>
      </c>
      <c r="N17" s="417">
        <f>((G17-L17)/G17)*100 </f>
      </c>
      <c r="O17" t="n" s="418">
        <v>2.0</v>
      </c>
      <c r="P17" s="419"/>
      <c r="Q17" s="420"/>
    </row>
    <row r="18">
      <c r="A18" t="s" s="424">
        <v>16</v>
      </c>
      <c r="B18" t="s" s="425">
        <v>28</v>
      </c>
      <c r="C18" t="s" s="426">
        <v>195</v>
      </c>
      <c r="D18" t="n" s="427">
        <v>152.0</v>
      </c>
      <c r="E18" t="s" s="428">
        <v>180</v>
      </c>
      <c r="F18" t="s" s="423">
        <v>178</v>
      </c>
      <c r="G18" s="429">
        <f>D18*F18</f>
      </c>
      <c r="H18" s="421"/>
      <c r="I18" s="430"/>
      <c r="J18" s="432">
        <f>G18</f>
      </c>
      <c r="K18" t="s" s="422">
        <v>152</v>
      </c>
      <c r="L18" s="433">
        <f>IF(+K18=T3,W3,IF(K18=T4,W4,if(K18=T5,W5,if(K18=T6,W6,if(K18=T7,W7,(0))))))</f>
      </c>
      <c r="M18" s="435">
        <f>((E18-L18)/E18)*100 </f>
      </c>
      <c r="N18" s="437">
        <f>((G18-L18)/G18)*100 </f>
      </c>
      <c r="O18" t="n" s="438">
        <v>3.0</v>
      </c>
      <c r="P18" s="439"/>
      <c r="Q18" s="440"/>
    </row>
    <row r="19">
      <c r="A19" t="s" s="444">
        <v>16</v>
      </c>
      <c r="B19" t="s" s="445">
        <v>29</v>
      </c>
      <c r="C19" t="s" s="446">
        <v>195</v>
      </c>
      <c r="D19" t="n" s="447">
        <v>152.0</v>
      </c>
      <c r="E19" t="s" s="448">
        <v>180</v>
      </c>
      <c r="F19" t="s" s="443">
        <v>178</v>
      </c>
      <c r="G19" s="449">
        <f>D19*F19</f>
      </c>
      <c r="H19" s="441"/>
      <c r="I19" s="450"/>
      <c r="J19" s="452">
        <f>G19</f>
      </c>
      <c r="K19" t="s" s="442">
        <v>170</v>
      </c>
      <c r="L19" s="453">
        <f>IF(+K19=T3,W3,IF(K19=T4,W4,if(K19=T5,W5,if(K19=T6,W6,if(K19=T7,W7,(0))))))</f>
      </c>
      <c r="M19" s="455">
        <f>((E19-L19)/E19)*100 </f>
      </c>
      <c r="N19" s="457">
        <f>((G19-L19)/G19)*100 </f>
      </c>
      <c r="O19" t="n" s="458">
        <v>2.0</v>
      </c>
      <c r="P19" s="459" t="n">
        <v>13.0</v>
      </c>
      <c r="Q19" s="460" t="s">
        <v>196</v>
      </c>
    </row>
    <row r="20">
      <c r="A20" t="s" s="464">
        <v>31</v>
      </c>
      <c r="B20" t="s" s="465">
        <v>33</v>
      </c>
      <c r="C20" t="s" s="466">
        <v>195</v>
      </c>
      <c r="D20" t="n" s="467">
        <v>152.0</v>
      </c>
      <c r="E20" t="s" s="468">
        <v>180</v>
      </c>
      <c r="F20" t="s" s="463">
        <v>178</v>
      </c>
      <c r="G20" s="469">
        <f>D20*F20</f>
      </c>
      <c r="H20" s="461"/>
      <c r="I20" s="470"/>
      <c r="J20" s="472">
        <f>G20</f>
      </c>
      <c r="K20" t="s" s="462">
        <v>170</v>
      </c>
      <c r="L20" s="473">
        <f>IF(+K20=T3,W3,IF(K20=T4,W4,if(K20=T5,W5,if(K20=T6,W6,if(K20=T7,W7,(0))))))</f>
      </c>
      <c r="M20" s="475">
        <f>((E20-L20)/E20)*100 </f>
      </c>
      <c r="N20" s="477">
        <f>((G20-L20)/G20)*100 </f>
      </c>
      <c r="O20" t="n" s="478">
        <v>2.0</v>
      </c>
      <c r="P20" s="479"/>
      <c r="Q20" s="480"/>
    </row>
    <row r="21">
      <c r="A21" t="s" s="484">
        <v>31</v>
      </c>
      <c r="B21" t="s" s="485">
        <v>34</v>
      </c>
      <c r="C21" t="s" s="486">
        <v>183</v>
      </c>
      <c r="D21" t="n" s="487">
        <v>152.0</v>
      </c>
      <c r="E21" t="s" s="488">
        <v>180</v>
      </c>
      <c r="F21" t="s" s="483">
        <v>178</v>
      </c>
      <c r="G21" s="489">
        <f>D21*F21</f>
      </c>
      <c r="H21" s="481"/>
      <c r="I21" s="490"/>
      <c r="J21" s="492">
        <f>G21</f>
      </c>
      <c r="K21" t="s" s="482">
        <v>152</v>
      </c>
      <c r="L21" s="493">
        <f>IF(+K21=T3,W3,IF(K21=T4,W4,if(K21=T5,W5,if(K21=T6,W6,if(K21=T7,W7,(0))))))</f>
      </c>
      <c r="M21" s="495">
        <f>((E21-L21)/E21)*100 </f>
      </c>
      <c r="N21" s="497">
        <f>((G21-L21)/G21)*100 </f>
      </c>
      <c r="O21" t="n" s="498">
        <v>3.0</v>
      </c>
      <c r="P21" s="499"/>
      <c r="Q21" s="500"/>
    </row>
    <row r="22">
      <c r="A22" t="s" s="504">
        <v>31</v>
      </c>
      <c r="B22" t="s" s="505">
        <v>35</v>
      </c>
      <c r="C22" t="s" s="506">
        <v>181</v>
      </c>
      <c r="D22" t="n" s="507">
        <v>152.0</v>
      </c>
      <c r="E22" t="s" s="508">
        <v>180</v>
      </c>
      <c r="F22" t="s" s="503">
        <v>178</v>
      </c>
      <c r="G22" s="509">
        <f>D22*F22</f>
      </c>
      <c r="H22" s="501"/>
      <c r="I22" s="510"/>
      <c r="J22" s="512">
        <f>G22</f>
      </c>
      <c r="K22" t="s" s="502">
        <v>170</v>
      </c>
      <c r="L22" s="513">
        <f>IF(+K22=T3,W3,IF(K22=T4,W4,if(K22=T5,W5,if(K22=T6,W6,if(K22=T7,W7,(0))))))</f>
      </c>
      <c r="M22" s="515">
        <f>((E22-L22)/E22)*100 </f>
      </c>
      <c r="N22" s="517">
        <f>((G22-L22)/G22)*100 </f>
      </c>
      <c r="O22" t="n" s="518">
        <v>2.0</v>
      </c>
      <c r="P22" s="519"/>
      <c r="Q22" s="520"/>
    </row>
    <row r="23">
      <c r="A23" t="s" s="524">
        <v>31</v>
      </c>
      <c r="B23" t="s" s="525">
        <v>36</v>
      </c>
      <c r="C23" t="s" s="526">
        <v>197</v>
      </c>
      <c r="D23" t="n" s="527">
        <v>152.0</v>
      </c>
      <c r="E23" t="s" s="528">
        <v>180</v>
      </c>
      <c r="F23" t="s" s="523">
        <v>178</v>
      </c>
      <c r="G23" s="529">
        <f>D23*F23</f>
      </c>
      <c r="H23" s="521"/>
      <c r="I23" s="530"/>
      <c r="J23" s="532">
        <f>G23</f>
      </c>
      <c r="K23" t="s" s="522">
        <v>173</v>
      </c>
      <c r="L23" s="533">
        <f>IF(+K23=T3,W3,IF(K23=T4,W4,if(K23=T5,W5,if(K23=T6,W6,if(K23=T7,W7,(0))))))</f>
      </c>
      <c r="M23" s="535">
        <f>((E23-L23)/E23)*100 </f>
      </c>
      <c r="N23" s="537">
        <f>((G23-L23)/G23)*100 </f>
      </c>
      <c r="O23" t="n" s="538">
        <v>4.0</v>
      </c>
      <c r="P23" s="539"/>
      <c r="Q23" s="540"/>
    </row>
    <row r="24">
      <c r="A24" t="s" s="544">
        <v>31</v>
      </c>
      <c r="B24" t="s" s="545">
        <v>37</v>
      </c>
      <c r="C24" t="s" s="546">
        <v>198</v>
      </c>
      <c r="D24" t="n" s="547">
        <v>152.0</v>
      </c>
      <c r="E24" t="s" s="548">
        <v>180</v>
      </c>
      <c r="F24" t="s" s="543">
        <v>178</v>
      </c>
      <c r="G24" s="549">
        <f>D24*F24</f>
      </c>
      <c r="H24" s="541"/>
      <c r="I24" s="550" t="s">
        <v>189</v>
      </c>
      <c r="J24" s="551" t="s">
        <v>180</v>
      </c>
      <c r="K24" t="s" s="542">
        <v>170</v>
      </c>
      <c r="L24" s="552">
        <f>IF(+K24=T3,W3,IF(K24=T4,W4,if(K24=T5,W5,if(K24=T6,W6,if(K24=T7,W7,(0))))))</f>
      </c>
      <c r="M24" s="554">
        <f>((E24-L24)/E24)*100 </f>
      </c>
      <c r="N24" s="556">
        <f>((G24-L24)/G24)*100 </f>
      </c>
      <c r="O24" t="n" s="557">
        <v>2.0</v>
      </c>
      <c r="P24" s="558"/>
      <c r="Q24" s="559"/>
    </row>
    <row r="25">
      <c r="A25" t="s" s="563">
        <v>31</v>
      </c>
      <c r="B25" t="s" s="564">
        <v>38</v>
      </c>
      <c r="C25" t="s" s="565">
        <v>199</v>
      </c>
      <c r="D25" t="n" s="566">
        <v>152.0</v>
      </c>
      <c r="E25" t="s" s="567">
        <v>180</v>
      </c>
      <c r="F25" t="s" s="562">
        <v>178</v>
      </c>
      <c r="G25" s="568">
        <f>D25*F25</f>
      </c>
      <c r="H25" s="560"/>
      <c r="I25" s="569" t="s">
        <v>189</v>
      </c>
      <c r="J25" s="570" t="s">
        <v>180</v>
      </c>
      <c r="K25" t="s" s="561">
        <v>170</v>
      </c>
      <c r="L25" s="571">
        <f>IF(+K25=T3,W3,IF(K25=T4,W4,if(K25=T5,W5,if(K25=T6,W6,if(K25=T7,W7,(0))))))</f>
      </c>
      <c r="M25" s="573">
        <f>((E25-L25)/E25)*100 </f>
      </c>
      <c r="N25" s="575">
        <f>((G25-L25)/G25)*100 </f>
      </c>
      <c r="O25" t="n" s="576">
        <v>2.0</v>
      </c>
      <c r="P25" s="577"/>
      <c r="Q25" s="578"/>
    </row>
    <row r="26">
      <c r="A26" t="s" s="582">
        <v>31</v>
      </c>
      <c r="B26" t="s" s="583">
        <v>39</v>
      </c>
      <c r="C26" t="s" s="584">
        <v>198</v>
      </c>
      <c r="D26" t="n" s="585">
        <v>152.0</v>
      </c>
      <c r="E26" t="s" s="586">
        <v>180</v>
      </c>
      <c r="F26" t="s" s="581">
        <v>178</v>
      </c>
      <c r="G26" s="587">
        <f>D26*F26</f>
      </c>
      <c r="H26" s="579"/>
      <c r="I26" s="588" t="s">
        <v>189</v>
      </c>
      <c r="J26" s="589" t="s">
        <v>180</v>
      </c>
      <c r="K26" t="s" s="580">
        <v>170</v>
      </c>
      <c r="L26" s="590">
        <f>IF(+K26=T3,W3,IF(K26=T4,W4,if(K26=T5,W5,if(K26=T6,W6,if(K26=T7,W7,(0))))))</f>
      </c>
      <c r="M26" s="592">
        <f>((E26-L26)/E26)*100 </f>
      </c>
      <c r="N26" s="594">
        <f>((G26-L26)/G26)*100 </f>
      </c>
      <c r="O26" t="n" s="595">
        <v>2.0</v>
      </c>
      <c r="P26" s="596"/>
      <c r="Q26" s="597"/>
    </row>
    <row r="27">
      <c r="A27" t="s" s="601">
        <v>31</v>
      </c>
      <c r="B27" t="s" s="602">
        <v>40</v>
      </c>
      <c r="C27" t="s" s="603">
        <v>183</v>
      </c>
      <c r="D27" t="n" s="604">
        <v>152.0</v>
      </c>
      <c r="E27" t="s" s="605">
        <v>180</v>
      </c>
      <c r="F27" t="s" s="600">
        <v>178</v>
      </c>
      <c r="G27" s="606">
        <f>D27*F27</f>
      </c>
      <c r="H27" s="598"/>
      <c r="I27" s="607"/>
      <c r="J27" s="609">
        <f>G27</f>
      </c>
      <c r="K27" t="s" s="599">
        <v>171</v>
      </c>
      <c r="L27" s="610">
        <f>IF(+K27=T3,W3,IF(K27=T4,W4,if(K27=T5,W5,if(K27=T6,W6,if(K27=T7,W7,(0))))))</f>
      </c>
      <c r="M27" s="612">
        <f>((E27-L27)/E27)*100 </f>
      </c>
      <c r="N27" s="614">
        <f>((G27-L27)/G27)*100 </f>
      </c>
      <c r="O27" t="n" s="615">
        <v>1.0</v>
      </c>
      <c r="P27" s="616" t="n">
        <v>8.0</v>
      </c>
      <c r="Q27" s="617" t="s">
        <v>200</v>
      </c>
    </row>
    <row r="28">
      <c r="A28" t="s" s="621">
        <v>42</v>
      </c>
      <c r="B28" t="s" s="622">
        <v>43</v>
      </c>
      <c r="C28" t="s" s="623">
        <v>183</v>
      </c>
      <c r="D28" t="n" s="624">
        <v>152.0</v>
      </c>
      <c r="E28" t="s" s="625">
        <v>180</v>
      </c>
      <c r="F28" t="s" s="620">
        <v>178</v>
      </c>
      <c r="G28" s="626">
        <f>D28*F28</f>
      </c>
      <c r="H28" s="618"/>
      <c r="I28" s="627"/>
      <c r="J28" s="629">
        <f>G28</f>
      </c>
      <c r="K28" t="s" s="619">
        <v>171</v>
      </c>
      <c r="L28" s="630">
        <f>IF(+K28=T3,W3,IF(K28=T4,W4,if(K28=T5,W5,if(K28=T6,W6,if(K28=T7,W7,(0))))))</f>
      </c>
      <c r="M28" s="632">
        <f>((E28-L28)/E28)*100 </f>
      </c>
      <c r="N28" s="634">
        <f>((G28-L28)/G28)*100 </f>
      </c>
      <c r="O28" t="n" s="635">
        <v>1.0</v>
      </c>
      <c r="P28" s="636"/>
      <c r="Q28" s="637"/>
    </row>
    <row r="29">
      <c r="A29" t="s" s="641">
        <v>42</v>
      </c>
      <c r="B29" t="s" s="642">
        <v>44</v>
      </c>
      <c r="C29" t="s" s="643">
        <v>183</v>
      </c>
      <c r="D29" t="n" s="644">
        <v>152.0</v>
      </c>
      <c r="E29" t="s" s="645">
        <v>180</v>
      </c>
      <c r="F29" t="s" s="640">
        <v>178</v>
      </c>
      <c r="G29" s="646">
        <f>D29*F29</f>
      </c>
      <c r="H29" s="638"/>
      <c r="I29" s="647"/>
      <c r="J29" s="649">
        <f>G29</f>
      </c>
      <c r="K29" t="s" s="639">
        <v>173</v>
      </c>
      <c r="L29" s="650">
        <f>IF(+K29=T3,W3,IF(K29=T4,W4,if(K29=T5,W5,if(K29=T6,W6,if(K29=T7,W7,(0))))))</f>
      </c>
      <c r="M29" s="652">
        <f>((E29-L29)/E29)*100 </f>
      </c>
      <c r="N29" s="654">
        <f>((G29-L29)/G29)*100 </f>
      </c>
      <c r="O29" t="n" s="655">
        <v>4.0</v>
      </c>
      <c r="P29" s="656"/>
      <c r="Q29" s="657"/>
    </row>
    <row r="30">
      <c r="A30" t="s" s="661">
        <v>42</v>
      </c>
      <c r="B30" t="s" s="662">
        <v>45</v>
      </c>
      <c r="C30" t="s" s="663">
        <v>181</v>
      </c>
      <c r="D30" t="n" s="664">
        <v>152.0</v>
      </c>
      <c r="E30" t="s" s="665">
        <v>180</v>
      </c>
      <c r="F30" t="s" s="660">
        <v>178</v>
      </c>
      <c r="G30" s="666">
        <f>D30*F30</f>
      </c>
      <c r="H30" s="658"/>
      <c r="I30" s="667"/>
      <c r="J30" s="669">
        <f>G30</f>
      </c>
      <c r="K30" t="s" s="659">
        <v>152</v>
      </c>
      <c r="L30" s="670">
        <f>IF(+K30=T3,W3,IF(K30=T4,W4,if(K30=T5,W5,if(K30=T6,W6,if(K30=T7,W7,(0))))))</f>
      </c>
      <c r="M30" s="672">
        <f>((E30-L30)/E30)*100 </f>
      </c>
      <c r="N30" s="674">
        <f>((G30-L30)/G30)*100 </f>
      </c>
      <c r="O30" t="n" s="675">
        <v>3.0</v>
      </c>
      <c r="P30" s="676"/>
      <c r="Q30" s="677"/>
    </row>
    <row r="31">
      <c r="A31" t="s" s="681">
        <v>42</v>
      </c>
      <c r="B31" t="s" s="682">
        <v>46</v>
      </c>
      <c r="C31" t="s" s="683">
        <v>181</v>
      </c>
      <c r="D31" t="n" s="684">
        <v>152.0</v>
      </c>
      <c r="E31" t="s" s="685">
        <v>180</v>
      </c>
      <c r="F31" t="s" s="680">
        <v>178</v>
      </c>
      <c r="G31" s="686">
        <f>D31*F31</f>
      </c>
      <c r="H31" s="678"/>
      <c r="I31" s="687"/>
      <c r="J31" s="689">
        <f>G31</f>
      </c>
      <c r="K31" t="s" s="679">
        <v>170</v>
      </c>
      <c r="L31" s="690">
        <f>IF(+K31=T3,W3,IF(K31=T4,W4,if(K31=T5,W5,if(K31=T6,W6,if(K31=T7,W7,(0))))))</f>
      </c>
      <c r="M31" s="692">
        <f>((E31-L31)/E31)*100 </f>
      </c>
      <c r="N31" s="694">
        <f>((G31-L31)/G31)*100 </f>
      </c>
      <c r="O31" t="n" s="695">
        <v>2.0</v>
      </c>
      <c r="P31" s="696" t="n">
        <v>4.0</v>
      </c>
      <c r="Q31" s="697" t="s">
        <v>182</v>
      </c>
    </row>
    <row r="32">
      <c r="A32" t="s" s="701">
        <v>47</v>
      </c>
      <c r="B32" t="s" s="702">
        <v>48</v>
      </c>
      <c r="C32" t="s" s="703">
        <v>195</v>
      </c>
      <c r="D32" t="n" s="704">
        <v>152.0</v>
      </c>
      <c r="E32" t="s" s="705">
        <v>180</v>
      </c>
      <c r="F32" t="s" s="700">
        <v>178</v>
      </c>
      <c r="G32" s="706">
        <f>D32*F32</f>
      </c>
      <c r="H32" s="698"/>
      <c r="I32" s="707"/>
      <c r="J32" s="709">
        <f>G32</f>
      </c>
      <c r="K32" t="s" s="699">
        <v>170</v>
      </c>
      <c r="L32" s="710">
        <f>IF(+K32=T3,W3,IF(K32=T4,W4,if(K32=T5,W5,if(K32=T6,W6,if(K32=T7,W7,(0))))))</f>
      </c>
      <c r="M32" s="712">
        <f>((E32-L32)/E32)*100 </f>
      </c>
      <c r="N32" s="714">
        <f>((G32-L32)/G32)*100 </f>
      </c>
      <c r="O32" t="n" s="715">
        <v>2.0</v>
      </c>
      <c r="P32" s="716"/>
      <c r="Q32" s="717"/>
    </row>
    <row r="33">
      <c r="A33" t="s" s="721">
        <v>47</v>
      </c>
      <c r="B33" t="s" s="722">
        <v>49</v>
      </c>
      <c r="C33" t="s" s="723">
        <v>181</v>
      </c>
      <c r="D33" t="n" s="724">
        <v>152.0</v>
      </c>
      <c r="E33" t="s" s="725">
        <v>180</v>
      </c>
      <c r="F33" t="s" s="720">
        <v>178</v>
      </c>
      <c r="G33" s="726">
        <f>D33*F33</f>
      </c>
      <c r="H33" s="718"/>
      <c r="I33" s="727"/>
      <c r="J33" s="729">
        <f>G33</f>
      </c>
      <c r="K33" t="s" s="719">
        <v>171</v>
      </c>
      <c r="L33" s="730">
        <f>IF(+K33=T3,W3,IF(K33=T4,W4,if(K33=T5,W5,if(K33=T6,W6,if(K33=T7,W7,(0))))))</f>
      </c>
      <c r="M33" s="732">
        <f>((E33-L33)/E33)*100 </f>
      </c>
      <c r="N33" s="734">
        <f>((G33-L33)/G33)*100 </f>
      </c>
      <c r="O33" t="n" s="735">
        <v>1.0</v>
      </c>
      <c r="P33" s="736" t="n">
        <v>2.0</v>
      </c>
      <c r="Q33" s="737" t="s">
        <v>201</v>
      </c>
    </row>
    <row r="34">
      <c r="A34" t="s" s="741">
        <v>50</v>
      </c>
      <c r="B34" t="s" s="742">
        <v>51</v>
      </c>
      <c r="C34" t="s" s="743">
        <v>202</v>
      </c>
      <c r="D34" t="n" s="744">
        <v>152.0</v>
      </c>
      <c r="E34" t="s" s="745">
        <v>180</v>
      </c>
      <c r="F34" t="s" s="740">
        <v>178</v>
      </c>
      <c r="G34" s="746">
        <f>D34*F34</f>
      </c>
      <c r="H34" s="738"/>
      <c r="I34" s="747"/>
      <c r="J34" s="749">
        <f>G34</f>
      </c>
      <c r="K34" t="s" s="739">
        <v>170</v>
      </c>
      <c r="L34" s="750">
        <f>IF(+K34=T3,W3,IF(K34=T4,W4,if(K34=T5,W5,if(K34=T6,W6,if(K34=T7,W7,(0))))))</f>
      </c>
      <c r="M34" s="752">
        <f>((E34-L34)/E34)*100 </f>
      </c>
      <c r="N34" s="754">
        <f>((G34-L34)/G34)*100 </f>
      </c>
      <c r="O34" t="n" s="755">
        <v>2.0</v>
      </c>
      <c r="P34" s="756" t="n">
        <v>1.0</v>
      </c>
      <c r="Q34" s="757" t="s">
        <v>203</v>
      </c>
    </row>
    <row r="35">
      <c r="A35" t="s" s="761">
        <v>52</v>
      </c>
      <c r="B35" t="s" s="762">
        <v>53</v>
      </c>
      <c r="C35" t="s" s="763">
        <v>194</v>
      </c>
      <c r="D35" t="n" s="764">
        <v>152.0</v>
      </c>
      <c r="E35" t="s" s="765">
        <v>180</v>
      </c>
      <c r="F35" t="s" s="760">
        <v>178</v>
      </c>
      <c r="G35" s="766">
        <f>D35*F35</f>
      </c>
      <c r="H35" s="758"/>
      <c r="I35" s="767" t="s">
        <v>189</v>
      </c>
      <c r="J35" s="768" t="s">
        <v>180</v>
      </c>
      <c r="K35" t="s" s="759">
        <v>152</v>
      </c>
      <c r="L35" s="769">
        <f>IF(+K35=T3,W3,IF(K35=T4,W4,if(K35=T5,W5,if(K35=T6,W6,if(K35=T7,W7,(0))))))</f>
      </c>
      <c r="M35" s="771">
        <f>((E35-L35)/E35)*100 </f>
      </c>
      <c r="N35" s="773">
        <f>((G35-L35)/G35)*100 </f>
      </c>
      <c r="O35" t="n" s="774">
        <v>3.0</v>
      </c>
      <c r="P35" s="775"/>
      <c r="Q35" s="776"/>
    </row>
    <row r="36">
      <c r="A36" t="s" s="780">
        <v>52</v>
      </c>
      <c r="B36" t="s" s="781">
        <v>54</v>
      </c>
      <c r="C36" t="s" s="782">
        <v>181</v>
      </c>
      <c r="D36" t="n" s="783">
        <v>152.0</v>
      </c>
      <c r="E36" t="s" s="784">
        <v>180</v>
      </c>
      <c r="F36" t="s" s="779">
        <v>178</v>
      </c>
      <c r="G36" s="785">
        <f>D36*F36</f>
      </c>
      <c r="H36" s="777"/>
      <c r="I36" s="786" t="s">
        <v>189</v>
      </c>
      <c r="J36" s="787" t="s">
        <v>180</v>
      </c>
      <c r="K36" t="s" s="778">
        <v>152</v>
      </c>
      <c r="L36" s="788">
        <f>IF(+K36=T3,W3,IF(K36=T4,W4,if(K36=T5,W5,if(K36=T6,W6,if(K36=T7,W7,(0))))))</f>
      </c>
      <c r="M36" s="790">
        <f>((E36-L36)/E36)*100 </f>
      </c>
      <c r="N36" s="792">
        <f>((G36-L36)/G36)*100 </f>
      </c>
      <c r="O36" t="n" s="793">
        <v>3.0</v>
      </c>
      <c r="P36" s="794"/>
      <c r="Q36" s="795"/>
    </row>
    <row r="37">
      <c r="A37" t="s" s="799">
        <v>52</v>
      </c>
      <c r="B37" t="s" s="800">
        <v>55</v>
      </c>
      <c r="C37" t="s" s="801">
        <v>204</v>
      </c>
      <c r="D37" t="n" s="802">
        <v>152.0</v>
      </c>
      <c r="E37" t="s" s="803">
        <v>180</v>
      </c>
      <c r="F37" t="s" s="798">
        <v>178</v>
      </c>
      <c r="G37" s="804">
        <f>D37*F37</f>
      </c>
      <c r="H37" s="796"/>
      <c r="I37" s="805"/>
      <c r="J37" s="807">
        <f>G37</f>
      </c>
      <c r="K37" t="s" s="797">
        <v>170</v>
      </c>
      <c r="L37" s="808">
        <f>IF(+K37=T3,W3,IF(K37=T4,W4,if(K37=T5,W5,if(K37=T6,W6,if(K37=T7,W7,(0))))))</f>
      </c>
      <c r="M37" s="810">
        <f>((E37-L37)/E37)*100 </f>
      </c>
      <c r="N37" s="812">
        <f>((G37-L37)/G37)*100 </f>
      </c>
      <c r="O37" t="n" s="813">
        <v>2.0</v>
      </c>
      <c r="P37" s="814" t="n">
        <v>3.0</v>
      </c>
      <c r="Q37" s="815" t="s">
        <v>205</v>
      </c>
    </row>
    <row r="38" s="817" customFormat="true">
      <c r="A38" t="s" s="820">
        <v>57</v>
      </c>
      <c r="B38" t="s" s="821">
        <v>59</v>
      </c>
      <c r="C38" t="s" s="822">
        <v>195</v>
      </c>
      <c r="D38" t="n" s="823">
        <v>152.0</v>
      </c>
      <c r="E38" t="s" s="824">
        <v>180</v>
      </c>
      <c r="F38" t="s" s="819">
        <v>178</v>
      </c>
      <c r="G38" s="825">
        <f>D38*F38</f>
      </c>
      <c r="H38" s="816"/>
      <c r="I38" s="826"/>
      <c r="J38" s="828">
        <f>G38</f>
      </c>
      <c r="K38" t="s" s="818">
        <v>191</v>
      </c>
      <c r="L38" s="829">
        <f>IF(+K38=T3,W3,IF(K38=T4,W4,if(K38=T5,W5,if(K38=T6,W6,if(K38=T7,W7,(0))))))</f>
      </c>
      <c r="M38" s="831">
        <f>((E38-L38)/E38)*100 </f>
      </c>
      <c r="N38" s="833">
        <f>((G38-L38)/G38)*100 </f>
      </c>
      <c r="O38" t="n" s="834">
        <v>2.0</v>
      </c>
      <c r="P38" s="835"/>
      <c r="Q38" s="836"/>
    </row>
    <row r="39">
      <c r="A39" t="s" s="840">
        <v>57</v>
      </c>
      <c r="B39" t="s" s="841">
        <v>60</v>
      </c>
      <c r="C39" t="s" s="842">
        <v>181</v>
      </c>
      <c r="D39" t="n" s="843">
        <v>152.0</v>
      </c>
      <c r="E39" t="s" s="844">
        <v>180</v>
      </c>
      <c r="F39" t="s" s="839">
        <v>178</v>
      </c>
      <c r="G39" s="845">
        <f>D39*F39</f>
      </c>
      <c r="H39" s="837"/>
      <c r="I39" s="846"/>
      <c r="J39" s="848">
        <f>G39</f>
      </c>
      <c r="K39" t="s" s="838">
        <v>170</v>
      </c>
      <c r="L39" s="849">
        <f>IF(+K39=T3,W3,IF(K39=T4,W4,if(K39=T5,W5,if(K39=T6,W6,if(K39=T7,W7,(0))))))</f>
      </c>
      <c r="M39" s="851">
        <f>((E39-L39)/E39)*100 </f>
      </c>
      <c r="N39" s="853">
        <f>((G39-L39)/G39)*100 </f>
      </c>
      <c r="O39" t="n" s="854">
        <v>2.0</v>
      </c>
      <c r="P39" s="855"/>
      <c r="Q39" s="856"/>
    </row>
    <row r="40">
      <c r="A40" t="s" s="860">
        <v>57</v>
      </c>
      <c r="B40" t="s" s="861">
        <v>61</v>
      </c>
      <c r="C40" t="s" s="862">
        <v>181</v>
      </c>
      <c r="D40" t="n" s="863">
        <v>152.0</v>
      </c>
      <c r="E40" t="s" s="864">
        <v>180</v>
      </c>
      <c r="F40" t="s" s="859">
        <v>178</v>
      </c>
      <c r="G40" s="865">
        <f>D40*F40</f>
      </c>
      <c r="H40" s="857"/>
      <c r="I40" s="866"/>
      <c r="J40" s="868">
        <f>G40</f>
      </c>
      <c r="K40" t="s" s="858">
        <v>152</v>
      </c>
      <c r="L40" s="869">
        <f>IF(+K40=T3,W3,IF(K40=T4,W4,if(K40=T5,W5,if(K40=T6,W6,if(K40=T7,W7,(0))))))</f>
      </c>
      <c r="M40" s="871">
        <f>((E40-L40)/E40)*100 </f>
      </c>
      <c r="N40" s="873">
        <f>((G40-L40)/G40)*100 </f>
      </c>
      <c r="O40" t="n" s="874">
        <v>3.0</v>
      </c>
      <c r="P40" s="875" t="n">
        <v>3.0</v>
      </c>
      <c r="Q40" s="876" t="s">
        <v>206</v>
      </c>
    </row>
    <row r="41">
      <c r="A41" t="s" s="880">
        <v>63</v>
      </c>
      <c r="B41" t="s" s="881">
        <v>64</v>
      </c>
      <c r="C41" t="s" s="882">
        <v>192</v>
      </c>
      <c r="D41" t="n" s="883">
        <v>152.0</v>
      </c>
      <c r="E41" t="s" s="884">
        <v>180</v>
      </c>
      <c r="F41" t="s" s="879">
        <v>178</v>
      </c>
      <c r="G41" s="885">
        <f>D41*F41</f>
      </c>
      <c r="H41" s="877"/>
      <c r="I41" s="886"/>
      <c r="J41" s="888">
        <f>G41</f>
      </c>
      <c r="K41" t="s" s="878">
        <v>152</v>
      </c>
      <c r="L41" s="889">
        <f>IF(+K41=T3,W3,IF(K41=T4,W4,if(K41=T5,W5,if(K41=T6,W6,if(K41=T7,W7,(0))))))</f>
      </c>
      <c r="M41" s="891">
        <f>((E41-L41)/E41)*100 </f>
      </c>
      <c r="N41" s="893">
        <f>((G41-L41)/G41)*100 </f>
      </c>
      <c r="O41" t="n" s="894">
        <v>3.0</v>
      </c>
      <c r="P41" s="895" t="n">
        <v>1.0</v>
      </c>
      <c r="Q41" s="896" t="s">
        <v>184</v>
      </c>
    </row>
    <row r="42">
      <c r="A42" t="s" s="900">
        <v>66</v>
      </c>
      <c r="B42" t="s" s="901">
        <v>67</v>
      </c>
      <c r="C42" t="s" s="902">
        <v>181</v>
      </c>
      <c r="D42" t="n" s="903">
        <v>152.0</v>
      </c>
      <c r="E42" t="s" s="904">
        <v>180</v>
      </c>
      <c r="F42" t="s" s="899">
        <v>178</v>
      </c>
      <c r="G42" s="905">
        <f>D42*F42</f>
      </c>
      <c r="H42" s="897"/>
      <c r="I42" s="906"/>
      <c r="J42" s="908">
        <f>G42</f>
      </c>
      <c r="K42" t="s" s="898">
        <v>170</v>
      </c>
      <c r="L42" s="909">
        <f>IF(+K42=T3,W3,IF(K42=T4,W4,if(K42=T5,W5,if(K42=T6,W6,if(K42=T7,W7,(0))))))</f>
      </c>
      <c r="M42" s="911">
        <f>((E42-L42)/E42)*100 </f>
      </c>
      <c r="N42" s="913">
        <f>((G42-L42)/G42)*100 </f>
      </c>
      <c r="O42" t="n" s="914">
        <v>2.0</v>
      </c>
      <c r="P42" s="915"/>
      <c r="Q42" s="916"/>
    </row>
    <row r="43">
      <c r="A43" t="s" s="920">
        <v>66</v>
      </c>
      <c r="B43" t="s" s="921">
        <v>68</v>
      </c>
      <c r="C43" t="s" s="922">
        <v>195</v>
      </c>
      <c r="D43" t="n" s="923">
        <v>152.0</v>
      </c>
      <c r="E43" t="s" s="924">
        <v>180</v>
      </c>
      <c r="F43" t="s" s="919">
        <v>178</v>
      </c>
      <c r="G43" s="925">
        <f>D43*F43</f>
      </c>
      <c r="H43" s="917"/>
      <c r="I43" s="926"/>
      <c r="J43" s="928">
        <f>G43</f>
      </c>
      <c r="K43" t="s" s="918">
        <v>152</v>
      </c>
      <c r="L43" s="929">
        <f>IF(+K43=T3,W3,IF(K43=T4,W4,if(K43=T5,W5,if(K43=T6,W6,if(K43=T7,W7,(0))))))</f>
      </c>
      <c r="M43" s="931">
        <f>((E43-L43)/E43)*100 </f>
      </c>
      <c r="N43" s="933">
        <f>((G43-L43)/G43)*100 </f>
      </c>
      <c r="O43" t="n" s="934">
        <v>3.0</v>
      </c>
      <c r="P43" s="935" t="n">
        <v>2.0</v>
      </c>
      <c r="Q43" s="936" t="s">
        <v>182</v>
      </c>
    </row>
    <row r="44">
      <c r="A44" t="s" s="940">
        <v>70</v>
      </c>
      <c r="B44" t="s" s="941">
        <v>71</v>
      </c>
      <c r="C44" t="s" s="942">
        <v>181</v>
      </c>
      <c r="D44" t="n" s="943">
        <v>152.0</v>
      </c>
      <c r="E44" t="s" s="944">
        <v>180</v>
      </c>
      <c r="F44" t="s" s="939">
        <v>178</v>
      </c>
      <c r="G44" s="945">
        <f>D44*F44</f>
      </c>
      <c r="H44" s="937"/>
      <c r="I44" s="946"/>
      <c r="J44" s="948">
        <f>G44</f>
      </c>
      <c r="K44" t="s" s="938">
        <v>152</v>
      </c>
      <c r="L44" s="949">
        <f>IF(+K44=T3,W3,IF(K44=T4,W4,if(K44=T5,W5,if(K44=T6,W6,if(K44=T7,W7,(0))))))</f>
      </c>
      <c r="M44" s="951">
        <f>((E44-L44)/E44)*100 </f>
      </c>
      <c r="N44" s="953">
        <f>((G44-L44)/G44)*100 </f>
      </c>
      <c r="O44" t="n" s="954">
        <v>3.0</v>
      </c>
      <c r="P44" s="955"/>
      <c r="Q44" s="956"/>
    </row>
    <row r="45">
      <c r="A45" t="s" s="960">
        <v>70</v>
      </c>
      <c r="B45" t="s" s="961">
        <v>72</v>
      </c>
      <c r="C45" t="s" s="962">
        <v>181</v>
      </c>
      <c r="D45" t="n" s="963">
        <v>152.0</v>
      </c>
      <c r="E45" t="s" s="964">
        <v>180</v>
      </c>
      <c r="F45" t="s" s="959">
        <v>178</v>
      </c>
      <c r="G45" s="965">
        <f>D45*F45</f>
      </c>
      <c r="H45" s="957"/>
      <c r="I45" s="966" t="s">
        <v>189</v>
      </c>
      <c r="J45" s="967" t="s">
        <v>180</v>
      </c>
      <c r="K45" t="s" s="958">
        <v>170</v>
      </c>
      <c r="L45" s="968">
        <f>IF(+K45=T3,W3,IF(K45=T4,W4,if(K45=T5,W5,if(K45=T6,W6,if(K45=T7,W7,(0))))))</f>
      </c>
      <c r="M45" s="970">
        <f>((E45-L45)/E45)*100 </f>
      </c>
      <c r="N45" s="972">
        <f>((G45-L45)/G45)*100 </f>
      </c>
      <c r="O45" t="n" s="973">
        <v>2.0</v>
      </c>
      <c r="P45" s="974"/>
      <c r="Q45" s="975"/>
    </row>
    <row r="46">
      <c r="A46" t="s" s="979">
        <v>70</v>
      </c>
      <c r="B46" t="s" s="980">
        <v>73</v>
      </c>
      <c r="C46" t="s" s="981">
        <v>183</v>
      </c>
      <c r="D46" t="n" s="982">
        <v>152.0</v>
      </c>
      <c r="E46" t="s" s="983">
        <v>180</v>
      </c>
      <c r="F46" t="s" s="978">
        <v>178</v>
      </c>
      <c r="G46" s="984">
        <f>D46*F46</f>
      </c>
      <c r="H46" s="976"/>
      <c r="I46" s="985" t="s">
        <v>189</v>
      </c>
      <c r="J46" s="986" t="s">
        <v>180</v>
      </c>
      <c r="K46" t="s" s="977">
        <v>170</v>
      </c>
      <c r="L46" s="987">
        <f>IF(+K46=T3,W3,IF(K46=T4,W4,if(K46=T5,W5,if(K46=T6,W6,if(K46=T7,W7,(0))))))</f>
      </c>
      <c r="M46" s="989">
        <f>((E46-L46)/E46)*100 </f>
      </c>
      <c r="N46" s="991">
        <f>((G46-L46)/G46)*100 </f>
      </c>
      <c r="O46" t="n" s="992">
        <v>2.0</v>
      </c>
      <c r="P46" s="993" t="n">
        <v>3.0</v>
      </c>
      <c r="Q46" s="994" t="s">
        <v>206</v>
      </c>
    </row>
    <row r="47">
      <c r="A47" t="s" s="998">
        <v>75</v>
      </c>
      <c r="B47" t="s" s="999">
        <v>76</v>
      </c>
      <c r="C47" t="s" s="1000">
        <v>207</v>
      </c>
      <c r="D47" t="n" s="1001">
        <v>152.0</v>
      </c>
      <c r="E47" t="s" s="1002">
        <v>180</v>
      </c>
      <c r="F47" t="s" s="997">
        <v>178</v>
      </c>
      <c r="G47" s="1003">
        <f>D47*F47</f>
      </c>
      <c r="H47" s="995"/>
      <c r="I47" s="1004"/>
      <c r="J47" s="1006">
        <f>G47</f>
      </c>
      <c r="K47" t="s" s="996">
        <v>170</v>
      </c>
      <c r="L47" s="1007">
        <f>IF(+K47=T3,W3,IF(K47=T4,W4,if(K47=T5,W5,if(K47=T6,W6,if(K47=T7,W7,(0))))))</f>
      </c>
      <c r="M47" s="1009">
        <f>((E47-L47)/E47)*100 </f>
      </c>
      <c r="N47" s="1011">
        <f>((G47-L47)/G47)*100 </f>
      </c>
      <c r="O47" t="n" s="1012">
        <v>2.0</v>
      </c>
      <c r="P47" s="1013" t="n">
        <v>1.0</v>
      </c>
      <c r="Q47" s="1014" t="s">
        <v>203</v>
      </c>
    </row>
    <row r="48">
      <c r="A48" t="s" s="1018">
        <v>77</v>
      </c>
      <c r="B48" t="s" s="1019">
        <v>78</v>
      </c>
      <c r="C48" t="s" s="1020">
        <v>181</v>
      </c>
      <c r="D48" t="n" s="1021">
        <v>152.0</v>
      </c>
      <c r="E48" t="s" s="1022">
        <v>180</v>
      </c>
      <c r="F48" t="s" s="1017">
        <v>178</v>
      </c>
      <c r="G48" s="1023">
        <f>D48*F48</f>
      </c>
      <c r="H48" s="1015"/>
      <c r="I48" s="1024"/>
      <c r="J48" s="1026">
        <f>G48</f>
      </c>
      <c r="K48" t="s" s="1016">
        <v>170</v>
      </c>
      <c r="L48" s="1027">
        <f>IF(+K48=T3,W3,IF(K48=T4,W4,if(K48=T5,W5,if(K48=T6,W6,if(K48=T7,W7,(0))))))</f>
      </c>
      <c r="M48" s="1029">
        <f>((E48-L48)/E48)*100 </f>
      </c>
      <c r="N48" s="1031">
        <f>((G48-L48)/G48)*100 </f>
      </c>
      <c r="O48" t="n" s="1032">
        <v>2.0</v>
      </c>
      <c r="P48" s="1033" t="n">
        <v>1.0</v>
      </c>
      <c r="Q48" s="1034" t="s">
        <v>203</v>
      </c>
    </row>
    <row r="49">
      <c r="A49" t="s" s="1038">
        <v>80</v>
      </c>
      <c r="B49" t="s" s="1039">
        <v>81</v>
      </c>
      <c r="C49" t="s" s="1040">
        <v>181</v>
      </c>
      <c r="D49" t="n" s="1041">
        <v>152.0</v>
      </c>
      <c r="E49" t="s" s="1042">
        <v>180</v>
      </c>
      <c r="F49" t="s" s="1037">
        <v>178</v>
      </c>
      <c r="G49" s="1043">
        <f>D49*F49</f>
      </c>
      <c r="H49" s="1035"/>
      <c r="I49" s="1044"/>
      <c r="J49" s="1046">
        <f>G49</f>
      </c>
      <c r="K49" t="s" s="1036">
        <v>152</v>
      </c>
      <c r="L49" s="1047">
        <f>IF(+K49=T3,W3,IF(K49=T4,W4,if(K49=T5,W5,if(K49=T6,W6,if(K49=T7,W7,(0))))))</f>
      </c>
      <c r="M49" s="1049">
        <f>((E49-L49)/E49)*100 </f>
      </c>
      <c r="N49" s="1051">
        <f>((G49-L49)/G49)*100 </f>
      </c>
      <c r="O49" t="n" s="1052">
        <v>3.0</v>
      </c>
      <c r="P49" s="1053"/>
      <c r="Q49" s="1054"/>
    </row>
    <row r="50">
      <c r="A50" t="s" s="1058">
        <v>80</v>
      </c>
      <c r="B50" t="s" s="1059">
        <v>82</v>
      </c>
      <c r="C50" t="s" s="1060">
        <v>181</v>
      </c>
      <c r="D50" t="n" s="1061">
        <v>152.0</v>
      </c>
      <c r="E50" t="s" s="1062">
        <v>180</v>
      </c>
      <c r="F50" t="s" s="1057">
        <v>178</v>
      </c>
      <c r="G50" s="1063">
        <f>D50*F50</f>
      </c>
      <c r="H50" s="1055"/>
      <c r="I50" s="1064"/>
      <c r="J50" s="1066">
        <f>G50</f>
      </c>
      <c r="K50" t="s" s="1056">
        <v>170</v>
      </c>
      <c r="L50" s="1067">
        <f>IF(+K50=T3,W3,IF(K50=T4,W4,if(K50=T5,W5,if(K50=T6,W6,if(K50=T7,W7,(0))))))</f>
      </c>
      <c r="M50" s="1069">
        <f>((E50-L50)/E50)*100 </f>
      </c>
      <c r="N50" s="1071">
        <f>((G50-L50)/G50)*100 </f>
      </c>
      <c r="O50" t="n" s="1072">
        <v>2.0</v>
      </c>
      <c r="P50" s="1073"/>
      <c r="Q50" s="1074"/>
    </row>
    <row r="51">
      <c r="A51" t="s" s="1078">
        <v>80</v>
      </c>
      <c r="B51" t="s" s="1079">
        <v>83</v>
      </c>
      <c r="C51" t="s" s="1080">
        <v>208</v>
      </c>
      <c r="D51" t="n" s="1081">
        <v>152.0</v>
      </c>
      <c r="E51" t="s" s="1082">
        <v>180</v>
      </c>
      <c r="F51" t="s" s="1077">
        <v>178</v>
      </c>
      <c r="G51" s="1083">
        <f>D51*F51</f>
      </c>
      <c r="H51" s="1075"/>
      <c r="I51" s="1084"/>
      <c r="J51" s="1086">
        <f>G51</f>
      </c>
      <c r="K51" t="s" s="1076">
        <v>171</v>
      </c>
      <c r="L51" s="1087">
        <f>IF(+K51=T3,W3,IF(K51=T4,W4,if(K51=T5,W5,if(K51=T6,W6,if(K51=T7,W7,(0))))))</f>
      </c>
      <c r="M51" s="1089">
        <f>((E51-L51)/E51)*100 </f>
      </c>
      <c r="N51" s="1091">
        <f>((G51-L51)/G51)*100 </f>
      </c>
      <c r="O51" t="n" s="1092">
        <v>1.0</v>
      </c>
      <c r="P51" s="1093" t="n">
        <v>3.0</v>
      </c>
      <c r="Q51" s="1094" t="s">
        <v>203</v>
      </c>
    </row>
    <row r="52">
      <c r="A52" t="s" s="1098">
        <v>84</v>
      </c>
      <c r="B52" t="s" s="1099">
        <v>85</v>
      </c>
      <c r="C52" t="s" s="1100">
        <v>181</v>
      </c>
      <c r="D52" t="n" s="1101">
        <v>152.0</v>
      </c>
      <c r="E52" t="s" s="1102">
        <v>180</v>
      </c>
      <c r="F52" t="s" s="1097">
        <v>178</v>
      </c>
      <c r="G52" s="1103">
        <f>D52*F52</f>
      </c>
      <c r="H52" s="1095"/>
      <c r="I52" s="1104"/>
      <c r="J52" s="1106">
        <f>G52</f>
      </c>
      <c r="K52" t="s" s="1096">
        <v>152</v>
      </c>
      <c r="L52" s="1107">
        <f>IF(+K52=T3,W3,IF(K52=T4,W4,if(K52=T5,W5,if(K52=T6,W6,if(K52=T7,W7,(0))))))</f>
      </c>
      <c r="M52" s="1109">
        <f>((E52-L52)/E52)*100 </f>
      </c>
      <c r="N52" s="1111">
        <f>((G52-L52)/G52)*100 </f>
      </c>
      <c r="O52" t="n" s="1112">
        <v>3.0</v>
      </c>
      <c r="P52" s="1113"/>
      <c r="Q52" s="1114"/>
    </row>
    <row r="53">
      <c r="A53" t="s" s="1118">
        <v>84</v>
      </c>
      <c r="B53" t="s" s="1119">
        <v>86</v>
      </c>
      <c r="C53" t="s" s="1120">
        <v>181</v>
      </c>
      <c r="D53" t="n" s="1121">
        <v>152.0</v>
      </c>
      <c r="E53" t="s" s="1122">
        <v>180</v>
      </c>
      <c r="F53" t="s" s="1117">
        <v>178</v>
      </c>
      <c r="G53" s="1123">
        <f>D53*F53</f>
      </c>
      <c r="H53" s="1115"/>
      <c r="I53" s="1124"/>
      <c r="J53" s="1126">
        <f>G53</f>
      </c>
      <c r="K53" t="s" s="1116">
        <v>170</v>
      </c>
      <c r="L53" s="1127">
        <f>IF(+K53=T3,W3,IF(K53=T4,W4,if(K53=T5,W5,if(K53=T6,W6,if(K53=T7,W7,(0))))))</f>
      </c>
      <c r="M53" s="1129">
        <f>((E53-L53)/E53)*100 </f>
      </c>
      <c r="N53" s="1131">
        <f>((G53-L53)/G53)*100 </f>
      </c>
      <c r="O53" t="n" s="1132">
        <v>2.0</v>
      </c>
      <c r="P53" s="1133" t="n">
        <v>2.0</v>
      </c>
      <c r="Q53" s="1134" t="s">
        <v>182</v>
      </c>
    </row>
    <row r="54">
      <c r="A54" t="s" s="1138">
        <v>88</v>
      </c>
      <c r="B54" t="s" s="1139">
        <v>89</v>
      </c>
      <c r="C54" t="s" s="1140">
        <v>181</v>
      </c>
      <c r="D54" t="n" s="1141">
        <v>152.0</v>
      </c>
      <c r="E54" t="s" s="1142">
        <v>180</v>
      </c>
      <c r="F54" t="s" s="1137">
        <v>178</v>
      </c>
      <c r="G54" s="1143">
        <f>D54*F54</f>
      </c>
      <c r="H54" s="1135"/>
      <c r="I54" s="1144"/>
      <c r="J54" s="1146">
        <f>G54</f>
      </c>
      <c r="K54" t="s" s="1136">
        <v>152</v>
      </c>
      <c r="L54" s="1147">
        <f>IF(+K54=T3,W3,IF(K54=T4,W4,if(K54=T5,W5,if(K54=T6,W6,if(K54=T7,W7,(0))))))</f>
      </c>
      <c r="M54" s="1149">
        <f>((E54-L54)/E54)*100 </f>
      </c>
      <c r="N54" s="1151">
        <f>((G54-L54)/G54)*100 </f>
      </c>
      <c r="O54" t="n" s="1152">
        <v>3.0</v>
      </c>
      <c r="P54" s="1153"/>
      <c r="Q54" s="1154"/>
    </row>
    <row r="55">
      <c r="A55" t="s" s="1158">
        <v>88</v>
      </c>
      <c r="B55" t="s" s="1159">
        <v>90</v>
      </c>
      <c r="C55" t="s" s="1160">
        <v>192</v>
      </c>
      <c r="D55" t="n" s="1161">
        <v>152.0</v>
      </c>
      <c r="E55" t="s" s="1162">
        <v>180</v>
      </c>
      <c r="F55" t="s" s="1157">
        <v>178</v>
      </c>
      <c r="G55" s="1163">
        <f>D55*F55</f>
      </c>
      <c r="H55" s="1155"/>
      <c r="I55" s="1164" t="s">
        <v>189</v>
      </c>
      <c r="J55" s="1165" t="s">
        <v>180</v>
      </c>
      <c r="K55" t="s" s="1156">
        <v>170</v>
      </c>
      <c r="L55" s="1166">
        <f>IF(+K55=T3,W3,IF(K55=T4,W4,if(K55=T5,W5,if(K55=T6,W6,if(K55=T7,W7,(0))))))</f>
      </c>
      <c r="M55" s="1168">
        <f>((E55-L55)/E55)*100 </f>
      </c>
      <c r="N55" s="1170">
        <f>((G55-L55)/G55)*100 </f>
      </c>
      <c r="O55" t="n" s="1171">
        <v>2.0</v>
      </c>
      <c r="P55" s="1172"/>
      <c r="Q55" s="1173"/>
    </row>
    <row r="56">
      <c r="A56" t="s" s="1177">
        <v>88</v>
      </c>
      <c r="B56" t="s" s="1178">
        <v>91</v>
      </c>
      <c r="C56" t="s" s="1179">
        <v>183</v>
      </c>
      <c r="D56" t="n" s="1180">
        <v>152.0</v>
      </c>
      <c r="E56" t="s" s="1181">
        <v>180</v>
      </c>
      <c r="F56" t="s" s="1176">
        <v>178</v>
      </c>
      <c r="G56" s="1182">
        <f>D56*F56</f>
      </c>
      <c r="H56" s="1174"/>
      <c r="I56" s="1183" t="s">
        <v>189</v>
      </c>
      <c r="J56" s="1184" t="s">
        <v>180</v>
      </c>
      <c r="K56" t="s" s="1175">
        <v>170</v>
      </c>
      <c r="L56" s="1185">
        <f>IF(+K56=T3,W3,IF(K56=T4,W4,if(K56=T5,W5,if(K56=T6,W6,if(K56=T7,W7,(0))))))</f>
      </c>
      <c r="M56" s="1187">
        <f>((E56-L56)/E56)*100 </f>
      </c>
      <c r="N56" s="1189">
        <f>((G56-L56)/G56)*100 </f>
      </c>
      <c r="O56" t="n" s="1190">
        <v>2.0</v>
      </c>
      <c r="P56" s="1191"/>
      <c r="Q56" s="1192"/>
    </row>
    <row r="57">
      <c r="A57" t="s" s="1196">
        <v>88</v>
      </c>
      <c r="B57" t="s" s="1197">
        <v>92</v>
      </c>
      <c r="C57" t="s" s="1198">
        <v>183</v>
      </c>
      <c r="D57" t="n" s="1199">
        <v>152.0</v>
      </c>
      <c r="E57" t="s" s="1200">
        <v>180</v>
      </c>
      <c r="F57" t="s" s="1195">
        <v>178</v>
      </c>
      <c r="G57" s="1201">
        <f>D57*F57</f>
      </c>
      <c r="H57" s="1193"/>
      <c r="I57" s="1202"/>
      <c r="J57" s="1204">
        <f>G57</f>
      </c>
      <c r="K57" t="s" s="1194">
        <v>170</v>
      </c>
      <c r="L57" s="1205">
        <f>IF(+K57=T3,W3,IF(K57=T4,W4,if(K57=T5,W5,if(K57=T6,W6,if(K57=T7,W7,(0))))))</f>
      </c>
      <c r="M57" s="1207">
        <f>((E57-L57)/E57)*100 </f>
      </c>
      <c r="N57" s="1209">
        <f>((G57-L57)/G57)*100 </f>
      </c>
      <c r="O57" t="n" s="1210">
        <v>2.0</v>
      </c>
      <c r="P57" s="1211"/>
      <c r="Q57" s="1212"/>
    </row>
    <row r="58">
      <c r="A58" t="s" s="1216">
        <v>88</v>
      </c>
      <c r="B58" t="s" s="1217">
        <v>93</v>
      </c>
      <c r="C58" t="s" s="1218">
        <v>183</v>
      </c>
      <c r="D58" t="n" s="1219">
        <v>152.0</v>
      </c>
      <c r="E58" t="s" s="1220">
        <v>180</v>
      </c>
      <c r="F58" t="s" s="1215">
        <v>178</v>
      </c>
      <c r="G58" s="1221">
        <f>D58*F58</f>
      </c>
      <c r="H58" s="1213"/>
      <c r="I58" s="1222"/>
      <c r="J58" s="1224">
        <f>G58</f>
      </c>
      <c r="K58" t="s" s="1214">
        <v>170</v>
      </c>
      <c r="L58" s="1225">
        <f>IF(+K58=T3,W3,IF(K58=T4,W4,if(K58=T5,W5,if(K58=T6,W6,if(K58=T7,W7,(0))))))</f>
      </c>
      <c r="M58" s="1227">
        <f>((E58-L58)/E58)*100 </f>
      </c>
      <c r="N58" s="1229">
        <f>((G58-L58)/G58)*100 </f>
      </c>
      <c r="O58" t="n" s="1230">
        <v>2.0</v>
      </c>
      <c r="P58" s="1231"/>
      <c r="Q58" s="1232"/>
    </row>
    <row r="59">
      <c r="A59" t="s" s="1236">
        <v>88</v>
      </c>
      <c r="B59" t="s" s="1237">
        <v>94</v>
      </c>
      <c r="C59" t="s" s="1238">
        <v>181</v>
      </c>
      <c r="D59" t="n" s="1239">
        <v>152.0</v>
      </c>
      <c r="E59" t="s" s="1240">
        <v>180</v>
      </c>
      <c r="F59" t="s" s="1235">
        <v>178</v>
      </c>
      <c r="G59" s="1241">
        <f>D59*F59</f>
      </c>
      <c r="H59" s="1233"/>
      <c r="I59" s="1242"/>
      <c r="J59" s="1244">
        <f>G59</f>
      </c>
      <c r="K59" t="s" s="1234">
        <v>173</v>
      </c>
      <c r="L59" s="1245">
        <f>IF(+K59=T3,W3,IF(K59=T4,W4,if(K59=T5,W5,if(K59=T6,W6,if(K59=T7,W7,(0))))))</f>
      </c>
      <c r="M59" s="1247">
        <f>((E59-L59)/E59)*100 </f>
      </c>
      <c r="N59" s="1249">
        <f>((G59-L59)/G59)*100 </f>
      </c>
      <c r="O59" t="n" s="1250">
        <v>4.0</v>
      </c>
      <c r="P59" s="1251"/>
      <c r="Q59" s="1252"/>
    </row>
    <row r="60">
      <c r="A60" t="s" s="1256">
        <v>88</v>
      </c>
      <c r="B60" t="s" s="1257">
        <v>95</v>
      </c>
      <c r="C60" t="s" s="1258">
        <v>181</v>
      </c>
      <c r="D60" t="n" s="1259">
        <v>152.0</v>
      </c>
      <c r="E60" t="s" s="1260">
        <v>180</v>
      </c>
      <c r="F60" t="s" s="1255">
        <v>178</v>
      </c>
      <c r="G60" s="1261">
        <f>D60*F60</f>
      </c>
      <c r="H60" s="1253"/>
      <c r="I60" s="1262"/>
      <c r="J60" s="1264">
        <f>G60</f>
      </c>
      <c r="K60" t="s" s="1254">
        <v>171</v>
      </c>
      <c r="L60" s="1265">
        <f>IF(+K60=T3,W3,IF(K60=T4,W4,if(K60=T5,W5,if(K60=T6,W6,if(K60=T7,W7,(0))))))</f>
      </c>
      <c r="M60" s="1267">
        <f>((E60-L60)/E60)*100 </f>
      </c>
      <c r="N60" s="1269">
        <f>((G60-L60)/G60)*100 </f>
      </c>
      <c r="O60" t="n" s="1270">
        <v>1.0</v>
      </c>
      <c r="P60" s="1271" t="n">
        <v>7.0</v>
      </c>
      <c r="Q60" s="1272" t="s">
        <v>209</v>
      </c>
    </row>
    <row r="61">
      <c r="A61" t="s" s="1276">
        <v>97</v>
      </c>
      <c r="B61" t="s" s="1277">
        <v>98</v>
      </c>
      <c r="C61" t="s" s="1278">
        <v>183</v>
      </c>
      <c r="D61" t="n" s="1279">
        <v>152.0</v>
      </c>
      <c r="E61" t="s" s="1280">
        <v>180</v>
      </c>
      <c r="F61" t="s" s="1275">
        <v>178</v>
      </c>
      <c r="G61" s="1281">
        <f>D61*F61</f>
      </c>
      <c r="H61" s="1273"/>
      <c r="I61" s="1282"/>
      <c r="J61" s="1284">
        <f>G61</f>
      </c>
      <c r="K61" t="s" s="1274">
        <v>170</v>
      </c>
      <c r="L61" s="1285">
        <f>IF(+K61=T3,W3,IF(K61=T4,W4,if(K61=T5,W5,if(K61=T6,W6,if(K61=T7,W7,(0))))))</f>
      </c>
      <c r="M61" s="1287">
        <f>((E61-L61)/E61)*100 </f>
      </c>
      <c r="N61" s="1289">
        <f>((G61-L61)/G61)*100 </f>
      </c>
      <c r="O61" t="n" s="1290">
        <v>2.0</v>
      </c>
      <c r="P61" s="1291"/>
      <c r="Q61" s="1292"/>
    </row>
    <row r="62">
      <c r="A62" t="s" s="1296">
        <v>97</v>
      </c>
      <c r="B62" t="s" s="1297">
        <v>99</v>
      </c>
      <c r="C62" t="s" s="1298">
        <v>183</v>
      </c>
      <c r="D62" t="n" s="1299">
        <v>152.0</v>
      </c>
      <c r="E62" t="s" s="1300">
        <v>180</v>
      </c>
      <c r="F62" t="s" s="1295">
        <v>178</v>
      </c>
      <c r="G62" s="1301">
        <f>D62*F62</f>
      </c>
      <c r="H62" s="1293"/>
      <c r="I62" s="1302" t="s">
        <v>189</v>
      </c>
      <c r="J62" s="1303" t="s">
        <v>180</v>
      </c>
      <c r="K62" t="s" s="1294">
        <v>170</v>
      </c>
      <c r="L62" s="1304">
        <f>IF(+K62=T3,W3,IF(K62=T4,W4,if(K62=T5,W5,if(K62=T6,W6,if(K62=T7,W7,(0))))))</f>
      </c>
      <c r="M62" s="1306">
        <f>((E62-L62)/E62)*100 </f>
      </c>
      <c r="N62" s="1308">
        <f>((G62-L62)/G62)*100 </f>
      </c>
      <c r="O62" t="n" s="1309">
        <v>2.0</v>
      </c>
      <c r="P62" s="1310"/>
      <c r="Q62" s="1311"/>
    </row>
    <row r="63">
      <c r="A63" t="s" s="1315">
        <v>97</v>
      </c>
      <c r="B63" t="s" s="1316">
        <v>100</v>
      </c>
      <c r="C63" t="s" s="1317">
        <v>192</v>
      </c>
      <c r="D63" t="n" s="1318">
        <v>152.0</v>
      </c>
      <c r="E63" t="s" s="1319">
        <v>180</v>
      </c>
      <c r="F63" t="s" s="1314">
        <v>178</v>
      </c>
      <c r="G63" s="1320">
        <f>D63*F63</f>
      </c>
      <c r="H63" s="1312"/>
      <c r="I63" s="1321" t="s">
        <v>189</v>
      </c>
      <c r="J63" s="1322" t="s">
        <v>180</v>
      </c>
      <c r="K63" t="s" s="1313">
        <v>170</v>
      </c>
      <c r="L63" s="1323">
        <f>IF(+K63=T3,W3,IF(K63=T4,W4,if(K63=T5,W5,if(K63=T6,W6,if(K63=T7,W7,(0))))))</f>
      </c>
      <c r="M63" s="1325">
        <f>((E63-L63)/E63)*100 </f>
      </c>
      <c r="N63" s="1327">
        <f>((G63-L63)/G63)*100 </f>
      </c>
      <c r="O63" t="n" s="1328">
        <v>2.0</v>
      </c>
      <c r="P63" s="1329" t="n">
        <v>3.0</v>
      </c>
      <c r="Q63" s="1330" t="s">
        <v>203</v>
      </c>
    </row>
    <row r="64">
      <c r="A64" t="s" s="1334">
        <v>102</v>
      </c>
      <c r="B64" t="s" s="1335">
        <v>103</v>
      </c>
      <c r="C64" t="s" s="1336">
        <v>181</v>
      </c>
      <c r="D64" t="n" s="1337">
        <v>152.0</v>
      </c>
      <c r="E64" t="s" s="1338">
        <v>180</v>
      </c>
      <c r="F64" t="s" s="1333">
        <v>178</v>
      </c>
      <c r="G64" s="1339">
        <f>D64*F64</f>
      </c>
      <c r="H64" s="1331"/>
      <c r="I64" s="1340"/>
      <c r="J64" s="1342">
        <f>G64</f>
      </c>
      <c r="K64" t="s" s="1332">
        <v>170</v>
      </c>
      <c r="L64" s="1343">
        <f>IF(+K64=T3,W3,IF(K64=T4,W4,if(K64=T5,W5,if(K64=T6,W6,if(K64=T7,W7,(0))))))</f>
      </c>
      <c r="M64" s="1345">
        <f>((E64-L64)/E64)*100 </f>
      </c>
      <c r="N64" s="1347">
        <f>((G64-L64)/G64)*100 </f>
      </c>
      <c r="O64" t="n" s="1348">
        <v>2.0</v>
      </c>
      <c r="P64" s="1349" t="n">
        <v>1.0</v>
      </c>
      <c r="Q64" s="1350" t="s">
        <v>203</v>
      </c>
    </row>
    <row r="65">
      <c r="A65" t="s" s="1354">
        <v>105</v>
      </c>
      <c r="B65" t="s" s="1355">
        <v>106</v>
      </c>
      <c r="C65" t="s" s="1356">
        <v>183</v>
      </c>
      <c r="D65" t="n" s="1357">
        <v>152.0</v>
      </c>
      <c r="E65" t="s" s="1358">
        <v>180</v>
      </c>
      <c r="F65" t="s" s="1353">
        <v>178</v>
      </c>
      <c r="G65" s="1359">
        <f>D65*F65</f>
      </c>
      <c r="H65" s="1351"/>
      <c r="I65" s="1360" t="s">
        <v>189</v>
      </c>
      <c r="J65" s="1361" t="s">
        <v>180</v>
      </c>
      <c r="K65" t="s" s="1352">
        <v>170</v>
      </c>
      <c r="L65" s="1362">
        <f>IF(+K65=T3,W3,IF(K65=T4,W4,if(K65=T5,W5,if(K65=T6,W6,if(K65=T7,W7,(0))))))</f>
      </c>
      <c r="M65" s="1364">
        <f>((E65-L65)/E65)*100 </f>
      </c>
      <c r="N65" s="1366">
        <f>((G65-L65)/G65)*100 </f>
      </c>
      <c r="O65" t="n" s="1367">
        <v>2.0</v>
      </c>
      <c r="P65" s="1368"/>
      <c r="Q65" s="1369"/>
    </row>
    <row r="66">
      <c r="A66" t="s" s="1373">
        <v>105</v>
      </c>
      <c r="B66" t="s" s="1374">
        <v>107</v>
      </c>
      <c r="C66" t="s" s="1375">
        <v>210</v>
      </c>
      <c r="D66" t="n" s="1376">
        <v>152.0</v>
      </c>
      <c r="E66" t="s" s="1377">
        <v>180</v>
      </c>
      <c r="F66" t="s" s="1372">
        <v>178</v>
      </c>
      <c r="G66" s="1378">
        <f>D66*F66</f>
      </c>
      <c r="H66" s="1370"/>
      <c r="I66" s="1379" t="s">
        <v>189</v>
      </c>
      <c r="J66" s="1380" t="s">
        <v>180</v>
      </c>
      <c r="K66" t="s" s="1371">
        <v>170</v>
      </c>
      <c r="L66" s="1381">
        <f>IF(+K66=T3,W3,IF(K66=T4,W4,if(K66=T5,W5,if(K66=T6,W6,if(K66=T7,W7,(0))))))</f>
      </c>
      <c r="M66" s="1383">
        <f>((E66-L66)/E66)*100 </f>
      </c>
      <c r="N66" s="1385">
        <f>((G66-L66)/G66)*100 </f>
      </c>
      <c r="O66" t="n" s="1386">
        <v>2.0</v>
      </c>
      <c r="P66" s="1387" t="n">
        <v>2.0</v>
      </c>
      <c r="Q66" s="1388" t="s">
        <v>203</v>
      </c>
    </row>
    <row r="67">
      <c r="A67" t="s" s="1392">
        <v>109</v>
      </c>
      <c r="B67" t="s" s="1393">
        <v>110</v>
      </c>
      <c r="C67" t="s" s="1394">
        <v>181</v>
      </c>
      <c r="D67" t="n" s="1395">
        <v>152.0</v>
      </c>
      <c r="E67" t="s" s="1396">
        <v>180</v>
      </c>
      <c r="F67" t="s" s="1391">
        <v>178</v>
      </c>
      <c r="G67" s="1397">
        <f>D67*F67</f>
      </c>
      <c r="H67" s="1389"/>
      <c r="I67" s="1398"/>
      <c r="J67" s="1400">
        <f>G67</f>
      </c>
      <c r="K67" t="s" s="1390">
        <v>152</v>
      </c>
      <c r="L67" s="1401">
        <f>IF(+K67=T3,W3,IF(K67=T4,W4,if(K67=T5,W5,if(K67=T6,W6,if(K67=T7,W7,(0))))))</f>
      </c>
      <c r="M67" s="1403">
        <f>((E67-L67)/E67)*100 </f>
      </c>
      <c r="N67" s="1405">
        <f>((G67-L67)/G67)*100 </f>
      </c>
      <c r="O67" t="n" s="1406">
        <v>3.0</v>
      </c>
      <c r="P67" s="1407" t="n">
        <v>1.0</v>
      </c>
      <c r="Q67" s="1408" t="s">
        <v>184</v>
      </c>
    </row>
    <row r="68" s="1410" customFormat="true">
      <c r="A68" t="s" s="1413">
        <v>112</v>
      </c>
      <c r="B68" t="s" s="1414">
        <v>113</v>
      </c>
      <c r="C68" t="s" s="1415">
        <v>181</v>
      </c>
      <c r="D68" t="n" s="1416">
        <v>152.0</v>
      </c>
      <c r="E68" t="s" s="1417">
        <v>180</v>
      </c>
      <c r="F68" t="s" s="1412">
        <v>178</v>
      </c>
      <c r="G68" s="1418">
        <f>D68*F68</f>
      </c>
      <c r="H68" s="1409"/>
      <c r="I68" s="1419"/>
      <c r="J68" s="1421">
        <f>G68</f>
      </c>
      <c r="K68" t="s" s="1411">
        <v>191</v>
      </c>
      <c r="L68" s="1422">
        <f>IF(+K68=T3,W3,IF(K68=T4,W4,if(K68=T5,W5,if(K68=T6,W6,if(K68=T7,W7,(0))))))</f>
      </c>
      <c r="M68" s="1424">
        <f>((E68-L68)/E68)*100 </f>
      </c>
      <c r="N68" s="1426">
        <f>((G68-L68)/G68)*100 </f>
      </c>
      <c r="O68" t="n" s="1427">
        <v>3.0</v>
      </c>
      <c r="P68" s="1428"/>
      <c r="Q68" s="1429"/>
    </row>
    <row r="69">
      <c r="A69" t="s" s="1433">
        <v>112</v>
      </c>
      <c r="B69" t="s" s="1434">
        <v>114</v>
      </c>
      <c r="C69" t="s" s="1435">
        <v>181</v>
      </c>
      <c r="D69" t="n" s="1436">
        <v>152.0</v>
      </c>
      <c r="E69" t="s" s="1437">
        <v>180</v>
      </c>
      <c r="F69" t="s" s="1432">
        <v>178</v>
      </c>
      <c r="G69" s="1438">
        <f>D69*F69</f>
      </c>
      <c r="H69" s="1430"/>
      <c r="I69" s="1439"/>
      <c r="J69" s="1441">
        <f>G69</f>
      </c>
      <c r="K69" t="s" s="1431">
        <v>171</v>
      </c>
      <c r="L69" s="1442">
        <f>IF(+K69=T3,W3,IF(K69=T4,W4,if(K69=T5,W5,if(K69=T6,W6,if(K69=T7,W7,(0))))))</f>
      </c>
      <c r="M69" s="1444">
        <f>((E69-L69)/E69)*100 </f>
      </c>
      <c r="N69" s="1446">
        <f>((G69-L69)/G69)*100 </f>
      </c>
      <c r="O69" t="n" s="1447">
        <v>1.0</v>
      </c>
      <c r="P69" s="1448" t="n">
        <v>2.0</v>
      </c>
      <c r="Q69" s="1449" t="s">
        <v>203</v>
      </c>
    </row>
    <row r="70">
      <c r="A70" t="s" s="1453">
        <v>115</v>
      </c>
      <c r="B70" t="s" s="1454">
        <v>116</v>
      </c>
      <c r="C70" t="s" s="1455">
        <v>192</v>
      </c>
      <c r="D70" t="n" s="1456">
        <v>152.0</v>
      </c>
      <c r="E70" t="s" s="1457">
        <v>180</v>
      </c>
      <c r="F70" t="s" s="1452">
        <v>178</v>
      </c>
      <c r="G70" s="1458">
        <f>D70*F70</f>
      </c>
      <c r="H70" s="1450"/>
      <c r="I70" s="1459" t="s">
        <v>189</v>
      </c>
      <c r="J70" s="1460" t="s">
        <v>180</v>
      </c>
      <c r="K70" t="s" s="1451">
        <v>170</v>
      </c>
      <c r="L70" s="1461">
        <f>IF(+K70=T3,W3,IF(K70=T4,W4,if(K70=T5,W5,if(K70=T6,W6,if(K70=T7,W7,(0))))))</f>
      </c>
      <c r="M70" s="1463">
        <f>((E70-L70)/E70)*100 </f>
      </c>
      <c r="N70" s="1465">
        <f>((G70-L70)/G70)*100 </f>
      </c>
      <c r="O70" t="n" s="1466">
        <v>2.0</v>
      </c>
      <c r="P70" s="1467"/>
      <c r="Q70" s="1468"/>
    </row>
    <row r="71">
      <c r="A71" t="s" s="1472">
        <v>115</v>
      </c>
      <c r="B71" t="s" s="1473">
        <v>117</v>
      </c>
      <c r="C71" t="s" s="1474">
        <v>183</v>
      </c>
      <c r="D71" t="n" s="1475">
        <v>152.0</v>
      </c>
      <c r="E71" t="s" s="1476">
        <v>180</v>
      </c>
      <c r="F71" t="s" s="1471">
        <v>178</v>
      </c>
      <c r="G71" s="1477">
        <f>D71*F71</f>
      </c>
      <c r="H71" s="1469"/>
      <c r="I71" s="1478" t="s">
        <v>189</v>
      </c>
      <c r="J71" s="1479" t="s">
        <v>180</v>
      </c>
      <c r="K71" t="s" s="1470">
        <v>170</v>
      </c>
      <c r="L71" s="1480">
        <f>IF(+K71=T3,W3,IF(K71=T4,W4,if(K71=T5,W5,if(K71=T6,W6,if(K71=T7,W7,(0))))))</f>
      </c>
      <c r="M71" s="1482">
        <f>((E71-L71)/E71)*100 </f>
      </c>
      <c r="N71" s="1484">
        <f>((G71-L71)/G71)*100 </f>
      </c>
      <c r="O71" t="n" s="1485">
        <v>2.0</v>
      </c>
      <c r="P71" s="1486" t="n">
        <v>2.0</v>
      </c>
      <c r="Q71" s="1487" t="s">
        <v>203</v>
      </c>
    </row>
    <row r="72">
      <c r="A72" t="s" s="1491">
        <v>118</v>
      </c>
      <c r="B72" t="s" s="1492">
        <v>119</v>
      </c>
      <c r="C72" t="s" s="1493">
        <v>183</v>
      </c>
      <c r="D72" t="n" s="1494">
        <v>152.0</v>
      </c>
      <c r="E72" t="s" s="1495">
        <v>180</v>
      </c>
      <c r="F72" t="s" s="1490">
        <v>178</v>
      </c>
      <c r="G72" s="1496">
        <f>D72*F72</f>
      </c>
      <c r="H72" s="1488"/>
      <c r="I72" s="1497"/>
      <c r="J72" s="1499">
        <f>G72</f>
      </c>
      <c r="K72" t="s" s="1489">
        <v>152</v>
      </c>
      <c r="L72" s="1500">
        <f>IF(+K72=T3,W3,IF(K72=T4,W4,if(K72=T5,W5,if(K72=T6,W6,if(K72=T7,W7,(0))))))</f>
      </c>
      <c r="M72" s="1502">
        <f>((E72-L72)/E72)*100 </f>
      </c>
      <c r="N72" s="1504">
        <f>((G72-L72)/G72)*100 </f>
      </c>
      <c r="O72" t="n" s="1505">
        <v>3.0</v>
      </c>
      <c r="P72" s="1506"/>
      <c r="Q72" s="1507"/>
    </row>
    <row r="73">
      <c r="A73" t="s" s="1511">
        <v>118</v>
      </c>
      <c r="B73" t="s" s="1512">
        <v>120</v>
      </c>
      <c r="C73" t="s" s="1513">
        <v>211</v>
      </c>
      <c r="D73" t="n" s="1514">
        <v>152.0</v>
      </c>
      <c r="E73" t="s" s="1515">
        <v>180</v>
      </c>
      <c r="F73" t="s" s="1510">
        <v>178</v>
      </c>
      <c r="G73" s="1516">
        <f>D73*F73</f>
      </c>
      <c r="H73" s="1508"/>
      <c r="I73" s="1517"/>
      <c r="J73" s="1519">
        <f>G73</f>
      </c>
      <c r="K73" t="s" s="1509">
        <v>171</v>
      </c>
      <c r="L73" s="1520">
        <f>IF(+K73=T3,W3,IF(K73=T4,W4,if(K73=T5,W5,if(K73=T6,W6,if(K73=T7,W7,(0))))))</f>
      </c>
      <c r="M73" s="1522">
        <f>((E73-L73)/E73)*100 </f>
      </c>
      <c r="N73" s="1524">
        <f>((G73-L73)/G73)*100 </f>
      </c>
      <c r="O73" t="n" s="1525">
        <v>1.0</v>
      </c>
      <c r="P73" s="1526" t="n">
        <v>2.0</v>
      </c>
      <c r="Q73" s="1527" t="s">
        <v>203</v>
      </c>
    </row>
    <row r="74">
      <c r="A74" t="s" s="1531">
        <v>121</v>
      </c>
      <c r="B74" t="s" s="1532">
        <v>122</v>
      </c>
      <c r="C74" t="s" s="1533">
        <v>212</v>
      </c>
      <c r="D74" t="n" s="1534">
        <v>152.0</v>
      </c>
      <c r="E74" t="s" s="1535">
        <v>180</v>
      </c>
      <c r="F74" t="s" s="1530">
        <v>178</v>
      </c>
      <c r="G74" s="1536">
        <f>D74*F74</f>
      </c>
      <c r="H74" s="1528"/>
      <c r="I74" s="1537"/>
      <c r="J74" s="1539">
        <f>G74</f>
      </c>
      <c r="K74" t="s" s="1529">
        <v>170</v>
      </c>
      <c r="L74" s="1540">
        <f>IF(+K74=T3,W3,IF(K74=T4,W4,if(K74=T5,W5,if(K74=T6,W6,if(K74=T7,W7,(0))))))</f>
      </c>
      <c r="M74" s="1542">
        <f>((E74-L74)/E74)*100 </f>
      </c>
      <c r="N74" s="1544">
        <f>((G74-L74)/G74)*100 </f>
      </c>
      <c r="O74" t="n" s="1545">
        <v>2.0</v>
      </c>
      <c r="P74" s="1546"/>
      <c r="Q74" s="1547"/>
    </row>
    <row r="75">
      <c r="A75" t="s" s="1551">
        <v>121</v>
      </c>
      <c r="B75" t="s" s="1552">
        <v>123</v>
      </c>
      <c r="C75" t="s" s="1553">
        <v>192</v>
      </c>
      <c r="D75" t="n" s="1554">
        <v>152.0</v>
      </c>
      <c r="E75" t="s" s="1555">
        <v>180</v>
      </c>
      <c r="F75" t="s" s="1550">
        <v>178</v>
      </c>
      <c r="G75" s="1556">
        <f>D75*F75</f>
      </c>
      <c r="H75" s="1548"/>
      <c r="I75" s="1557" t="s">
        <v>189</v>
      </c>
      <c r="J75" s="1558" t="s">
        <v>180</v>
      </c>
      <c r="K75" t="s" s="1549">
        <v>171</v>
      </c>
      <c r="L75" s="1559">
        <f>IF(+K75=T3,W3,IF(K75=T4,W4,if(K75=T5,W5,if(K75=T6,W6,if(K75=T7,W7,(0))))))</f>
      </c>
      <c r="M75" s="1561">
        <f>((E75-L75)/E75)*100 </f>
      </c>
      <c r="N75" s="1563">
        <f>((G75-L75)/G75)*100 </f>
      </c>
      <c r="O75" t="n" s="1564">
        <v>1.0</v>
      </c>
      <c r="P75" s="1565"/>
      <c r="Q75" s="1566"/>
    </row>
    <row r="76">
      <c r="A76" t="s" s="1570">
        <v>121</v>
      </c>
      <c r="B76" t="s" s="1571">
        <v>124</v>
      </c>
      <c r="C76" t="s" s="1572">
        <v>183</v>
      </c>
      <c r="D76" t="n" s="1573">
        <v>152.0</v>
      </c>
      <c r="E76" t="s" s="1574">
        <v>180</v>
      </c>
      <c r="F76" t="s" s="1569">
        <v>178</v>
      </c>
      <c r="G76" s="1575">
        <f>D76*F76</f>
      </c>
      <c r="H76" s="1567"/>
      <c r="I76" s="1576" t="s">
        <v>189</v>
      </c>
      <c r="J76" s="1577" t="s">
        <v>180</v>
      </c>
      <c r="K76" t="s" s="1568">
        <v>171</v>
      </c>
      <c r="L76" s="1578">
        <f>IF(+K76=T3,W3,IF(K76=T4,W4,if(K76=T5,W5,if(K76=T6,W6,if(K76=T7,W7,(0))))))</f>
      </c>
      <c r="M76" s="1580">
        <f>((E76-L76)/E76)*100 </f>
      </c>
      <c r="N76" s="1582">
        <f>((G76-L76)/G76)*100 </f>
      </c>
      <c r="O76" t="n" s="1583">
        <v>1.0</v>
      </c>
      <c r="P76" s="1584" t="n">
        <v>3.0</v>
      </c>
      <c r="Q76" s="1585" t="s">
        <v>213</v>
      </c>
    </row>
    <row r="77" s="1587" customFormat="true">
      <c r="A77" t="s" s="1590">
        <v>125</v>
      </c>
      <c r="B77" t="s" s="1591">
        <v>126</v>
      </c>
      <c r="C77" t="s" s="1592">
        <v>181</v>
      </c>
      <c r="D77" t="n" s="1593">
        <v>152.0</v>
      </c>
      <c r="E77" t="s" s="1594">
        <v>180</v>
      </c>
      <c r="F77" t="s" s="1589">
        <v>178</v>
      </c>
      <c r="G77" s="1595">
        <f>D77*F77</f>
      </c>
      <c r="H77" s="1586"/>
      <c r="I77" s="1596"/>
      <c r="J77" s="1598">
        <f>G77</f>
      </c>
      <c r="K77" t="s" s="1588">
        <v>191</v>
      </c>
      <c r="L77" s="1599">
        <f>IF(+K77=T3,W3,IF(K77=T4,W4,if(K77=T5,W5,if(K77=T6,W6,if(K77=T7,W7,(0))))))</f>
      </c>
      <c r="M77" s="1601">
        <f>((E77-L77)/E77)*100 </f>
      </c>
      <c r="N77" s="1603">
        <f>((G77-L77)/G77)*100 </f>
      </c>
      <c r="O77" t="n" s="1604">
        <v>1.0</v>
      </c>
      <c r="P77" s="1605"/>
      <c r="Q77" s="1606"/>
    </row>
    <row r="78">
      <c r="A78" t="s" s="1610">
        <v>125</v>
      </c>
      <c r="B78" t="s" s="1611">
        <v>127</v>
      </c>
      <c r="C78" t="s" s="1612">
        <v>183</v>
      </c>
      <c r="D78" t="n" s="1613">
        <v>152.0</v>
      </c>
      <c r="E78" t="s" s="1614">
        <v>180</v>
      </c>
      <c r="F78" t="s" s="1609">
        <v>178</v>
      </c>
      <c r="G78" s="1615">
        <f>D78*F78</f>
      </c>
      <c r="H78" s="1607"/>
      <c r="I78" s="1616"/>
      <c r="J78" s="1618">
        <f>G78</f>
      </c>
      <c r="K78" t="s" s="1608">
        <v>170</v>
      </c>
      <c r="L78" s="1619">
        <f>IF(+K78=T3,W3,IF(K78=T4,W4,if(K78=T5,W5,if(K78=T6,W6,if(K78=T7,W7,(0))))))</f>
      </c>
      <c r="M78" s="1621">
        <f>((E78-L78)/E78)*100 </f>
      </c>
      <c r="N78" s="1623">
        <f>((G78-L78)/G78)*100 </f>
      </c>
      <c r="O78" t="n" s="1624">
        <v>2.0</v>
      </c>
      <c r="P78" s="1625" t="n">
        <v>2.0</v>
      </c>
      <c r="Q78" s="1626" t="s">
        <v>201</v>
      </c>
    </row>
    <row r="79">
      <c r="A79" t="s" s="1630">
        <v>128</v>
      </c>
      <c r="B79" t="s" s="1631">
        <v>129</v>
      </c>
      <c r="C79" t="s" s="1632">
        <v>183</v>
      </c>
      <c r="D79" t="n" s="1633">
        <v>152.0</v>
      </c>
      <c r="E79" t="s" s="1634">
        <v>180</v>
      </c>
      <c r="F79" t="s" s="1629">
        <v>178</v>
      </c>
      <c r="G79" s="1635">
        <f>D79*F79</f>
      </c>
      <c r="H79" s="1627"/>
      <c r="I79" s="1636"/>
      <c r="J79" s="1638">
        <f>G79</f>
      </c>
      <c r="K79" t="s" s="1628">
        <v>170</v>
      </c>
      <c r="L79" s="1639">
        <f>IF(+K79=T3,W3,IF(K79=T4,W4,if(K79=T5,W5,if(K79=T6,W6,if(K79=T7,W7,(0))))))</f>
      </c>
      <c r="M79" s="1641">
        <f>((E79-L79)/E79)*100 </f>
      </c>
      <c r="N79" s="1643">
        <f>((G79-L79)/G79)*100 </f>
      </c>
      <c r="O79" t="n" s="1644">
        <v>2.0</v>
      </c>
      <c r="P79" s="1645" t="n">
        <v>1.0</v>
      </c>
      <c r="Q79" s="1646" t="s">
        <v>203</v>
      </c>
    </row>
    <row r="80">
      <c r="A80" t="s" s="1650">
        <v>130</v>
      </c>
      <c r="B80" t="s" s="1651">
        <v>131</v>
      </c>
      <c r="C80" t="s" s="1652">
        <v>183</v>
      </c>
      <c r="D80" t="n" s="1653">
        <v>152.0</v>
      </c>
      <c r="E80" t="s" s="1654">
        <v>180</v>
      </c>
      <c r="F80" t="s" s="1649">
        <v>178</v>
      </c>
      <c r="G80" s="1655">
        <f>D80*F80</f>
      </c>
      <c r="H80" s="1647"/>
      <c r="I80" s="1656"/>
      <c r="J80" s="1658">
        <f>G80</f>
      </c>
      <c r="K80" t="s" s="1648">
        <v>170</v>
      </c>
      <c r="L80" s="1659">
        <f>IF(+K80=T3,W3,IF(K80=T4,W4,if(K80=T5,W5,if(K80=T6,W6,if(K80=T7,W7,(0))))))</f>
      </c>
      <c r="M80" s="1661">
        <f>((E80-L80)/E80)*100 </f>
      </c>
      <c r="N80" s="1663">
        <f>((G80-L80)/G80)*100 </f>
      </c>
      <c r="O80" t="n" s="1664">
        <v>2.0</v>
      </c>
      <c r="P80" s="1665" t="n">
        <v>1.0</v>
      </c>
      <c r="Q80" s="1666" t="s">
        <v>203</v>
      </c>
    </row>
    <row r="81" s="1668" customFormat="true">
      <c r="A81" t="s" s="1671">
        <v>133</v>
      </c>
      <c r="B81" t="s" s="1672">
        <v>134</v>
      </c>
      <c r="C81" t="s" s="1673">
        <v>214</v>
      </c>
      <c r="D81" t="n" s="1674">
        <v>152.0</v>
      </c>
      <c r="E81" t="s" s="1675">
        <v>180</v>
      </c>
      <c r="F81" t="s" s="1670">
        <v>178</v>
      </c>
      <c r="G81" s="1676">
        <f>D81*F81</f>
      </c>
      <c r="H81" s="1667"/>
      <c r="I81" s="1677"/>
      <c r="J81" s="1679">
        <f>G81</f>
      </c>
      <c r="K81" t="s" s="1669">
        <v>191</v>
      </c>
      <c r="L81" s="1680">
        <f>IF(+K81=T3,W3,IF(K81=T4,W4,if(K81=T5,W5,if(K81=T6,W6,if(K81=T7,W7,(0))))))</f>
      </c>
      <c r="M81" s="1682">
        <f>((E81-L81)/E81)*100 </f>
      </c>
      <c r="N81" s="1684">
        <f>((G81-L81)/G81)*100 </f>
      </c>
      <c r="O81" t="n" s="1685">
        <v>2.0</v>
      </c>
      <c r="P81" s="1686" t="n">
        <v>1.0</v>
      </c>
      <c r="Q81" s="1687" t="s">
        <v>203</v>
      </c>
    </row>
    <row r="82">
      <c r="A82" t="s" s="1691">
        <v>136</v>
      </c>
      <c r="B82" t="s" s="1692">
        <v>137</v>
      </c>
      <c r="C82" t="s" s="1693">
        <v>215</v>
      </c>
      <c r="D82" t="n" s="1694">
        <v>152.0</v>
      </c>
      <c r="E82" t="s" s="1695">
        <v>180</v>
      </c>
      <c r="F82" t="s" s="1690">
        <v>178</v>
      </c>
      <c r="G82" s="1696">
        <f>D82*F82</f>
      </c>
      <c r="H82" s="1688"/>
      <c r="I82" s="1697"/>
      <c r="J82" s="1699">
        <f>G82</f>
      </c>
      <c r="K82" t="s" s="1689">
        <v>173</v>
      </c>
      <c r="L82" s="1700">
        <f>IF(+K82=T3,W3,IF(K82=T4,W4,if(K82=T5,W5,if(K82=T6,W6,if(K82=T7,W7,(0))))))</f>
      </c>
      <c r="M82" s="1702">
        <f>((E82-L82)/E82)*100 </f>
      </c>
      <c r="N82" s="1704">
        <f>((G82-L82)/G82)*100 </f>
      </c>
      <c r="O82" t="n" s="1705">
        <v>4.0</v>
      </c>
      <c r="P82" s="1706"/>
      <c r="Q82" s="1707"/>
    </row>
    <row r="83">
      <c r="A83" t="s" s="1711">
        <v>136</v>
      </c>
      <c r="B83" t="s" s="1712">
        <v>138</v>
      </c>
      <c r="C83" t="s" s="1713">
        <v>215</v>
      </c>
      <c r="D83" t="n" s="1714">
        <v>152.0</v>
      </c>
      <c r="E83" t="s" s="1715">
        <v>180</v>
      </c>
      <c r="F83" t="s" s="1710">
        <v>178</v>
      </c>
      <c r="G83" s="1716">
        <f>D83*F83</f>
      </c>
      <c r="H83" s="1708"/>
      <c r="I83" s="1717"/>
      <c r="J83" s="1719">
        <f>G83</f>
      </c>
      <c r="K83" t="s" s="1709">
        <v>152</v>
      </c>
      <c r="L83" s="1720">
        <f>IF(+K83=T3,W3,IF(K83=T4,W4,if(K83=T5,W5,if(K83=T6,W6,if(K83=T7,W7,(0))))))</f>
      </c>
      <c r="M83" s="1722">
        <f>((E83-L83)/E83)*100 </f>
      </c>
      <c r="N83" s="1724">
        <f>((G83-L83)/G83)*100 </f>
      </c>
      <c r="O83" t="n" s="1725">
        <v>3.0</v>
      </c>
      <c r="P83" s="1726" t="n">
        <v>2.0</v>
      </c>
      <c r="Q83" s="1727" t="s">
        <v>216</v>
      </c>
    </row>
    <row r="84">
      <c r="A84" t="s" s="1731">
        <v>140</v>
      </c>
      <c r="B84" t="s" s="1732">
        <v>141</v>
      </c>
      <c r="C84" t="s" s="1733">
        <v>181</v>
      </c>
      <c r="D84" t="n" s="1734">
        <v>152.0</v>
      </c>
      <c r="E84" t="s" s="1735">
        <v>180</v>
      </c>
      <c r="F84" t="s" s="1730">
        <v>178</v>
      </c>
      <c r="G84" s="1736">
        <f>D84*F84</f>
      </c>
      <c r="H84" s="1728"/>
      <c r="I84" s="1737"/>
      <c r="J84" s="1739">
        <f>G84</f>
      </c>
      <c r="K84" t="s" s="1729">
        <v>173</v>
      </c>
      <c r="L84" s="1740">
        <f>IF(+K84=T3,W3,IF(K84=T4,W4,if(K84=T5,W5,if(K84=T6,W6,if(K84=T7,W7,(0))))))</f>
      </c>
      <c r="M84" s="1742">
        <f>((E84-L84)/E84)*100 </f>
      </c>
      <c r="N84" s="1744">
        <f>((G84-L84)/G84)*100 </f>
      </c>
      <c r="O84" t="n" s="1745">
        <v>4.0</v>
      </c>
      <c r="P84" s="1746"/>
      <c r="Q84" s="1747"/>
    </row>
    <row r="85">
      <c r="A85" t="s" s="1751">
        <v>140</v>
      </c>
      <c r="B85" t="s" s="1752">
        <v>142</v>
      </c>
      <c r="C85" t="s" s="1753">
        <v>194</v>
      </c>
      <c r="D85" t="n" s="1754">
        <v>152.0</v>
      </c>
      <c r="E85" t="s" s="1755">
        <v>180</v>
      </c>
      <c r="F85" t="s" s="1750">
        <v>178</v>
      </c>
      <c r="G85" s="1756">
        <f>D85*F85</f>
      </c>
      <c r="H85" s="1748"/>
      <c r="I85" s="1757"/>
      <c r="J85" s="1759">
        <f>G85</f>
      </c>
      <c r="K85" t="s" s="1749">
        <v>170</v>
      </c>
      <c r="L85" s="1760">
        <f>IF(+K85=T3,W3,IF(K85=T4,W4,if(K85=T5,W5,if(K85=T6,W6,if(K85=T7,W7,(0))))))</f>
      </c>
      <c r="M85" s="1762">
        <f>((E85-L85)/E85)*100 </f>
      </c>
      <c r="N85" s="1764">
        <f>((G85-L85)/G85)*100 </f>
      </c>
      <c r="O85" t="n" s="1765">
        <v>2.0</v>
      </c>
      <c r="P85" s="1766"/>
      <c r="Q85" s="1767"/>
    </row>
    <row r="86">
      <c r="A86" t="s" s="1771">
        <v>140</v>
      </c>
      <c r="B86" t="s" s="1772">
        <v>143</v>
      </c>
      <c r="C86" t="s" s="1773">
        <v>181</v>
      </c>
      <c r="D86" t="n" s="1774">
        <v>152.0</v>
      </c>
      <c r="E86" t="s" s="1775">
        <v>180</v>
      </c>
      <c r="F86" t="s" s="1770">
        <v>178</v>
      </c>
      <c r="G86" s="1776">
        <f>D86*F86</f>
      </c>
      <c r="H86" s="1768"/>
      <c r="I86" s="1777"/>
      <c r="J86" s="1779">
        <f>G86</f>
      </c>
      <c r="K86" t="s" s="1769">
        <v>171</v>
      </c>
      <c r="L86" s="1780">
        <f>IF(+K86=T3,W3,IF(K86=T4,W4,if(K86=T5,W5,if(K86=T6,W6,if(K86=T7,W7,(0))))))</f>
      </c>
      <c r="M86" s="1782">
        <f>((E86-L86)/E86)*100 </f>
      </c>
      <c r="N86" s="1784">
        <f>((G86-L86)/G86)*100 </f>
      </c>
      <c r="O86" t="n" s="1785">
        <v>1.0</v>
      </c>
      <c r="P86" s="1786" t="n">
        <v>3.0</v>
      </c>
      <c r="Q86" s="1787" t="s">
        <v>206</v>
      </c>
    </row>
    <row r="87">
      <c r="A87" t="s" s="1791">
        <v>145</v>
      </c>
      <c r="B87" t="s" s="1792">
        <v>146</v>
      </c>
      <c r="C87" t="s" s="1793">
        <v>181</v>
      </c>
      <c r="D87" t="n" s="1794">
        <v>152.0</v>
      </c>
      <c r="E87" t="s" s="1795">
        <v>180</v>
      </c>
      <c r="F87" t="s" s="1790">
        <v>178</v>
      </c>
      <c r="G87" s="1796">
        <f>D87*F87</f>
      </c>
      <c r="H87" s="1788"/>
      <c r="I87" s="1797"/>
      <c r="J87" s="1799">
        <f>G87</f>
      </c>
      <c r="K87" t="s" s="1789">
        <v>152</v>
      </c>
      <c r="L87" s="1800">
        <f>IF(+K87=T3,W3,IF(K87=T4,W4,if(K87=T5,W5,if(K87=T6,W6,if(K87=T7,W7,(0))))))</f>
      </c>
      <c r="M87" s="1802">
        <f>((E87-L87)/E87)*100 </f>
      </c>
      <c r="N87" s="1804">
        <f>((G87-L87)/G87)*100 </f>
      </c>
      <c r="O87" t="n" s="1805">
        <v>3.0</v>
      </c>
      <c r="P87" s="1806"/>
      <c r="Q87" s="1807"/>
    </row>
    <row r="88">
      <c r="A88" t="s" s="1811">
        <v>145</v>
      </c>
      <c r="B88" t="s" s="1812">
        <v>147</v>
      </c>
      <c r="C88" t="s" s="1813">
        <v>183</v>
      </c>
      <c r="D88" t="n" s="1814">
        <v>152.0</v>
      </c>
      <c r="E88" t="s" s="1815">
        <v>180</v>
      </c>
      <c r="F88" t="s" s="1810">
        <v>178</v>
      </c>
      <c r="G88" s="1816">
        <f>D88*F88</f>
      </c>
      <c r="H88" s="1808"/>
      <c r="I88" s="1817"/>
      <c r="J88" s="1819">
        <f>G88</f>
      </c>
      <c r="K88" t="s" s="1809">
        <v>170</v>
      </c>
      <c r="L88" s="1820">
        <f>IF(+K88=T3,W3,IF(K88=T4,W4,if(K88=T5,W5,if(K88=T6,W6,if(K88=T7,W7,(0))))))</f>
      </c>
      <c r="M88" s="1822">
        <f>((E88-L88)/E88)*100 </f>
      </c>
      <c r="N88" s="1824">
        <f>((G88-L88)/G88)*100 </f>
      </c>
      <c r="O88" t="n" s="1825">
        <v>2.0</v>
      </c>
      <c r="P88" s="1826" t="n">
        <v>2.0</v>
      </c>
      <c r="Q88" s="1827" t="s">
        <v>182</v>
      </c>
    </row>
    <row r="89">
      <c r="A89" t="s" s="1828">
        <v>217</v>
      </c>
      <c r="B89" t="s">
        <v>138</v>
      </c>
      <c r="K89" t="s" s="1829">
        <v>152</v>
      </c>
      <c r="L89">
        <f>IF(+K89=T3,W3,IF(K89=T4,W4,if(K89=T5,W5,if(K89=T6,W6,if(K89=T7,W7)))))</f>
      </c>
    </row>
    <row r="90">
      <c r="A90" t="s" s="1830">
        <v>217</v>
      </c>
      <c r="B90" t="s">
        <v>218</v>
      </c>
      <c r="K90" t="s" s="1831">
        <v>170</v>
      </c>
      <c r="L90">
        <f>IF(+K90=T3,W3,IF(K90=T4,W4,if(K90=T5,W5,if(K90=T6,W6,if(K90=T7,W7)))))</f>
      </c>
    </row>
    <row r="91">
      <c r="A91" t="s" s="1832">
        <v>217</v>
      </c>
      <c r="B91" t="s">
        <v>76</v>
      </c>
      <c r="K91" t="s" s="1833">
        <v>170</v>
      </c>
      <c r="L91">
        <f>IF(+K91=T3,W3,IF(K91=T4,W4,if(K91=T5,W5,if(K91=T6,W6,if(K91=T7,W7)))))</f>
      </c>
    </row>
    <row r="92">
      <c r="A92" t="s" s="1834">
        <v>217</v>
      </c>
      <c r="B92" t="s">
        <v>219</v>
      </c>
      <c r="K92" t="s" s="1835">
        <v>171</v>
      </c>
      <c r="L92">
        <f>IF(+K92=T3,W3,IF(K92=T4,W4,if(K92=T5,W5,if(K92=T6,W6,if(K92=T7,W7)))))</f>
      </c>
    </row>
    <row r="93">
      <c r="A93" t="s" s="1836">
        <v>220</v>
      </c>
      <c r="E93" t="n" s="1837">
        <v>609000.0</v>
      </c>
      <c r="G93" s="1838">
        <f>SUM(G2:G92)</f>
      </c>
      <c r="H93" s="1839">
        <f>SUM(H2:H92)</f>
      </c>
      <c r="J93" s="1840">
        <f>SUM(J2:J92)</f>
      </c>
      <c r="L93" s="1841">
        <f>SUM(L2:L92)</f>
      </c>
      <c r="O93" t="s">
        <v>221</v>
      </c>
      <c r="P93" t="n">
        <v>87.0</v>
      </c>
    </row>
    <row r="98">
      <c r="E98" t="s" s="1842">
        <v>222</v>
      </c>
      <c r="F98" t="n" s="1843">
        <v>609000.0</v>
      </c>
    </row>
    <row r="99">
      <c r="E99" t="s" s="1844">
        <v>223</v>
      </c>
      <c r="F99" s="1845">
        <f>SUM(G2:G92)</f>
      </c>
    </row>
    <row r="100">
      <c r="E100" t="s" s="1846">
        <v>224</v>
      </c>
      <c r="F100" s="1847">
        <f>SUM(H2:H92)</f>
      </c>
    </row>
    <row r="101">
      <c r="E101" t="s" s="1848">
        <v>225</v>
      </c>
      <c r="F101" s="1849">
        <f>SUM(J2:J92)</f>
      </c>
    </row>
    <row r="102">
      <c r="E102" t="s" s="1850">
        <v>226</v>
      </c>
      <c r="F102" s="1851">
        <f>SUM(L2:L92)</f>
      </c>
    </row>
    <row r="103">
      <c r="E103" t="s" s="1852">
        <v>163</v>
      </c>
      <c r="F103" s="1853">
        <f>(609000.0-SUM(L2:L92))/(609000.0)*100</f>
      </c>
    </row>
    <row r="104">
      <c r="E104" t="s" s="1854">
        <v>227</v>
      </c>
      <c r="F104" s="1855">
        <f>(SUM(G2:G92)-SUM(L2:L92))/(SUM(G2:G92))*100</f>
      </c>
    </row>
    <row r="105">
      <c r="E105" t="s" s="1856">
        <v>228</v>
      </c>
      <c r="F105" s="1857">
        <f>(609000.0+SUM(H2:H92)-SUM(L2:L92))/(609000.0+SUM(H2:H92))*100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H5"/>
  <sheetViews>
    <sheetView workbookViewId="0">
      <selection activeCell="B39" sqref="B39"/>
    </sheetView>
  </sheetViews>
  <sheetFormatPr defaultRowHeight="15" x14ac:dyDescent="0.25"/>
  <cols>
    <col min="5" max="5" customWidth="true" width="12.140625" collapsed="true"/>
  </cols>
  <sheetData>
    <row r="2" spans="1:7" x14ac:dyDescent="0.25">
      <c r="B2" t="s">
        <v>149</v>
      </c>
      <c r="C2" t="s">
        <v>1</v>
      </c>
      <c r="D2" s="7" t="s">
        <v>2</v>
      </c>
      <c r="E2" s="7" t="s">
        <v>3</v>
      </c>
      <c r="G2" t="s">
        <v>150</v>
      </c>
    </row>
    <row r="3" spans="1:7" x14ac:dyDescent="0.25">
      <c r="A3" s="65" t="s">
        <v>151</v>
      </c>
      <c r="B3" s="6" t="s">
        <v>7</v>
      </c>
      <c r="C3" s="2">
        <v>156</v>
      </c>
      <c r="D3" s="3">
        <v>25</v>
      </c>
      <c r="E3" s="3">
        <v>3</v>
      </c>
      <c r="F3" s="3"/>
      <c r="G3" t="s">
        <v>152</v>
      </c>
    </row>
    <row r="4" spans="1:7" x14ac:dyDescent="0.25">
      <c r="A4" s="65"/>
      <c r="B4" s="6" t="s">
        <v>8</v>
      </c>
      <c r="C4" s="2">
        <v>160</v>
      </c>
      <c r="D4" s="3">
        <v>25</v>
      </c>
      <c r="E4" s="3">
        <v>4</v>
      </c>
    </row>
    <row r="5" spans="1:7" x14ac:dyDescent="0.25">
      <c r="A5" t="s">
        <v>153</v>
      </c>
    </row>
  </sheetData>
  <mergeCells count="1">
    <mergeCell ref="A3:A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9"/>
  <sheetViews>
    <sheetView workbookViewId="0">
      <selection activeCell="O15" sqref="O15"/>
    </sheetView>
  </sheetViews>
  <sheetFormatPr defaultRowHeight="15" x14ac:dyDescent="0.25"/>
  <sheetData>
    <row ht="60.75" r="1" spans="1:31" thickBot="1" x14ac:dyDescent="0.3">
      <c r="A1" s="9" t="s">
        <v>154</v>
      </c>
      <c r="B1" s="9" t="s">
        <v>155</v>
      </c>
      <c r="C1" s="9" t="s">
        <v>1</v>
      </c>
      <c r="D1" s="9" t="s">
        <v>156</v>
      </c>
      <c r="E1" s="9" t="s">
        <v>2</v>
      </c>
      <c r="F1" s="9" t="s">
        <v>3</v>
      </c>
      <c r="G1" s="27" t="s">
        <v>157</v>
      </c>
      <c r="H1" s="27" t="s">
        <v>158</v>
      </c>
      <c r="I1" s="27" t="s">
        <v>159</v>
      </c>
      <c r="J1" s="27" t="s">
        <v>160</v>
      </c>
      <c r="K1" s="27" t="s">
        <v>161</v>
      </c>
      <c r="L1" s="44" t="s">
        <v>162</v>
      </c>
      <c r="M1" s="9" t="s">
        <v>163</v>
      </c>
      <c r="N1" s="9" t="s">
        <v>164</v>
      </c>
      <c r="O1" s="53" t="s">
        <v>165</v>
      </c>
      <c r="P1" s="59" t="s">
        <v>166</v>
      </c>
      <c r="Q1" s="59" t="s">
        <v>167</v>
      </c>
      <c r="R1" s="64"/>
      <c r="S1" s="64"/>
      <c r="T1" s="64"/>
      <c r="U1" s="64"/>
      <c r="V1" s="64"/>
      <c r="W1" s="64"/>
      <c r="X1" s="64"/>
      <c r="Y1" s="64"/>
      <c r="Z1" s="64"/>
      <c r="AA1" t="s">
        <v>150</v>
      </c>
      <c r="AB1" t="s">
        <v>168</v>
      </c>
      <c r="AC1" t="s">
        <v>169</v>
      </c>
      <c r="AD1" t="s">
        <v>162</v>
      </c>
      <c r="AE1" s="64"/>
    </row>
    <row ht="15.75" r="2" spans="1:31" thickBot="1" x14ac:dyDescent="0.3">
      <c r="A2" s="78" t="s">
        <v>5</v>
      </c>
      <c r="B2" s="12" t="s">
        <v>7</v>
      </c>
      <c r="C2" s="17">
        <v>156</v>
      </c>
      <c r="D2" s="17">
        <v>152</v>
      </c>
      <c r="E2" s="22">
        <v>300</v>
      </c>
      <c r="F2" s="22">
        <v>10</v>
      </c>
      <c r="G2" s="28">
        <f>F2*D2</f>
        <v>1520</v>
      </c>
      <c r="H2" s="28"/>
      <c r="I2" s="34"/>
      <c r="J2" s="39">
        <f>G2+I2</f>
        <v>1520</v>
      </c>
      <c r="K2" s="40" t="s">
        <v>152</v>
      </c>
      <c r="L2" s="45">
        <f>_xlfn.IFS(K2=$AA$2, $AD$2, K2=$AA$3, $AD$3, K2=$AA$4, $AD$4,K2=$AA$5, $AD$5,K2=$AA$6, $AD$6,K2=$AA$7, $AD$7 )</f>
        <v>350</v>
      </c>
      <c r="M2" s="80">
        <f>100*(1-SUM(L2:L3)/SUM(E2:E3))</f>
        <v>-19.999999999999996</v>
      </c>
      <c r="N2" s="82">
        <f>100*(1-SUM(L2:L3)/(SUM(H2:H3)+SUM(J2:J3)))</f>
        <v>73.684210526315795</v>
      </c>
      <c r="O2" s="54">
        <v>3</v>
      </c>
      <c r="P2" s="72">
        <f>COUNT(O2:O3)</f>
        <v>2</v>
      </c>
      <c r="Q2" s="75">
        <f>AVERAGE(O2:O3)</f>
        <v>2.5</v>
      </c>
      <c r="AD2">
        <v>50</v>
      </c>
    </row>
    <row ht="15.75" r="3" spans="1:31" thickBot="1" x14ac:dyDescent="0.3">
      <c r="A3" s="79"/>
      <c r="B3" s="13" t="s">
        <v>8</v>
      </c>
      <c r="C3" s="18">
        <v>160</v>
      </c>
      <c r="D3" s="18">
        <v>152</v>
      </c>
      <c r="E3" s="23">
        <v>200</v>
      </c>
      <c r="F3" s="23">
        <v>5</v>
      </c>
      <c r="G3" s="29">
        <f ref="G3:G19" si="0" t="shared">D3*F3</f>
        <v>760</v>
      </c>
      <c r="H3" s="29"/>
      <c r="I3" s="35"/>
      <c r="J3" s="39">
        <f ref="J3:J19" si="1" t="shared">G3+I3</f>
        <v>760</v>
      </c>
      <c r="K3" s="41" t="s">
        <v>170</v>
      </c>
      <c r="L3" s="45">
        <f>_xlfn.IFS(K3=$AA$2, $AD$2, K3=$AA$3, $AD$3, K3=$AA$4, $AD$4,K3=$AA$5, $AD$5,K3=$AA$6, $AD$6,K3=$AA$7, $AD$7 )</f>
        <v>250</v>
      </c>
      <c r="M3" s="81"/>
      <c r="N3" s="83"/>
      <c r="O3" s="55">
        <v>2</v>
      </c>
      <c r="P3" s="74"/>
      <c r="Q3" s="77"/>
      <c r="AA3" t="s">
        <v>171</v>
      </c>
      <c r="AB3">
        <v>100</v>
      </c>
      <c r="AC3">
        <v>50</v>
      </c>
      <c r="AD3">
        <f>AB3+AC3</f>
        <v>150</v>
      </c>
    </row>
    <row ht="15.75" r="4" spans="1:31" thickBot="1" x14ac:dyDescent="0.3">
      <c r="A4" s="10" t="s">
        <v>9</v>
      </c>
      <c r="B4" s="14" t="s">
        <v>10</v>
      </c>
      <c r="C4" s="19">
        <v>152</v>
      </c>
      <c r="D4" s="19">
        <v>152</v>
      </c>
      <c r="E4" s="24">
        <v>150</v>
      </c>
      <c r="F4" s="24">
        <v>10</v>
      </c>
      <c r="G4" s="30">
        <f si="0" t="shared"/>
        <v>1520</v>
      </c>
      <c r="H4" s="30"/>
      <c r="I4" s="36"/>
      <c r="J4" s="39">
        <f si="1" t="shared"/>
        <v>1520</v>
      </c>
      <c r="K4" s="42" t="s">
        <v>152</v>
      </c>
      <c r="L4" s="45">
        <f>_xlfn.IFS(K4=$AA$2, $AD$2, K4=$AA$3, $AD$3, K4=$AA$4, $AD$4,K4=$AA$5, $AD$5,K4=$AA$6, $AD$6,K4=$AA$7, $AD$7 )</f>
        <v>350</v>
      </c>
      <c r="M4" s="49">
        <f>100*(1-L4/E4)</f>
        <v>-133.33333333333334</v>
      </c>
      <c r="N4" s="51">
        <f>100*(1-L4/G4)</f>
        <v>76.973684210526315</v>
      </c>
      <c r="O4" s="56">
        <v>3</v>
      </c>
      <c r="P4" s="60">
        <f>1</f>
        <v>1</v>
      </c>
      <c r="Q4" s="62">
        <f>O4</f>
        <v>3</v>
      </c>
      <c r="AA4" t="s">
        <v>170</v>
      </c>
      <c r="AB4">
        <v>200</v>
      </c>
      <c r="AC4">
        <v>50</v>
      </c>
      <c r="AD4">
        <f>AB4+AC4</f>
        <v>250</v>
      </c>
    </row>
    <row ht="15.75" r="5" spans="1:31" thickBot="1" x14ac:dyDescent="0.3">
      <c r="A5" s="10" t="s">
        <v>11</v>
      </c>
      <c r="B5" s="14" t="s">
        <v>12</v>
      </c>
      <c r="C5" s="19">
        <v>73</v>
      </c>
      <c r="D5" s="19">
        <v>152</v>
      </c>
      <c r="E5" s="24">
        <v>0</v>
      </c>
      <c r="F5" s="24">
        <v>0</v>
      </c>
      <c r="G5" s="31">
        <v>0</v>
      </c>
      <c r="H5" s="31">
        <f>73*44</f>
        <v>3212</v>
      </c>
      <c r="I5" s="36"/>
      <c r="J5" s="39">
        <f si="1" t="shared"/>
        <v>0</v>
      </c>
      <c r="K5" s="42" t="s">
        <v>172</v>
      </c>
      <c r="L5" s="45">
        <f>_xlfn.IFS(K5=$AA$2, $AD$2, K5=$AA$3, $AD$3, K5=$AA$4, $AD$4,K5=$AA$5, $AD$5,K5=$AA$6, $AD$6,K5=$AA$7, $AD$7 )</f>
        <v>550</v>
      </c>
      <c r="M5" s="50" t="e">
        <f>100*(1-L5/E5)</f>
        <v>#DIV/0!</v>
      </c>
      <c r="N5" s="52">
        <f>100*(1-L5/H5)</f>
        <v>82.876712328767127</v>
      </c>
      <c r="O5" s="54">
        <v>5</v>
      </c>
      <c r="P5" s="61">
        <f>1</f>
        <v>1</v>
      </c>
      <c r="Q5" s="63">
        <f>O5</f>
        <v>5</v>
      </c>
      <c r="AA5" t="s">
        <v>152</v>
      </c>
      <c r="AB5">
        <v>300</v>
      </c>
      <c r="AC5">
        <v>50</v>
      </c>
      <c r="AD5">
        <f>AB5+AC5</f>
        <v>350</v>
      </c>
    </row>
    <row ht="15.75" r="6" spans="1:31" thickBot="1" x14ac:dyDescent="0.3">
      <c r="A6" s="10" t="s">
        <v>13</v>
      </c>
      <c r="B6" s="14" t="s">
        <v>14</v>
      </c>
      <c r="C6" s="19">
        <v>137</v>
      </c>
      <c r="D6" s="19">
        <v>152</v>
      </c>
      <c r="E6" s="24">
        <v>400</v>
      </c>
      <c r="F6" s="24">
        <v>5</v>
      </c>
      <c r="G6" s="30">
        <f si="0" t="shared"/>
        <v>760</v>
      </c>
      <c r="H6" s="30"/>
      <c r="I6" s="36"/>
      <c r="J6" s="39">
        <f si="1" t="shared"/>
        <v>760</v>
      </c>
      <c r="K6" s="42" t="s">
        <v>171</v>
      </c>
      <c r="L6" s="45">
        <f>_xlfn.IFS(K6=$AA$2, $AD$2, K6=$AA$3, $AD$3, K6=$AA$4, $AD$4,K6=$AA$5, $AD$5,K6=$AA$6, $AD$6,K6=$AA$7, $AD$7 )</f>
        <v>150</v>
      </c>
      <c r="M6" s="49">
        <f>100*(1-L6/E6)</f>
        <v>62.5</v>
      </c>
      <c r="N6" s="51">
        <f>100*(1-L6/G6)</f>
        <v>80.263157894736835</v>
      </c>
      <c r="O6" s="57">
        <v>1</v>
      </c>
      <c r="P6" s="60">
        <f>1</f>
        <v>1</v>
      </c>
      <c r="Q6" s="62">
        <f>O6</f>
        <v>1</v>
      </c>
      <c r="AA6" t="s">
        <v>173</v>
      </c>
      <c r="AB6">
        <v>400</v>
      </c>
      <c r="AC6">
        <v>50</v>
      </c>
      <c r="AD6">
        <f>AB6+AC6</f>
        <v>450</v>
      </c>
    </row>
    <row ht="15.75" r="7" spans="1:31" thickBot="1" x14ac:dyDescent="0.3">
      <c r="A7" s="11" t="s">
        <v>16</v>
      </c>
      <c r="B7" s="12" t="s">
        <v>17</v>
      </c>
      <c r="C7" s="17">
        <v>160</v>
      </c>
      <c r="D7" s="17">
        <v>152</v>
      </c>
      <c r="E7" s="22">
        <v>150</v>
      </c>
      <c r="F7" s="22">
        <v>7</v>
      </c>
      <c r="G7" s="28">
        <f si="0" t="shared"/>
        <v>1064</v>
      </c>
      <c r="H7" s="28"/>
      <c r="I7" s="34"/>
      <c r="J7" s="28">
        <f si="1" t="shared"/>
        <v>1064</v>
      </c>
      <c r="K7" s="42" t="s">
        <v>173</v>
      </c>
      <c r="L7" s="46">
        <f ref="L7:L19" si="2" t="shared">_xlfn.IFS(K7=$AA$2, $AD$2, K7=$AA$3, $AD$3, K7=$AA$4, $AD$4,K7=$AA$5, $AD$5,K7=$AA$6, $AD$6,K7=$AA$7, $AD$7 )</f>
        <v>450</v>
      </c>
      <c r="M7" s="66">
        <f>100*(1-SUM(L7:L19)/SUM(E7:E19))</f>
        <v>8.6419753086419799</v>
      </c>
      <c r="N7" s="69">
        <f>100*(1-SUM(L7:L19)/SUM(G7:G19))</f>
        <v>75.412014885699094</v>
      </c>
      <c r="O7" s="54">
        <v>4</v>
      </c>
      <c r="P7" s="72">
        <f>COUNT(O7:O19)</f>
        <v>13</v>
      </c>
      <c r="Q7" s="75">
        <f>AVERAGE(O7:O19)</f>
        <v>2.5384615384615383</v>
      </c>
      <c r="AA7" t="s">
        <v>172</v>
      </c>
      <c r="AB7">
        <v>500</v>
      </c>
      <c r="AC7">
        <v>50</v>
      </c>
      <c r="AD7">
        <f>AB7+AC7</f>
        <v>550</v>
      </c>
    </row>
    <row ht="15.75" r="8" spans="1:31" thickBot="1" x14ac:dyDescent="0.3">
      <c r="A8" s="11" t="s">
        <v>16</v>
      </c>
      <c r="B8" s="15" t="s">
        <v>18</v>
      </c>
      <c r="C8" s="20">
        <v>160</v>
      </c>
      <c r="D8" s="20">
        <v>152</v>
      </c>
      <c r="E8" s="25">
        <v>200</v>
      </c>
      <c r="F8" s="25">
        <v>8</v>
      </c>
      <c r="G8" s="32">
        <f si="0" t="shared"/>
        <v>1216</v>
      </c>
      <c r="H8" s="32"/>
      <c r="I8" s="37"/>
      <c r="J8" s="28">
        <f si="1" t="shared"/>
        <v>1216</v>
      </c>
      <c r="K8" s="42" t="s">
        <v>152</v>
      </c>
      <c r="L8" s="47">
        <f si="2" t="shared"/>
        <v>350</v>
      </c>
      <c r="M8" s="67"/>
      <c r="N8" s="70"/>
      <c r="O8" s="58">
        <v>3</v>
      </c>
      <c r="P8" s="73"/>
      <c r="Q8" s="76"/>
    </row>
    <row ht="15.75" r="9" spans="1:31" thickBot="1" x14ac:dyDescent="0.3">
      <c r="A9" s="11" t="s">
        <v>16</v>
      </c>
      <c r="B9" s="15" t="s">
        <v>19</v>
      </c>
      <c r="C9" s="20">
        <v>124</v>
      </c>
      <c r="D9" s="20">
        <v>152</v>
      </c>
      <c r="E9" s="25">
        <v>300</v>
      </c>
      <c r="F9" s="25">
        <v>9</v>
      </c>
      <c r="G9" s="32">
        <f si="0" t="shared"/>
        <v>1368</v>
      </c>
      <c r="H9" s="32"/>
      <c r="I9" s="37"/>
      <c r="J9" s="28">
        <f si="1" t="shared"/>
        <v>1368</v>
      </c>
      <c r="K9" s="42" t="s">
        <v>152</v>
      </c>
      <c r="L9" s="47">
        <f si="2" t="shared"/>
        <v>350</v>
      </c>
      <c r="M9" s="67"/>
      <c r="N9" s="70"/>
      <c r="O9" s="58">
        <v>3</v>
      </c>
      <c r="P9" s="73"/>
      <c r="Q9" s="76"/>
    </row>
    <row ht="15.75" r="10" spans="1:31" thickBot="1" x14ac:dyDescent="0.3">
      <c r="A10" s="11" t="s">
        <v>16</v>
      </c>
      <c r="B10" s="15" t="s">
        <v>20</v>
      </c>
      <c r="C10" s="20">
        <v>136</v>
      </c>
      <c r="D10" s="20">
        <v>152</v>
      </c>
      <c r="E10" s="25">
        <v>400</v>
      </c>
      <c r="F10" s="25">
        <v>10</v>
      </c>
      <c r="G10" s="32">
        <f si="0" t="shared"/>
        <v>1520</v>
      </c>
      <c r="H10" s="32"/>
      <c r="I10" s="37"/>
      <c r="J10" s="28">
        <f si="1" t="shared"/>
        <v>1520</v>
      </c>
      <c r="K10" s="42" t="s">
        <v>152</v>
      </c>
      <c r="L10" s="47">
        <f si="2" t="shared"/>
        <v>350</v>
      </c>
      <c r="M10" s="67"/>
      <c r="N10" s="70"/>
      <c r="O10" s="58">
        <v>3</v>
      </c>
      <c r="P10" s="73"/>
      <c r="Q10" s="76"/>
    </row>
    <row ht="15.75" r="11" spans="1:31" thickBot="1" x14ac:dyDescent="0.3">
      <c r="A11" s="11" t="s">
        <v>16</v>
      </c>
      <c r="B11" s="16"/>
      <c r="C11" s="21"/>
      <c r="D11" s="21"/>
      <c r="E11" s="26"/>
      <c r="F11" s="26"/>
      <c r="G11" s="33"/>
      <c r="H11" s="33"/>
      <c r="I11" s="38"/>
      <c r="J11" s="28"/>
      <c r="K11" s="43"/>
      <c r="L11" s="47"/>
      <c r="M11" s="67"/>
      <c r="N11" s="70"/>
      <c r="O11" s="58">
        <v>2</v>
      </c>
      <c r="P11" s="73"/>
      <c r="Q11" s="76"/>
    </row>
    <row ht="15.75" r="12" spans="1:31" thickBot="1" x14ac:dyDescent="0.3">
      <c r="A12" s="11" t="s">
        <v>16</v>
      </c>
      <c r="B12" s="15" t="s">
        <v>22</v>
      </c>
      <c r="C12" s="20">
        <v>160</v>
      </c>
      <c r="D12" s="20">
        <v>152</v>
      </c>
      <c r="E12" s="25">
        <v>500</v>
      </c>
      <c r="F12" s="25">
        <v>10</v>
      </c>
      <c r="G12" s="32">
        <f si="0" t="shared"/>
        <v>1520</v>
      </c>
      <c r="H12" s="32"/>
      <c r="I12" s="37"/>
      <c r="J12" s="28">
        <f si="1" t="shared"/>
        <v>1520</v>
      </c>
      <c r="K12" s="42" t="s">
        <v>170</v>
      </c>
      <c r="L12" s="47">
        <f si="2" t="shared"/>
        <v>250</v>
      </c>
      <c r="M12" s="67"/>
      <c r="N12" s="70"/>
      <c r="O12" s="58">
        <v>2</v>
      </c>
      <c r="P12" s="73"/>
      <c r="Q12" s="76"/>
    </row>
    <row ht="15.75" r="13" spans="1:31" thickBot="1" x14ac:dyDescent="0.3">
      <c r="A13" s="11" t="s">
        <v>16</v>
      </c>
      <c r="B13" s="15" t="s">
        <v>23</v>
      </c>
      <c r="C13" s="20">
        <v>120</v>
      </c>
      <c r="D13" s="20">
        <v>152</v>
      </c>
      <c r="E13" s="25">
        <v>400</v>
      </c>
      <c r="F13" s="25">
        <v>15</v>
      </c>
      <c r="G13" s="32">
        <f si="0" t="shared"/>
        <v>2280</v>
      </c>
      <c r="H13" s="32"/>
      <c r="I13" s="37"/>
      <c r="J13" s="28">
        <f si="1" t="shared"/>
        <v>2280</v>
      </c>
      <c r="K13" s="42" t="s">
        <v>173</v>
      </c>
      <c r="L13" s="47">
        <f si="2" t="shared"/>
        <v>450</v>
      </c>
      <c r="M13" s="67"/>
      <c r="N13" s="70"/>
      <c r="O13" s="58">
        <v>4</v>
      </c>
      <c r="P13" s="73"/>
      <c r="Q13" s="76"/>
    </row>
    <row ht="15.75" r="14" spans="1:31" thickBot="1" x14ac:dyDescent="0.3">
      <c r="A14" s="11" t="s">
        <v>16</v>
      </c>
      <c r="B14" s="15" t="s">
        <v>24</v>
      </c>
      <c r="C14" s="20">
        <v>160</v>
      </c>
      <c r="D14" s="20">
        <v>152</v>
      </c>
      <c r="E14" s="25">
        <v>300</v>
      </c>
      <c r="F14" s="25">
        <v>10</v>
      </c>
      <c r="G14" s="32">
        <f si="0" t="shared"/>
        <v>1520</v>
      </c>
      <c r="H14" s="32"/>
      <c r="I14" s="37"/>
      <c r="J14" s="28">
        <f si="1" t="shared"/>
        <v>1520</v>
      </c>
      <c r="K14" s="42" t="s">
        <v>170</v>
      </c>
      <c r="L14" s="47">
        <f si="2" t="shared"/>
        <v>250</v>
      </c>
      <c r="M14" s="67"/>
      <c r="N14" s="70"/>
      <c r="O14" s="58">
        <v>2</v>
      </c>
      <c r="P14" s="73"/>
      <c r="Q14" s="76"/>
    </row>
    <row ht="15.75" r="15" spans="1:31" thickBot="1" x14ac:dyDescent="0.3">
      <c r="A15" s="11" t="s">
        <v>16</v>
      </c>
      <c r="B15" s="15" t="s">
        <v>25</v>
      </c>
      <c r="C15" s="20">
        <v>160</v>
      </c>
      <c r="D15" s="20">
        <v>152</v>
      </c>
      <c r="E15" s="25">
        <v>400</v>
      </c>
      <c r="F15" s="25">
        <v>8</v>
      </c>
      <c r="G15" s="32">
        <f si="0" t="shared"/>
        <v>1216</v>
      </c>
      <c r="H15" s="32"/>
      <c r="I15" s="37"/>
      <c r="J15" s="28">
        <f si="1" t="shared"/>
        <v>1216</v>
      </c>
      <c r="K15" s="42" t="s">
        <v>170</v>
      </c>
      <c r="L15" s="47">
        <f si="2" t="shared"/>
        <v>250</v>
      </c>
      <c r="M15" s="67"/>
      <c r="N15" s="70"/>
      <c r="O15" s="58">
        <v>2</v>
      </c>
      <c r="P15" s="73"/>
      <c r="Q15" s="76"/>
    </row>
    <row ht="15.75" r="16" spans="1:31" thickBot="1" x14ac:dyDescent="0.3">
      <c r="A16" s="11" t="s">
        <v>16</v>
      </c>
      <c r="B16" s="15" t="s">
        <v>26</v>
      </c>
      <c r="C16" s="20">
        <v>144</v>
      </c>
      <c r="D16" s="20">
        <v>152</v>
      </c>
      <c r="E16" s="25">
        <v>500</v>
      </c>
      <c r="F16" s="25">
        <v>7</v>
      </c>
      <c r="G16" s="32">
        <f si="0" t="shared"/>
        <v>1064</v>
      </c>
      <c r="H16" s="32"/>
      <c r="I16" s="37"/>
      <c r="J16" s="28">
        <f si="1" t="shared"/>
        <v>1064</v>
      </c>
      <c r="K16" s="42" t="s">
        <v>171</v>
      </c>
      <c r="L16" s="47">
        <f si="2" t="shared"/>
        <v>150</v>
      </c>
      <c r="M16" s="67"/>
      <c r="N16" s="70"/>
      <c r="O16" s="58">
        <v>1</v>
      </c>
      <c r="P16" s="73"/>
      <c r="Q16" s="76"/>
    </row>
    <row ht="15.75" r="17" spans="1:17" thickBot="1" x14ac:dyDescent="0.3">
      <c r="A17" s="11" t="s">
        <v>16</v>
      </c>
      <c r="B17" s="15" t="s">
        <v>27</v>
      </c>
      <c r="C17" s="20">
        <v>152</v>
      </c>
      <c r="D17" s="20">
        <v>152</v>
      </c>
      <c r="E17" s="25">
        <v>200</v>
      </c>
      <c r="F17" s="25">
        <v>6</v>
      </c>
      <c r="G17" s="32">
        <f si="0" t="shared"/>
        <v>912</v>
      </c>
      <c r="H17" s="32"/>
      <c r="I17" s="37"/>
      <c r="J17" s="28">
        <f si="1" t="shared"/>
        <v>912</v>
      </c>
      <c r="K17" s="42" t="s">
        <v>170</v>
      </c>
      <c r="L17" s="47">
        <f si="2" t="shared"/>
        <v>250</v>
      </c>
      <c r="M17" s="67"/>
      <c r="N17" s="70"/>
      <c r="O17" s="58">
        <v>2</v>
      </c>
      <c r="P17" s="73"/>
      <c r="Q17" s="76"/>
    </row>
    <row ht="15.75" r="18" spans="1:17" thickBot="1" x14ac:dyDescent="0.3">
      <c r="A18" s="11" t="s">
        <v>16</v>
      </c>
      <c r="B18" s="15" t="s">
        <v>28</v>
      </c>
      <c r="C18" s="20">
        <v>144</v>
      </c>
      <c r="D18" s="20">
        <v>152</v>
      </c>
      <c r="E18" s="25">
        <v>300</v>
      </c>
      <c r="F18" s="25">
        <v>5</v>
      </c>
      <c r="G18" s="32">
        <f si="0" t="shared"/>
        <v>760</v>
      </c>
      <c r="H18" s="32"/>
      <c r="I18" s="37"/>
      <c r="J18" s="28">
        <f si="1" t="shared"/>
        <v>760</v>
      </c>
      <c r="K18" s="42" t="s">
        <v>152</v>
      </c>
      <c r="L18" s="47">
        <f si="2" t="shared"/>
        <v>350</v>
      </c>
      <c r="M18" s="67"/>
      <c r="N18" s="70"/>
      <c r="O18" s="58">
        <v>3</v>
      </c>
      <c r="P18" s="73"/>
      <c r="Q18" s="76"/>
    </row>
    <row ht="15.75" r="19" spans="1:17" thickBot="1" x14ac:dyDescent="0.3">
      <c r="A19" s="11" t="s">
        <v>16</v>
      </c>
      <c r="B19" s="13" t="s">
        <v>29</v>
      </c>
      <c r="C19" s="18">
        <v>144</v>
      </c>
      <c r="D19" s="18">
        <v>152</v>
      </c>
      <c r="E19" s="23">
        <v>400</v>
      </c>
      <c r="F19" s="23">
        <v>4</v>
      </c>
      <c r="G19" s="29">
        <f si="0" t="shared"/>
        <v>608</v>
      </c>
      <c r="H19" s="29"/>
      <c r="I19" s="35"/>
      <c r="J19" s="28">
        <f si="1" t="shared"/>
        <v>608</v>
      </c>
      <c r="K19" s="42" t="s">
        <v>170</v>
      </c>
      <c r="L19" s="48">
        <f si="2" t="shared"/>
        <v>250</v>
      </c>
      <c r="M19" s="68"/>
      <c r="N19" s="71"/>
      <c r="O19" s="55">
        <v>2</v>
      </c>
      <c r="P19" s="74"/>
      <c r="Q19" s="77"/>
    </row>
  </sheetData>
  <mergeCells count="9">
    <mergeCell ref="M7:M19"/>
    <mergeCell ref="N7:N19"/>
    <mergeCell ref="P7:P19"/>
    <mergeCell ref="Q7:Q19"/>
    <mergeCell ref="A2:A3"/>
    <mergeCell ref="M2:M3"/>
    <mergeCell ref="N2:N3"/>
    <mergeCell ref="P2:P3"/>
    <mergeCell ref="Q2:Q3"/>
  </mergeCells>
  <conditionalFormatting sqref="E2:E19">
    <cfRule dxfId="0" operator="equal" priority="1" type="cellIs">
      <formula>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Revenue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2018-04-13T13:20:55Z</dcterms:created>
  <dcterms:modified xsi:type="dcterms:W3CDTF">2018-05-14T08:34:59Z</dcterms:modified>
</cp:coreProperties>
</file>