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<sst xmlns="http://schemas.openxmlformats.org/spreadsheetml/2006/main" count="20">
  <si>
    <t>单位</t>
  </si>
  <si>
    <t>股权本金</t>
  </si>
  <si>
    <t>应收股息</t>
  </si>
  <si>
    <t>债权</t>
  </si>
  <si>
    <t>应收债息</t>
  </si>
  <si>
    <t>3.留存收益</t>
  </si>
  <si>
    <t>合计</t>
  </si>
  <si>
    <t>贡献资金</t>
  </si>
  <si>
    <t>已分红\上交款</t>
  </si>
  <si>
    <t>投资回报率
（年化）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</si>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</sst>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177" formatCode="0.0%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20"/>
      <color rgb="FF000000"/>
      <name val="Times New Roman"/>
      <charset val="134"/>
    </font>
    <font>
      <sz val="12"/>
      <color rgb="FF000000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24" fillId="21" borderId="12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2" borderId="2" xfId="31" applyNumberFormat="1" applyFont="1" applyFill="1" applyBorder="1" applyAlignment="1">
      <alignment vertical="center" wrapText="1" readingOrder="1"/>
    </xf>
    <xf numFmtId="176" fontId="5" fillId="0" borderId="1" xfId="0" applyNumberFormat="1" applyFont="1" applyBorder="1" applyAlignment="1">
      <alignment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3" xfId="0" applyNumberFormat="1" applyFont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vertical="center" wrapText="1" readingOrder="1"/>
    </xf>
    <xf numFmtId="43" fontId="4" fillId="2" borderId="2" xfId="31" applyFont="1" applyFill="1" applyBorder="1" applyAlignment="1">
      <alignment vertical="center" wrapText="1" readingOrder="1"/>
    </xf>
    <xf numFmtId="9" fontId="4" fillId="3" borderId="2" xfId="9" applyFont="1" applyFill="1" applyBorder="1" applyAlignment="1">
      <alignment vertical="center" wrapText="1" readingOrder="1"/>
    </xf>
    <xf numFmtId="177" fontId="4" fillId="3" borderId="2" xfId="9" applyNumberFormat="1" applyFont="1" applyFill="1" applyBorder="1" applyAlignment="1">
      <alignment vertical="center" wrapText="1" readingOrder="1"/>
    </xf>
    <xf numFmtId="176" fontId="4" fillId="3" borderId="4" xfId="31" applyNumberFormat="1" applyFont="1" applyFill="1" applyBorder="1" applyAlignment="1">
      <alignment vertical="center" wrapText="1" readingOrder="1"/>
    </xf>
    <xf numFmtId="9" fontId="5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"/>
  <sheetViews>
    <sheetView tabSelected="1" workbookViewId="0">
      <selection activeCell="K10" sqref="K10"/>
    </sheetView>
  </sheetViews>
  <sheetFormatPr defaultColWidth="11.3571428571429" defaultRowHeight="14.4" customHeight="1"/>
  <cols>
    <col min="1" max="1" width="20.3571428571429" style="1" customWidth="1"/>
    <col min="2" max="3" width="16.0714285714286" style="1" customWidth="1"/>
    <col min="4" max="5" width="14.5714285714286" style="1" customWidth="1"/>
    <col min="6" max="7" width="16.5" style="1" customWidth="1"/>
    <col min="8" max="8" width="14.3571428571429" style="1" customWidth="1"/>
    <col min="9" max="9" width="21.6428571428571" style="1" customWidth="1"/>
    <col min="10" max="10" width="18.4285714285714" style="1" customWidth="1"/>
  </cols>
  <sheetData>
    <row r="1" ht="34.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7" t="s">
        <v>6</v>
      </c>
      <c r="H1" s="2" t="s">
        <v>7</v>
      </c>
      <c r="I1" s="2" t="s">
        <v>8</v>
      </c>
      <c r="J1" s="2" t="s">
        <v>9</v>
      </c>
    </row>
    <row r="2" ht="34.5" customHeight="1" spans="1:10">
      <c r="A2" s="3" t="s">
        <v>10</v>
      </c>
      <c r="B2" s="4">
        <v>449250.101655</v>
      </c>
      <c r="C2" s="4">
        <v>0</v>
      </c>
      <c r="D2" s="4">
        <v>0</v>
      </c>
      <c r="E2" s="4">
        <v>0</v>
      </c>
      <c r="F2" s="4">
        <v>404008.590744146</v>
      </c>
      <c r="G2" s="5">
        <f>SUM(B2:F2)</f>
        <v>853258.692399146</v>
      </c>
      <c r="H2" s="4">
        <v>0</v>
      </c>
      <c r="I2" s="8">
        <v>-104917.12855</v>
      </c>
      <c r="J2" s="10">
        <f>-I2/G2/3</f>
        <v>0.04098683845224</v>
      </c>
    </row>
    <row r="3" ht="34.5" customHeight="1" spans="1:10">
      <c r="A3" s="3" t="s">
        <v>11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f t="shared" ref="G3:G12" si="0">SUM(B3:F3)</f>
        <v>0</v>
      </c>
      <c r="H3" s="8">
        <v>-196000</v>
      </c>
      <c r="I3" s="8">
        <v>-5632</v>
      </c>
      <c r="J3" s="10">
        <f>-I3/50000/3</f>
        <v>0.0375466666666667</v>
      </c>
    </row>
    <row r="4" ht="34.5" customHeight="1" spans="1:10">
      <c r="A4" s="3" t="s">
        <v>12</v>
      </c>
      <c r="B4" s="4">
        <v>1000</v>
      </c>
      <c r="C4" s="4">
        <v>0</v>
      </c>
      <c r="D4" s="4">
        <v>0</v>
      </c>
      <c r="E4" s="4">
        <v>0</v>
      </c>
      <c r="F4" s="4">
        <v>0</v>
      </c>
      <c r="G4" s="5">
        <f t="shared" si="0"/>
        <v>1000</v>
      </c>
      <c r="H4" s="4">
        <v>0</v>
      </c>
      <c r="I4" s="8">
        <v>18317.04</v>
      </c>
      <c r="J4" s="11">
        <f>I4/G4/10</f>
        <v>1.831704</v>
      </c>
    </row>
    <row r="5" ht="34.5" customHeight="1" spans="1:10">
      <c r="A5" s="3" t="s">
        <v>13</v>
      </c>
      <c r="B5" s="4">
        <v>12453</v>
      </c>
      <c r="C5" s="4">
        <v>35297.0591509777</v>
      </c>
      <c r="D5" s="4">
        <v>11682.6475186953</v>
      </c>
      <c r="E5" s="4">
        <v>3160</v>
      </c>
      <c r="F5" s="4">
        <v>0</v>
      </c>
      <c r="G5" s="5">
        <f t="shared" si="0"/>
        <v>62592.706669673</v>
      </c>
      <c r="H5" s="4">
        <v>0</v>
      </c>
      <c r="I5" s="9">
        <v>0</v>
      </c>
      <c r="J5" s="12">
        <v>0</v>
      </c>
    </row>
    <row r="6" ht="34.5" customHeight="1" spans="1:10">
      <c r="A6" s="3" t="s">
        <v>14</v>
      </c>
      <c r="B6" s="4">
        <v>29575.0467</v>
      </c>
      <c r="C6" s="4">
        <v>33277.1958054359</v>
      </c>
      <c r="D6" s="4">
        <v>57794.3643755446</v>
      </c>
      <c r="E6" s="4">
        <v>6913.882026716</v>
      </c>
      <c r="F6" s="4">
        <v>0</v>
      </c>
      <c r="G6" s="5">
        <f t="shared" si="0"/>
        <v>127560.488907697</v>
      </c>
      <c r="H6" s="4">
        <v>0</v>
      </c>
      <c r="I6" s="9">
        <v>0</v>
      </c>
      <c r="J6" s="12">
        <v>0</v>
      </c>
    </row>
    <row r="7" ht="34.5" customHeight="1" spans="1:10">
      <c r="A7" s="3" t="s">
        <v>15</v>
      </c>
      <c r="B7" s="4">
        <v>59393.5</v>
      </c>
      <c r="C7" s="4">
        <v>23893.9280762925</v>
      </c>
      <c r="D7" s="4">
        <v>12377</v>
      </c>
      <c r="E7" s="4">
        <v>49.2115084841266</v>
      </c>
      <c r="F7" s="4">
        <v>0</v>
      </c>
      <c r="G7" s="5">
        <f t="shared" si="0"/>
        <v>95713.6395847766</v>
      </c>
      <c r="H7" s="4">
        <v>0</v>
      </c>
      <c r="I7" s="8">
        <v>-4313</v>
      </c>
      <c r="J7" s="11">
        <f>4313/G7/5</f>
        <v>0.00901229964446152</v>
      </c>
    </row>
    <row r="8" ht="34.5" customHeight="1" spans="1:10">
      <c r="A8" s="3" t="s">
        <v>16</v>
      </c>
      <c r="B8" s="4">
        <v>20000</v>
      </c>
      <c r="C8" s="4">
        <v>11915.3814761678</v>
      </c>
      <c r="D8" s="4">
        <v>121600</v>
      </c>
      <c r="E8" s="4">
        <v>62130.8375403763</v>
      </c>
      <c r="F8" s="4">
        <v>0</v>
      </c>
      <c r="G8" s="5">
        <f t="shared" si="0"/>
        <v>215646.219016544</v>
      </c>
      <c r="H8" s="4">
        <v>0</v>
      </c>
      <c r="I8" s="9">
        <v>0</v>
      </c>
      <c r="J8" s="12">
        <v>0</v>
      </c>
    </row>
    <row r="9" ht="34.5" customHeight="1" spans="1:10">
      <c r="A9" s="3" t="s">
        <v>17</v>
      </c>
      <c r="B9" s="4">
        <v>1000</v>
      </c>
      <c r="C9" s="4">
        <v>254.76965102518</v>
      </c>
      <c r="D9" s="4">
        <v>2144.06625652808</v>
      </c>
      <c r="E9" s="4">
        <v>17.7422220891447</v>
      </c>
      <c r="F9" s="4">
        <v>0</v>
      </c>
      <c r="G9" s="5">
        <f t="shared" si="0"/>
        <v>3416.5781296424</v>
      </c>
      <c r="H9" s="4">
        <v>0</v>
      </c>
      <c r="I9" s="9">
        <v>0</v>
      </c>
      <c r="J9" s="12">
        <v>0</v>
      </c>
    </row>
    <row r="10" ht="34.5" customHeight="1" spans="1:10">
      <c r="A10" s="3" t="s">
        <v>18</v>
      </c>
      <c r="B10" s="4">
        <v>1000</v>
      </c>
      <c r="C10" s="4">
        <v>0</v>
      </c>
      <c r="D10" s="4">
        <v>16863.675</v>
      </c>
      <c r="E10" s="4">
        <v>1355.72879144445</v>
      </c>
      <c r="F10" s="4">
        <v>0</v>
      </c>
      <c r="G10" s="5">
        <f t="shared" si="0"/>
        <v>19219.4037914444</v>
      </c>
      <c r="H10" s="4">
        <v>-51500</v>
      </c>
      <c r="I10" s="4">
        <v>0</v>
      </c>
      <c r="J10" s="12">
        <v>0</v>
      </c>
    </row>
    <row r="11" ht="34.5" customHeight="1" spans="1:10">
      <c r="A11" s="3" t="s">
        <v>19</v>
      </c>
      <c r="B11" s="4">
        <v>82368.328840953</v>
      </c>
      <c r="C11" s="4">
        <v>11621.9914515734</v>
      </c>
      <c r="D11" s="4">
        <v>63560.8528468475</v>
      </c>
      <c r="E11" s="4">
        <v>5793.562647395</v>
      </c>
      <c r="F11" s="9">
        <v>0</v>
      </c>
      <c r="G11" s="5">
        <f t="shared" si="0"/>
        <v>163344.735786769</v>
      </c>
      <c r="H11" s="4">
        <v>0</v>
      </c>
      <c r="I11" s="8">
        <v>-11503.532619</v>
      </c>
      <c r="J11" s="11">
        <f>4313/G11/10</f>
        <v>0.00264042791414485</v>
      </c>
    </row>
    <row r="12" ht="34.5" customHeight="1" spans="1:10">
      <c r="A12" s="3" t="s">
        <v>6</v>
      </c>
      <c r="B12" s="5">
        <f>SUM(B2:B11)</f>
        <v>656039.977195953</v>
      </c>
      <c r="C12" s="5">
        <f>SUM(C2:C11)</f>
        <v>116260.325611472</v>
      </c>
      <c r="D12" s="5">
        <f>SUM(D2:D11)</f>
        <v>286022.605997615</v>
      </c>
      <c r="E12" s="5">
        <f>SUM(E2:E11)</f>
        <v>79420.964736505</v>
      </c>
      <c r="F12" s="5">
        <f>SUM(F2:F11)</f>
        <v>404008.590744146</v>
      </c>
      <c r="G12" s="5">
        <f t="shared" si="0"/>
        <v>1541752.46428569</v>
      </c>
      <c r="H12" s="5">
        <f>SUM(H2:H11)</f>
        <v>-247500</v>
      </c>
      <c r="I12" s="5">
        <f>SUM(I2:I11)</f>
        <v>-108048.621169</v>
      </c>
      <c r="J12" s="13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2022-02-26T18:08:00Z</dcterms:created>
  <dcterms:modified xsi:type="dcterms:W3CDTF">2022-02-28T20:58:40Z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