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6182\Desktop\预算分析\2月\"/>
    </mc:Choice>
  </mc:AlternateContent>
  <xr:revisionPtr revIDLastSave="0" documentId="13_ncr:1_{EADBBBF9-560F-4DE9-A13A-5846CA86C9A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费用类别" sheetId="1" r:id="rId1"/>
    <sheet name="人员类别" sheetId="2" r:id="rId2"/>
    <sheet name="招待费" sheetId="3" r:id="rId3"/>
    <sheet name="差旅费" sheetId="4" r:id="rId4"/>
    <sheet name="陈锦石" sheetId="5" r:id="rId5"/>
    <sheet name="曹永忠" sheetId="19" r:id="rId6"/>
    <sheet name="冯亚军" sheetId="7" r:id="rId7"/>
    <sheet name="蒋炳发" sheetId="20" r:id="rId8"/>
    <sheet name="李晓辉" sheetId="21" r:id="rId9"/>
    <sheet name="陆建忠" sheetId="11" r:id="rId10"/>
    <sheet name="陆亚行" sheetId="10" r:id="rId11"/>
    <sheet name="钱军" sheetId="8" r:id="rId12"/>
    <sheet name="邱泽勇" sheetId="18" r:id="rId13"/>
    <sheet name="沈兵" sheetId="13" r:id="rId14"/>
    <sheet name="沈部长" sheetId="24" r:id="rId15"/>
    <sheet name="施锦华" sheetId="14" r:id="rId16"/>
    <sheet name="孙继泉" sheetId="26" r:id="rId17"/>
    <sheet name="薛斌" sheetId="22" r:id="rId18"/>
    <sheet name="余明" sheetId="23" r:id="rId19"/>
    <sheet name="张剑兵" sheetId="9" r:id="rId20"/>
    <sheet name="张晓强" sheetId="25" r:id="rId21"/>
    <sheet name="智刚" sheetId="1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H23" i="4"/>
  <c r="G23" i="4"/>
  <c r="E23" i="4"/>
  <c r="J21" i="4"/>
  <c r="J20" i="4"/>
  <c r="K20" i="4" s="1"/>
  <c r="J19" i="4"/>
  <c r="H21" i="4"/>
  <c r="I21" i="4" s="1"/>
  <c r="H20" i="4"/>
  <c r="I20" i="4" s="1"/>
  <c r="H19" i="4"/>
  <c r="G21" i="4"/>
  <c r="G20" i="4"/>
  <c r="G19" i="4"/>
  <c r="I19" i="4" s="1"/>
  <c r="E21" i="4"/>
  <c r="E20" i="4"/>
  <c r="F20" i="4" s="1"/>
  <c r="E19" i="4"/>
  <c r="F19" i="4" s="1"/>
  <c r="J17" i="4"/>
  <c r="K17" i="4" s="1"/>
  <c r="H17" i="4"/>
  <c r="I17" i="4" s="1"/>
  <c r="G17" i="4"/>
  <c r="E17" i="4"/>
  <c r="D23" i="4"/>
  <c r="D21" i="4"/>
  <c r="D20" i="4"/>
  <c r="D19" i="4"/>
  <c r="D17" i="4"/>
  <c r="K16" i="4"/>
  <c r="K18" i="4"/>
  <c r="K21" i="4"/>
  <c r="K22" i="4"/>
  <c r="K24" i="4"/>
  <c r="I18" i="4"/>
  <c r="I22" i="4"/>
  <c r="I24" i="4"/>
  <c r="F21" i="4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D16" i="1"/>
  <c r="D15" i="1"/>
  <c r="D14" i="1"/>
  <c r="D13" i="1"/>
  <c r="J11" i="1"/>
  <c r="J10" i="1"/>
  <c r="J9" i="1"/>
  <c r="J8" i="1"/>
  <c r="J7" i="1"/>
  <c r="H11" i="1"/>
  <c r="H10" i="1"/>
  <c r="H9" i="1"/>
  <c r="H8" i="1"/>
  <c r="H7" i="1"/>
  <c r="G11" i="1"/>
  <c r="G10" i="1"/>
  <c r="G9" i="1"/>
  <c r="G8" i="1"/>
  <c r="G7" i="1"/>
  <c r="E11" i="1"/>
  <c r="E10" i="1"/>
  <c r="E9" i="1"/>
  <c r="E8" i="1"/>
  <c r="E7" i="1"/>
  <c r="D8" i="1"/>
  <c r="D9" i="1"/>
  <c r="D10" i="1"/>
  <c r="D11" i="1"/>
  <c r="D7" i="1"/>
  <c r="J23" i="3"/>
  <c r="H23" i="3"/>
  <c r="G23" i="3"/>
  <c r="I23" i="3" s="1"/>
  <c r="E23" i="3"/>
  <c r="J21" i="3"/>
  <c r="J20" i="3"/>
  <c r="J19" i="3"/>
  <c r="H21" i="3"/>
  <c r="H20" i="3"/>
  <c r="H19" i="3"/>
  <c r="G21" i="3"/>
  <c r="K21" i="3" s="1"/>
  <c r="G20" i="3"/>
  <c r="K20" i="3" s="1"/>
  <c r="G19" i="3"/>
  <c r="E21" i="3"/>
  <c r="F21" i="3" s="1"/>
  <c r="E20" i="3"/>
  <c r="E19" i="3"/>
  <c r="F19" i="3" s="1"/>
  <c r="J17" i="3"/>
  <c r="K17" i="3" s="1"/>
  <c r="H17" i="3"/>
  <c r="G17" i="3"/>
  <c r="E17" i="3"/>
  <c r="F17" i="3" s="1"/>
  <c r="D23" i="3"/>
  <c r="D21" i="3"/>
  <c r="D20" i="3"/>
  <c r="F20" i="3" s="1"/>
  <c r="D19" i="3"/>
  <c r="D17" i="3"/>
  <c r="K16" i="3"/>
  <c r="K18" i="3"/>
  <c r="K19" i="3"/>
  <c r="K22" i="3"/>
  <c r="I15" i="3"/>
  <c r="I16" i="3"/>
  <c r="I18" i="3"/>
  <c r="I19" i="3"/>
  <c r="I22" i="3"/>
  <c r="I24" i="3"/>
  <c r="F16" i="3"/>
  <c r="F18" i="3"/>
  <c r="F22" i="3"/>
  <c r="F23" i="3"/>
  <c r="J23" i="2"/>
  <c r="H23" i="2"/>
  <c r="G23" i="2"/>
  <c r="E23" i="2"/>
  <c r="J21" i="2"/>
  <c r="H21" i="2"/>
  <c r="I21" i="2" s="1"/>
  <c r="G21" i="2"/>
  <c r="E21" i="2"/>
  <c r="J20" i="2"/>
  <c r="K20" i="2" s="1"/>
  <c r="H20" i="2"/>
  <c r="I20" i="2" s="1"/>
  <c r="G20" i="2"/>
  <c r="E20" i="2"/>
  <c r="F20" i="2" s="1"/>
  <c r="J19" i="2"/>
  <c r="H19" i="2"/>
  <c r="G19" i="2"/>
  <c r="E19" i="2"/>
  <c r="D23" i="2"/>
  <c r="D21" i="2"/>
  <c r="D20" i="2"/>
  <c r="D19" i="2"/>
  <c r="J17" i="2"/>
  <c r="K17" i="2" s="1"/>
  <c r="K15" i="2"/>
  <c r="K16" i="2"/>
  <c r="K18" i="2"/>
  <c r="K22" i="2"/>
  <c r="F18" i="2"/>
  <c r="F21" i="2"/>
  <c r="F22" i="2"/>
  <c r="I17" i="2"/>
  <c r="I18" i="2"/>
  <c r="I22" i="2"/>
  <c r="H17" i="2"/>
  <c r="G17" i="2"/>
  <c r="E17" i="2"/>
  <c r="D17" i="2"/>
  <c r="D8" i="2"/>
  <c r="D9" i="2"/>
  <c r="D10" i="2"/>
  <c r="D11" i="2"/>
  <c r="D12" i="2"/>
  <c r="D13" i="2"/>
  <c r="D14" i="2"/>
  <c r="D15" i="2"/>
  <c r="D16" i="2"/>
  <c r="D18" i="2"/>
  <c r="D22" i="2"/>
  <c r="D24" i="2"/>
  <c r="J10" i="4"/>
  <c r="H10" i="4"/>
  <c r="G10" i="4"/>
  <c r="E10" i="4"/>
  <c r="D10" i="4"/>
  <c r="J11" i="4"/>
  <c r="H11" i="4"/>
  <c r="G11" i="4"/>
  <c r="E11" i="4"/>
  <c r="D11" i="4"/>
  <c r="J10" i="3"/>
  <c r="H10" i="3"/>
  <c r="G10" i="3"/>
  <c r="E10" i="3"/>
  <c r="D10" i="3"/>
  <c r="J11" i="3"/>
  <c r="H11" i="3"/>
  <c r="G11" i="3"/>
  <c r="E11" i="3"/>
  <c r="D11" i="3"/>
  <c r="J10" i="2"/>
  <c r="H10" i="2"/>
  <c r="G10" i="2"/>
  <c r="E10" i="2"/>
  <c r="J11" i="2"/>
  <c r="H11" i="2"/>
  <c r="G11" i="2"/>
  <c r="E11" i="2"/>
  <c r="J8" i="4"/>
  <c r="H8" i="4"/>
  <c r="G8" i="4"/>
  <c r="E8" i="4"/>
  <c r="D8" i="4"/>
  <c r="J8" i="3"/>
  <c r="H8" i="3"/>
  <c r="G8" i="3"/>
  <c r="E8" i="3"/>
  <c r="D8" i="3"/>
  <c r="K23" i="4" l="1"/>
  <c r="I23" i="4"/>
  <c r="F23" i="4"/>
  <c r="K19" i="4"/>
  <c r="F17" i="4"/>
  <c r="K23" i="3"/>
  <c r="I21" i="3"/>
  <c r="I20" i="3"/>
  <c r="I17" i="3"/>
  <c r="I23" i="2"/>
  <c r="K23" i="2"/>
  <c r="F23" i="2"/>
  <c r="K21" i="2"/>
  <c r="K19" i="2"/>
  <c r="I19" i="2"/>
  <c r="F19" i="2"/>
  <c r="F17" i="2"/>
  <c r="F11" i="2"/>
  <c r="K17" i="1"/>
  <c r="F10" i="2"/>
  <c r="F8" i="4"/>
  <c r="K8" i="3"/>
  <c r="K8" i="4"/>
  <c r="I8" i="3"/>
  <c r="I8" i="4"/>
  <c r="J8" i="2"/>
  <c r="H8" i="2"/>
  <c r="E8" i="2"/>
  <c r="F14" i="1" l="1"/>
  <c r="G8" i="2"/>
  <c r="F8" i="2"/>
  <c r="K8" i="2" l="1"/>
  <c r="I8" i="2"/>
  <c r="I14" i="1" l="1"/>
  <c r="F8" i="1"/>
  <c r="F9" i="1"/>
  <c r="F7" i="1"/>
  <c r="F10" i="1"/>
  <c r="J24" i="4"/>
  <c r="J18" i="4"/>
  <c r="J16" i="4"/>
  <c r="J12" i="4"/>
  <c r="J13" i="4"/>
  <c r="J22" i="4"/>
  <c r="J14" i="4"/>
  <c r="J9" i="4"/>
  <c r="J15" i="4"/>
  <c r="J7" i="4"/>
  <c r="I10" i="4"/>
  <c r="H24" i="4"/>
  <c r="H18" i="4"/>
  <c r="H16" i="4"/>
  <c r="H12" i="4"/>
  <c r="H13" i="4"/>
  <c r="H22" i="4"/>
  <c r="H14" i="4"/>
  <c r="H9" i="4"/>
  <c r="H15" i="4"/>
  <c r="H7" i="4"/>
  <c r="K10" i="4"/>
  <c r="G24" i="4"/>
  <c r="G18" i="4"/>
  <c r="G16" i="4"/>
  <c r="G12" i="4"/>
  <c r="G13" i="4"/>
  <c r="G22" i="4"/>
  <c r="G14" i="4"/>
  <c r="G9" i="4"/>
  <c r="G15" i="4"/>
  <c r="G7" i="4"/>
  <c r="E24" i="4"/>
  <c r="E18" i="4"/>
  <c r="E16" i="4"/>
  <c r="E12" i="4"/>
  <c r="E13" i="4"/>
  <c r="E22" i="4"/>
  <c r="E14" i="4"/>
  <c r="E9" i="4"/>
  <c r="E15" i="4"/>
  <c r="E7" i="4"/>
  <c r="D24" i="4"/>
  <c r="D18" i="4"/>
  <c r="D16" i="4"/>
  <c r="D12" i="4"/>
  <c r="D13" i="4"/>
  <c r="D22" i="4"/>
  <c r="D14" i="4"/>
  <c r="D9" i="4"/>
  <c r="D15" i="4"/>
  <c r="D7" i="4"/>
  <c r="J24" i="3"/>
  <c r="J18" i="3"/>
  <c r="J16" i="3"/>
  <c r="J12" i="3"/>
  <c r="J13" i="3"/>
  <c r="J22" i="3"/>
  <c r="J14" i="3"/>
  <c r="J9" i="3"/>
  <c r="J15" i="3"/>
  <c r="J7" i="3"/>
  <c r="H24" i="3"/>
  <c r="H18" i="3"/>
  <c r="H16" i="3"/>
  <c r="H12" i="3"/>
  <c r="H13" i="3"/>
  <c r="H22" i="3"/>
  <c r="H14" i="3"/>
  <c r="H9" i="3"/>
  <c r="H15" i="3"/>
  <c r="H7" i="3"/>
  <c r="G24" i="3"/>
  <c r="G18" i="3"/>
  <c r="G16" i="3"/>
  <c r="G12" i="3"/>
  <c r="G13" i="3"/>
  <c r="G22" i="3"/>
  <c r="G14" i="3"/>
  <c r="G9" i="3"/>
  <c r="G15" i="3"/>
  <c r="G7" i="3"/>
  <c r="E24" i="3"/>
  <c r="E18" i="3"/>
  <c r="E16" i="3"/>
  <c r="E12" i="3"/>
  <c r="E13" i="3"/>
  <c r="E22" i="3"/>
  <c r="E14" i="3"/>
  <c r="E9" i="3"/>
  <c r="E15" i="3"/>
  <c r="E7" i="3"/>
  <c r="D24" i="3"/>
  <c r="D18" i="3"/>
  <c r="D16" i="3"/>
  <c r="D12" i="3"/>
  <c r="D13" i="3"/>
  <c r="D22" i="3"/>
  <c r="D14" i="3"/>
  <c r="D9" i="3"/>
  <c r="D15" i="3"/>
  <c r="D7" i="3"/>
  <c r="J24" i="2"/>
  <c r="J18" i="2"/>
  <c r="J16" i="2"/>
  <c r="J12" i="2"/>
  <c r="J13" i="2"/>
  <c r="J22" i="2"/>
  <c r="J14" i="2"/>
  <c r="J9" i="2"/>
  <c r="J15" i="2"/>
  <c r="J7" i="2"/>
  <c r="H24" i="2"/>
  <c r="H18" i="2"/>
  <c r="H16" i="2"/>
  <c r="H12" i="2"/>
  <c r="H13" i="2"/>
  <c r="H22" i="2"/>
  <c r="H14" i="2"/>
  <c r="H9" i="2"/>
  <c r="H7" i="2"/>
  <c r="I10" i="2"/>
  <c r="G24" i="2"/>
  <c r="G18" i="2"/>
  <c r="G16" i="2"/>
  <c r="G12" i="2"/>
  <c r="G13" i="2"/>
  <c r="G22" i="2"/>
  <c r="G14" i="2"/>
  <c r="G9" i="2"/>
  <c r="G7" i="2"/>
  <c r="E24" i="2"/>
  <c r="E18" i="2"/>
  <c r="E16" i="2"/>
  <c r="E12" i="2"/>
  <c r="E13" i="2"/>
  <c r="E22" i="2"/>
  <c r="E14" i="2"/>
  <c r="E9" i="2"/>
  <c r="E15" i="2"/>
  <c r="E7" i="2"/>
  <c r="H15" i="2"/>
  <c r="D7" i="2"/>
  <c r="K15" i="1"/>
  <c r="K14" i="1"/>
  <c r="J30" i="1"/>
  <c r="H30" i="1"/>
  <c r="E30" i="1"/>
  <c r="K10" i="1"/>
  <c r="K9" i="1"/>
  <c r="K8" i="1"/>
  <c r="J12" i="1"/>
  <c r="H12" i="1"/>
  <c r="K7" i="1"/>
  <c r="E12" i="1"/>
  <c r="F18" i="4" l="1"/>
  <c r="F24" i="4"/>
  <c r="F22" i="4"/>
  <c r="F13" i="3"/>
  <c r="F14" i="2"/>
  <c r="K13" i="3"/>
  <c r="F9" i="2"/>
  <c r="F14" i="3"/>
  <c r="F7" i="3"/>
  <c r="K24" i="3"/>
  <c r="F9" i="3"/>
  <c r="F15" i="3"/>
  <c r="F13" i="4"/>
  <c r="I9" i="3"/>
  <c r="K9" i="3"/>
  <c r="K15" i="3"/>
  <c r="I11" i="3"/>
  <c r="F16" i="2"/>
  <c r="I14" i="3"/>
  <c r="K9" i="2"/>
  <c r="I9" i="2"/>
  <c r="F24" i="3"/>
  <c r="F12" i="4"/>
  <c r="I16" i="2"/>
  <c r="I12" i="4"/>
  <c r="K13" i="4"/>
  <c r="K13" i="2"/>
  <c r="K7" i="4"/>
  <c r="F16" i="4"/>
  <c r="I16" i="4"/>
  <c r="F15" i="4"/>
  <c r="F9" i="4"/>
  <c r="K9" i="4"/>
  <c r="I9" i="4"/>
  <c r="F14" i="4"/>
  <c r="F11" i="4"/>
  <c r="K14" i="4"/>
  <c r="I7" i="3"/>
  <c r="I24" i="2"/>
  <c r="I14" i="2"/>
  <c r="F12" i="2"/>
  <c r="K7" i="2"/>
  <c r="I11" i="4"/>
  <c r="K11" i="3"/>
  <c r="F15" i="2"/>
  <c r="K15" i="4"/>
  <c r="F24" i="2"/>
  <c r="K24" i="2"/>
  <c r="K12" i="3"/>
  <c r="K12" i="4"/>
  <c r="I12" i="2"/>
  <c r="F13" i="2"/>
  <c r="K14" i="3"/>
  <c r="I14" i="4"/>
  <c r="E25" i="2"/>
  <c r="K12" i="2"/>
  <c r="F11" i="3"/>
  <c r="I11" i="2"/>
  <c r="K11" i="4"/>
  <c r="K11" i="2"/>
  <c r="H25" i="3"/>
  <c r="F10" i="4"/>
  <c r="F10" i="3"/>
  <c r="K10" i="2"/>
  <c r="I10" i="3"/>
  <c r="G25" i="4"/>
  <c r="K10" i="3"/>
  <c r="I13" i="3"/>
  <c r="I13" i="4"/>
  <c r="I13" i="2"/>
  <c r="H25" i="4"/>
  <c r="K14" i="2"/>
  <c r="J25" i="2"/>
  <c r="E25" i="3"/>
  <c r="E25" i="4"/>
  <c r="G15" i="2"/>
  <c r="I15" i="4"/>
  <c r="H25" i="2"/>
  <c r="K7" i="3"/>
  <c r="J25" i="4"/>
  <c r="I7" i="4"/>
  <c r="D25" i="4"/>
  <c r="F7" i="4"/>
  <c r="J25" i="3"/>
  <c r="G25" i="3"/>
  <c r="D25" i="3"/>
  <c r="F7" i="2"/>
  <c r="D25" i="2"/>
  <c r="H33" i="1"/>
  <c r="E33" i="1"/>
  <c r="I7" i="2"/>
  <c r="J33" i="1"/>
  <c r="D30" i="1"/>
  <c r="D12" i="1"/>
  <c r="F12" i="1" s="1"/>
  <c r="G30" i="1"/>
  <c r="G12" i="1"/>
  <c r="I7" i="1"/>
  <c r="I8" i="1"/>
  <c r="I10" i="1"/>
  <c r="I15" i="1"/>
  <c r="I9" i="1"/>
  <c r="E26" i="2" l="1"/>
  <c r="J26" i="2"/>
  <c r="H26" i="2"/>
  <c r="I25" i="4"/>
  <c r="K25" i="4"/>
  <c r="F25" i="4"/>
  <c r="F25" i="3"/>
  <c r="I15" i="2"/>
  <c r="G25" i="2"/>
  <c r="F25" i="2"/>
  <c r="K25" i="3"/>
  <c r="I25" i="3"/>
  <c r="K12" i="1"/>
  <c r="I12" i="1"/>
  <c r="K30" i="1"/>
  <c r="I30" i="1"/>
  <c r="G33" i="1"/>
  <c r="F30" i="1"/>
  <c r="D33" i="1"/>
  <c r="F33" i="1" s="1"/>
  <c r="F26" i="2" l="1"/>
  <c r="G26" i="2"/>
  <c r="D26" i="2"/>
  <c r="I25" i="2"/>
  <c r="K25" i="2"/>
  <c r="K33" i="1"/>
  <c r="I33" i="1"/>
  <c r="I26" i="2" l="1"/>
  <c r="K26" i="2"/>
</calcChain>
</file>

<file path=xl/sharedStrings.xml><?xml version="1.0" encoding="utf-8"?>
<sst xmlns="http://schemas.openxmlformats.org/spreadsheetml/2006/main" count="1404" uniqueCount="166">
  <si>
    <r>
      <rPr>
        <b/>
        <sz val="18"/>
        <color rgb="FF000000"/>
        <rFont val="宋体"/>
        <family val="3"/>
        <charset val="134"/>
      </rPr>
      <t>中南集团预算分析表</t>
    </r>
  </si>
  <si>
    <t>合计</t>
    <phoneticPr fontId="2" type="noConversion"/>
  </si>
  <si>
    <r>
      <rPr>
        <sz val="9"/>
        <color rgb="FF000000"/>
        <rFont val="宋体"/>
        <family val="3"/>
        <charset val="134"/>
      </rPr>
      <t>法务部</t>
    </r>
  </si>
  <si>
    <r>
      <rPr>
        <sz val="9"/>
        <color rgb="FF000000"/>
        <rFont val="宋体"/>
        <family val="3"/>
        <charset val="134"/>
      </rPr>
      <t>单位：元</t>
    </r>
  </si>
  <si>
    <r>
      <rPr>
        <sz val="11"/>
        <color indexed="8"/>
        <rFont val="等线"/>
        <family val="2"/>
      </rPr>
      <t>月</t>
    </r>
  </si>
  <si>
    <r>
      <t>2020</t>
    </r>
    <r>
      <rPr>
        <sz val="11"/>
        <color indexed="8"/>
        <rFont val="等线"/>
        <family val="2"/>
      </rPr>
      <t>年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等线"/>
        <family val="2"/>
      </rPr>
      <t>月</t>
    </r>
  </si>
  <si>
    <t>#Formula#</t>
  </si>
  <si>
    <t>#ASUM#=1-&gt;#N#</t>
  </si>
  <si>
    <t>#ASUM#=1-&gt;12</t>
  </si>
  <si>
    <r>
      <rPr>
        <sz val="11"/>
        <color indexed="8"/>
        <rFont val="等线"/>
        <family val="2"/>
      </rPr>
      <t>业务方案</t>
    </r>
  </si>
  <si>
    <t>global.Actual</t>
  </si>
  <si>
    <t>global.Budget</t>
  </si>
  <si>
    <r>
      <rPr>
        <b/>
        <sz val="9"/>
        <color rgb="FF000000"/>
        <rFont val="宋体"/>
        <family val="3"/>
        <charset val="134"/>
      </rPr>
      <t>费用类别</t>
    </r>
  </si>
  <si>
    <r>
      <rPr>
        <b/>
        <sz val="9"/>
        <color rgb="FF000000"/>
        <rFont val="宋体"/>
        <family val="3"/>
        <charset val="134"/>
      </rPr>
      <t>当月执行率</t>
    </r>
  </si>
  <si>
    <r>
      <rPr>
        <b/>
        <sz val="9"/>
        <color rgb="FF000000"/>
        <rFont val="宋体"/>
        <family val="3"/>
        <charset val="134"/>
      </rPr>
      <t>截止当月累计执行数</t>
    </r>
  </si>
  <si>
    <r>
      <rPr>
        <b/>
        <sz val="9"/>
        <color rgb="FF000000"/>
        <rFont val="宋体"/>
        <family val="3"/>
        <charset val="134"/>
      </rPr>
      <t>截止当月累计预算数</t>
    </r>
  </si>
  <si>
    <r>
      <rPr>
        <b/>
        <sz val="9"/>
        <color rgb="FF000000"/>
        <rFont val="宋体"/>
        <family val="3"/>
        <charset val="134"/>
      </rPr>
      <t>截止当月累计执行率</t>
    </r>
  </si>
  <si>
    <r>
      <rPr>
        <b/>
        <sz val="9"/>
        <color rgb="FF000000"/>
        <rFont val="宋体"/>
        <family val="3"/>
        <charset val="134"/>
      </rPr>
      <t>全年预算数</t>
    </r>
  </si>
  <si>
    <r>
      <rPr>
        <b/>
        <sz val="9"/>
        <color rgb="FF000000"/>
        <rFont val="宋体"/>
        <family val="3"/>
        <charset val="134"/>
      </rPr>
      <t>全年累计执行比率</t>
    </r>
  </si>
  <si>
    <r>
      <rPr>
        <sz val="11"/>
        <color indexed="8"/>
        <rFont val="等线"/>
        <family val="2"/>
      </rPr>
      <t>指标</t>
    </r>
  </si>
  <si>
    <r>
      <rPr>
        <b/>
        <sz val="9"/>
        <color rgb="FF000000"/>
        <rFont val="宋体"/>
        <family val="3"/>
        <charset val="134"/>
      </rPr>
      <t>当月执行数</t>
    </r>
    <r>
      <rPr>
        <b/>
        <sz val="9"/>
        <color rgb="FF000000"/>
        <rFont val="Times New Roman"/>
        <family val="1"/>
      </rPr>
      <t>A</t>
    </r>
  </si>
  <si>
    <r>
      <rPr>
        <b/>
        <sz val="9"/>
        <color rgb="FF000000"/>
        <rFont val="宋体"/>
        <family val="3"/>
        <charset val="134"/>
      </rPr>
      <t>当月预算数</t>
    </r>
    <r>
      <rPr>
        <b/>
        <sz val="9"/>
        <color rgb="FF000000"/>
        <rFont val="Times New Roman"/>
        <family val="1"/>
      </rPr>
      <t>B</t>
    </r>
  </si>
  <si>
    <t>A/B(%)</t>
  </si>
  <si>
    <t>D</t>
  </si>
  <si>
    <t>E</t>
  </si>
  <si>
    <t>D/E(%)</t>
  </si>
  <si>
    <t>F</t>
  </si>
  <si>
    <t>D/F(%)</t>
  </si>
  <si>
    <t>BI.global.KG9001</t>
  </si>
  <si>
    <r>
      <rPr>
        <sz val="9"/>
        <color rgb="FF000000"/>
        <rFont val="宋体"/>
        <family val="3"/>
        <charset val="134"/>
      </rPr>
      <t>办公费</t>
    </r>
  </si>
  <si>
    <t>BI.global.KG9002</t>
  </si>
  <si>
    <r>
      <rPr>
        <sz val="9"/>
        <color rgb="FF000000"/>
        <rFont val="宋体"/>
        <family val="3"/>
        <charset val="134"/>
      </rPr>
      <t>邮电通讯费</t>
    </r>
  </si>
  <si>
    <t>BI.global.KG9003</t>
  </si>
  <si>
    <r>
      <rPr>
        <sz val="9"/>
        <color rgb="FF000000"/>
        <rFont val="宋体"/>
        <family val="3"/>
        <charset val="134"/>
      </rPr>
      <t>业务招待费</t>
    </r>
  </si>
  <si>
    <t>BI.global.KG9004</t>
  </si>
  <si>
    <r>
      <rPr>
        <sz val="9"/>
        <color rgb="FF000000"/>
        <rFont val="宋体"/>
        <family val="3"/>
        <charset val="134"/>
      </rPr>
      <t>差旅费</t>
    </r>
  </si>
  <si>
    <t>BI.global.KG9005</t>
  </si>
  <si>
    <r>
      <rPr>
        <sz val="9"/>
        <color rgb="FF000000"/>
        <rFont val="宋体"/>
        <family val="3"/>
        <charset val="134"/>
      </rPr>
      <t>汽车费用</t>
    </r>
  </si>
  <si>
    <r>
      <rPr>
        <sz val="9"/>
        <color rgb="FF000000"/>
        <rFont val="宋体"/>
        <family val="3"/>
        <charset val="134"/>
      </rPr>
      <t>公共费用小计</t>
    </r>
  </si>
  <si>
    <t>BI.global.KG9006</t>
  </si>
  <si>
    <r>
      <rPr>
        <sz val="9"/>
        <color rgb="FF000000"/>
        <rFont val="宋体"/>
        <family val="3"/>
        <charset val="134"/>
      </rPr>
      <t>水电费</t>
    </r>
  </si>
  <si>
    <t>BI.global.KG9007</t>
  </si>
  <si>
    <r>
      <rPr>
        <sz val="9"/>
        <color rgb="FF000000"/>
        <rFont val="宋体"/>
        <family val="3"/>
        <charset val="134"/>
      </rPr>
      <t>职工薪酬</t>
    </r>
  </si>
  <si>
    <t>BI.global.KG9008</t>
  </si>
  <si>
    <r>
      <rPr>
        <sz val="9"/>
        <color rgb="FF000000"/>
        <rFont val="宋体"/>
        <family val="3"/>
        <charset val="134"/>
      </rPr>
      <t>培训费</t>
    </r>
  </si>
  <si>
    <t>BI.global.KG9009</t>
  </si>
  <si>
    <r>
      <rPr>
        <sz val="9"/>
        <color rgb="FF000000"/>
        <rFont val="宋体"/>
        <family val="3"/>
        <charset val="134"/>
      </rPr>
      <t>董事会费</t>
    </r>
  </si>
  <si>
    <t>BI.global.KG9010</t>
  </si>
  <si>
    <r>
      <rPr>
        <sz val="9"/>
        <color rgb="FF000000"/>
        <rFont val="宋体"/>
        <family val="3"/>
        <charset val="134"/>
      </rPr>
      <t>评估咨询费</t>
    </r>
  </si>
  <si>
    <t>BI.global.KG9011</t>
  </si>
  <si>
    <r>
      <rPr>
        <sz val="9"/>
        <color rgb="FF000000"/>
        <rFont val="宋体"/>
        <family val="3"/>
        <charset val="134"/>
      </rPr>
      <t>会务费</t>
    </r>
  </si>
  <si>
    <t>BI.global.KG9012</t>
  </si>
  <si>
    <r>
      <rPr>
        <sz val="9"/>
        <rFont val="宋体"/>
        <family val="3"/>
        <charset val="134"/>
      </rPr>
      <t>人事费用</t>
    </r>
  </si>
  <si>
    <t>BI.global.KG9013</t>
  </si>
  <si>
    <r>
      <rPr>
        <sz val="9"/>
        <rFont val="宋体"/>
        <family val="3"/>
        <charset val="134"/>
      </rPr>
      <t>广告设计费</t>
    </r>
  </si>
  <si>
    <t>BI.global.KG9014</t>
  </si>
  <si>
    <r>
      <rPr>
        <sz val="9"/>
        <rFont val="宋体"/>
        <family val="3"/>
        <charset val="134"/>
      </rPr>
      <t>诉讼费</t>
    </r>
  </si>
  <si>
    <t>BI.global.KG9015</t>
  </si>
  <si>
    <r>
      <rPr>
        <sz val="9"/>
        <rFont val="宋体"/>
        <family val="3"/>
        <charset val="134"/>
      </rPr>
      <t>维修费</t>
    </r>
  </si>
  <si>
    <t>BI.global.KG9016</t>
  </si>
  <si>
    <r>
      <rPr>
        <sz val="9"/>
        <rFont val="宋体"/>
        <family val="3"/>
        <charset val="134"/>
      </rPr>
      <t>财产险</t>
    </r>
  </si>
  <si>
    <t>BI.global.KG9017</t>
  </si>
  <si>
    <t>BI.global.KG9018</t>
  </si>
  <si>
    <r>
      <rPr>
        <sz val="9"/>
        <rFont val="宋体"/>
        <family val="3"/>
        <charset val="134"/>
      </rPr>
      <t>固定资产</t>
    </r>
  </si>
  <si>
    <t>BI.global.KG9019</t>
  </si>
  <si>
    <r>
      <rPr>
        <sz val="9"/>
        <rFont val="宋体"/>
        <family val="3"/>
        <charset val="134"/>
      </rPr>
      <t>在建工程</t>
    </r>
  </si>
  <si>
    <t>BI.global.KG9020</t>
  </si>
  <si>
    <r>
      <rPr>
        <sz val="9"/>
        <rFont val="宋体"/>
        <family val="3"/>
        <charset val="134"/>
      </rPr>
      <t>无形资产摊销</t>
    </r>
  </si>
  <si>
    <t>BI.global.KG9021</t>
  </si>
  <si>
    <r>
      <rPr>
        <sz val="9"/>
        <color rgb="FF000000"/>
        <rFont val="宋体"/>
        <family val="3"/>
        <charset val="134"/>
      </rPr>
      <t>低值易耗品摊销</t>
    </r>
  </si>
  <si>
    <t>BI.global.KG9022</t>
  </si>
  <si>
    <r>
      <rPr>
        <sz val="9"/>
        <color rgb="FF000000"/>
        <rFont val="宋体"/>
        <family val="3"/>
        <charset val="134"/>
      </rPr>
      <t>折旧</t>
    </r>
  </si>
  <si>
    <r>
      <rPr>
        <sz val="9"/>
        <color rgb="FF000000"/>
        <rFont val="宋体"/>
        <family val="3"/>
        <charset val="134"/>
      </rPr>
      <t>专业费用小计</t>
    </r>
  </si>
  <si>
    <t>BI.global.KG9023</t>
  </si>
  <si>
    <r>
      <rPr>
        <sz val="9"/>
        <color rgb="FF000000"/>
        <rFont val="宋体"/>
        <family val="3"/>
        <charset val="134"/>
      </rPr>
      <t>财务费用</t>
    </r>
  </si>
  <si>
    <r>
      <rPr>
        <sz val="9"/>
        <color rgb="FF000000"/>
        <rFont val="宋体"/>
        <family val="3"/>
        <charset val="134"/>
      </rPr>
      <t>财务费用小计</t>
    </r>
  </si>
  <si>
    <r>
      <rPr>
        <sz val="9"/>
        <color rgb="FF000000"/>
        <rFont val="宋体"/>
        <family val="3"/>
        <charset val="134"/>
      </rPr>
      <t>费用合计</t>
    </r>
  </si>
  <si>
    <t>母公司：招待费</t>
    <phoneticPr fontId="2" type="noConversion"/>
  </si>
  <si>
    <t>费用类别</t>
  </si>
  <si>
    <t>母公司：人员</t>
    <phoneticPr fontId="2" type="noConversion"/>
  </si>
  <si>
    <t>人员名称</t>
    <phoneticPr fontId="2" type="noConversion"/>
  </si>
  <si>
    <t>经理层费用小计</t>
    <phoneticPr fontId="2" type="noConversion"/>
  </si>
  <si>
    <t>陈锦石</t>
  </si>
  <si>
    <t>陈锦石</t>
    <phoneticPr fontId="2" type="noConversion"/>
  </si>
  <si>
    <t>邱泽勇</t>
  </si>
  <si>
    <t>邱泽勇</t>
    <phoneticPr fontId="2" type="noConversion"/>
  </si>
  <si>
    <t>冯亚军</t>
  </si>
  <si>
    <t>冯亚军</t>
    <phoneticPr fontId="2" type="noConversion"/>
  </si>
  <si>
    <t>陆亚行</t>
  </si>
  <si>
    <t>陆亚行</t>
    <phoneticPr fontId="2" type="noConversion"/>
  </si>
  <si>
    <t>陆建忠</t>
  </si>
  <si>
    <t>陆建忠</t>
    <phoneticPr fontId="2" type="noConversion"/>
  </si>
  <si>
    <t>钱军</t>
    <phoneticPr fontId="2" type="noConversion"/>
  </si>
  <si>
    <t>张剑兵</t>
  </si>
  <si>
    <t>张剑兵</t>
    <phoneticPr fontId="2" type="noConversion"/>
  </si>
  <si>
    <t>沈兵</t>
  </si>
  <si>
    <t>沈兵</t>
    <phoneticPr fontId="2" type="noConversion"/>
  </si>
  <si>
    <t>施锦华</t>
  </si>
  <si>
    <t>施锦华</t>
    <phoneticPr fontId="2" type="noConversion"/>
  </si>
  <si>
    <t>智刚</t>
  </si>
  <si>
    <t>智刚</t>
    <phoneticPr fontId="2" type="noConversion"/>
  </si>
  <si>
    <t>母公司：差旅费</t>
    <phoneticPr fontId="2" type="noConversion"/>
  </si>
  <si>
    <t>中南集团预算分析表</t>
  </si>
  <si>
    <t>单位：元</t>
  </si>
  <si>
    <t>当月执行率</t>
  </si>
  <si>
    <t>截止当月累计执行数</t>
  </si>
  <si>
    <t>截止当月累计预算数</t>
  </si>
  <si>
    <t>截止当月累计执行率</t>
  </si>
  <si>
    <t>全年预算数</t>
  </si>
  <si>
    <t>全年累计执行比率</t>
  </si>
  <si>
    <t>当月执行数A</t>
  </si>
  <si>
    <t>当月预算数B</t>
  </si>
  <si>
    <t>办公费</t>
  </si>
  <si>
    <t>邮电通讯费</t>
  </si>
  <si>
    <t>业务招待费</t>
  </si>
  <si>
    <t>差旅费</t>
  </si>
  <si>
    <t>汽车费用</t>
  </si>
  <si>
    <t>公共费用小计</t>
  </si>
  <si>
    <t>水电费</t>
  </si>
  <si>
    <t>职工薪酬</t>
  </si>
  <si>
    <t>培训费</t>
  </si>
  <si>
    <t>董事会费</t>
  </si>
  <si>
    <t>评估咨询费</t>
  </si>
  <si>
    <t>会务费</t>
  </si>
  <si>
    <t>人事费用</t>
  </si>
  <si>
    <t>广告设计费</t>
  </si>
  <si>
    <t>诉讼费</t>
  </si>
  <si>
    <t>维修费</t>
  </si>
  <si>
    <t>财产险</t>
  </si>
  <si>
    <t>专项费用</t>
  </si>
  <si>
    <t>固定资产</t>
  </si>
  <si>
    <t>在建工程</t>
  </si>
  <si>
    <t>无形资产摊销</t>
  </si>
  <si>
    <t>低值易耗品摊销</t>
  </si>
  <si>
    <t>折旧</t>
  </si>
  <si>
    <t>专业费用小计</t>
  </si>
  <si>
    <t>财务费用</t>
  </si>
  <si>
    <t>财务费用小计</t>
  </si>
  <si>
    <t>费用合计</t>
  </si>
  <si>
    <t>曹永忠</t>
    <phoneticPr fontId="2" type="noConversion"/>
  </si>
  <si>
    <t>曹永忠</t>
  </si>
  <si>
    <t>check</t>
    <phoneticPr fontId="2" type="noConversion"/>
  </si>
  <si>
    <t>李晓辉</t>
  </si>
  <si>
    <t>蒋炳发</t>
  </si>
  <si>
    <t>李晓辉</t>
    <phoneticPr fontId="2" type="noConversion"/>
  </si>
  <si>
    <t>蒋炳发</t>
    <phoneticPr fontId="2" type="noConversion"/>
  </si>
  <si>
    <r>
      <rPr>
        <sz val="9"/>
        <rFont val="宋体"/>
        <family val="3"/>
        <charset val="134"/>
      </rPr>
      <t>专项费用</t>
    </r>
  </si>
  <si>
    <t>钱军</t>
  </si>
  <si>
    <r>
      <t>2022</t>
    </r>
    <r>
      <rPr>
        <b/>
        <sz val="9"/>
        <color rgb="FF000000"/>
        <rFont val="宋体"/>
        <family val="3"/>
        <charset val="134"/>
      </rPr>
      <t>年</t>
    </r>
    <r>
      <rPr>
        <b/>
        <sz val="9"/>
        <color rgb="FF000000"/>
        <rFont val="Times New Roman"/>
        <family val="3"/>
      </rPr>
      <t>2</t>
    </r>
    <r>
      <rPr>
        <b/>
        <sz val="9"/>
        <color rgb="FF000000"/>
        <rFont val="宋体"/>
        <family val="3"/>
        <charset val="134"/>
      </rPr>
      <t>月</t>
    </r>
    <phoneticPr fontId="2" type="noConversion"/>
  </si>
  <si>
    <t>2022年2月</t>
  </si>
  <si>
    <r>
      <t>2022</t>
    </r>
    <r>
      <rPr>
        <b/>
        <sz val="9"/>
        <color rgb="FF000000"/>
        <rFont val="宋体"/>
        <family val="3"/>
        <charset val="134"/>
      </rPr>
      <t>年</t>
    </r>
    <r>
      <rPr>
        <b/>
        <sz val="9"/>
        <color rgb="FF000000"/>
        <rFont val="Times New Roman"/>
        <family val="1"/>
      </rPr>
      <t>2</t>
    </r>
    <r>
      <rPr>
        <b/>
        <sz val="9"/>
        <color rgb="FF000000"/>
        <rFont val="宋体"/>
        <family val="3"/>
        <charset val="134"/>
      </rPr>
      <t>月</t>
    </r>
    <phoneticPr fontId="2" type="noConversion"/>
  </si>
  <si>
    <t>2022</t>
  </si>
  <si>
    <t>2022</t>
    <phoneticPr fontId="2" type="noConversion"/>
  </si>
  <si>
    <t>2</t>
  </si>
  <si>
    <t>2</t>
    <phoneticPr fontId="2" type="noConversion"/>
  </si>
  <si>
    <t>薛斌</t>
  </si>
  <si>
    <t>余明</t>
  </si>
  <si>
    <t>沈部长</t>
  </si>
  <si>
    <t>张晓强</t>
  </si>
  <si>
    <t>孙继泉</t>
  </si>
  <si>
    <t>沈部长</t>
    <phoneticPr fontId="2" type="noConversion"/>
  </si>
  <si>
    <t>孙继泉</t>
    <phoneticPr fontId="2" type="noConversion"/>
  </si>
  <si>
    <t>薛斌</t>
    <phoneticPr fontId="2" type="noConversion"/>
  </si>
  <si>
    <t>余明</t>
    <phoneticPr fontId="2" type="noConversion"/>
  </si>
  <si>
    <t>张晓强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</si>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</sst>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);[Red]\(#,##0.00\)"/>
    <numFmt numFmtId="177" formatCode="_ * #,##0_ ;_ * \-#,##0_ ;_ * &quot;-&quot;??_ ;_ @_ "/>
    <numFmt numFmtId="178" formatCode="0.00_ "/>
  </numFmts>
  <fonts count="18" x14ac:knownFonts="1">
    <font>
      <sz val="11"/>
      <color theme="1"/>
      <name val="等线"/>
      <family val="2"/>
      <scheme val="minor"/>
    </font>
    <font>
      <sz val="9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indexed="8"/>
      <name val="Times New Roman"/>
      <family val="1"/>
    </font>
    <font>
      <b/>
      <sz val="18"/>
      <color rgb="FF000000"/>
      <name val="Times New Roman"/>
      <family val="1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1"/>
      <charset val="134"/>
    </font>
    <font>
      <sz val="9"/>
      <color rgb="FF000000"/>
      <name val="宋体"/>
      <family val="3"/>
      <charset val="134"/>
    </font>
    <font>
      <sz val="11"/>
      <color indexed="8"/>
      <name val="等线"/>
      <family val="2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b/>
      <sz val="9"/>
      <color rgb="FF000000"/>
      <name val="Times New Roman"/>
      <family val="3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8CCE4"/>
      </patternFill>
    </fill>
    <fill>
      <patternFill patternType="solid">
        <fgColor rgb="FFFFC000"/>
      </patternFill>
    </fill>
    <fill>
      <patternFill patternType="solid">
        <fgColor rgb="FFFFC800"/>
      </patternFill>
    </fill>
    <fill>
      <patternFill patternType="solid">
        <f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FFFF00"/>
      </patternFill>
    </fill>
    <fill>
      <patternFill patternType="solid">
        <fgColor rgb="FFD8D8D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176" fontId="3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49" fontId="9" fillId="3" borderId="3" xfId="0" applyNumberFormat="1" applyFont="1" applyFill="1" applyBorder="1" applyAlignment="1">
      <alignment horizontal="left" vertical="center"/>
    </xf>
    <xf numFmtId="176" fontId="9" fillId="3" borderId="3" xfId="0" applyNumberFormat="1" applyFont="1" applyFill="1" applyBorder="1" applyAlignment="1">
      <alignment horizontal="left" vertical="center"/>
    </xf>
    <xf numFmtId="176" fontId="9" fillId="3" borderId="3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/>
    </xf>
    <xf numFmtId="10" fontId="1" fillId="4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horizontal="right" vertical="center"/>
    </xf>
    <xf numFmtId="49" fontId="1" fillId="6" borderId="3" xfId="0" applyNumberFormat="1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right" vertical="center"/>
    </xf>
    <xf numFmtId="177" fontId="11" fillId="7" borderId="4" xfId="0" applyNumberFormat="1" applyFont="1" applyFill="1" applyBorder="1" applyAlignment="1">
      <alignment horizontal="right" vertical="center"/>
    </xf>
    <xf numFmtId="49" fontId="12" fillId="2" borderId="3" xfId="0" applyNumberFormat="1" applyFont="1" applyFill="1" applyBorder="1" applyAlignment="1">
      <alignment horizontal="left" vertical="center"/>
    </xf>
    <xf numFmtId="177" fontId="11" fillId="0" borderId="4" xfId="0" applyNumberFormat="1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176" fontId="1" fillId="2" borderId="5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6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178" fontId="1" fillId="2" borderId="3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/>
    </xf>
    <xf numFmtId="176" fontId="1" fillId="2" borderId="4" xfId="0" applyNumberFormat="1" applyFont="1" applyFill="1" applyBorder="1" applyAlignment="1">
      <alignment horizontal="right" vertical="center"/>
    </xf>
    <xf numFmtId="10" fontId="1" fillId="4" borderId="4" xfId="0" applyNumberFormat="1" applyFont="1" applyFill="1" applyBorder="1" applyAlignment="1">
      <alignment horizontal="right" vertical="center"/>
    </xf>
    <xf numFmtId="10" fontId="1" fillId="5" borderId="4" xfId="0" applyNumberFormat="1" applyFont="1" applyFill="1" applyBorder="1" applyAlignment="1">
      <alignment horizontal="right" vertical="center"/>
    </xf>
    <xf numFmtId="176" fontId="1" fillId="5" borderId="4" xfId="0" applyNumberFormat="1" applyFont="1" applyFill="1" applyBorder="1" applyAlignment="1">
      <alignment horizontal="right" vertical="center"/>
    </xf>
    <xf numFmtId="176" fontId="17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177" fontId="11" fillId="7" borderId="4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center" vertical="center"/>
    </xf>
    <xf numFmtId="2" fontId="7" fillId="8" borderId="3" xfId="0" applyNumberFormat="1" applyFont="1" applyFill="1" applyBorder="1" applyAlignment="1">
      <alignment horizontal="right" vertical="center"/>
    </xf>
    <xf numFmtId="2" fontId="7" fillId="9" borderId="3" xfId="0" applyNumberFormat="1" applyFont="1" applyFill="1" applyBorder="1" applyAlignment="1">
      <alignment horizontal="right" vertical="center"/>
    </xf>
    <xf numFmtId="10" fontId="7" fillId="5" borderId="3" xfId="0" applyNumberFormat="1" applyFont="1" applyFill="1" applyBorder="1" applyAlignment="1">
      <alignment horizontal="right" vertical="center"/>
    </xf>
    <xf numFmtId="2" fontId="7" fillId="5" borderId="3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2" fontId="7" fillId="2" borderId="5" xfId="0" applyNumberFormat="1" applyFont="1" applyFill="1" applyBorder="1" applyAlignment="1">
      <alignment horizontal="left" vertical="center"/>
    </xf>
    <xf numFmtId="176" fontId="1" fillId="0" borderId="4" xfId="0" applyNumberFormat="1" applyFont="1" applyFill="1" applyBorder="1" applyAlignment="1">
      <alignment horizontal="right" vertical="center"/>
    </xf>
    <xf numFmtId="49" fontId="4" fillId="2" borderId="0" xfId="0" applyNumberFormat="1" applyFont="1" applyFill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right" vertical="center"/>
    </xf>
    <xf numFmtId="49" fontId="9" fillId="2" borderId="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left" vertical="center"/>
    </xf>
    <xf numFmtId="176" fontId="12" fillId="0" borderId="4" xfId="0" applyNumberFormat="1" applyFont="1" applyFill="1" applyBorder="1" applyAlignment="1">
      <alignment horizontal="right" vertical="center"/>
    </xf>
    <xf numFmtId="49" fontId="13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7" fillId="6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left" vertical="center"/>
    </xf>
    <xf numFmtId="49" fontId="13" fillId="2" borderId="0" xfId="0" applyNumberFormat="1" applyFont="1" applyFill="1" applyBorder="1" applyAlignment="1">
      <alignment horizontal="left" vertical="center"/>
    </xf>
    <xf numFmtId="49" fontId="7" fillId="6" borderId="7" xfId="0" applyNumberFormat="1" applyFont="1" applyFill="1" applyBorder="1" applyAlignment="1">
      <alignment horizontal="center" vertical="center"/>
    </xf>
    <xf numFmtId="176" fontId="1" fillId="5" borderId="7" xfId="0" applyNumberFormat="1" applyFont="1" applyFill="1" applyBorder="1" applyAlignment="1">
      <alignment horizontal="right" vertical="center"/>
    </xf>
    <xf numFmtId="10" fontId="1" fillId="4" borderId="7" xfId="0" applyNumberFormat="1" applyFont="1" applyFill="1" applyBorder="1" applyAlignment="1">
      <alignment horizontal="right" vertical="center"/>
    </xf>
    <xf numFmtId="10" fontId="1" fillId="5" borderId="7" xfId="0" applyNumberFormat="1" applyFont="1" applyFill="1" applyBorder="1" applyAlignment="1">
      <alignment horizontal="right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left" vertical="center"/>
    </xf>
    <xf numFmtId="176" fontId="9" fillId="3" borderId="4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9" sqref="D9"/>
    </sheetView>
  </sheetViews>
  <sheetFormatPr defaultColWidth="14" defaultRowHeight="15" x14ac:dyDescent="0.2"/>
  <cols>
    <col min="1" max="1" width="9.125" style="2" customWidth="1"/>
    <col min="2" max="2" width="0" style="2" hidden="1" customWidth="1"/>
    <col min="3" max="3" width="16" style="2" customWidth="1"/>
    <col min="4" max="5" width="18.375" style="4" customWidth="1"/>
    <col min="6" max="6" width="18.375" style="2" customWidth="1"/>
    <col min="7" max="7" width="24.125" style="4" customWidth="1"/>
    <col min="8" max="8" width="22.875" style="4" customWidth="1"/>
    <col min="9" max="9" width="21.75" style="2" customWidth="1"/>
    <col min="10" max="10" width="19.5" style="4" customWidth="1"/>
    <col min="11" max="16384" width="14" style="2"/>
  </cols>
  <sheetData>
    <row r="1" spans="1:11" ht="22.5" x14ac:dyDescent="0.2">
      <c r="A1" s="1"/>
      <c r="C1" s="46" t="s">
        <v>0</v>
      </c>
      <c r="D1" s="46" t="s">
        <v>0</v>
      </c>
      <c r="E1" s="46" t="s">
        <v>0</v>
      </c>
      <c r="F1" s="46" t="s">
        <v>0</v>
      </c>
      <c r="G1" s="46" t="s">
        <v>0</v>
      </c>
      <c r="H1" s="46" t="s">
        <v>0</v>
      </c>
      <c r="I1" s="46" t="s">
        <v>0</v>
      </c>
      <c r="J1" s="46" t="s">
        <v>0</v>
      </c>
      <c r="K1" s="46" t="s">
        <v>0</v>
      </c>
    </row>
    <row r="2" spans="1:11" x14ac:dyDescent="0.2">
      <c r="A2" s="1"/>
      <c r="C2" s="47" t="s">
        <v>1</v>
      </c>
      <c r="D2" s="48" t="s">
        <v>2</v>
      </c>
      <c r="E2" s="48" t="s">
        <v>2</v>
      </c>
      <c r="F2" s="3"/>
      <c r="G2" s="33" t="s">
        <v>152</v>
      </c>
      <c r="H2" s="3" t="s">
        <v>154</v>
      </c>
      <c r="I2" s="3"/>
      <c r="J2" s="49" t="s">
        <v>3</v>
      </c>
      <c r="K2" s="49" t="s">
        <v>3</v>
      </c>
    </row>
    <row r="3" spans="1:11" hidden="1" x14ac:dyDescent="0.2">
      <c r="C3" s="2" t="s">
        <v>4</v>
      </c>
      <c r="D3" s="4" t="s">
        <v>5</v>
      </c>
      <c r="E3" s="4" t="s">
        <v>5</v>
      </c>
      <c r="F3" s="2" t="s">
        <v>6</v>
      </c>
      <c r="G3" s="4" t="s">
        <v>7</v>
      </c>
      <c r="H3" s="4" t="s">
        <v>7</v>
      </c>
      <c r="I3" s="2" t="s">
        <v>6</v>
      </c>
      <c r="J3" s="4" t="s">
        <v>8</v>
      </c>
      <c r="K3" s="2" t="s">
        <v>6</v>
      </c>
    </row>
    <row r="4" spans="1:11" hidden="1" x14ac:dyDescent="0.2">
      <c r="C4" s="2" t="s">
        <v>9</v>
      </c>
      <c r="D4" s="4" t="s">
        <v>10</v>
      </c>
      <c r="E4" s="4" t="s">
        <v>11</v>
      </c>
      <c r="F4" s="2" t="s">
        <v>6</v>
      </c>
      <c r="G4" s="4" t="s">
        <v>10</v>
      </c>
      <c r="H4" s="4" t="s">
        <v>11</v>
      </c>
      <c r="I4" s="2" t="s">
        <v>6</v>
      </c>
      <c r="J4" s="4" t="s">
        <v>11</v>
      </c>
      <c r="K4" s="2" t="s">
        <v>6</v>
      </c>
    </row>
    <row r="5" spans="1:11" x14ac:dyDescent="0.2">
      <c r="A5" s="5"/>
      <c r="C5" s="50" t="s">
        <v>12</v>
      </c>
      <c r="D5" s="6" t="s">
        <v>148</v>
      </c>
      <c r="E5" s="6" t="s">
        <v>148</v>
      </c>
      <c r="F5" s="6" t="s">
        <v>13</v>
      </c>
      <c r="G5" s="7" t="s">
        <v>14</v>
      </c>
      <c r="H5" s="7" t="s">
        <v>15</v>
      </c>
      <c r="I5" s="6" t="s">
        <v>16</v>
      </c>
      <c r="J5" s="7" t="s">
        <v>17</v>
      </c>
      <c r="K5" s="6" t="s">
        <v>18</v>
      </c>
    </row>
    <row r="6" spans="1:11" x14ac:dyDescent="0.2">
      <c r="A6" s="5"/>
      <c r="B6" s="2" t="s">
        <v>19</v>
      </c>
      <c r="C6" s="50" t="s">
        <v>12</v>
      </c>
      <c r="D6" s="8" t="s">
        <v>20</v>
      </c>
      <c r="E6" s="8" t="s">
        <v>21</v>
      </c>
      <c r="F6" s="9" t="s">
        <v>22</v>
      </c>
      <c r="G6" s="8" t="s">
        <v>23</v>
      </c>
      <c r="H6" s="8" t="s">
        <v>24</v>
      </c>
      <c r="I6" s="9" t="s">
        <v>25</v>
      </c>
      <c r="J6" s="8" t="s">
        <v>26</v>
      </c>
      <c r="K6" s="9" t="s">
        <v>27</v>
      </c>
    </row>
    <row r="7" spans="1:11" x14ac:dyDescent="0.2">
      <c r="A7" s="5"/>
      <c r="B7" s="2" t="s">
        <v>28</v>
      </c>
      <c r="C7" s="10" t="s">
        <v>29</v>
      </c>
      <c r="D7" s="24">
        <f>陈锦石!C5+曹永忠!C5+冯亚军!C5+蒋炳发!C5+李晓辉!C5+陆建忠!C5+陆亚行!C5+钱军!C5+邱泽勇!C5+沈兵!C5+沈部长!C5+施锦华!C5+孙继泉!C5+薛斌!C5+余明!C5+张剑兵!C5+张晓强!C5+智刚!C5</f>
        <v>0</v>
      </c>
      <c r="E7" s="24">
        <f>陈锦石!D5+曹永忠!D5+冯亚军!D5+蒋炳发!D5+李晓辉!D5+陆建忠!D5+陆亚行!D5+钱军!D5+邱泽勇!D5+沈兵!D5+沈部长!D5+施锦华!D5+孙继泉!D5+薛斌!D5+余明!D5+张剑兵!D5+张晓强!D5+智刚!D5</f>
        <v>1480</v>
      </c>
      <c r="F7" s="11">
        <f>D7/E7</f>
        <v>0</v>
      </c>
      <c r="G7" s="24">
        <f>陈锦石!F5+曹永忠!F5+冯亚军!F5+蒋炳发!F5+李晓辉!F5+陆建忠!F5+陆亚行!F5+钱军!F5+邱泽勇!F5+沈兵!F5+沈部长!F5+施锦华!F5+孙继泉!F5+薛斌!F5+余明!F5+张剑兵!F5+张晓强!F5+智刚!F5</f>
        <v>0</v>
      </c>
      <c r="H7" s="24">
        <f>陈锦石!G5+曹永忠!G5+冯亚军!G5+蒋炳发!G5+李晓辉!G5+陆建忠!G5+陆亚行!G5+钱军!G5+邱泽勇!G5+沈兵!G5+沈部长!G5+施锦华!G5+孙继泉!G5+薛斌!G5+余明!G5+张剑兵!G5+张晓强!G5+智刚!G5</f>
        <v>2060</v>
      </c>
      <c r="I7" s="12">
        <f>G7/H7</f>
        <v>0</v>
      </c>
      <c r="J7" s="24">
        <f>陈锦石!I5+曹永忠!I5+冯亚军!I5+蒋炳发!I5+李晓辉!I5+陆建忠!I5+陆亚行!I5+钱军!I5+邱泽勇!I5+沈兵!I5+沈部长!I5+施锦华!I5+孙继泉!I5+薛斌!I5+余明!I5+张剑兵!I5+张晓强!I5+智刚!I5</f>
        <v>12460</v>
      </c>
      <c r="K7" s="12">
        <f>G7/J7</f>
        <v>0</v>
      </c>
    </row>
    <row r="8" spans="1:11" x14ac:dyDescent="0.2">
      <c r="A8" s="5"/>
      <c r="B8" s="2" t="s">
        <v>30</v>
      </c>
      <c r="C8" s="10" t="s">
        <v>31</v>
      </c>
      <c r="D8" s="24">
        <f>陈锦石!C6+曹永忠!C6+冯亚军!C6+蒋炳发!C6+李晓辉!C6+陆建忠!C6+陆亚行!C6+钱军!C6+邱泽勇!C6+沈兵!C6+沈部长!C6+施锦华!C6+孙继泉!C6+薛斌!C6+余明!C6+张剑兵!C6+张晓强!C6+智刚!C6</f>
        <v>0</v>
      </c>
      <c r="E8" s="24">
        <f>陈锦石!D6+曹永忠!D6+冯亚军!D6+蒋炳发!D6+李晓辉!D6+陆建忠!D6+陆亚行!D6+钱军!D6+邱泽勇!D6+沈兵!D6+沈部长!D6+施锦华!D6+孙继泉!D6+薛斌!D6+余明!D6+张剑兵!D6+张晓强!D6+智刚!D6</f>
        <v>6000</v>
      </c>
      <c r="F8" s="11">
        <f>D8/E8</f>
        <v>0</v>
      </c>
      <c r="G8" s="24">
        <f>陈锦石!F6+曹永忠!F6+冯亚军!F6+蒋炳发!F6+李晓辉!F6+陆建忠!F6+陆亚行!F6+钱军!F6+邱泽勇!F6+沈兵!F6+沈部长!F6+施锦华!F6+孙继泉!F6+薛斌!F6+余明!F6+张剑兵!F6+张晓强!F6+智刚!F6</f>
        <v>0</v>
      </c>
      <c r="H8" s="24">
        <f>陈锦石!G6+曹永忠!G6+冯亚军!G6+蒋炳发!G6+李晓辉!G6+陆建忠!G6+陆亚行!G6+钱军!G6+邱泽勇!G6+沈兵!G6+沈部长!G6+施锦华!G6+孙继泉!G6+薛斌!G6+余明!G6+张剑兵!G6+张晓强!G6+智刚!G6</f>
        <v>12000</v>
      </c>
      <c r="I8" s="11">
        <f t="shared" ref="I8:I33" si="0">G8/H8</f>
        <v>0</v>
      </c>
      <c r="J8" s="24">
        <f>陈锦石!I6+曹永忠!I6+冯亚军!I6+蒋炳发!I6+李晓辉!I6+陆建忠!I6+陆亚行!I6+钱军!I6+邱泽勇!I6+沈兵!I6+沈部长!I6+施锦华!I6+孙继泉!I6+薛斌!I6+余明!I6+张剑兵!I6+张晓强!I6+智刚!I6</f>
        <v>78000</v>
      </c>
      <c r="K8" s="12">
        <f t="shared" ref="K8:K33" si="1">G8/J8</f>
        <v>0</v>
      </c>
    </row>
    <row r="9" spans="1:11" x14ac:dyDescent="0.2">
      <c r="A9" s="5"/>
      <c r="B9" s="2" t="s">
        <v>32</v>
      </c>
      <c r="C9" s="10" t="s">
        <v>33</v>
      </c>
      <c r="D9" s="24">
        <f>陈锦石!C7+曹永忠!C7+冯亚军!C7+蒋炳发!C7+李晓辉!C7+陆建忠!C7+陆亚行!C7+钱军!C7+邱泽勇!C7+沈兵!C7+沈部长!C7+施锦华!C7+孙继泉!C7+薛斌!C7+余明!C7+张剑兵!C7+张晓强!C7+智刚!C7</f>
        <v>21351</v>
      </c>
      <c r="E9" s="24">
        <f>陈锦石!D7+曹永忠!D7+冯亚军!D7+蒋炳发!D7+李晓辉!D7+陆建忠!D7+陆亚行!D7+钱军!D7+邱泽勇!D7+沈兵!D7+沈部长!D7+施锦华!D7+孙继泉!D7+薛斌!D7+余明!D7+张剑兵!D7+张晓强!D7+智刚!D7</f>
        <v>182500</v>
      </c>
      <c r="F9" s="11">
        <f t="shared" ref="F9:F33" si="2">D9/E9</f>
        <v>0.11699178082191782</v>
      </c>
      <c r="G9" s="24">
        <f>陈锦石!F7+曹永忠!F7+冯亚军!F7+蒋炳发!F7+李晓辉!F7+陆建忠!F7+陆亚行!F7+钱军!F7+邱泽勇!F7+沈兵!F7+沈部长!F7+施锦华!F7+孙继泉!F7+薛斌!F7+余明!F7+张剑兵!F7+张晓强!F7+智刚!F7</f>
        <v>28069</v>
      </c>
      <c r="H9" s="24">
        <f>陈锦石!G7+曹永忠!G7+冯亚军!G7+蒋炳发!G7+李晓辉!G7+陆建忠!G7+陆亚行!G7+钱军!G7+邱泽勇!G7+沈兵!G7+沈部长!G7+施锦华!G7+孙继泉!G7+薛斌!G7+余明!G7+张剑兵!G7+张晓强!G7+智刚!G7</f>
        <v>600000</v>
      </c>
      <c r="I9" s="12">
        <f t="shared" si="0"/>
        <v>4.6781666666666666E-2</v>
      </c>
      <c r="J9" s="24">
        <f>陈锦石!I7+曹永忠!I7+冯亚军!I7+蒋炳发!I7+李晓辉!I7+陆建忠!I7+陆亚行!I7+钱军!I7+邱泽勇!I7+沈兵!I7+沈部长!I7+施锦华!I7+孙继泉!I7+薛斌!I7+余明!I7+张剑兵!I7+张晓强!I7+智刚!I7</f>
        <v>2837000</v>
      </c>
      <c r="K9" s="12">
        <f t="shared" si="1"/>
        <v>9.8939020091646113E-3</v>
      </c>
    </row>
    <row r="10" spans="1:11" x14ac:dyDescent="0.2">
      <c r="A10" s="5"/>
      <c r="B10" s="2" t="s">
        <v>34</v>
      </c>
      <c r="C10" s="10" t="s">
        <v>35</v>
      </c>
      <c r="D10" s="24">
        <f>陈锦石!C8+曹永忠!C8+冯亚军!C8+蒋炳发!C8+李晓辉!C8+陆建忠!C8+陆亚行!C8+钱军!C8+邱泽勇!C8+沈兵!C8+沈部长!C8+施锦华!C8+孙继泉!C8+薛斌!C8+余明!C8+张剑兵!C8+张晓强!C8+智刚!C8</f>
        <v>34543.880000000005</v>
      </c>
      <c r="E10" s="24">
        <f>陈锦石!D8+曹永忠!D8+冯亚军!D8+蒋炳发!D8+李晓辉!D8+陆建忠!D8+陆亚行!D8+钱军!D8+邱泽勇!D8+沈兵!D8+沈部长!D8+施锦华!D8+孙继泉!D8+薛斌!D8+余明!D8+张剑兵!D8+张晓强!D8+智刚!D8</f>
        <v>208880</v>
      </c>
      <c r="F10" s="11">
        <f t="shared" si="2"/>
        <v>0.16537667560321717</v>
      </c>
      <c r="G10" s="24">
        <f>陈锦石!F8+曹永忠!F8+冯亚军!F8+蒋炳发!F8+李晓辉!F8+陆建忠!F8+陆亚行!F8+钱军!F8+邱泽勇!F8+沈兵!F8+沈部长!F8+施锦华!F8+孙继泉!F8+薛斌!F8+余明!F8+张剑兵!F8+张晓强!F8+智刚!F8</f>
        <v>67531.45</v>
      </c>
      <c r="H10" s="24">
        <f>陈锦石!G8+曹永忠!G8+冯亚军!G8+蒋炳发!G8+李晓辉!G8+陆建忠!G8+陆亚行!G8+钱军!G8+邱泽勇!G8+沈兵!G8+沈部长!G8+施锦华!G8+孙继泉!G8+薛斌!G8+余明!G8+张剑兵!G8+张晓强!G8+智刚!G8</f>
        <v>419260</v>
      </c>
      <c r="I10" s="12">
        <f t="shared" si="0"/>
        <v>0.16107296188522635</v>
      </c>
      <c r="J10" s="24">
        <f>陈锦石!I8+曹永忠!I8+冯亚军!I8+蒋炳发!I8+李晓辉!I8+陆建忠!I8+陆亚行!I8+钱军!I8+邱泽勇!I8+沈兵!I8+沈部长!I8+施锦华!I8+孙继泉!I8+薛斌!I8+余明!I8+张剑兵!I8+张晓强!I8+智刚!I8</f>
        <v>2779610</v>
      </c>
      <c r="K10" s="12">
        <f t="shared" si="1"/>
        <v>2.4295296822216064E-2</v>
      </c>
    </row>
    <row r="11" spans="1:11" x14ac:dyDescent="0.2">
      <c r="A11" s="5"/>
      <c r="B11" s="2" t="s">
        <v>36</v>
      </c>
      <c r="C11" s="10" t="s">
        <v>37</v>
      </c>
      <c r="D11" s="24">
        <f>陈锦石!C9+曹永忠!C9+冯亚军!C9+蒋炳发!C9+李晓辉!C9+陆建忠!C9+陆亚行!C9+钱军!C9+邱泽勇!C9+沈兵!C9+沈部长!C9+施锦华!C9+孙继泉!C9+薛斌!C9+余明!C9+张剑兵!C9+张晓强!C9+智刚!C9</f>
        <v>0</v>
      </c>
      <c r="E11" s="24">
        <f>陈锦石!D9+曹永忠!D9+冯亚军!D9+蒋炳发!D9+李晓辉!D9+陆建忠!D9+陆亚行!D9+钱军!D9+邱泽勇!D9+沈兵!D9+沈部长!D9+施锦华!D9+孙继泉!D9+薛斌!D9+余明!D9+张剑兵!D9+张晓强!D9+智刚!D9</f>
        <v>0</v>
      </c>
      <c r="F11" s="15">
        <v>0</v>
      </c>
      <c r="G11" s="24">
        <f>陈锦石!F9+曹永忠!F9+冯亚军!F9+蒋炳发!F9+李晓辉!F9+陆建忠!F9+陆亚行!F9+钱军!F9+邱泽勇!F9+沈兵!F9+沈部长!F9+施锦华!F9+孙继泉!F9+薛斌!F9+余明!F9+张剑兵!F9+张晓强!F9+智刚!F9</f>
        <v>0</v>
      </c>
      <c r="H11" s="24">
        <f>陈锦石!G9+曹永忠!G9+冯亚军!G9+蒋炳发!G9+李晓辉!G9+陆建忠!G9+陆亚行!G9+钱军!G9+邱泽勇!G9+沈兵!G9+沈部长!G9+施锦华!G9+孙继泉!G9+薛斌!G9+余明!G9+张剑兵!G9+张晓强!G9+智刚!G9</f>
        <v>0</v>
      </c>
      <c r="I11" s="15">
        <v>0</v>
      </c>
      <c r="J11" s="24">
        <f>陈锦石!I9+曹永忠!I9+冯亚军!I9+蒋炳发!I9+李晓辉!I9+陆建忠!I9+陆亚行!I9+钱军!I9+邱泽勇!I9+沈兵!I9+沈部长!I9+施锦华!I9+孙继泉!I9+薛斌!I9+余明!I9+张剑兵!I9+张晓强!I9+智刚!I9</f>
        <v>0</v>
      </c>
      <c r="K11" s="15">
        <v>0</v>
      </c>
    </row>
    <row r="12" spans="1:11" x14ac:dyDescent="0.2">
      <c r="A12" s="5"/>
      <c r="B12" s="2" t="s">
        <v>6</v>
      </c>
      <c r="C12" s="13" t="s">
        <v>38</v>
      </c>
      <c r="D12" s="14">
        <f>SUM(D7:D11)</f>
        <v>55894.880000000005</v>
      </c>
      <c r="E12" s="14">
        <f>SUM(E7:E11)</f>
        <v>398860</v>
      </c>
      <c r="F12" s="11">
        <f t="shared" si="2"/>
        <v>0.14013658927944644</v>
      </c>
      <c r="G12" s="14">
        <f>SUM(G7:G11)</f>
        <v>95600.45</v>
      </c>
      <c r="H12" s="14">
        <f>SUM(H7:H11)</f>
        <v>1033320</v>
      </c>
      <c r="I12" s="12">
        <f t="shared" si="0"/>
        <v>9.2517758293655397E-2</v>
      </c>
      <c r="J12" s="14">
        <f>SUM(J7:J11)</f>
        <v>5707070</v>
      </c>
      <c r="K12" s="12">
        <f t="shared" si="1"/>
        <v>1.6751231367409195E-2</v>
      </c>
    </row>
    <row r="13" spans="1:11" x14ac:dyDescent="0.25">
      <c r="A13" s="5"/>
      <c r="B13" s="2" t="s">
        <v>39</v>
      </c>
      <c r="C13" s="10" t="s">
        <v>40</v>
      </c>
      <c r="D13" s="24">
        <f>陈锦石!C11+曹永忠!C11+冯亚军!C11+蒋炳发!C11+李晓辉!C11+陆建忠!C11+陆亚行!C11+钱军!C11+邱泽勇!C11+沈兵!C11+沈部长!C11+施锦华!C11+孙继泉!C11+薛斌!C11+余明!C11+张剑兵!C11+张晓强!C11+智刚!C11</f>
        <v>0</v>
      </c>
      <c r="E13" s="24">
        <f>陈锦石!D11+曹永忠!D11+冯亚军!D11+蒋炳发!D11+李晓辉!D11+陆建忠!D11+陆亚行!D11+钱军!D11+邱泽勇!D11+沈兵!D11+沈部长!D11+施锦华!D11+孙继泉!D11+薛斌!D11+余明!D11+张剑兵!D11+张晓强!D11+智刚!D11</f>
        <v>0</v>
      </c>
      <c r="F13" s="32">
        <v>0</v>
      </c>
      <c r="G13" s="24">
        <f>陈锦石!F11+曹永忠!F11+冯亚军!F11+蒋炳发!F11+李晓辉!F11+陆建忠!F11+陆亚行!F11+钱军!F11+邱泽勇!F11+沈兵!F11+沈部长!F11+施锦华!F11+孙继泉!F11+薛斌!F11+余明!F11+张剑兵!F11+张晓强!F11+智刚!F11</f>
        <v>0</v>
      </c>
      <c r="H13" s="24">
        <f>陈锦石!G11+曹永忠!G11+冯亚军!G11+蒋炳发!G11+李晓辉!G11+陆建忠!G11+陆亚行!G11+钱军!G11+邱泽勇!G11+沈兵!G11+沈部长!G11+施锦华!G11+孙继泉!G11+薛斌!G11+余明!G11+张剑兵!G11+张晓强!G11+智刚!G11</f>
        <v>0</v>
      </c>
      <c r="I13" s="15">
        <v>0</v>
      </c>
      <c r="J13" s="24">
        <f>陈锦石!I11+曹永忠!I11+冯亚军!I11+蒋炳发!I11+李晓辉!I11+陆建忠!I11+陆亚行!I11+钱军!I11+邱泽勇!I11+沈兵!I11+沈部长!I11+施锦华!I11+孙继泉!I11+薛斌!I11+余明!I11+张剑兵!I11+张晓强!I11+智刚!I11</f>
        <v>0</v>
      </c>
      <c r="K13" s="15">
        <v>0</v>
      </c>
    </row>
    <row r="14" spans="1:11" x14ac:dyDescent="0.2">
      <c r="A14" s="5"/>
      <c r="B14" s="2" t="s">
        <v>41</v>
      </c>
      <c r="C14" s="10" t="s">
        <v>42</v>
      </c>
      <c r="D14" s="24">
        <f>陈锦石!C12+曹永忠!C12+冯亚军!C12+蒋炳发!C12+李晓辉!C12+陆建忠!C12+陆亚行!C12+钱军!C12+邱泽勇!C12+沈兵!C12+沈部长!C12+施锦华!C12+孙继泉!C12+薛斌!C12+余明!C12+张剑兵!C12+张晓强!C12+智刚!C12</f>
        <v>0</v>
      </c>
      <c r="E14" s="24">
        <f>陈锦石!D12+曹永忠!D12+冯亚军!D12+蒋炳发!D12+李晓辉!D12+陆建忠!D12+陆亚行!D12+钱军!D12+邱泽勇!D12+沈兵!D12+沈部长!D12+施锦华!D12+孙继泉!D12+薛斌!D12+余明!D12+张剑兵!D12+张晓强!D12+智刚!D12</f>
        <v>63900</v>
      </c>
      <c r="F14" s="11">
        <f t="shared" si="2"/>
        <v>0</v>
      </c>
      <c r="G14" s="24">
        <f>陈锦石!F12+曹永忠!F12+冯亚军!F12+蒋炳发!F12+李晓辉!F12+陆建忠!F12+陆亚行!F12+钱军!F12+邱泽勇!F12+沈兵!F12+沈部长!F12+施锦华!F12+孙继泉!F12+薛斌!F12+余明!F12+张剑兵!F12+张晓强!F12+智刚!F12</f>
        <v>44780</v>
      </c>
      <c r="H14" s="24">
        <f>陈锦石!G12+曹永忠!G12+冯亚军!G12+蒋炳发!G12+李晓辉!G12+陆建忠!G12+陆亚行!G12+钱军!G12+邱泽勇!G12+沈兵!G12+沈部长!G12+施锦华!G12+孙继泉!G12+薛斌!G12+余明!G12+张剑兵!G12+张晓强!G12+智刚!G12</f>
        <v>87800</v>
      </c>
      <c r="I14" s="11">
        <f>G14/H14</f>
        <v>0.51002277904328019</v>
      </c>
      <c r="J14" s="24">
        <f>陈锦石!I12+曹永忠!I12+冯亚军!I12+蒋炳发!I12+李晓辉!I12+陆建忠!I12+陆亚行!I12+钱军!I12+邱泽勇!I12+沈兵!I12+沈部长!I12+施锦华!I12+孙继泉!I12+薛斌!I12+余明!I12+张剑兵!I12+张晓强!I12+智刚!I12</f>
        <v>326800</v>
      </c>
      <c r="K14" s="12">
        <f t="shared" si="1"/>
        <v>0.13702570379436965</v>
      </c>
    </row>
    <row r="15" spans="1:11" x14ac:dyDescent="0.25">
      <c r="A15" s="5"/>
      <c r="B15" s="2" t="s">
        <v>43</v>
      </c>
      <c r="C15" s="10" t="s">
        <v>44</v>
      </c>
      <c r="D15" s="24">
        <f>陈锦石!C13+曹永忠!C13+冯亚军!C13+蒋炳发!C13+李晓辉!C13+陆建忠!C13+陆亚行!C13+钱军!C13+邱泽勇!C13+沈兵!C13+沈部长!C13+施锦华!C13+孙继泉!C13+薛斌!C13+余明!C13+张剑兵!C13+张晓强!C13+智刚!C13</f>
        <v>0</v>
      </c>
      <c r="E15" s="24">
        <f>陈锦石!D13+曹永忠!D13+冯亚军!D13+蒋炳发!D13+李晓辉!D13+陆建忠!D13+陆亚行!D13+钱军!D13+邱泽勇!D13+沈兵!D13+沈部长!D13+施锦华!D13+孙继泉!D13+薛斌!D13+余明!D13+张剑兵!D13+张晓强!D13+智刚!D13</f>
        <v>0</v>
      </c>
      <c r="F15" s="32">
        <v>0</v>
      </c>
      <c r="G15" s="24">
        <f>陈锦石!F13+曹永忠!F13+冯亚军!F13+蒋炳发!F13+李晓辉!F13+陆建忠!F13+陆亚行!F13+钱军!F13+邱泽勇!F13+沈兵!F13+沈部长!F13+施锦华!F13+孙继泉!F13+薛斌!F13+余明!F13+张剑兵!F13+张晓强!F13+智刚!F13</f>
        <v>0</v>
      </c>
      <c r="H15" s="24">
        <f>陈锦石!G13+曹永忠!G13+冯亚军!G13+蒋炳发!G13+李晓辉!G13+陆建忠!G13+陆亚行!G13+钱军!G13+邱泽勇!G13+沈兵!G13+沈部长!G13+施锦华!G13+孙继泉!G13+薛斌!G13+余明!G13+张剑兵!G13+张晓强!G13+智刚!G13</f>
        <v>0</v>
      </c>
      <c r="I15" s="11" t="e">
        <f t="shared" si="0"/>
        <v>#DIV/0!</v>
      </c>
      <c r="J15" s="24">
        <f>陈锦石!I13+曹永忠!I13+冯亚军!I13+蒋炳发!I13+李晓辉!I13+陆建忠!I13+陆亚行!I13+钱军!I13+邱泽勇!I13+沈兵!I13+沈部长!I13+施锦华!I13+孙继泉!I13+薛斌!I13+余明!I13+张剑兵!I13+张晓强!I13+智刚!I13</f>
        <v>60000</v>
      </c>
      <c r="K15" s="12">
        <f t="shared" si="1"/>
        <v>0</v>
      </c>
    </row>
    <row r="16" spans="1:11" x14ac:dyDescent="0.2">
      <c r="A16" s="5"/>
      <c r="B16" s="2" t="s">
        <v>45</v>
      </c>
      <c r="C16" s="10" t="s">
        <v>46</v>
      </c>
      <c r="D16" s="24">
        <f>陈锦石!C14+曹永忠!C14+冯亚军!C14+蒋炳发!C14+李晓辉!C14+陆建忠!C14+陆亚行!C14+钱军!C14+邱泽勇!C14+沈兵!C14+沈部长!C14+施锦华!C14+孙继泉!C14+薛斌!C14+余明!C14+张剑兵!C14+张晓强!C14+智刚!C14</f>
        <v>0</v>
      </c>
      <c r="E16" s="24">
        <f>陈锦石!D14+曹永忠!D14+冯亚军!D14+蒋炳发!D14+李晓辉!D14+陆建忠!D14+陆亚行!D14+钱军!D14+邱泽勇!D14+沈兵!D14+沈部长!D14+施锦华!D14+孙继泉!D14+薛斌!D14+余明!D14+张剑兵!D14+张晓强!D14+智刚!D14</f>
        <v>0</v>
      </c>
      <c r="F16" s="15">
        <v>0</v>
      </c>
      <c r="G16" s="24">
        <f>陈锦石!F14+曹永忠!F14+冯亚军!F14+蒋炳发!F14+李晓辉!F14+陆建忠!F14+陆亚行!F14+钱军!F14+邱泽勇!F14+沈兵!F14+沈部长!F14+施锦华!F14+孙继泉!F14+薛斌!F14+余明!F14+张剑兵!F14+张晓强!F14+智刚!F14</f>
        <v>0</v>
      </c>
      <c r="H16" s="24">
        <f>陈锦石!G14+曹永忠!G14+冯亚军!G14+蒋炳发!G14+李晓辉!G14+陆建忠!G14+陆亚行!G14+钱军!G14+邱泽勇!G14+沈兵!G14+沈部长!G14+施锦华!G14+孙继泉!G14+薛斌!G14+余明!G14+张剑兵!G14+张晓强!G14+智刚!G14</f>
        <v>0</v>
      </c>
      <c r="I16" s="15">
        <v>0</v>
      </c>
      <c r="J16" s="24">
        <f>陈锦石!I14+曹永忠!I14+冯亚军!I14+蒋炳发!I14+李晓辉!I14+陆建忠!I14+陆亚行!I14+钱军!I14+邱泽勇!I14+沈兵!I14+沈部长!I14+施锦华!I14+孙继泉!I14+薛斌!I14+余明!I14+张剑兵!I14+张晓强!I14+智刚!I14</f>
        <v>0</v>
      </c>
      <c r="K16" s="15">
        <v>0</v>
      </c>
    </row>
    <row r="17" spans="1:11" x14ac:dyDescent="0.2">
      <c r="A17" s="5"/>
      <c r="B17" s="2" t="s">
        <v>47</v>
      </c>
      <c r="C17" s="10" t="s">
        <v>48</v>
      </c>
      <c r="D17" s="24">
        <f>陈锦石!C15+曹永忠!C15+冯亚军!C15+蒋炳发!C15+李晓辉!C15+陆建忠!C15+陆亚行!C15+钱军!C15+邱泽勇!C15+沈兵!C15+沈部长!C15+施锦华!C15+孙继泉!C15+薛斌!C15+余明!C15+张剑兵!C15+张晓强!C15+智刚!C15</f>
        <v>0</v>
      </c>
      <c r="E17" s="24">
        <f>陈锦石!D15+曹永忠!D15+冯亚军!D15+蒋炳发!D15+李晓辉!D15+陆建忠!D15+陆亚行!D15+钱军!D15+邱泽勇!D15+沈兵!D15+沈部长!D15+施锦华!D15+孙继泉!D15+薛斌!D15+余明!D15+张剑兵!D15+张晓强!D15+智刚!D15</f>
        <v>0</v>
      </c>
      <c r="F17" s="15">
        <v>0</v>
      </c>
      <c r="G17" s="24">
        <f>陈锦石!F15+曹永忠!F15+冯亚军!F15+蒋炳发!F15+李晓辉!F15+陆建忠!F15+陆亚行!F15+钱军!F15+邱泽勇!F15+沈兵!F15+沈部长!F15+施锦华!F15+孙继泉!F15+薛斌!F15+余明!F15+张剑兵!F15+张晓强!F15+智刚!F15</f>
        <v>0</v>
      </c>
      <c r="H17" s="24">
        <f>陈锦石!G15+曹永忠!G15+冯亚军!G15+蒋炳发!G15+李晓辉!G15+陆建忠!G15+陆亚行!G15+钱军!G15+邱泽勇!G15+沈兵!G15+沈部长!G15+施锦华!G15+孙继泉!G15+薛斌!G15+余明!G15+张剑兵!G15+张晓强!G15+智刚!G15</f>
        <v>0</v>
      </c>
      <c r="I17" s="15">
        <v>0</v>
      </c>
      <c r="J17" s="24">
        <f>陈锦石!I15+曹永忠!I15+冯亚军!I15+蒋炳发!I15+李晓辉!I15+陆建忠!I15+陆亚行!I15+钱军!I15+邱泽勇!I15+沈兵!I15+沈部长!I15+施锦华!I15+孙继泉!I15+薛斌!I15+余明!I15+张剑兵!I15+张晓强!I15+智刚!I15</f>
        <v>150000</v>
      </c>
      <c r="K17" s="12">
        <f t="shared" si="1"/>
        <v>0</v>
      </c>
    </row>
    <row r="18" spans="1:11" x14ac:dyDescent="0.2">
      <c r="A18" s="5"/>
      <c r="B18" s="2" t="s">
        <v>49</v>
      </c>
      <c r="C18" s="10" t="s">
        <v>50</v>
      </c>
      <c r="D18" s="24">
        <f>陈锦石!C16+曹永忠!C16+冯亚军!C16+蒋炳发!C16+李晓辉!C16+陆建忠!C16+陆亚行!C16+钱军!C16+邱泽勇!C16+沈兵!C16+沈部长!C16+施锦华!C16+孙继泉!C16+薛斌!C16+余明!C16+张剑兵!C16+张晓强!C16+智刚!C16</f>
        <v>0</v>
      </c>
      <c r="E18" s="24">
        <f>陈锦石!D16+曹永忠!D16+冯亚军!D16+蒋炳发!D16+李晓辉!D16+陆建忠!D16+陆亚行!D16+钱军!D16+邱泽勇!D16+沈兵!D16+沈部长!D16+施锦华!D16+孙继泉!D16+薛斌!D16+余明!D16+张剑兵!D16+张晓强!D16+智刚!D16</f>
        <v>0</v>
      </c>
      <c r="F18" s="15">
        <v>0</v>
      </c>
      <c r="G18" s="24">
        <f>陈锦石!F16+曹永忠!F16+冯亚军!F16+蒋炳发!F16+李晓辉!F16+陆建忠!F16+陆亚行!F16+钱军!F16+邱泽勇!F16+沈兵!F16+沈部长!F16+施锦华!F16+孙继泉!F16+薛斌!F16+余明!F16+张剑兵!F16+张晓强!F16+智刚!F16</f>
        <v>0</v>
      </c>
      <c r="H18" s="24">
        <f>陈锦石!G16+曹永忠!G16+冯亚军!G16+蒋炳发!G16+李晓辉!G16+陆建忠!G16+陆亚行!G16+钱军!G16+邱泽勇!G16+沈兵!G16+沈部长!G16+施锦华!G16+孙继泉!G16+薛斌!G16+余明!G16+张剑兵!G16+张晓强!G16+智刚!G16</f>
        <v>0</v>
      </c>
      <c r="I18" s="15">
        <v>0</v>
      </c>
      <c r="J18" s="24">
        <f>陈锦石!I16+曹永忠!I16+冯亚军!I16+蒋炳发!I16+李晓辉!I16+陆建忠!I16+陆亚行!I16+钱军!I16+邱泽勇!I16+沈兵!I16+沈部长!I16+施锦华!I16+孙继泉!I16+薛斌!I16+余明!I16+张剑兵!I16+张晓强!I16+智刚!I16</f>
        <v>0</v>
      </c>
      <c r="K18" s="15">
        <v>0</v>
      </c>
    </row>
    <row r="19" spans="1:11" x14ac:dyDescent="0.2">
      <c r="A19" s="5"/>
      <c r="B19" s="2" t="s">
        <v>51</v>
      </c>
      <c r="C19" s="16" t="s">
        <v>52</v>
      </c>
      <c r="D19" s="24">
        <f>陈锦石!C17+曹永忠!C17+冯亚军!C17+蒋炳发!C17+李晓辉!C17+陆建忠!C17+陆亚行!C17+钱军!C17+邱泽勇!C17+沈兵!C17+沈部长!C17+施锦华!C17+孙继泉!C17+薛斌!C17+余明!C17+张剑兵!C17+张晓强!C17+智刚!C17</f>
        <v>0</v>
      </c>
      <c r="E19" s="24">
        <f>陈锦石!D17+曹永忠!D17+冯亚军!D17+蒋炳发!D17+李晓辉!D17+陆建忠!D17+陆亚行!D17+钱军!D17+邱泽勇!D17+沈兵!D17+沈部长!D17+施锦华!D17+孙继泉!D17+薛斌!D17+余明!D17+张剑兵!D17+张晓强!D17+智刚!D17</f>
        <v>0</v>
      </c>
      <c r="F19" s="15">
        <v>0</v>
      </c>
      <c r="G19" s="24">
        <f>陈锦石!F17+曹永忠!F17+冯亚军!F17+蒋炳发!F17+李晓辉!F17+陆建忠!F17+陆亚行!F17+钱军!F17+邱泽勇!F17+沈兵!F17+沈部长!F17+施锦华!F17+孙继泉!F17+薛斌!F17+余明!F17+张剑兵!F17+张晓强!F17+智刚!F17</f>
        <v>0</v>
      </c>
      <c r="H19" s="24">
        <f>陈锦石!G17+曹永忠!G17+冯亚军!G17+蒋炳发!G17+李晓辉!G17+陆建忠!G17+陆亚行!G17+钱军!G17+邱泽勇!G17+沈兵!G17+沈部长!G17+施锦华!G17+孙继泉!G17+薛斌!G17+余明!G17+张剑兵!G17+张晓强!G17+智刚!G17</f>
        <v>0</v>
      </c>
      <c r="I19" s="15">
        <v>0</v>
      </c>
      <c r="J19" s="24">
        <f>陈锦石!I17+曹永忠!I17+冯亚军!I17+蒋炳发!I17+李晓辉!I17+陆建忠!I17+陆亚行!I17+钱军!I17+邱泽勇!I17+沈兵!I17+沈部长!I17+施锦华!I17+孙继泉!I17+薛斌!I17+余明!I17+张剑兵!I17+张晓强!I17+智刚!I17</f>
        <v>0</v>
      </c>
      <c r="K19" s="15">
        <v>0</v>
      </c>
    </row>
    <row r="20" spans="1:11" x14ac:dyDescent="0.2">
      <c r="A20" s="5"/>
      <c r="B20" s="2" t="s">
        <v>53</v>
      </c>
      <c r="C20" s="16" t="s">
        <v>54</v>
      </c>
      <c r="D20" s="24">
        <f>陈锦石!C18+曹永忠!C18+冯亚军!C18+蒋炳发!C18+李晓辉!C18+陆建忠!C18+陆亚行!C18+钱军!C18+邱泽勇!C18+沈兵!C18+沈部长!C18+施锦华!C18+孙继泉!C18+薛斌!C18+余明!C18+张剑兵!C18+张晓强!C18+智刚!C18</f>
        <v>0</v>
      </c>
      <c r="E20" s="24">
        <f>陈锦石!D18+曹永忠!D18+冯亚军!D18+蒋炳发!D18+李晓辉!D18+陆建忠!D18+陆亚行!D18+钱军!D18+邱泽勇!D18+沈兵!D18+沈部长!D18+施锦华!D18+孙继泉!D18+薛斌!D18+余明!D18+张剑兵!D18+张晓强!D18+智刚!D18</f>
        <v>0</v>
      </c>
      <c r="F20" s="15">
        <v>0</v>
      </c>
      <c r="G20" s="24">
        <f>陈锦石!F18+曹永忠!F18+冯亚军!F18+蒋炳发!F18+李晓辉!F18+陆建忠!F18+陆亚行!F18+钱军!F18+邱泽勇!F18+沈兵!F18+沈部长!F18+施锦华!F18+孙继泉!F18+薛斌!F18+余明!F18+张剑兵!F18+张晓强!F18+智刚!F18</f>
        <v>0</v>
      </c>
      <c r="H20" s="24">
        <f>陈锦石!G18+曹永忠!G18+冯亚军!G18+蒋炳发!G18+李晓辉!G18+陆建忠!G18+陆亚行!G18+钱军!G18+邱泽勇!G18+沈兵!G18+沈部长!G18+施锦华!G18+孙继泉!G18+薛斌!G18+余明!G18+张剑兵!G18+张晓强!G18+智刚!G18</f>
        <v>0</v>
      </c>
      <c r="I20" s="15">
        <v>0</v>
      </c>
      <c r="J20" s="24">
        <f>陈锦石!I18+曹永忠!I18+冯亚军!I18+蒋炳发!I18+李晓辉!I18+陆建忠!I18+陆亚行!I18+钱军!I18+邱泽勇!I18+沈兵!I18+沈部长!I18+施锦华!I18+孙继泉!I18+薛斌!I18+余明!I18+张剑兵!I18+张晓强!I18+智刚!I18</f>
        <v>0</v>
      </c>
      <c r="K20" s="15">
        <v>0</v>
      </c>
    </row>
    <row r="21" spans="1:11" x14ac:dyDescent="0.2">
      <c r="A21" s="5"/>
      <c r="B21" s="2" t="s">
        <v>55</v>
      </c>
      <c r="C21" s="16" t="s">
        <v>56</v>
      </c>
      <c r="D21" s="24">
        <f>陈锦石!C19+曹永忠!C19+冯亚军!C19+蒋炳发!C19+李晓辉!C19+陆建忠!C19+陆亚行!C19+钱军!C19+邱泽勇!C19+沈兵!C19+沈部长!C19+施锦华!C19+孙继泉!C19+薛斌!C19+余明!C19+张剑兵!C19+张晓强!C19+智刚!C19</f>
        <v>0</v>
      </c>
      <c r="E21" s="24">
        <f>陈锦石!D19+曹永忠!D19+冯亚军!D19+蒋炳发!D19+李晓辉!D19+陆建忠!D19+陆亚行!D19+钱军!D19+邱泽勇!D19+沈兵!D19+沈部长!D19+施锦华!D19+孙继泉!D19+薛斌!D19+余明!D19+张剑兵!D19+张晓强!D19+智刚!D19</f>
        <v>0</v>
      </c>
      <c r="F21" s="15">
        <v>0</v>
      </c>
      <c r="G21" s="24">
        <f>陈锦石!F19+曹永忠!F19+冯亚军!F19+蒋炳发!F19+李晓辉!F19+陆建忠!F19+陆亚行!F19+钱军!F19+邱泽勇!F19+沈兵!F19+沈部长!F19+施锦华!F19+孙继泉!F19+薛斌!F19+余明!F19+张剑兵!F19+张晓强!F19+智刚!F19</f>
        <v>0</v>
      </c>
      <c r="H21" s="24">
        <f>陈锦石!G19+曹永忠!G19+冯亚军!G19+蒋炳发!G19+李晓辉!G19+陆建忠!G19+陆亚行!G19+钱军!G19+邱泽勇!G19+沈兵!G19+沈部长!G19+施锦华!G19+孙继泉!G19+薛斌!G19+余明!G19+张剑兵!G19+张晓强!G19+智刚!G19</f>
        <v>0</v>
      </c>
      <c r="I21" s="15">
        <v>0</v>
      </c>
      <c r="J21" s="24">
        <f>陈锦石!I19+曹永忠!I19+冯亚军!I19+蒋炳发!I19+李晓辉!I19+陆建忠!I19+陆亚行!I19+钱军!I19+邱泽勇!I19+沈兵!I19+沈部长!I19+施锦华!I19+孙继泉!I19+薛斌!I19+余明!I19+张剑兵!I19+张晓强!I19+智刚!I19</f>
        <v>0</v>
      </c>
      <c r="K21" s="15">
        <v>0</v>
      </c>
    </row>
    <row r="22" spans="1:11" x14ac:dyDescent="0.2">
      <c r="A22" s="5"/>
      <c r="B22" s="2" t="s">
        <v>57</v>
      </c>
      <c r="C22" s="16" t="s">
        <v>58</v>
      </c>
      <c r="D22" s="24">
        <f>陈锦石!C20+曹永忠!C20+冯亚军!C20+蒋炳发!C20+李晓辉!C20+陆建忠!C20+陆亚行!C20+钱军!C20+邱泽勇!C20+沈兵!C20+沈部长!C20+施锦华!C20+孙继泉!C20+薛斌!C20+余明!C20+张剑兵!C20+张晓强!C20+智刚!C20</f>
        <v>0</v>
      </c>
      <c r="E22" s="24">
        <f>陈锦石!D20+曹永忠!D20+冯亚军!D20+蒋炳发!D20+李晓辉!D20+陆建忠!D20+陆亚行!D20+钱军!D20+邱泽勇!D20+沈兵!D20+沈部长!D20+施锦华!D20+孙继泉!D20+薛斌!D20+余明!D20+张剑兵!D20+张晓强!D20+智刚!D20</f>
        <v>0</v>
      </c>
      <c r="F22" s="15">
        <v>0</v>
      </c>
      <c r="G22" s="24">
        <f>陈锦石!F20+曹永忠!F20+冯亚军!F20+蒋炳发!F20+李晓辉!F20+陆建忠!F20+陆亚行!F20+钱军!F20+邱泽勇!F20+沈兵!F20+沈部长!F20+施锦华!F20+孙继泉!F20+薛斌!F20+余明!F20+张剑兵!F20+张晓强!F20+智刚!F20</f>
        <v>0</v>
      </c>
      <c r="H22" s="24">
        <f>陈锦石!G20+曹永忠!G20+冯亚军!G20+蒋炳发!G20+李晓辉!G20+陆建忠!G20+陆亚行!G20+钱军!G20+邱泽勇!G20+沈兵!G20+沈部长!G20+施锦华!G20+孙继泉!G20+薛斌!G20+余明!G20+张剑兵!G20+张晓强!G20+智刚!G20</f>
        <v>0</v>
      </c>
      <c r="I22" s="15">
        <v>0</v>
      </c>
      <c r="J22" s="24">
        <f>陈锦石!I20+曹永忠!I20+冯亚军!I20+蒋炳发!I20+李晓辉!I20+陆建忠!I20+陆亚行!I20+钱军!I20+邱泽勇!I20+沈兵!I20+沈部长!I20+施锦华!I20+孙继泉!I20+薛斌!I20+余明!I20+张剑兵!I20+张晓强!I20+智刚!I20</f>
        <v>0</v>
      </c>
      <c r="K22" s="15">
        <v>0</v>
      </c>
    </row>
    <row r="23" spans="1:11" x14ac:dyDescent="0.2">
      <c r="A23" s="5"/>
      <c r="B23" s="2" t="s">
        <v>59</v>
      </c>
      <c r="C23" s="16" t="s">
        <v>60</v>
      </c>
      <c r="D23" s="24">
        <f>陈锦石!C21+曹永忠!C21+冯亚军!C21+蒋炳发!C21+李晓辉!C21+陆建忠!C21+陆亚行!C21+钱军!C21+邱泽勇!C21+沈兵!C21+沈部长!C21+施锦华!C21+孙继泉!C21+薛斌!C21+余明!C21+张剑兵!C21+张晓强!C21+智刚!C21</f>
        <v>0</v>
      </c>
      <c r="E23" s="24">
        <f>陈锦石!D21+曹永忠!D21+冯亚军!D21+蒋炳发!D21+李晓辉!D21+陆建忠!D21+陆亚行!D21+钱军!D21+邱泽勇!D21+沈兵!D21+沈部长!D21+施锦华!D21+孙继泉!D21+薛斌!D21+余明!D21+张剑兵!D21+张晓强!D21+智刚!D21</f>
        <v>0</v>
      </c>
      <c r="F23" s="15">
        <v>0</v>
      </c>
      <c r="G23" s="24">
        <f>陈锦石!F21+曹永忠!F21+冯亚军!F21+蒋炳发!F21+李晓辉!F21+陆建忠!F21+陆亚行!F21+钱军!F21+邱泽勇!F21+沈兵!F21+沈部长!F21+施锦华!F21+孙继泉!F21+薛斌!F21+余明!F21+张剑兵!F21+张晓强!F21+智刚!F21</f>
        <v>0</v>
      </c>
      <c r="H23" s="24">
        <f>陈锦石!G21+曹永忠!G21+冯亚军!G21+蒋炳发!G21+李晓辉!G21+陆建忠!G21+陆亚行!G21+钱军!G21+邱泽勇!G21+沈兵!G21+沈部长!G21+施锦华!G21+孙继泉!G21+薛斌!G21+余明!G21+张剑兵!G21+张晓强!G21+智刚!G21</f>
        <v>0</v>
      </c>
      <c r="I23" s="15">
        <v>0</v>
      </c>
      <c r="J23" s="24">
        <f>陈锦石!I21+曹永忠!I21+冯亚军!I21+蒋炳发!I21+李晓辉!I21+陆建忠!I21+陆亚行!I21+钱军!I21+邱泽勇!I21+沈兵!I21+沈部长!I21+施锦华!I21+孙继泉!I21+薛斌!I21+余明!I21+张剑兵!I21+张晓强!I21+智刚!I21</f>
        <v>0</v>
      </c>
      <c r="K23" s="15">
        <v>0</v>
      </c>
    </row>
    <row r="24" spans="1:11" x14ac:dyDescent="0.2">
      <c r="A24" s="5"/>
      <c r="B24" s="2" t="s">
        <v>61</v>
      </c>
      <c r="C24" s="16" t="s">
        <v>146</v>
      </c>
      <c r="D24" s="24">
        <f>陈锦石!C22+曹永忠!C22+冯亚军!C22+蒋炳发!C22+李晓辉!C22+陆建忠!C22+陆亚行!C22+钱军!C22+邱泽勇!C22+沈兵!C22+沈部长!C22+施锦华!C22+孙继泉!C22+薛斌!C22+余明!C22+张剑兵!C22+张晓强!C22+智刚!C22</f>
        <v>0</v>
      </c>
      <c r="E24" s="24">
        <f>陈锦石!D22+曹永忠!D22+冯亚军!D22+蒋炳发!D22+李晓辉!D22+陆建忠!D22+陆亚行!D22+钱军!D22+邱泽勇!D22+沈兵!D22+沈部长!D22+施锦华!D22+孙继泉!D22+薛斌!D22+余明!D22+张剑兵!D22+张晓强!D22+智刚!D22</f>
        <v>0</v>
      </c>
      <c r="F24" s="15">
        <v>0</v>
      </c>
      <c r="G24" s="24">
        <f>陈锦石!F22+曹永忠!F22+冯亚军!F22+蒋炳发!F22+李晓辉!F22+陆建忠!F22+陆亚行!F22+钱军!F22+邱泽勇!F22+沈兵!F22+沈部长!F22+施锦华!F22+孙继泉!F22+薛斌!F22+余明!F22+张剑兵!F22+张晓强!F22+智刚!F22</f>
        <v>0</v>
      </c>
      <c r="H24" s="24">
        <f>陈锦石!G22+曹永忠!G22+冯亚军!G22+蒋炳发!G22+李晓辉!G22+陆建忠!G22+陆亚行!G22+钱军!G22+邱泽勇!G22+沈兵!G22+沈部长!G22+施锦华!G22+孙继泉!G22+薛斌!G22+余明!G22+张剑兵!G22+张晓强!G22+智刚!G22</f>
        <v>0</v>
      </c>
      <c r="I24" s="15">
        <v>0</v>
      </c>
      <c r="J24" s="24">
        <f>陈锦石!I22+曹永忠!I22+冯亚军!I22+蒋炳发!I22+李晓辉!I22+陆建忠!I22+陆亚行!I22+钱军!I22+邱泽勇!I22+沈兵!I22+沈部长!I22+施锦华!I22+孙继泉!I22+薛斌!I22+余明!I22+张剑兵!I22+张晓强!I22+智刚!I22</f>
        <v>0</v>
      </c>
      <c r="K24" s="15">
        <v>0</v>
      </c>
    </row>
    <row r="25" spans="1:11" x14ac:dyDescent="0.2">
      <c r="A25" s="5"/>
      <c r="B25" s="2" t="s">
        <v>62</v>
      </c>
      <c r="C25" s="16" t="s">
        <v>63</v>
      </c>
      <c r="D25" s="24">
        <f>陈锦石!C23+曹永忠!C23+冯亚军!C23+蒋炳发!C23+李晓辉!C23+陆建忠!C23+陆亚行!C23+钱军!C23+邱泽勇!C23+沈兵!C23+沈部长!C23+施锦华!C23+孙继泉!C23+薛斌!C23+余明!C23+张剑兵!C23+张晓强!C23+智刚!C23</f>
        <v>0</v>
      </c>
      <c r="E25" s="24">
        <f>陈锦石!D23+曹永忠!D23+冯亚军!D23+蒋炳发!D23+李晓辉!D23+陆建忠!D23+陆亚行!D23+钱军!D23+邱泽勇!D23+沈兵!D23+沈部长!D23+施锦华!D23+孙继泉!D23+薛斌!D23+余明!D23+张剑兵!D23+张晓强!D23+智刚!D23</f>
        <v>0</v>
      </c>
      <c r="F25" s="15">
        <v>0</v>
      </c>
      <c r="G25" s="24">
        <f>陈锦石!F23+曹永忠!F23+冯亚军!F23+蒋炳发!F23+李晓辉!F23+陆建忠!F23+陆亚行!F23+钱军!F23+邱泽勇!F23+沈兵!F23+沈部长!F23+施锦华!F23+孙继泉!F23+薛斌!F23+余明!F23+张剑兵!F23+张晓强!F23+智刚!F23</f>
        <v>0</v>
      </c>
      <c r="H25" s="24">
        <f>陈锦石!G23+曹永忠!G23+冯亚军!G23+蒋炳发!G23+李晓辉!G23+陆建忠!G23+陆亚行!G23+钱军!G23+邱泽勇!G23+沈兵!G23+沈部长!G23+施锦华!G23+孙继泉!G23+薛斌!G23+余明!G23+张剑兵!G23+张晓强!G23+智刚!G23</f>
        <v>0</v>
      </c>
      <c r="I25" s="15">
        <v>0</v>
      </c>
      <c r="J25" s="24">
        <f>陈锦石!I23+曹永忠!I23+冯亚军!I23+蒋炳发!I23+李晓辉!I23+陆建忠!I23+陆亚行!I23+钱军!I23+邱泽勇!I23+沈兵!I23+沈部长!I23+施锦华!I23+孙继泉!I23+薛斌!I23+余明!I23+张剑兵!I23+张晓强!I23+智刚!I23</f>
        <v>0</v>
      </c>
      <c r="K25" s="15">
        <v>0</v>
      </c>
    </row>
    <row r="26" spans="1:11" x14ac:dyDescent="0.2">
      <c r="A26" s="5"/>
      <c r="B26" s="2" t="s">
        <v>64</v>
      </c>
      <c r="C26" s="16" t="s">
        <v>65</v>
      </c>
      <c r="D26" s="24">
        <f>陈锦石!C24+曹永忠!C24+冯亚军!C24+蒋炳发!C24+李晓辉!C24+陆建忠!C24+陆亚行!C24+钱军!C24+邱泽勇!C24+沈兵!C24+沈部长!C24+施锦华!C24+孙继泉!C24+薛斌!C24+余明!C24+张剑兵!C24+张晓强!C24+智刚!C24</f>
        <v>0</v>
      </c>
      <c r="E26" s="24">
        <f>陈锦石!D24+曹永忠!D24+冯亚军!D24+蒋炳发!D24+李晓辉!D24+陆建忠!D24+陆亚行!D24+钱军!D24+邱泽勇!D24+沈兵!D24+沈部长!D24+施锦华!D24+孙继泉!D24+薛斌!D24+余明!D24+张剑兵!D24+张晓强!D24+智刚!D24</f>
        <v>0</v>
      </c>
      <c r="F26" s="15">
        <v>0</v>
      </c>
      <c r="G26" s="24">
        <f>陈锦石!F24+曹永忠!F24+冯亚军!F24+蒋炳发!F24+李晓辉!F24+陆建忠!F24+陆亚行!F24+钱军!F24+邱泽勇!F24+沈兵!F24+沈部长!F24+施锦华!F24+孙继泉!F24+薛斌!F24+余明!F24+张剑兵!F24+张晓强!F24+智刚!F24</f>
        <v>0</v>
      </c>
      <c r="H26" s="24">
        <f>陈锦石!G24+曹永忠!G24+冯亚军!G24+蒋炳发!G24+李晓辉!G24+陆建忠!G24+陆亚行!G24+钱军!G24+邱泽勇!G24+沈兵!G24+沈部长!G24+施锦华!G24+孙继泉!G24+薛斌!G24+余明!G24+张剑兵!G24+张晓强!G24+智刚!G24</f>
        <v>0</v>
      </c>
      <c r="I26" s="15">
        <v>0</v>
      </c>
      <c r="J26" s="24">
        <f>陈锦石!I24+曹永忠!I24+冯亚军!I24+蒋炳发!I24+李晓辉!I24+陆建忠!I24+陆亚行!I24+钱军!I24+邱泽勇!I24+沈兵!I24+沈部长!I24+施锦华!I24+孙继泉!I24+薛斌!I24+余明!I24+张剑兵!I24+张晓强!I24+智刚!I24</f>
        <v>0</v>
      </c>
      <c r="K26" s="15">
        <v>0</v>
      </c>
    </row>
    <row r="27" spans="1:11" x14ac:dyDescent="0.2">
      <c r="A27" s="5"/>
      <c r="B27" s="2" t="s">
        <v>66</v>
      </c>
      <c r="C27" s="16" t="s">
        <v>67</v>
      </c>
      <c r="D27" s="24">
        <f>陈锦石!C25+曹永忠!C25+冯亚军!C25+蒋炳发!C25+李晓辉!C25+陆建忠!C25+陆亚行!C25+钱军!C25+邱泽勇!C25+沈兵!C25+沈部长!C25+施锦华!C25+孙继泉!C25+薛斌!C25+余明!C25+张剑兵!C25+张晓强!C25+智刚!C25</f>
        <v>0</v>
      </c>
      <c r="E27" s="24">
        <f>陈锦石!D25+曹永忠!D25+冯亚军!D25+蒋炳发!D25+李晓辉!D25+陆建忠!D25+陆亚行!D25+钱军!D25+邱泽勇!D25+沈兵!D25+沈部长!D25+施锦华!D25+孙继泉!D25+薛斌!D25+余明!D25+张剑兵!D25+张晓强!D25+智刚!D25</f>
        <v>0</v>
      </c>
      <c r="F27" s="15">
        <v>0</v>
      </c>
      <c r="G27" s="24">
        <f>陈锦石!F25+曹永忠!F25+冯亚军!F25+蒋炳发!F25+李晓辉!F25+陆建忠!F25+陆亚行!F25+钱军!F25+邱泽勇!F25+沈兵!F25+沈部长!F25+施锦华!F25+孙继泉!F25+薛斌!F25+余明!F25+张剑兵!F25+张晓强!F25+智刚!F25</f>
        <v>0</v>
      </c>
      <c r="H27" s="24">
        <f>陈锦石!G25+曹永忠!G25+冯亚军!G25+蒋炳发!G25+李晓辉!G25+陆建忠!G25+陆亚行!G25+钱军!G25+邱泽勇!G25+沈兵!G25+沈部长!G25+施锦华!G25+孙继泉!G25+薛斌!G25+余明!G25+张剑兵!G25+张晓强!G25+智刚!G25</f>
        <v>0</v>
      </c>
      <c r="I27" s="15">
        <v>0</v>
      </c>
      <c r="J27" s="24">
        <f>陈锦石!I25+曹永忠!I25+冯亚军!I25+蒋炳发!I25+李晓辉!I25+陆建忠!I25+陆亚行!I25+钱军!I25+邱泽勇!I25+沈兵!I25+沈部长!I25+施锦华!I25+孙继泉!I25+薛斌!I25+余明!I25+张剑兵!I25+张晓强!I25+智刚!I25</f>
        <v>0</v>
      </c>
      <c r="K27" s="15">
        <v>0</v>
      </c>
    </row>
    <row r="28" spans="1:11" x14ac:dyDescent="0.2">
      <c r="A28" s="5"/>
      <c r="B28" s="2" t="s">
        <v>68</v>
      </c>
      <c r="C28" s="10" t="s">
        <v>69</v>
      </c>
      <c r="D28" s="24">
        <f>陈锦石!C26+曹永忠!C26+冯亚军!C26+蒋炳发!C26+李晓辉!C26+陆建忠!C26+陆亚行!C26+钱军!C26+邱泽勇!C26+沈兵!C26+沈部长!C26+施锦华!C26+孙继泉!C26+薛斌!C26+余明!C26+张剑兵!C26+张晓强!C26+智刚!C26</f>
        <v>0</v>
      </c>
      <c r="E28" s="24">
        <f>陈锦石!D26+曹永忠!D26+冯亚军!D26+蒋炳发!D26+李晓辉!D26+陆建忠!D26+陆亚行!D26+钱军!D26+邱泽勇!D26+沈兵!D26+沈部长!D26+施锦华!D26+孙继泉!D26+薛斌!D26+余明!D26+张剑兵!D26+张晓强!D26+智刚!D26</f>
        <v>0</v>
      </c>
      <c r="F28" s="15">
        <v>0</v>
      </c>
      <c r="G28" s="24">
        <f>陈锦石!F26+曹永忠!F26+冯亚军!F26+蒋炳发!F26+李晓辉!F26+陆建忠!F26+陆亚行!F26+钱军!F26+邱泽勇!F26+沈兵!F26+沈部长!F26+施锦华!F26+孙继泉!F26+薛斌!F26+余明!F26+张剑兵!F26+张晓强!F26+智刚!F26</f>
        <v>0</v>
      </c>
      <c r="H28" s="24">
        <f>陈锦石!G26+曹永忠!G26+冯亚军!G26+蒋炳发!G26+李晓辉!G26+陆建忠!G26+陆亚行!G26+钱军!G26+邱泽勇!G26+沈兵!G26+沈部长!G26+施锦华!G26+孙继泉!G26+薛斌!G26+余明!G26+张剑兵!G26+张晓强!G26+智刚!G26</f>
        <v>0</v>
      </c>
      <c r="I28" s="15">
        <v>0</v>
      </c>
      <c r="J28" s="24">
        <f>陈锦石!I26+曹永忠!I26+冯亚军!I26+蒋炳发!I26+李晓辉!I26+陆建忠!I26+陆亚行!I26+钱军!I26+邱泽勇!I26+沈兵!I26+沈部长!I26+施锦华!I26+孙继泉!I26+薛斌!I26+余明!I26+张剑兵!I26+张晓强!I26+智刚!I26</f>
        <v>0</v>
      </c>
      <c r="K28" s="15">
        <v>0</v>
      </c>
    </row>
    <row r="29" spans="1:11" x14ac:dyDescent="0.2">
      <c r="A29" s="5"/>
      <c r="B29" s="2" t="s">
        <v>70</v>
      </c>
      <c r="C29" s="10" t="s">
        <v>71</v>
      </c>
      <c r="D29" s="24">
        <f>陈锦石!C27+曹永忠!C27+冯亚军!C27+蒋炳发!C27+李晓辉!C27+陆建忠!C27+陆亚行!C27+钱军!C27+邱泽勇!C27+沈兵!C27+沈部长!C27+施锦华!C27+孙继泉!C27+薛斌!C27+余明!C27+张剑兵!C27+张晓强!C27+智刚!C27</f>
        <v>0</v>
      </c>
      <c r="E29" s="24">
        <f>陈锦石!D27+曹永忠!D27+冯亚军!D27+蒋炳发!D27+李晓辉!D27+陆建忠!D27+陆亚行!D27+钱军!D27+邱泽勇!D27+沈兵!D27+沈部长!D27+施锦华!D27+孙继泉!D27+薛斌!D27+余明!D27+张剑兵!D27+张晓强!D27+智刚!D27</f>
        <v>0</v>
      </c>
      <c r="F29" s="15">
        <v>0</v>
      </c>
      <c r="G29" s="24">
        <f>陈锦石!F27+曹永忠!F27+冯亚军!F27+蒋炳发!F27+李晓辉!F27+陆建忠!F27+陆亚行!F27+钱军!F27+邱泽勇!F27+沈兵!F27+沈部长!F27+施锦华!F27+孙继泉!F27+薛斌!F27+余明!F27+张剑兵!F27+张晓强!F27+智刚!F27</f>
        <v>0</v>
      </c>
      <c r="H29" s="24">
        <f>陈锦石!G27+曹永忠!G27+冯亚军!G27+蒋炳发!G27+李晓辉!G27+陆建忠!G27+陆亚行!G27+钱军!G27+邱泽勇!G27+沈兵!G27+沈部长!G27+施锦华!G27+孙继泉!G27+薛斌!G27+余明!G27+张剑兵!G27+张晓强!G27+智刚!G27</f>
        <v>0</v>
      </c>
      <c r="I29" s="15">
        <v>0</v>
      </c>
      <c r="J29" s="24">
        <f>陈锦石!I27+曹永忠!I27+冯亚军!I27+蒋炳发!I27+李晓辉!I27+陆建忠!I27+陆亚行!I27+钱军!I27+邱泽勇!I27+沈兵!I27+沈部长!I27+施锦华!I27+孙继泉!I27+薛斌!I27+余明!I27+张剑兵!I27+张晓强!I27+智刚!I27</f>
        <v>0</v>
      </c>
      <c r="K29" s="15">
        <v>0</v>
      </c>
    </row>
    <row r="30" spans="1:11" x14ac:dyDescent="0.2">
      <c r="A30" s="5"/>
      <c r="B30" s="2" t="s">
        <v>6</v>
      </c>
      <c r="C30" s="13" t="s">
        <v>72</v>
      </c>
      <c r="D30" s="14">
        <f>SUM(D13:D29)</f>
        <v>0</v>
      </c>
      <c r="E30" s="14">
        <f>SUM(E13:E29)</f>
        <v>63900</v>
      </c>
      <c r="F30" s="11">
        <f t="shared" si="2"/>
        <v>0</v>
      </c>
      <c r="G30" s="14">
        <f>SUM(G13:G29)</f>
        <v>44780</v>
      </c>
      <c r="H30" s="14">
        <f>SUM(H13:H29)</f>
        <v>87800</v>
      </c>
      <c r="I30" s="11">
        <f t="shared" si="0"/>
        <v>0.51002277904328019</v>
      </c>
      <c r="J30" s="14">
        <f>SUM(J13:J29)</f>
        <v>536800</v>
      </c>
      <c r="K30" s="12">
        <f t="shared" si="1"/>
        <v>8.3420268256333835E-2</v>
      </c>
    </row>
    <row r="31" spans="1:11" x14ac:dyDescent="0.2">
      <c r="A31" s="5"/>
      <c r="B31" s="2" t="s">
        <v>73</v>
      </c>
      <c r="C31" s="10" t="s">
        <v>74</v>
      </c>
      <c r="D31" s="17">
        <v>0</v>
      </c>
      <c r="E31" s="17">
        <v>0</v>
      </c>
      <c r="F31" s="15">
        <v>0</v>
      </c>
      <c r="G31" s="17">
        <v>0</v>
      </c>
      <c r="H31" s="17">
        <v>0</v>
      </c>
      <c r="I31" s="15">
        <v>0</v>
      </c>
      <c r="J31" s="17">
        <v>0</v>
      </c>
      <c r="K31" s="15">
        <v>0</v>
      </c>
    </row>
    <row r="32" spans="1:11" x14ac:dyDescent="0.2">
      <c r="A32" s="5"/>
      <c r="B32" s="2" t="s">
        <v>6</v>
      </c>
      <c r="C32" s="13" t="s">
        <v>75</v>
      </c>
      <c r="D32" s="14"/>
      <c r="E32" s="14"/>
      <c r="F32" s="15">
        <v>0</v>
      </c>
      <c r="G32" s="14"/>
      <c r="H32" s="14"/>
      <c r="I32" s="15">
        <v>0</v>
      </c>
      <c r="J32" s="14"/>
      <c r="K32" s="15">
        <v>0</v>
      </c>
    </row>
    <row r="33" spans="1:11" x14ac:dyDescent="0.2">
      <c r="A33" s="5"/>
      <c r="B33" s="2" t="s">
        <v>6</v>
      </c>
      <c r="C33" s="13" t="s">
        <v>76</v>
      </c>
      <c r="D33" s="14">
        <f>SUM(D30,D12)</f>
        <v>55894.880000000005</v>
      </c>
      <c r="E33" s="14">
        <f>SUM(E30,E12)</f>
        <v>462760</v>
      </c>
      <c r="F33" s="11">
        <f t="shared" si="2"/>
        <v>0.12078589333563836</v>
      </c>
      <c r="G33" s="14">
        <f>SUM(G30,G12)</f>
        <v>140380.45000000001</v>
      </c>
      <c r="H33" s="14">
        <f>SUM(H30,H12)</f>
        <v>1121120</v>
      </c>
      <c r="I33" s="12">
        <f t="shared" si="0"/>
        <v>0.12521447302697303</v>
      </c>
      <c r="J33" s="14">
        <f>SUM(J30,J12)</f>
        <v>6243870</v>
      </c>
      <c r="K33" s="12">
        <f t="shared" si="1"/>
        <v>2.2482923251124706E-2</v>
      </c>
    </row>
    <row r="34" spans="1:11" x14ac:dyDescent="0.2">
      <c r="A34" s="1"/>
      <c r="C34" s="18"/>
      <c r="D34" s="19"/>
      <c r="E34" s="19"/>
      <c r="F34" s="18"/>
      <c r="G34" s="19"/>
      <c r="H34" s="19"/>
      <c r="I34" s="18"/>
      <c r="J34" s="19"/>
      <c r="K34" s="18"/>
    </row>
    <row r="36" spans="1:11" ht="104.25" customHeight="1" x14ac:dyDescent="0.2">
      <c r="C36" s="51"/>
      <c r="D36" s="52"/>
      <c r="E36" s="52"/>
      <c r="F36" s="52"/>
      <c r="G36" s="52"/>
      <c r="H36" s="52"/>
      <c r="I36" s="52"/>
      <c r="J36" s="52"/>
      <c r="K36" s="52"/>
    </row>
  </sheetData>
  <mergeCells count="5">
    <mergeCell ref="C1:K1"/>
    <mergeCell ref="C2:E2"/>
    <mergeCell ref="J2:K2"/>
    <mergeCell ref="C5:C6"/>
    <mergeCell ref="C36:K3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7132-3AAA-4283-8F9C-1BFFC0C119AF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90</v>
      </c>
      <c r="C2" s="55" t="s">
        <v>90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550</v>
      </c>
      <c r="E5" s="41"/>
      <c r="F5" s="40"/>
      <c r="G5" s="40">
        <v>600</v>
      </c>
      <c r="H5" s="41"/>
      <c r="I5" s="40">
        <v>1100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/>
      <c r="E7" s="41"/>
      <c r="F7" s="40"/>
      <c r="G7" s="40"/>
      <c r="H7" s="41"/>
      <c r="I7" s="40">
        <v>20000</v>
      </c>
      <c r="J7" s="41"/>
    </row>
    <row r="8" spans="1:10" ht="15.6" customHeight="1" x14ac:dyDescent="0.2">
      <c r="A8" s="36"/>
      <c r="B8" s="20" t="s">
        <v>115</v>
      </c>
      <c r="C8" s="39"/>
      <c r="D8" s="40">
        <v>7500</v>
      </c>
      <c r="E8" s="41"/>
      <c r="F8" s="40"/>
      <c r="G8" s="40">
        <v>15000</v>
      </c>
      <c r="H8" s="41"/>
      <c r="I8" s="40">
        <v>138000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8550</v>
      </c>
      <c r="E10" s="41"/>
      <c r="F10" s="42"/>
      <c r="G10" s="42">
        <v>16600</v>
      </c>
      <c r="H10" s="41"/>
      <c r="I10" s="42">
        <v>165100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8550</v>
      </c>
      <c r="E31" s="41"/>
      <c r="F31" s="42"/>
      <c r="G31" s="42">
        <v>16600</v>
      </c>
      <c r="H31" s="41"/>
      <c r="I31" s="42">
        <v>165100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1048-6CEA-4CA1-955A-1F2C7D6DAD9E}">
  <sheetPr>
    <tabColor theme="7"/>
  </sheetPr>
  <dimension ref="A1:J34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88</v>
      </c>
      <c r="C2" s="55" t="s">
        <v>88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8000</v>
      </c>
      <c r="E7" s="41"/>
      <c r="F7" s="40"/>
      <c r="G7" s="40">
        <v>18000</v>
      </c>
      <c r="H7" s="41"/>
      <c r="I7" s="40">
        <v>100000</v>
      </c>
      <c r="J7" s="41"/>
    </row>
    <row r="8" spans="1:10" ht="15.6" customHeight="1" x14ac:dyDescent="0.2">
      <c r="A8" s="36"/>
      <c r="B8" s="20" t="s">
        <v>115</v>
      </c>
      <c r="C8" s="39">
        <v>258</v>
      </c>
      <c r="D8" s="40">
        <v>10000</v>
      </c>
      <c r="E8" s="41">
        <v>2.58E-2</v>
      </c>
      <c r="F8" s="40">
        <v>258</v>
      </c>
      <c r="G8" s="40">
        <v>20000</v>
      </c>
      <c r="H8" s="41">
        <v>1.29E-2</v>
      </c>
      <c r="I8" s="40">
        <v>120000</v>
      </c>
      <c r="J8" s="41">
        <v>2.2000000000000001E-3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258</v>
      </c>
      <c r="D10" s="42">
        <v>18500</v>
      </c>
      <c r="E10" s="41">
        <v>1.3899999999999999E-2</v>
      </c>
      <c r="F10" s="42">
        <v>258</v>
      </c>
      <c r="G10" s="42">
        <v>39000</v>
      </c>
      <c r="H10" s="41">
        <v>6.6E-3</v>
      </c>
      <c r="I10" s="42">
        <v>226000</v>
      </c>
      <c r="J10" s="41">
        <v>1.1000000000000001E-3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>
        <v>40000</v>
      </c>
      <c r="E12" s="41"/>
      <c r="F12" s="40"/>
      <c r="G12" s="40">
        <v>40000</v>
      </c>
      <c r="H12" s="41"/>
      <c r="I12" s="40">
        <v>40000</v>
      </c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>
        <v>40000</v>
      </c>
      <c r="E28" s="41"/>
      <c r="F28" s="42"/>
      <c r="G28" s="42">
        <v>40000</v>
      </c>
      <c r="H28" s="41"/>
      <c r="I28" s="42">
        <v>40000</v>
      </c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258</v>
      </c>
      <c r="D31" s="42">
        <v>58500</v>
      </c>
      <c r="E31" s="41">
        <v>4.4000000000000003E-3</v>
      </c>
      <c r="F31" s="42">
        <v>258</v>
      </c>
      <c r="G31" s="42">
        <v>79000</v>
      </c>
      <c r="H31" s="41">
        <v>3.3E-3</v>
      </c>
      <c r="I31" s="42">
        <v>266000</v>
      </c>
      <c r="J31" s="41">
        <v>1E-3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  <row r="34" s="22" customFormat="1" ht="67.5" customHeight="1" x14ac:dyDescent="0.2"/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AB34-B4A3-451B-B3B8-D4FC31BCE6A0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147</v>
      </c>
      <c r="C2" s="55" t="s">
        <v>147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200</v>
      </c>
      <c r="E5" s="41"/>
      <c r="F5" s="40"/>
      <c r="G5" s="40">
        <v>400</v>
      </c>
      <c r="H5" s="41"/>
      <c r="I5" s="40">
        <v>2400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2000</v>
      </c>
      <c r="E7" s="41"/>
      <c r="F7" s="40"/>
      <c r="G7" s="40">
        <v>4000</v>
      </c>
      <c r="H7" s="41"/>
      <c r="I7" s="40">
        <v>24000</v>
      </c>
      <c r="J7" s="41"/>
    </row>
    <row r="8" spans="1:10" ht="15.6" customHeight="1" x14ac:dyDescent="0.2">
      <c r="A8" s="36"/>
      <c r="B8" s="20" t="s">
        <v>115</v>
      </c>
      <c r="C8" s="39"/>
      <c r="D8" s="40">
        <v>12100</v>
      </c>
      <c r="E8" s="41"/>
      <c r="F8" s="40"/>
      <c r="G8" s="40">
        <v>23700</v>
      </c>
      <c r="H8" s="41"/>
      <c r="I8" s="40">
        <v>148700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14800</v>
      </c>
      <c r="E10" s="41"/>
      <c r="F10" s="42"/>
      <c r="G10" s="42">
        <v>29100</v>
      </c>
      <c r="H10" s="41"/>
      <c r="I10" s="42">
        <v>181100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14800</v>
      </c>
      <c r="E31" s="41"/>
      <c r="F31" s="42"/>
      <c r="G31" s="42">
        <v>29100</v>
      </c>
      <c r="H31" s="41"/>
      <c r="I31" s="42">
        <v>181100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2C6A-3002-475D-8D3F-01A1A288D4EC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x14ac:dyDescent="0.2">
      <c r="A2" s="34"/>
      <c r="B2" s="55" t="s">
        <v>84</v>
      </c>
      <c r="C2" s="55" t="s">
        <v>84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x14ac:dyDescent="0.2">
      <c r="A5" s="36"/>
      <c r="B5" s="20" t="s">
        <v>112</v>
      </c>
      <c r="C5" s="39"/>
      <c r="D5" s="40">
        <v>80</v>
      </c>
      <c r="E5" s="41"/>
      <c r="F5" s="40"/>
      <c r="G5" s="40">
        <v>160</v>
      </c>
      <c r="H5" s="41"/>
      <c r="I5" s="40">
        <v>960</v>
      </c>
      <c r="J5" s="41"/>
    </row>
    <row r="6" spans="1:10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/>
      <c r="J6" s="41"/>
    </row>
    <row r="7" spans="1:10" x14ac:dyDescent="0.2">
      <c r="A7" s="36"/>
      <c r="B7" s="20" t="s">
        <v>114</v>
      </c>
      <c r="C7" s="39"/>
      <c r="D7" s="40">
        <v>20000</v>
      </c>
      <c r="E7" s="41"/>
      <c r="F7" s="40"/>
      <c r="G7" s="40">
        <v>40000</v>
      </c>
      <c r="H7" s="41"/>
      <c r="I7" s="40">
        <v>240000</v>
      </c>
      <c r="J7" s="41"/>
    </row>
    <row r="8" spans="1:10" x14ac:dyDescent="0.2">
      <c r="A8" s="36"/>
      <c r="B8" s="20" t="s">
        <v>115</v>
      </c>
      <c r="C8" s="39"/>
      <c r="D8" s="40">
        <v>19500</v>
      </c>
      <c r="E8" s="41"/>
      <c r="F8" s="40">
        <v>6924</v>
      </c>
      <c r="G8" s="40">
        <v>36000</v>
      </c>
      <c r="H8" s="41">
        <v>0.1923</v>
      </c>
      <c r="I8" s="40">
        <v>204000</v>
      </c>
      <c r="J8" s="41">
        <v>3.39E-2</v>
      </c>
    </row>
    <row r="9" spans="1:10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x14ac:dyDescent="0.2">
      <c r="A10" s="36"/>
      <c r="B10" s="21" t="s">
        <v>117</v>
      </c>
      <c r="C10" s="42"/>
      <c r="D10" s="42">
        <v>39580</v>
      </c>
      <c r="E10" s="41"/>
      <c r="F10" s="42">
        <v>6924</v>
      </c>
      <c r="G10" s="42">
        <v>76160</v>
      </c>
      <c r="H10" s="41">
        <v>9.0899999999999995E-2</v>
      </c>
      <c r="I10" s="42">
        <v>444960</v>
      </c>
      <c r="J10" s="41">
        <v>1.5599999999999999E-2</v>
      </c>
    </row>
    <row r="11" spans="1:10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x14ac:dyDescent="0.2">
      <c r="A31" s="36"/>
      <c r="B31" s="21" t="s">
        <v>138</v>
      </c>
      <c r="C31" s="42"/>
      <c r="D31" s="42">
        <v>39580</v>
      </c>
      <c r="E31" s="41"/>
      <c r="F31" s="42">
        <v>6924</v>
      </c>
      <c r="G31" s="42">
        <v>76160</v>
      </c>
      <c r="H31" s="41">
        <v>9.0899999999999995E-2</v>
      </c>
      <c r="I31" s="42">
        <v>444960</v>
      </c>
      <c r="J31" s="41">
        <v>1.5599999999999999E-2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9608-7630-4E21-8B81-372BF25CDB98}">
  <sheetPr>
    <tabColor theme="7"/>
  </sheetPr>
  <dimension ref="A1:J32"/>
  <sheetViews>
    <sheetView workbookViewId="0">
      <selection activeCell="H34" sqref="H34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95</v>
      </c>
      <c r="C2" s="55" t="s">
        <v>95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50</v>
      </c>
      <c r="E5" s="41"/>
      <c r="F5" s="40"/>
      <c r="G5" s="40">
        <v>100</v>
      </c>
      <c r="H5" s="41"/>
      <c r="I5" s="40">
        <v>600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8000</v>
      </c>
      <c r="E7" s="41"/>
      <c r="F7" s="40"/>
      <c r="G7" s="40">
        <v>16000</v>
      </c>
      <c r="H7" s="41"/>
      <c r="I7" s="40">
        <v>88000</v>
      </c>
      <c r="J7" s="41"/>
    </row>
    <row r="8" spans="1:10" ht="15.6" customHeight="1" x14ac:dyDescent="0.2">
      <c r="A8" s="36"/>
      <c r="B8" s="20" t="s">
        <v>115</v>
      </c>
      <c r="C8" s="39">
        <v>591</v>
      </c>
      <c r="D8" s="40">
        <v>12280</v>
      </c>
      <c r="E8" s="41">
        <v>4.8099999999999997E-2</v>
      </c>
      <c r="F8" s="40">
        <v>1470.45</v>
      </c>
      <c r="G8" s="40">
        <v>24560</v>
      </c>
      <c r="H8" s="41">
        <v>5.9900000000000002E-2</v>
      </c>
      <c r="I8" s="40">
        <v>147360</v>
      </c>
      <c r="J8" s="41">
        <v>0.01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591</v>
      </c>
      <c r="D10" s="42">
        <v>20830</v>
      </c>
      <c r="E10" s="41">
        <v>2.8400000000000002E-2</v>
      </c>
      <c r="F10" s="42">
        <v>1470.45</v>
      </c>
      <c r="G10" s="42">
        <v>41660</v>
      </c>
      <c r="H10" s="41">
        <v>3.5299999999999998E-2</v>
      </c>
      <c r="I10" s="42">
        <v>241960</v>
      </c>
      <c r="J10" s="41">
        <v>6.1000000000000004E-3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591</v>
      </c>
      <c r="D31" s="42">
        <v>20830</v>
      </c>
      <c r="E31" s="41">
        <v>2.8400000000000002E-2</v>
      </c>
      <c r="F31" s="42">
        <v>1470.45</v>
      </c>
      <c r="G31" s="42">
        <v>41660</v>
      </c>
      <c r="H31" s="41">
        <v>3.5299999999999998E-2</v>
      </c>
      <c r="I31" s="42">
        <v>241960</v>
      </c>
      <c r="J31" s="41">
        <v>6.1000000000000004E-3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303-3909-4B9F-89C7-0F9F0AA4A62E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157</v>
      </c>
      <c r="C2" s="55" t="s">
        <v>157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/>
      <c r="J6" s="41"/>
    </row>
    <row r="7" spans="1:10" ht="15.6" customHeight="1" x14ac:dyDescent="0.2">
      <c r="A7" s="36"/>
      <c r="B7" s="20" t="s">
        <v>114</v>
      </c>
      <c r="C7" s="39">
        <v>3050</v>
      </c>
      <c r="D7" s="40">
        <v>15000</v>
      </c>
      <c r="E7" s="41">
        <v>0.20330000000000001</v>
      </c>
      <c r="F7" s="40">
        <v>3050</v>
      </c>
      <c r="G7" s="40">
        <v>30000</v>
      </c>
      <c r="H7" s="41">
        <v>0.1017</v>
      </c>
      <c r="I7" s="40">
        <v>180000</v>
      </c>
      <c r="J7" s="41">
        <v>1.6899999999999998E-2</v>
      </c>
    </row>
    <row r="8" spans="1:10" ht="15.6" customHeight="1" x14ac:dyDescent="0.2">
      <c r="A8" s="36"/>
      <c r="B8" s="20" t="s">
        <v>115</v>
      </c>
      <c r="C8" s="39"/>
      <c r="D8" s="40">
        <v>5000</v>
      </c>
      <c r="E8" s="41"/>
      <c r="F8" s="40"/>
      <c r="G8" s="40">
        <v>10000</v>
      </c>
      <c r="H8" s="41"/>
      <c r="I8" s="40">
        <v>60000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3050</v>
      </c>
      <c r="D10" s="42">
        <v>20000</v>
      </c>
      <c r="E10" s="41">
        <v>0.1525</v>
      </c>
      <c r="F10" s="42">
        <v>3050</v>
      </c>
      <c r="G10" s="42">
        <v>40000</v>
      </c>
      <c r="H10" s="41">
        <v>7.6300000000000007E-2</v>
      </c>
      <c r="I10" s="42">
        <v>240000</v>
      </c>
      <c r="J10" s="41">
        <v>1.2699999999999999E-2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3050</v>
      </c>
      <c r="D31" s="42">
        <v>20000</v>
      </c>
      <c r="E31" s="41">
        <v>0.1525</v>
      </c>
      <c r="F31" s="42">
        <v>3050</v>
      </c>
      <c r="G31" s="42">
        <v>40000</v>
      </c>
      <c r="H31" s="41">
        <v>7.6300000000000007E-2</v>
      </c>
      <c r="I31" s="42">
        <v>240000</v>
      </c>
      <c r="J31" s="41">
        <v>1.2699999999999999E-2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B12E-5658-4058-AD26-E30D64FBE808}">
  <sheetPr>
    <tabColor theme="7"/>
  </sheetPr>
  <dimension ref="A1:J32"/>
  <sheetViews>
    <sheetView workbookViewId="0">
      <selection activeCell="H34" sqref="H34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97</v>
      </c>
      <c r="C2" s="55" t="s">
        <v>97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/>
      <c r="J6" s="41"/>
    </row>
    <row r="7" spans="1:10" ht="15.6" customHeight="1" x14ac:dyDescent="0.2">
      <c r="A7" s="36"/>
      <c r="B7" s="20" t="s">
        <v>114</v>
      </c>
      <c r="C7" s="39"/>
      <c r="D7" s="40">
        <v>27000</v>
      </c>
      <c r="E7" s="41"/>
      <c r="F7" s="40"/>
      <c r="G7" s="40">
        <v>114000</v>
      </c>
      <c r="H7" s="41"/>
      <c r="I7" s="40">
        <v>462000</v>
      </c>
      <c r="J7" s="41"/>
    </row>
    <row r="8" spans="1:10" ht="15.6" customHeight="1" x14ac:dyDescent="0.2">
      <c r="A8" s="36"/>
      <c r="B8" s="20" t="s">
        <v>115</v>
      </c>
      <c r="C8" s="39"/>
      <c r="D8" s="40">
        <v>6800</v>
      </c>
      <c r="E8" s="41"/>
      <c r="F8" s="40"/>
      <c r="G8" s="40">
        <v>16100</v>
      </c>
      <c r="H8" s="41"/>
      <c r="I8" s="40">
        <v>138000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33800</v>
      </c>
      <c r="E10" s="41"/>
      <c r="F10" s="42"/>
      <c r="G10" s="42">
        <v>130100</v>
      </c>
      <c r="H10" s="41"/>
      <c r="I10" s="42">
        <v>600000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33800</v>
      </c>
      <c r="E31" s="41"/>
      <c r="F31" s="42"/>
      <c r="G31" s="42">
        <v>130100</v>
      </c>
      <c r="H31" s="41"/>
      <c r="I31" s="42">
        <v>600000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2D9E-7A1B-4E7E-9ACF-ADDB8F6B1D1D}">
  <sheetPr>
    <tabColor theme="7"/>
  </sheetPr>
  <dimension ref="A1:J32"/>
  <sheetViews>
    <sheetView workbookViewId="0">
      <selection activeCell="C16" sqref="C1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159</v>
      </c>
      <c r="C2" s="55" t="s">
        <v>159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10000</v>
      </c>
      <c r="E7" s="41"/>
      <c r="F7" s="40"/>
      <c r="G7" s="40">
        <v>20000</v>
      </c>
      <c r="H7" s="41"/>
      <c r="I7" s="40">
        <v>120000</v>
      </c>
      <c r="J7" s="41"/>
    </row>
    <row r="8" spans="1:10" ht="15.6" customHeight="1" x14ac:dyDescent="0.2">
      <c r="A8" s="36"/>
      <c r="B8" s="20" t="s">
        <v>115</v>
      </c>
      <c r="C8" s="39"/>
      <c r="D8" s="40">
        <v>7000</v>
      </c>
      <c r="E8" s="41"/>
      <c r="F8" s="40"/>
      <c r="G8" s="40">
        <v>14000</v>
      </c>
      <c r="H8" s="41"/>
      <c r="I8" s="40">
        <v>84000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17500</v>
      </c>
      <c r="E10" s="41"/>
      <c r="F10" s="42"/>
      <c r="G10" s="42">
        <v>35000</v>
      </c>
      <c r="H10" s="41"/>
      <c r="I10" s="42">
        <v>210000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17500</v>
      </c>
      <c r="E31" s="41"/>
      <c r="F31" s="42"/>
      <c r="G31" s="42">
        <v>35000</v>
      </c>
      <c r="H31" s="41"/>
      <c r="I31" s="42">
        <v>210000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92F5-90E0-41AC-8801-7794E9E32766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155</v>
      </c>
      <c r="C2" s="55" t="s">
        <v>155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4000</v>
      </c>
      <c r="E7" s="41"/>
      <c r="F7" s="40"/>
      <c r="G7" s="40">
        <v>4000</v>
      </c>
      <c r="H7" s="41"/>
      <c r="I7" s="40">
        <v>74000</v>
      </c>
      <c r="J7" s="41"/>
    </row>
    <row r="8" spans="1:10" ht="15.6" customHeight="1" x14ac:dyDescent="0.2">
      <c r="A8" s="36"/>
      <c r="B8" s="20" t="s">
        <v>115</v>
      </c>
      <c r="C8" s="39"/>
      <c r="D8" s="40">
        <v>18500</v>
      </c>
      <c r="E8" s="41"/>
      <c r="F8" s="40">
        <v>2115.88</v>
      </c>
      <c r="G8" s="40">
        <v>30000</v>
      </c>
      <c r="H8" s="41">
        <v>7.0499999999999993E-2</v>
      </c>
      <c r="I8" s="40">
        <v>215000</v>
      </c>
      <c r="J8" s="41">
        <v>9.7999999999999997E-3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23000</v>
      </c>
      <c r="E10" s="41"/>
      <c r="F10" s="42">
        <v>2115.88</v>
      </c>
      <c r="G10" s="42">
        <v>35000</v>
      </c>
      <c r="H10" s="41">
        <v>6.0499999999999998E-2</v>
      </c>
      <c r="I10" s="42">
        <v>295000</v>
      </c>
      <c r="J10" s="41">
        <v>7.1999999999999998E-3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23000</v>
      </c>
      <c r="E31" s="41"/>
      <c r="F31" s="42">
        <v>2115.88</v>
      </c>
      <c r="G31" s="42">
        <v>35000</v>
      </c>
      <c r="H31" s="41">
        <v>6.0499999999999998E-2</v>
      </c>
      <c r="I31" s="42">
        <v>295000</v>
      </c>
      <c r="J31" s="41">
        <v>7.1999999999999998E-3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C5FD-DE64-43FB-806E-946ED7EB4328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156</v>
      </c>
      <c r="C2" s="55" t="s">
        <v>156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/>
      <c r="J6" s="41"/>
    </row>
    <row r="7" spans="1:10" ht="15.6" customHeight="1" x14ac:dyDescent="0.2">
      <c r="A7" s="36"/>
      <c r="B7" s="20" t="s">
        <v>114</v>
      </c>
      <c r="C7" s="39"/>
      <c r="D7" s="40">
        <v>27000</v>
      </c>
      <c r="E7" s="41"/>
      <c r="F7" s="40"/>
      <c r="G7" s="40">
        <v>102000</v>
      </c>
      <c r="H7" s="41"/>
      <c r="I7" s="40">
        <v>438000</v>
      </c>
      <c r="J7" s="41"/>
    </row>
    <row r="8" spans="1:10" ht="15.6" customHeight="1" x14ac:dyDescent="0.2">
      <c r="A8" s="36"/>
      <c r="B8" s="20" t="s">
        <v>115</v>
      </c>
      <c r="C8" s="39">
        <v>3184.89</v>
      </c>
      <c r="D8" s="40">
        <v>6800</v>
      </c>
      <c r="E8" s="41">
        <v>0.46839999999999998</v>
      </c>
      <c r="F8" s="40">
        <v>3184.89</v>
      </c>
      <c r="G8" s="40">
        <v>22100</v>
      </c>
      <c r="H8" s="41">
        <v>0.14410000000000001</v>
      </c>
      <c r="I8" s="40">
        <v>197000</v>
      </c>
      <c r="J8" s="41">
        <v>1.6199999999999999E-2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3184.89</v>
      </c>
      <c r="D10" s="42">
        <v>33800</v>
      </c>
      <c r="E10" s="41">
        <v>9.4200000000000006E-2</v>
      </c>
      <c r="F10" s="42">
        <v>3184.89</v>
      </c>
      <c r="G10" s="42">
        <v>124100</v>
      </c>
      <c r="H10" s="41">
        <v>2.5700000000000001E-2</v>
      </c>
      <c r="I10" s="42">
        <v>635000</v>
      </c>
      <c r="J10" s="41">
        <v>5.0000000000000001E-3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3184.89</v>
      </c>
      <c r="D31" s="42">
        <v>33800</v>
      </c>
      <c r="E31" s="41">
        <v>9.4200000000000006E-2</v>
      </c>
      <c r="F31" s="42">
        <v>3184.89</v>
      </c>
      <c r="G31" s="42">
        <v>124100</v>
      </c>
      <c r="H31" s="41">
        <v>2.5700000000000001E-2</v>
      </c>
      <c r="I31" s="42">
        <v>635000</v>
      </c>
      <c r="J31" s="41">
        <v>5.0000000000000001E-3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6319-AD66-4997-A9F6-E606815124AC}">
  <dimension ref="A1:N30"/>
  <sheetViews>
    <sheetView workbookViewId="0">
      <selection activeCell="D26" sqref="D26"/>
    </sheetView>
  </sheetViews>
  <sheetFormatPr defaultColWidth="14" defaultRowHeight="15" x14ac:dyDescent="0.2"/>
  <cols>
    <col min="1" max="1" width="9.125" style="2" customWidth="1"/>
    <col min="2" max="2" width="0" style="2" hidden="1" customWidth="1"/>
    <col min="3" max="3" width="16" style="2" customWidth="1"/>
    <col min="4" max="5" width="18.375" style="4" customWidth="1"/>
    <col min="6" max="6" width="18.375" style="2" customWidth="1"/>
    <col min="7" max="7" width="24.125" style="4" customWidth="1"/>
    <col min="8" max="8" width="22.875" style="4" customWidth="1"/>
    <col min="9" max="9" width="21.75" style="2" customWidth="1"/>
    <col min="10" max="10" width="19.5" style="4" customWidth="1"/>
    <col min="11" max="16384" width="14" style="2"/>
  </cols>
  <sheetData>
    <row r="1" spans="1:14" ht="22.5" x14ac:dyDescent="0.2">
      <c r="A1" s="1"/>
      <c r="C1" s="46" t="s">
        <v>0</v>
      </c>
      <c r="D1" s="46" t="s">
        <v>0</v>
      </c>
      <c r="E1" s="46" t="s">
        <v>0</v>
      </c>
      <c r="F1" s="46" t="s">
        <v>0</v>
      </c>
      <c r="G1" s="46" t="s">
        <v>0</v>
      </c>
      <c r="H1" s="46" t="s">
        <v>0</v>
      </c>
      <c r="I1" s="46" t="s">
        <v>0</v>
      </c>
      <c r="J1" s="46" t="s">
        <v>0</v>
      </c>
      <c r="K1" s="46" t="s">
        <v>0</v>
      </c>
    </row>
    <row r="2" spans="1:14" x14ac:dyDescent="0.2">
      <c r="A2" s="1"/>
      <c r="C2" s="47" t="s">
        <v>79</v>
      </c>
      <c r="D2" s="48" t="s">
        <v>2</v>
      </c>
      <c r="E2" s="48" t="s">
        <v>2</v>
      </c>
      <c r="F2" s="3"/>
      <c r="G2" s="33" t="s">
        <v>152</v>
      </c>
      <c r="H2" s="23" t="s">
        <v>154</v>
      </c>
      <c r="I2" s="3"/>
      <c r="J2" s="49" t="s">
        <v>3</v>
      </c>
      <c r="K2" s="49" t="s">
        <v>3</v>
      </c>
    </row>
    <row r="3" spans="1:14" hidden="1" x14ac:dyDescent="0.2">
      <c r="C3" s="2" t="s">
        <v>4</v>
      </c>
      <c r="D3" s="4" t="s">
        <v>5</v>
      </c>
      <c r="E3" s="4" t="s">
        <v>5</v>
      </c>
      <c r="F3" s="2" t="s">
        <v>6</v>
      </c>
      <c r="G3" s="4" t="s">
        <v>7</v>
      </c>
      <c r="H3" s="4" t="s">
        <v>7</v>
      </c>
      <c r="I3" s="2" t="s">
        <v>6</v>
      </c>
      <c r="J3" s="4" t="s">
        <v>8</v>
      </c>
      <c r="K3" s="2" t="s">
        <v>6</v>
      </c>
    </row>
    <row r="4" spans="1:14" hidden="1" x14ac:dyDescent="0.2">
      <c r="C4" s="2" t="s">
        <v>9</v>
      </c>
      <c r="D4" s="4" t="s">
        <v>10</v>
      </c>
      <c r="E4" s="4" t="s">
        <v>11</v>
      </c>
      <c r="F4" s="2" t="s">
        <v>6</v>
      </c>
      <c r="G4" s="4" t="s">
        <v>10</v>
      </c>
      <c r="H4" s="4" t="s">
        <v>11</v>
      </c>
      <c r="I4" s="2" t="s">
        <v>6</v>
      </c>
      <c r="J4" s="4" t="s">
        <v>11</v>
      </c>
      <c r="K4" s="2" t="s">
        <v>6</v>
      </c>
    </row>
    <row r="5" spans="1:14" x14ac:dyDescent="0.2">
      <c r="A5" s="5"/>
      <c r="C5" s="53" t="s">
        <v>80</v>
      </c>
      <c r="D5" s="6" t="s">
        <v>150</v>
      </c>
      <c r="E5" s="6" t="s">
        <v>150</v>
      </c>
      <c r="F5" s="6" t="s">
        <v>13</v>
      </c>
      <c r="G5" s="7" t="s">
        <v>14</v>
      </c>
      <c r="H5" s="7" t="s">
        <v>15</v>
      </c>
      <c r="I5" s="6" t="s">
        <v>16</v>
      </c>
      <c r="J5" s="7" t="s">
        <v>17</v>
      </c>
      <c r="K5" s="6" t="s">
        <v>18</v>
      </c>
    </row>
    <row r="6" spans="1:14" x14ac:dyDescent="0.2">
      <c r="A6" s="5"/>
      <c r="B6" s="2" t="s">
        <v>19</v>
      </c>
      <c r="C6" s="56" t="s">
        <v>12</v>
      </c>
      <c r="D6" s="57" t="s">
        <v>20</v>
      </c>
      <c r="E6" s="57" t="s">
        <v>21</v>
      </c>
      <c r="F6" s="58" t="s">
        <v>22</v>
      </c>
      <c r="G6" s="57" t="s">
        <v>23</v>
      </c>
      <c r="H6" s="57" t="s">
        <v>24</v>
      </c>
      <c r="I6" s="58" t="s">
        <v>25</v>
      </c>
      <c r="J6" s="57" t="s">
        <v>26</v>
      </c>
      <c r="K6" s="58" t="s">
        <v>27</v>
      </c>
    </row>
    <row r="7" spans="1:14" ht="14.25" customHeight="1" x14ac:dyDescent="0.2">
      <c r="A7" s="5"/>
      <c r="B7" s="2" t="s">
        <v>28</v>
      </c>
      <c r="C7" s="59" t="s">
        <v>83</v>
      </c>
      <c r="D7" s="60">
        <f>陈锦石!C31</f>
        <v>1710.5</v>
      </c>
      <c r="E7" s="26">
        <f>陈锦石!D31</f>
        <v>58000</v>
      </c>
      <c r="F7" s="27">
        <f>D7/E7</f>
        <v>2.9491379310344828E-2</v>
      </c>
      <c r="G7" s="26">
        <f>陈锦石!F31</f>
        <v>6590.5</v>
      </c>
      <c r="H7" s="26">
        <f>陈锦石!G31</f>
        <v>116000</v>
      </c>
      <c r="I7" s="28">
        <f>G7/H7</f>
        <v>5.681465517241379E-2</v>
      </c>
      <c r="J7" s="26">
        <f>陈锦石!I31</f>
        <v>696000</v>
      </c>
      <c r="K7" s="28">
        <f>G7/J7</f>
        <v>9.4691091954022984E-3</v>
      </c>
      <c r="N7" s="4"/>
    </row>
    <row r="8" spans="1:14" ht="14.25" customHeight="1" x14ac:dyDescent="0.2">
      <c r="A8" s="5"/>
      <c r="C8" s="61" t="s">
        <v>139</v>
      </c>
      <c r="D8" s="60">
        <f>曹永忠!C31</f>
        <v>0</v>
      </c>
      <c r="E8" s="26">
        <f>曹永忠!D31</f>
        <v>17000</v>
      </c>
      <c r="F8" s="27">
        <f>D8/E8</f>
        <v>0</v>
      </c>
      <c r="G8" s="45">
        <f>曹永忠!F31</f>
        <v>4673.3100000000004</v>
      </c>
      <c r="H8" s="26">
        <f>曹永忠!G31</f>
        <v>164000</v>
      </c>
      <c r="I8" s="28">
        <f>G8/H8</f>
        <v>2.8495792682926832E-2</v>
      </c>
      <c r="J8" s="26">
        <f>曹永忠!I31</f>
        <v>524000</v>
      </c>
      <c r="K8" s="28">
        <f>G8/J8</f>
        <v>8.9185305343511458E-3</v>
      </c>
      <c r="N8" s="4"/>
    </row>
    <row r="9" spans="1:14" ht="14.25" customHeight="1" x14ac:dyDescent="0.2">
      <c r="A9" s="5"/>
      <c r="C9" s="61" t="s">
        <v>87</v>
      </c>
      <c r="D9" s="60">
        <f>冯亚军!C31</f>
        <v>8900</v>
      </c>
      <c r="E9" s="26">
        <f>冯亚军!D31</f>
        <v>42300</v>
      </c>
      <c r="F9" s="27">
        <f>D9/E9</f>
        <v>0.21040189125295508</v>
      </c>
      <c r="G9" s="26">
        <f>冯亚军!F31</f>
        <v>55038.43</v>
      </c>
      <c r="H9" s="26">
        <f>冯亚军!G31</f>
        <v>84600</v>
      </c>
      <c r="I9" s="28">
        <f>G9/H9</f>
        <v>0.65057245862884161</v>
      </c>
      <c r="J9" s="26">
        <f>冯亚军!I31</f>
        <v>507600</v>
      </c>
      <c r="K9" s="28">
        <f>G9/J9</f>
        <v>0.10842874310480694</v>
      </c>
      <c r="N9" s="4"/>
    </row>
    <row r="10" spans="1:14" ht="14.25" customHeight="1" x14ac:dyDescent="0.2">
      <c r="A10" s="5"/>
      <c r="C10" s="59" t="s">
        <v>145</v>
      </c>
      <c r="D10" s="26">
        <f>蒋炳发!C31</f>
        <v>0</v>
      </c>
      <c r="E10" s="26">
        <f>蒋炳发!D31</f>
        <v>17600</v>
      </c>
      <c r="F10" s="27">
        <f>D10/E10</f>
        <v>0</v>
      </c>
      <c r="G10" s="45">
        <f>蒋炳发!F31</f>
        <v>0</v>
      </c>
      <c r="H10" s="26">
        <f>蒋炳发!G31</f>
        <v>35200</v>
      </c>
      <c r="I10" s="28">
        <f>G10/H10</f>
        <v>0</v>
      </c>
      <c r="J10" s="26">
        <f>蒋炳发!I31</f>
        <v>211550</v>
      </c>
      <c r="K10" s="28">
        <f>G10/J10</f>
        <v>0</v>
      </c>
      <c r="N10" s="4"/>
    </row>
    <row r="11" spans="1:14" ht="14.25" customHeight="1" x14ac:dyDescent="0.2">
      <c r="A11" s="5"/>
      <c r="C11" s="59" t="s">
        <v>144</v>
      </c>
      <c r="D11" s="26">
        <f>李晓辉!C31</f>
        <v>0</v>
      </c>
      <c r="E11" s="26">
        <f>李晓辉!D31</f>
        <v>16450</v>
      </c>
      <c r="F11" s="27">
        <f>D11/E11</f>
        <v>0</v>
      </c>
      <c r="G11" s="45">
        <f>李晓辉!F31</f>
        <v>0</v>
      </c>
      <c r="H11" s="26">
        <f>李晓辉!G31</f>
        <v>32900</v>
      </c>
      <c r="I11" s="28">
        <f>G11/H11</f>
        <v>0</v>
      </c>
      <c r="J11" s="26">
        <f>李晓辉!I31</f>
        <v>407400</v>
      </c>
      <c r="K11" s="28">
        <f>G11/J11</f>
        <v>0</v>
      </c>
      <c r="N11" s="4"/>
    </row>
    <row r="12" spans="1:14" ht="14.25" customHeight="1" x14ac:dyDescent="0.2">
      <c r="A12" s="5"/>
      <c r="C12" s="61" t="s">
        <v>91</v>
      </c>
      <c r="D12" s="60">
        <f>陆建忠!C31</f>
        <v>0</v>
      </c>
      <c r="E12" s="26">
        <f>陆建忠!D31</f>
        <v>8550</v>
      </c>
      <c r="F12" s="27">
        <f>D12/E12</f>
        <v>0</v>
      </c>
      <c r="G12" s="45">
        <f>陆建忠!F31</f>
        <v>0</v>
      </c>
      <c r="H12" s="26">
        <f>陆建忠!G31</f>
        <v>16600</v>
      </c>
      <c r="I12" s="28">
        <f>G12/H12</f>
        <v>0</v>
      </c>
      <c r="J12" s="26">
        <f>陆建忠!I31</f>
        <v>165100</v>
      </c>
      <c r="K12" s="28">
        <f>G12/J12</f>
        <v>0</v>
      </c>
      <c r="N12" s="4"/>
    </row>
    <row r="13" spans="1:14" ht="14.25" customHeight="1" x14ac:dyDescent="0.2">
      <c r="A13" s="5"/>
      <c r="C13" s="61" t="s">
        <v>89</v>
      </c>
      <c r="D13" s="60">
        <f>陆亚行!C31</f>
        <v>258</v>
      </c>
      <c r="E13" s="26">
        <f>陆亚行!D31</f>
        <v>58500</v>
      </c>
      <c r="F13" s="27">
        <f>D13/E13</f>
        <v>4.41025641025641E-3</v>
      </c>
      <c r="G13" s="45">
        <f>陆亚行!F31</f>
        <v>258</v>
      </c>
      <c r="H13" s="26">
        <f>陆亚行!G31</f>
        <v>79000</v>
      </c>
      <c r="I13" s="28">
        <f>G13/H13</f>
        <v>3.2658227848101264E-3</v>
      </c>
      <c r="J13" s="26">
        <f>陆亚行!I31</f>
        <v>266000</v>
      </c>
      <c r="K13" s="28">
        <f>G13/J13</f>
        <v>9.6992481203007517E-4</v>
      </c>
      <c r="N13" s="4"/>
    </row>
    <row r="14" spans="1:14" ht="14.25" customHeight="1" x14ac:dyDescent="0.2">
      <c r="A14" s="5"/>
      <c r="C14" s="61" t="s">
        <v>92</v>
      </c>
      <c r="D14" s="60">
        <f>钱军!C31</f>
        <v>0</v>
      </c>
      <c r="E14" s="26">
        <f>钱军!D31</f>
        <v>14800</v>
      </c>
      <c r="F14" s="27">
        <f>D14/E14</f>
        <v>0</v>
      </c>
      <c r="G14" s="26">
        <f>钱军!F31</f>
        <v>0</v>
      </c>
      <c r="H14" s="26">
        <f>钱军!G31</f>
        <v>29100</v>
      </c>
      <c r="I14" s="28">
        <f>G14/H14</f>
        <v>0</v>
      </c>
      <c r="J14" s="26">
        <f>钱军!I31</f>
        <v>181100</v>
      </c>
      <c r="K14" s="28">
        <f>G14/J14</f>
        <v>0</v>
      </c>
      <c r="N14" s="4"/>
    </row>
    <row r="15" spans="1:14" x14ac:dyDescent="0.2">
      <c r="A15" s="5"/>
      <c r="B15" s="2" t="s">
        <v>30</v>
      </c>
      <c r="C15" s="61" t="s">
        <v>85</v>
      </c>
      <c r="D15" s="60">
        <f>邱泽勇!C31</f>
        <v>0</v>
      </c>
      <c r="E15" s="26">
        <f>邱泽勇!D31</f>
        <v>39580</v>
      </c>
      <c r="F15" s="27">
        <f t="shared" ref="F15:F25" si="0">D15/E15</f>
        <v>0</v>
      </c>
      <c r="G15" s="26">
        <f>邱泽勇!F31</f>
        <v>6924</v>
      </c>
      <c r="H15" s="26">
        <f>邱泽勇!G31</f>
        <v>76160</v>
      </c>
      <c r="I15" s="28">
        <f t="shared" ref="I15:I25" si="1">G15/H15</f>
        <v>9.0913865546218484E-2</v>
      </c>
      <c r="J15" s="26">
        <f>邱泽勇!I31</f>
        <v>444960</v>
      </c>
      <c r="K15" s="28">
        <f t="shared" ref="K15:K23" si="2">G15/J15</f>
        <v>1.5560949298813376E-2</v>
      </c>
      <c r="N15" s="4"/>
    </row>
    <row r="16" spans="1:14" x14ac:dyDescent="0.2">
      <c r="A16" s="5"/>
      <c r="B16" s="2" t="s">
        <v>32</v>
      </c>
      <c r="C16" s="61" t="s">
        <v>96</v>
      </c>
      <c r="D16" s="60">
        <f>沈兵!C31</f>
        <v>591</v>
      </c>
      <c r="E16" s="26">
        <f>沈兵!D31</f>
        <v>20830</v>
      </c>
      <c r="F16" s="27">
        <f>D16/E16</f>
        <v>2.8372539606337014E-2</v>
      </c>
      <c r="G16" s="45">
        <f>沈兵!F31</f>
        <v>1470.45</v>
      </c>
      <c r="H16" s="26">
        <f>沈兵!G31</f>
        <v>41660</v>
      </c>
      <c r="I16" s="28">
        <f>G16/H16</f>
        <v>3.5296447431589058E-2</v>
      </c>
      <c r="J16" s="26">
        <f>沈兵!I31</f>
        <v>241960</v>
      </c>
      <c r="K16" s="28">
        <f t="shared" si="2"/>
        <v>6.0772441725905112E-3</v>
      </c>
      <c r="N16" s="4"/>
    </row>
    <row r="17" spans="1:14" x14ac:dyDescent="0.2">
      <c r="A17" s="5"/>
      <c r="C17" s="61" t="s">
        <v>160</v>
      </c>
      <c r="D17" s="60">
        <f>沈部长!C31</f>
        <v>3050</v>
      </c>
      <c r="E17" s="60">
        <f>沈部长!D31</f>
        <v>20000</v>
      </c>
      <c r="F17" s="27">
        <f>D17/E17</f>
        <v>0.1525</v>
      </c>
      <c r="G17" s="60">
        <f>沈部长!F31</f>
        <v>3050</v>
      </c>
      <c r="H17" s="60">
        <f>沈部长!G31</f>
        <v>40000</v>
      </c>
      <c r="I17" s="28">
        <f t="shared" ref="I17:I23" si="3">G17/H17</f>
        <v>7.6249999999999998E-2</v>
      </c>
      <c r="J17" s="60">
        <f>沈部长!I31</f>
        <v>240000</v>
      </c>
      <c r="K17" s="28">
        <f t="shared" si="2"/>
        <v>1.2708333333333334E-2</v>
      </c>
      <c r="N17" s="4"/>
    </row>
    <row r="18" spans="1:14" x14ac:dyDescent="0.2">
      <c r="A18" s="5"/>
      <c r="C18" s="61" t="s">
        <v>98</v>
      </c>
      <c r="D18" s="60">
        <f>施锦华!C31</f>
        <v>0</v>
      </c>
      <c r="E18" s="26">
        <f>施锦华!D31</f>
        <v>33800</v>
      </c>
      <c r="F18" s="27">
        <f t="shared" ref="F18:F23" si="4">D18/E18</f>
        <v>0</v>
      </c>
      <c r="G18" s="45">
        <f>施锦华!F31</f>
        <v>0</v>
      </c>
      <c r="H18" s="26">
        <f>施锦华!G31</f>
        <v>130100</v>
      </c>
      <c r="I18" s="28">
        <f t="shared" si="3"/>
        <v>0</v>
      </c>
      <c r="J18" s="26">
        <f>施锦华!I31</f>
        <v>600000</v>
      </c>
      <c r="K18" s="28">
        <f t="shared" si="2"/>
        <v>0</v>
      </c>
      <c r="N18" s="4"/>
    </row>
    <row r="19" spans="1:14" x14ac:dyDescent="0.2">
      <c r="A19" s="5"/>
      <c r="C19" s="61" t="s">
        <v>161</v>
      </c>
      <c r="D19" s="60">
        <f>孙继泉!C31</f>
        <v>0</v>
      </c>
      <c r="E19" s="60">
        <f>孙继泉!D31</f>
        <v>17500</v>
      </c>
      <c r="F19" s="27">
        <f t="shared" si="4"/>
        <v>0</v>
      </c>
      <c r="G19" s="60">
        <f>孙继泉!F31</f>
        <v>0</v>
      </c>
      <c r="H19" s="60">
        <f>孙继泉!G31</f>
        <v>35000</v>
      </c>
      <c r="I19" s="28">
        <f t="shared" si="3"/>
        <v>0</v>
      </c>
      <c r="J19" s="60">
        <f>孙继泉!I31</f>
        <v>210000</v>
      </c>
      <c r="K19" s="28">
        <f t="shared" si="2"/>
        <v>0</v>
      </c>
      <c r="N19" s="4"/>
    </row>
    <row r="20" spans="1:14" x14ac:dyDescent="0.2">
      <c r="A20" s="5"/>
      <c r="C20" s="61" t="s">
        <v>162</v>
      </c>
      <c r="D20" s="60">
        <f>薛斌!C31</f>
        <v>0</v>
      </c>
      <c r="E20" s="60">
        <f>薛斌!D31</f>
        <v>23000</v>
      </c>
      <c r="F20" s="27">
        <f t="shared" si="4"/>
        <v>0</v>
      </c>
      <c r="G20" s="60">
        <f>薛斌!F31</f>
        <v>2115.88</v>
      </c>
      <c r="H20" s="60">
        <f>薛斌!G31</f>
        <v>35000</v>
      </c>
      <c r="I20" s="28">
        <f t="shared" si="3"/>
        <v>6.0453714285714291E-2</v>
      </c>
      <c r="J20" s="60">
        <f>薛斌!I31</f>
        <v>295000</v>
      </c>
      <c r="K20" s="28">
        <f t="shared" si="2"/>
        <v>7.1724745762711869E-3</v>
      </c>
      <c r="N20" s="4"/>
    </row>
    <row r="21" spans="1:14" x14ac:dyDescent="0.2">
      <c r="C21" s="62" t="s">
        <v>163</v>
      </c>
      <c r="D21" s="60">
        <f>余明!C31</f>
        <v>3184.89</v>
      </c>
      <c r="E21" s="60">
        <f>余明!D31</f>
        <v>33800</v>
      </c>
      <c r="F21" s="27">
        <f t="shared" si="4"/>
        <v>9.4227514792899411E-2</v>
      </c>
      <c r="G21" s="60">
        <f>余明!F31</f>
        <v>3184.89</v>
      </c>
      <c r="H21" s="60">
        <f>余明!G31</f>
        <v>124100</v>
      </c>
      <c r="I21" s="28">
        <f t="shared" si="3"/>
        <v>2.5663900080580178E-2</v>
      </c>
      <c r="J21" s="60">
        <f>余明!I31</f>
        <v>635000</v>
      </c>
      <c r="K21" s="28">
        <f t="shared" si="2"/>
        <v>5.0155748031496059E-3</v>
      </c>
      <c r="N21" s="4"/>
    </row>
    <row r="22" spans="1:14" x14ac:dyDescent="0.2">
      <c r="A22" s="5"/>
      <c r="C22" s="61" t="s">
        <v>94</v>
      </c>
      <c r="D22" s="60">
        <f>张剑兵!C31</f>
        <v>8942</v>
      </c>
      <c r="E22" s="26">
        <f>张剑兵!D31</f>
        <v>18250</v>
      </c>
      <c r="F22" s="27">
        <f t="shared" si="4"/>
        <v>0.48997260273972604</v>
      </c>
      <c r="G22" s="45">
        <f>张剑兵!F31</f>
        <v>12152</v>
      </c>
      <c r="H22" s="26">
        <f>张剑兵!G31</f>
        <v>41500</v>
      </c>
      <c r="I22" s="28">
        <f t="shared" si="3"/>
        <v>0.29281927710843375</v>
      </c>
      <c r="J22" s="26">
        <f>张剑兵!I31</f>
        <v>235000</v>
      </c>
      <c r="K22" s="28">
        <f t="shared" si="2"/>
        <v>5.1710638297872341E-2</v>
      </c>
      <c r="N22" s="4"/>
    </row>
    <row r="23" spans="1:14" x14ac:dyDescent="0.2">
      <c r="A23" s="5"/>
      <c r="B23" s="2" t="s">
        <v>34</v>
      </c>
      <c r="C23" s="61" t="s">
        <v>164</v>
      </c>
      <c r="D23" s="60">
        <f>张晓强!C31</f>
        <v>0</v>
      </c>
      <c r="E23" s="60">
        <f>张晓强!D31</f>
        <v>4900</v>
      </c>
      <c r="F23" s="27">
        <f t="shared" si="4"/>
        <v>0</v>
      </c>
      <c r="G23" s="60">
        <f>张晓强!F31</f>
        <v>0</v>
      </c>
      <c r="H23" s="60">
        <f>张晓强!G31</f>
        <v>5400</v>
      </c>
      <c r="I23" s="28">
        <f t="shared" si="3"/>
        <v>0</v>
      </c>
      <c r="J23" s="60">
        <f>张晓强!I31</f>
        <v>168000</v>
      </c>
      <c r="K23" s="28">
        <f t="shared" si="2"/>
        <v>0</v>
      </c>
      <c r="N23" s="4"/>
    </row>
    <row r="24" spans="1:14" x14ac:dyDescent="0.2">
      <c r="A24" s="5"/>
      <c r="C24" s="61" t="s">
        <v>100</v>
      </c>
      <c r="D24" s="60">
        <f>智刚!C31</f>
        <v>29258.49</v>
      </c>
      <c r="E24" s="26">
        <f>智刚!D31</f>
        <v>17900</v>
      </c>
      <c r="F24" s="27">
        <f>D24/E24</f>
        <v>1.6345525139664805</v>
      </c>
      <c r="G24" s="45">
        <f>智刚!F31</f>
        <v>44922.99</v>
      </c>
      <c r="H24" s="26">
        <f>智刚!G31</f>
        <v>34800</v>
      </c>
      <c r="I24" s="28">
        <f>G24/H24</f>
        <v>1.2908905172413792</v>
      </c>
      <c r="J24" s="26">
        <f>智刚!I31</f>
        <v>215200</v>
      </c>
      <c r="K24" s="28">
        <f>G24/J24</f>
        <v>0.2087499535315985</v>
      </c>
      <c r="N24" s="4"/>
    </row>
    <row r="25" spans="1:14" x14ac:dyDescent="0.2">
      <c r="A25" s="5"/>
      <c r="B25" s="2" t="s">
        <v>6</v>
      </c>
      <c r="C25" s="63" t="s">
        <v>81</v>
      </c>
      <c r="D25" s="29">
        <f>SUM(D7:D24)</f>
        <v>55894.880000000005</v>
      </c>
      <c r="E25" s="29">
        <f>SUM(E7:E24)</f>
        <v>462760</v>
      </c>
      <c r="F25" s="27">
        <f t="shared" si="0"/>
        <v>0.12078589333563836</v>
      </c>
      <c r="G25" s="29">
        <f>SUM(G7:G24)</f>
        <v>140380.45000000001</v>
      </c>
      <c r="H25" s="29">
        <f>SUM(H7:H24)</f>
        <v>1121120</v>
      </c>
      <c r="I25" s="28">
        <f t="shared" si="1"/>
        <v>0.12521447302697303</v>
      </c>
      <c r="J25" s="29">
        <f>SUM(J7:J24)</f>
        <v>6243870</v>
      </c>
      <c r="K25" s="28">
        <f t="shared" ref="K15:K25" si="5">G25/J25</f>
        <v>2.2482923251124706E-2</v>
      </c>
    </row>
    <row r="26" spans="1:14" x14ac:dyDescent="0.2">
      <c r="C26" s="2" t="s">
        <v>141</v>
      </c>
      <c r="D26" s="25">
        <f>D25-费用类别!D33</f>
        <v>0</v>
      </c>
      <c r="E26" s="25">
        <f>E25-费用类别!E33</f>
        <v>0</v>
      </c>
      <c r="F26" s="25">
        <f>F25-费用类别!F33</f>
        <v>0</v>
      </c>
      <c r="G26" s="25">
        <f>G25-费用类别!G33</f>
        <v>0</v>
      </c>
      <c r="H26" s="25">
        <f>H25-费用类别!H33</f>
        <v>0</v>
      </c>
      <c r="I26" s="25">
        <f>I25-费用类别!I33</f>
        <v>0</v>
      </c>
      <c r="J26" s="25">
        <f>J25-费用类别!J33</f>
        <v>0</v>
      </c>
      <c r="K26" s="25">
        <f>K25-费用类别!K33</f>
        <v>0</v>
      </c>
    </row>
    <row r="27" spans="1:14" x14ac:dyDescent="0.2">
      <c r="H27" s="2"/>
      <c r="J27" s="2"/>
    </row>
    <row r="28" spans="1:14" x14ac:dyDescent="0.2">
      <c r="H28" s="2"/>
      <c r="J28" s="2"/>
    </row>
    <row r="29" spans="1:14" x14ac:dyDescent="0.2">
      <c r="H29" s="2"/>
      <c r="J29" s="2"/>
    </row>
    <row r="30" spans="1:14" x14ac:dyDescent="0.2">
      <c r="G30" s="30"/>
    </row>
  </sheetData>
  <mergeCells count="4">
    <mergeCell ref="C1:K1"/>
    <mergeCell ref="C2:E2"/>
    <mergeCell ref="J2:K2"/>
    <mergeCell ref="C5:C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3F69-2EAA-43F2-B7BC-8EA7A7080B66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93</v>
      </c>
      <c r="C2" s="55" t="s">
        <v>93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50</v>
      </c>
      <c r="E5" s="41"/>
      <c r="F5" s="40"/>
      <c r="G5" s="40">
        <v>100</v>
      </c>
      <c r="H5" s="41"/>
      <c r="I5" s="40">
        <v>600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>
        <v>8942</v>
      </c>
      <c r="D7" s="40">
        <v>8000</v>
      </c>
      <c r="E7" s="41">
        <v>1.1177999999999999</v>
      </c>
      <c r="F7" s="40">
        <v>12152</v>
      </c>
      <c r="G7" s="40">
        <v>18000</v>
      </c>
      <c r="H7" s="41">
        <v>0.67510000000000003</v>
      </c>
      <c r="I7" s="40">
        <v>106000</v>
      </c>
      <c r="J7" s="41">
        <v>0.11459999999999999</v>
      </c>
    </row>
    <row r="8" spans="1:10" ht="15.6" customHeight="1" x14ac:dyDescent="0.2">
      <c r="A8" s="36"/>
      <c r="B8" s="20" t="s">
        <v>115</v>
      </c>
      <c r="C8" s="39"/>
      <c r="D8" s="40">
        <v>9700</v>
      </c>
      <c r="E8" s="41"/>
      <c r="F8" s="40"/>
      <c r="G8" s="40">
        <v>22400</v>
      </c>
      <c r="H8" s="41"/>
      <c r="I8" s="40">
        <v>122400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8942</v>
      </c>
      <c r="D10" s="42">
        <v>18250</v>
      </c>
      <c r="E10" s="41">
        <v>0.49</v>
      </c>
      <c r="F10" s="42">
        <v>12152</v>
      </c>
      <c r="G10" s="42">
        <v>41500</v>
      </c>
      <c r="H10" s="41">
        <v>0.2928</v>
      </c>
      <c r="I10" s="42">
        <v>235000</v>
      </c>
      <c r="J10" s="41">
        <v>5.1700000000000003E-2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8942</v>
      </c>
      <c r="D31" s="42">
        <v>18250</v>
      </c>
      <c r="E31" s="41">
        <v>0.49</v>
      </c>
      <c r="F31" s="42">
        <v>12152</v>
      </c>
      <c r="G31" s="42">
        <v>41500</v>
      </c>
      <c r="H31" s="41">
        <v>0.2928</v>
      </c>
      <c r="I31" s="42">
        <v>235000</v>
      </c>
      <c r="J31" s="41">
        <v>5.1700000000000003E-2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6829-19F8-4BAC-8328-040113AC5C9A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158</v>
      </c>
      <c r="C2" s="55" t="s">
        <v>158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400</v>
      </c>
      <c r="E5" s="41"/>
      <c r="F5" s="40"/>
      <c r="G5" s="40">
        <v>400</v>
      </c>
      <c r="H5" s="41"/>
      <c r="I5" s="40">
        <v>4000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2000</v>
      </c>
      <c r="E7" s="41"/>
      <c r="F7" s="40"/>
      <c r="G7" s="40">
        <v>2000</v>
      </c>
      <c r="H7" s="41"/>
      <c r="I7" s="40">
        <v>68000</v>
      </c>
      <c r="J7" s="41"/>
    </row>
    <row r="8" spans="1:10" ht="15.6" customHeight="1" x14ac:dyDescent="0.2">
      <c r="A8" s="36"/>
      <c r="B8" s="20" t="s">
        <v>115</v>
      </c>
      <c r="C8" s="39"/>
      <c r="D8" s="40">
        <v>2000</v>
      </c>
      <c r="E8" s="41"/>
      <c r="F8" s="40"/>
      <c r="G8" s="40">
        <v>2000</v>
      </c>
      <c r="H8" s="41"/>
      <c r="I8" s="40">
        <v>90000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4900</v>
      </c>
      <c r="E10" s="41"/>
      <c r="F10" s="42"/>
      <c r="G10" s="42">
        <v>5400</v>
      </c>
      <c r="H10" s="41"/>
      <c r="I10" s="42">
        <v>168000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4900</v>
      </c>
      <c r="E31" s="41"/>
      <c r="F31" s="42"/>
      <c r="G31" s="42">
        <v>5400</v>
      </c>
      <c r="H31" s="41"/>
      <c r="I31" s="42">
        <v>168000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AA05-2AA5-4C9A-9893-5179D949E38F}">
  <sheetPr>
    <tabColor theme="7"/>
  </sheetPr>
  <dimension ref="A1:J32"/>
  <sheetViews>
    <sheetView workbookViewId="0">
      <selection activeCell="H34" sqref="H34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99</v>
      </c>
      <c r="C2" s="55" t="s">
        <v>99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>
        <v>1000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>
        <v>4359</v>
      </c>
      <c r="D7" s="40">
        <v>4500</v>
      </c>
      <c r="E7" s="41">
        <v>0.96870000000000001</v>
      </c>
      <c r="F7" s="40">
        <v>7867</v>
      </c>
      <c r="G7" s="40">
        <v>8000</v>
      </c>
      <c r="H7" s="41">
        <v>0.98340000000000005</v>
      </c>
      <c r="I7" s="40">
        <v>53000</v>
      </c>
      <c r="J7" s="41">
        <v>0.1484</v>
      </c>
    </row>
    <row r="8" spans="1:10" ht="15.6" customHeight="1" x14ac:dyDescent="0.2">
      <c r="A8" s="36"/>
      <c r="B8" s="20" t="s">
        <v>115</v>
      </c>
      <c r="C8" s="39">
        <v>24899.49</v>
      </c>
      <c r="D8" s="40">
        <v>12300</v>
      </c>
      <c r="E8" s="41">
        <v>2.0243000000000002</v>
      </c>
      <c r="F8" s="40">
        <v>37055.99</v>
      </c>
      <c r="G8" s="40">
        <v>24600</v>
      </c>
      <c r="H8" s="41">
        <v>1.5063</v>
      </c>
      <c r="I8" s="40">
        <v>148000</v>
      </c>
      <c r="J8" s="41">
        <v>0.25040000000000001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29258.49</v>
      </c>
      <c r="D10" s="42">
        <v>17300</v>
      </c>
      <c r="E10" s="41">
        <v>1.6912</v>
      </c>
      <c r="F10" s="42">
        <v>44922.99</v>
      </c>
      <c r="G10" s="42">
        <v>33600</v>
      </c>
      <c r="H10" s="41">
        <v>1.337</v>
      </c>
      <c r="I10" s="42">
        <v>208000</v>
      </c>
      <c r="J10" s="41">
        <v>0.216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>
        <v>600</v>
      </c>
      <c r="E12" s="41"/>
      <c r="F12" s="40"/>
      <c r="G12" s="40">
        <v>1200</v>
      </c>
      <c r="H12" s="41"/>
      <c r="I12" s="40">
        <v>7200</v>
      </c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>
        <v>600</v>
      </c>
      <c r="E28" s="41"/>
      <c r="F28" s="42"/>
      <c r="G28" s="42">
        <v>1200</v>
      </c>
      <c r="H28" s="41"/>
      <c r="I28" s="42">
        <v>7200</v>
      </c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29258.49</v>
      </c>
      <c r="D31" s="42">
        <v>17900</v>
      </c>
      <c r="E31" s="41">
        <v>1.6346000000000001</v>
      </c>
      <c r="F31" s="42">
        <v>44922.99</v>
      </c>
      <c r="G31" s="42">
        <v>34800</v>
      </c>
      <c r="H31" s="41">
        <v>1.2908999999999999</v>
      </c>
      <c r="I31" s="42">
        <v>215200</v>
      </c>
      <c r="J31" s="41">
        <v>0.2087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EB8D-FC8A-4502-BC60-ACE77A64D7FF}">
  <dimension ref="A1:K31"/>
  <sheetViews>
    <sheetView workbookViewId="0">
      <selection activeCell="E8" sqref="E8"/>
    </sheetView>
  </sheetViews>
  <sheetFormatPr defaultColWidth="14" defaultRowHeight="15" x14ac:dyDescent="0.2"/>
  <cols>
    <col min="1" max="1" width="9.125" style="66" customWidth="1"/>
    <col min="2" max="2" width="0" style="2" hidden="1" customWidth="1"/>
    <col min="3" max="3" width="16" style="2" customWidth="1"/>
    <col min="4" max="5" width="18.375" style="4" customWidth="1"/>
    <col min="6" max="6" width="18.375" style="2" customWidth="1"/>
    <col min="7" max="7" width="24.125" style="4" customWidth="1"/>
    <col min="8" max="8" width="22.875" style="4" customWidth="1"/>
    <col min="9" max="9" width="21.75" style="2" customWidth="1"/>
    <col min="10" max="10" width="19.5" style="4" customWidth="1"/>
    <col min="11" max="16384" width="14" style="2"/>
  </cols>
  <sheetData>
    <row r="1" spans="1:11" ht="22.5" x14ac:dyDescent="0.2">
      <c r="A1" s="65"/>
      <c r="C1" s="46" t="s">
        <v>0</v>
      </c>
      <c r="D1" s="46" t="s">
        <v>0</v>
      </c>
      <c r="E1" s="46" t="s">
        <v>0</v>
      </c>
      <c r="F1" s="46" t="s">
        <v>0</v>
      </c>
      <c r="G1" s="46" t="s">
        <v>0</v>
      </c>
      <c r="H1" s="46" t="s">
        <v>0</v>
      </c>
      <c r="I1" s="46" t="s">
        <v>0</v>
      </c>
      <c r="J1" s="46" t="s">
        <v>0</v>
      </c>
      <c r="K1" s="46" t="s">
        <v>0</v>
      </c>
    </row>
    <row r="2" spans="1:11" x14ac:dyDescent="0.2">
      <c r="A2" s="65"/>
      <c r="C2" s="47" t="s">
        <v>77</v>
      </c>
      <c r="D2" s="48" t="s">
        <v>2</v>
      </c>
      <c r="E2" s="48" t="s">
        <v>2</v>
      </c>
      <c r="F2" s="3"/>
      <c r="G2" s="33" t="s">
        <v>152</v>
      </c>
      <c r="H2" s="31" t="s">
        <v>154</v>
      </c>
      <c r="I2" s="3"/>
      <c r="J2" s="49" t="s">
        <v>3</v>
      </c>
      <c r="K2" s="49" t="s">
        <v>3</v>
      </c>
    </row>
    <row r="3" spans="1:11" hidden="1" x14ac:dyDescent="0.2">
      <c r="C3" s="2" t="s">
        <v>4</v>
      </c>
      <c r="D3" s="4" t="s">
        <v>5</v>
      </c>
      <c r="E3" s="4" t="s">
        <v>5</v>
      </c>
      <c r="F3" s="2" t="s">
        <v>6</v>
      </c>
      <c r="G3" s="4" t="s">
        <v>7</v>
      </c>
      <c r="H3" s="4" t="s">
        <v>7</v>
      </c>
      <c r="I3" s="2" t="s">
        <v>6</v>
      </c>
      <c r="J3" s="4" t="s">
        <v>8</v>
      </c>
      <c r="K3" s="2" t="s">
        <v>6</v>
      </c>
    </row>
    <row r="4" spans="1:11" hidden="1" x14ac:dyDescent="0.2">
      <c r="C4" s="2" t="s">
        <v>9</v>
      </c>
      <c r="D4" s="4" t="s">
        <v>10</v>
      </c>
      <c r="E4" s="4" t="s">
        <v>11</v>
      </c>
      <c r="F4" s="2" t="s">
        <v>6</v>
      </c>
      <c r="G4" s="4" t="s">
        <v>10</v>
      </c>
      <c r="H4" s="4" t="s">
        <v>11</v>
      </c>
      <c r="I4" s="2" t="s">
        <v>6</v>
      </c>
      <c r="J4" s="4" t="s">
        <v>11</v>
      </c>
      <c r="K4" s="2" t="s">
        <v>6</v>
      </c>
    </row>
    <row r="5" spans="1:11" x14ac:dyDescent="0.2">
      <c r="A5" s="65"/>
      <c r="C5" s="73" t="s">
        <v>80</v>
      </c>
      <c r="D5" s="74" t="s">
        <v>150</v>
      </c>
      <c r="E5" s="74" t="s">
        <v>150</v>
      </c>
      <c r="F5" s="74" t="s">
        <v>13</v>
      </c>
      <c r="G5" s="75" t="s">
        <v>14</v>
      </c>
      <c r="H5" s="75" t="s">
        <v>15</v>
      </c>
      <c r="I5" s="74" t="s">
        <v>16</v>
      </c>
      <c r="J5" s="75" t="s">
        <v>17</v>
      </c>
      <c r="K5" s="74" t="s">
        <v>18</v>
      </c>
    </row>
    <row r="6" spans="1:11" x14ac:dyDescent="0.2">
      <c r="A6" s="65"/>
      <c r="B6" s="2" t="s">
        <v>19</v>
      </c>
      <c r="C6" s="76" t="s">
        <v>12</v>
      </c>
      <c r="D6" s="77" t="s">
        <v>20</v>
      </c>
      <c r="E6" s="77" t="s">
        <v>21</v>
      </c>
      <c r="F6" s="78" t="s">
        <v>22</v>
      </c>
      <c r="G6" s="77" t="s">
        <v>23</v>
      </c>
      <c r="H6" s="77" t="s">
        <v>24</v>
      </c>
      <c r="I6" s="78" t="s">
        <v>25</v>
      </c>
      <c r="J6" s="77" t="s">
        <v>26</v>
      </c>
      <c r="K6" s="78" t="s">
        <v>27</v>
      </c>
    </row>
    <row r="7" spans="1:11" x14ac:dyDescent="0.2">
      <c r="A7" s="67"/>
      <c r="B7" s="2" t="s">
        <v>28</v>
      </c>
      <c r="C7" s="59" t="s">
        <v>83</v>
      </c>
      <c r="D7" s="26">
        <f>陈锦石!C7</f>
        <v>0</v>
      </c>
      <c r="E7" s="26">
        <f>陈锦石!D7</f>
        <v>30000</v>
      </c>
      <c r="F7" s="27">
        <f>D7/E7</f>
        <v>0</v>
      </c>
      <c r="G7" s="26">
        <f>陈锦石!F7</f>
        <v>0</v>
      </c>
      <c r="H7" s="26">
        <f>陈锦石!G7</f>
        <v>60000</v>
      </c>
      <c r="I7" s="28">
        <f>G7/H7</f>
        <v>0</v>
      </c>
      <c r="J7" s="26">
        <f>陈锦石!I7</f>
        <v>360000</v>
      </c>
      <c r="K7" s="28">
        <f>G7/J7</f>
        <v>0</v>
      </c>
    </row>
    <row r="8" spans="1:11" x14ac:dyDescent="0.2">
      <c r="A8" s="68"/>
      <c r="C8" s="59" t="s">
        <v>139</v>
      </c>
      <c r="D8" s="26">
        <f>曹永忠!C7</f>
        <v>0</v>
      </c>
      <c r="E8" s="26">
        <f>曹永忠!D7</f>
        <v>0</v>
      </c>
      <c r="F8" s="27" t="s">
        <v>165</v>
      </c>
      <c r="G8" s="26">
        <f>曹永忠!F7</f>
        <v>0</v>
      </c>
      <c r="H8" s="26">
        <f>曹永忠!G7</f>
        <v>130000</v>
      </c>
      <c r="I8" s="28">
        <f>G8/H8</f>
        <v>0</v>
      </c>
      <c r="J8" s="26">
        <f>曹永忠!I7</f>
        <v>320000</v>
      </c>
      <c r="K8" s="28">
        <f>G8/J8</f>
        <v>0</v>
      </c>
    </row>
    <row r="9" spans="1:11" x14ac:dyDescent="0.2">
      <c r="A9" s="68"/>
      <c r="C9" s="79" t="s">
        <v>87</v>
      </c>
      <c r="D9" s="26">
        <f>冯亚军!C7</f>
        <v>5000</v>
      </c>
      <c r="E9" s="26">
        <f>冯亚军!D7</f>
        <v>10000</v>
      </c>
      <c r="F9" s="27">
        <f>D9/E9</f>
        <v>0.5</v>
      </c>
      <c r="G9" s="26">
        <f>冯亚军!F7</f>
        <v>5000</v>
      </c>
      <c r="H9" s="26">
        <f>冯亚军!G7</f>
        <v>20000</v>
      </c>
      <c r="I9" s="28">
        <f>G9/H9</f>
        <v>0.25</v>
      </c>
      <c r="J9" s="26">
        <f>冯亚军!I7</f>
        <v>120000</v>
      </c>
      <c r="K9" s="28">
        <f>G9/J9</f>
        <v>4.1666666666666664E-2</v>
      </c>
    </row>
    <row r="10" spans="1:11" x14ac:dyDescent="0.2">
      <c r="A10" s="67"/>
      <c r="C10" s="59" t="s">
        <v>145</v>
      </c>
      <c r="D10" s="26">
        <f>蒋炳发!C7</f>
        <v>0</v>
      </c>
      <c r="E10" s="26">
        <f>蒋炳发!D7</f>
        <v>2000</v>
      </c>
      <c r="F10" s="27">
        <f>D10/E10</f>
        <v>0</v>
      </c>
      <c r="G10" s="26">
        <f>蒋炳发!F7</f>
        <v>0</v>
      </c>
      <c r="H10" s="26">
        <f>蒋炳发!G7</f>
        <v>4000</v>
      </c>
      <c r="I10" s="28">
        <f>G10/H10</f>
        <v>0</v>
      </c>
      <c r="J10" s="26">
        <f>蒋炳发!I7</f>
        <v>24000</v>
      </c>
      <c r="K10" s="28">
        <f>G10/J10</f>
        <v>0</v>
      </c>
    </row>
    <row r="11" spans="1:11" x14ac:dyDescent="0.2">
      <c r="A11" s="67"/>
      <c r="C11" s="59" t="s">
        <v>144</v>
      </c>
      <c r="D11" s="26">
        <f>李晓辉!C7</f>
        <v>0</v>
      </c>
      <c r="E11" s="26">
        <f>李晓辉!D7</f>
        <v>5000</v>
      </c>
      <c r="F11" s="27">
        <f>D11/E11</f>
        <v>0</v>
      </c>
      <c r="G11" s="26">
        <f>李晓辉!F7</f>
        <v>0</v>
      </c>
      <c r="H11" s="26">
        <f>李晓辉!G7</f>
        <v>10000</v>
      </c>
      <c r="I11" s="28">
        <f>G11/H11</f>
        <v>0</v>
      </c>
      <c r="J11" s="26">
        <f>李晓辉!I7</f>
        <v>40000</v>
      </c>
      <c r="K11" s="28">
        <f>G11/J11</f>
        <v>0</v>
      </c>
    </row>
    <row r="12" spans="1:11" x14ac:dyDescent="0.2">
      <c r="A12" s="68"/>
      <c r="C12" s="59" t="s">
        <v>91</v>
      </c>
      <c r="D12" s="26">
        <f>陆建忠!C7</f>
        <v>0</v>
      </c>
      <c r="E12" s="26">
        <f>陆建忠!D7</f>
        <v>0</v>
      </c>
      <c r="F12" s="27" t="s">
        <v>165</v>
      </c>
      <c r="G12" s="26">
        <f>陆建忠!F7</f>
        <v>0</v>
      </c>
      <c r="H12" s="26">
        <f>陆建忠!G7</f>
        <v>0</v>
      </c>
      <c r="I12" s="28" t="s">
        <v>165</v>
      </c>
      <c r="J12" s="26">
        <f>陆建忠!I7</f>
        <v>20000</v>
      </c>
      <c r="K12" s="28">
        <f>G12/J12</f>
        <v>0</v>
      </c>
    </row>
    <row r="13" spans="1:11" x14ac:dyDescent="0.2">
      <c r="A13" s="68"/>
      <c r="C13" s="59" t="s">
        <v>89</v>
      </c>
      <c r="D13" s="26">
        <f>陆亚行!C7</f>
        <v>0</v>
      </c>
      <c r="E13" s="26">
        <f>陆亚行!D7</f>
        <v>8000</v>
      </c>
      <c r="F13" s="27">
        <f>D13/E13</f>
        <v>0</v>
      </c>
      <c r="G13" s="26">
        <f>陆亚行!F7</f>
        <v>0</v>
      </c>
      <c r="H13" s="26">
        <f>陆亚行!G7</f>
        <v>18000</v>
      </c>
      <c r="I13" s="28">
        <f>G13/H13</f>
        <v>0</v>
      </c>
      <c r="J13" s="26">
        <f>陆亚行!I7</f>
        <v>100000</v>
      </c>
      <c r="K13" s="28">
        <f>G13/J13</f>
        <v>0</v>
      </c>
    </row>
    <row r="14" spans="1:11" x14ac:dyDescent="0.2">
      <c r="A14" s="68"/>
      <c r="C14" s="61" t="s">
        <v>92</v>
      </c>
      <c r="D14" s="26">
        <f>钱军!C7</f>
        <v>0</v>
      </c>
      <c r="E14" s="26">
        <f>钱军!D7</f>
        <v>2000</v>
      </c>
      <c r="F14" s="27">
        <f>D14/E14</f>
        <v>0</v>
      </c>
      <c r="G14" s="26">
        <f>钱军!F7</f>
        <v>0</v>
      </c>
      <c r="H14" s="26">
        <f>钱军!G7</f>
        <v>4000</v>
      </c>
      <c r="I14" s="28">
        <f>G14/H14</f>
        <v>0</v>
      </c>
      <c r="J14" s="26">
        <f>钱军!I7</f>
        <v>24000</v>
      </c>
      <c r="K14" s="28">
        <f>G14/J14</f>
        <v>0</v>
      </c>
    </row>
    <row r="15" spans="1:11" x14ac:dyDescent="0.2">
      <c r="A15" s="68"/>
      <c r="C15" s="61" t="s">
        <v>85</v>
      </c>
      <c r="D15" s="26">
        <f>邱泽勇!C7</f>
        <v>0</v>
      </c>
      <c r="E15" s="26">
        <f>邱泽勇!D7</f>
        <v>20000</v>
      </c>
      <c r="F15" s="27">
        <f>D15/E15</f>
        <v>0</v>
      </c>
      <c r="G15" s="26">
        <f>邱泽勇!F7</f>
        <v>0</v>
      </c>
      <c r="H15" s="26">
        <f>邱泽勇!G7</f>
        <v>40000</v>
      </c>
      <c r="I15" s="28">
        <f t="shared" ref="I15:I24" si="0">G15/H15</f>
        <v>0</v>
      </c>
      <c r="J15" s="26">
        <f>邱泽勇!I7</f>
        <v>240000</v>
      </c>
      <c r="K15" s="28">
        <f>G15/J15</f>
        <v>0</v>
      </c>
    </row>
    <row r="16" spans="1:11" x14ac:dyDescent="0.2">
      <c r="A16" s="68"/>
      <c r="B16" s="2" t="s">
        <v>30</v>
      </c>
      <c r="C16" s="61" t="s">
        <v>96</v>
      </c>
      <c r="D16" s="26">
        <f>沈兵!C7</f>
        <v>0</v>
      </c>
      <c r="E16" s="26">
        <f>沈兵!D7</f>
        <v>8000</v>
      </c>
      <c r="F16" s="27">
        <f t="shared" ref="F16:F23" si="1">D16/E16</f>
        <v>0</v>
      </c>
      <c r="G16" s="26">
        <f>沈兵!F7</f>
        <v>0</v>
      </c>
      <c r="H16" s="26">
        <f>沈兵!G7</f>
        <v>16000</v>
      </c>
      <c r="I16" s="28">
        <f t="shared" si="0"/>
        <v>0</v>
      </c>
      <c r="J16" s="26">
        <f>沈兵!I7</f>
        <v>88000</v>
      </c>
      <c r="K16" s="28">
        <f t="shared" ref="K16:K23" si="2">G16/J16</f>
        <v>0</v>
      </c>
    </row>
    <row r="17" spans="1:11" x14ac:dyDescent="0.2">
      <c r="B17" s="2" t="s">
        <v>32</v>
      </c>
      <c r="C17" s="61" t="s">
        <v>160</v>
      </c>
      <c r="D17" s="26">
        <f>沈部长!C7</f>
        <v>3050</v>
      </c>
      <c r="E17" s="26">
        <f>沈部长!D7</f>
        <v>15000</v>
      </c>
      <c r="F17" s="27">
        <f t="shared" si="1"/>
        <v>0.20333333333333334</v>
      </c>
      <c r="G17" s="26">
        <f>沈部长!F7</f>
        <v>3050</v>
      </c>
      <c r="H17" s="26">
        <f>沈部长!G7</f>
        <v>30000</v>
      </c>
      <c r="I17" s="28">
        <f t="shared" si="0"/>
        <v>0.10166666666666667</v>
      </c>
      <c r="J17" s="26">
        <f>沈部长!I7</f>
        <v>180000</v>
      </c>
      <c r="K17" s="28">
        <f t="shared" si="2"/>
        <v>1.6944444444444446E-2</v>
      </c>
    </row>
    <row r="18" spans="1:11" x14ac:dyDescent="0.2">
      <c r="A18" s="68"/>
      <c r="C18" s="61" t="s">
        <v>98</v>
      </c>
      <c r="D18" s="26">
        <f>施锦华!C7</f>
        <v>0</v>
      </c>
      <c r="E18" s="26">
        <f>施锦华!D7</f>
        <v>27000</v>
      </c>
      <c r="F18" s="27">
        <f t="shared" si="1"/>
        <v>0</v>
      </c>
      <c r="G18" s="26">
        <f>施锦华!F7</f>
        <v>0</v>
      </c>
      <c r="H18" s="26">
        <f>施锦华!G7</f>
        <v>114000</v>
      </c>
      <c r="I18" s="28">
        <f t="shared" si="0"/>
        <v>0</v>
      </c>
      <c r="J18" s="26">
        <f>施锦华!I7</f>
        <v>462000</v>
      </c>
      <c r="K18" s="28">
        <f t="shared" si="2"/>
        <v>0</v>
      </c>
    </row>
    <row r="19" spans="1:11" x14ac:dyDescent="0.2">
      <c r="C19" s="61" t="s">
        <v>161</v>
      </c>
      <c r="D19" s="26">
        <f>孙继泉!C7</f>
        <v>0</v>
      </c>
      <c r="E19" s="26">
        <f>孙继泉!D7</f>
        <v>10000</v>
      </c>
      <c r="F19" s="27">
        <f t="shared" si="1"/>
        <v>0</v>
      </c>
      <c r="G19" s="26">
        <f>孙继泉!F7</f>
        <v>0</v>
      </c>
      <c r="H19" s="26">
        <f>孙继泉!G7</f>
        <v>20000</v>
      </c>
      <c r="I19" s="28">
        <f t="shared" si="0"/>
        <v>0</v>
      </c>
      <c r="J19" s="26">
        <f>孙继泉!I7</f>
        <v>120000</v>
      </c>
      <c r="K19" s="28">
        <f t="shared" si="2"/>
        <v>0</v>
      </c>
    </row>
    <row r="20" spans="1:11" x14ac:dyDescent="0.2">
      <c r="B20" s="2" t="s">
        <v>34</v>
      </c>
      <c r="C20" s="61" t="s">
        <v>162</v>
      </c>
      <c r="D20" s="26">
        <f>薛斌!C7</f>
        <v>0</v>
      </c>
      <c r="E20" s="26">
        <f>薛斌!D7</f>
        <v>4000</v>
      </c>
      <c r="F20" s="27">
        <f t="shared" si="1"/>
        <v>0</v>
      </c>
      <c r="G20" s="26">
        <f>薛斌!F7</f>
        <v>0</v>
      </c>
      <c r="H20" s="26">
        <f>薛斌!G7</f>
        <v>4000</v>
      </c>
      <c r="I20" s="28">
        <f t="shared" si="0"/>
        <v>0</v>
      </c>
      <c r="J20" s="26">
        <f>薛斌!I7</f>
        <v>74000</v>
      </c>
      <c r="K20" s="28">
        <f t="shared" si="2"/>
        <v>0</v>
      </c>
    </row>
    <row r="21" spans="1:11" x14ac:dyDescent="0.2">
      <c r="C21" s="61" t="s">
        <v>163</v>
      </c>
      <c r="D21" s="26">
        <f>余明!C7</f>
        <v>0</v>
      </c>
      <c r="E21" s="26">
        <f>余明!D7</f>
        <v>27000</v>
      </c>
      <c r="F21" s="27">
        <f t="shared" si="1"/>
        <v>0</v>
      </c>
      <c r="G21" s="26">
        <f>余明!F7</f>
        <v>0</v>
      </c>
      <c r="H21" s="26">
        <f>余明!G7</f>
        <v>102000</v>
      </c>
      <c r="I21" s="28">
        <f t="shared" si="0"/>
        <v>0</v>
      </c>
      <c r="J21" s="26">
        <f>余明!I7</f>
        <v>438000</v>
      </c>
      <c r="K21" s="28">
        <f t="shared" si="2"/>
        <v>0</v>
      </c>
    </row>
    <row r="22" spans="1:11" x14ac:dyDescent="0.2">
      <c r="A22" s="68"/>
      <c r="C22" s="61" t="s">
        <v>94</v>
      </c>
      <c r="D22" s="26">
        <f>张剑兵!C7</f>
        <v>8942</v>
      </c>
      <c r="E22" s="26">
        <f>张剑兵!D7</f>
        <v>8000</v>
      </c>
      <c r="F22" s="27">
        <f t="shared" si="1"/>
        <v>1.11775</v>
      </c>
      <c r="G22" s="26">
        <f>张剑兵!F7</f>
        <v>12152</v>
      </c>
      <c r="H22" s="26">
        <f>张剑兵!G7</f>
        <v>18000</v>
      </c>
      <c r="I22" s="28">
        <f t="shared" si="0"/>
        <v>0.67511111111111111</v>
      </c>
      <c r="J22" s="26">
        <f>张剑兵!I7</f>
        <v>106000</v>
      </c>
      <c r="K22" s="28">
        <f t="shared" si="2"/>
        <v>0.11464150943396226</v>
      </c>
    </row>
    <row r="23" spans="1:11" x14ac:dyDescent="0.2">
      <c r="A23" s="68"/>
      <c r="C23" s="61" t="s">
        <v>164</v>
      </c>
      <c r="D23" s="26">
        <f>张晓强!C7</f>
        <v>0</v>
      </c>
      <c r="E23" s="26">
        <f>张晓强!D7</f>
        <v>2000</v>
      </c>
      <c r="F23" s="27">
        <f t="shared" si="1"/>
        <v>0</v>
      </c>
      <c r="G23" s="26">
        <f>张晓强!F7</f>
        <v>0</v>
      </c>
      <c r="H23" s="26">
        <f>张晓强!G7</f>
        <v>2000</v>
      </c>
      <c r="I23" s="28">
        <f t="shared" si="0"/>
        <v>0</v>
      </c>
      <c r="J23" s="26">
        <f>张晓强!I7</f>
        <v>68000</v>
      </c>
      <c r="K23" s="28">
        <f t="shared" si="2"/>
        <v>0</v>
      </c>
    </row>
    <row r="24" spans="1:11" x14ac:dyDescent="0.2">
      <c r="A24" s="68"/>
      <c r="C24" s="61" t="s">
        <v>100</v>
      </c>
      <c r="D24" s="26">
        <f>智刚!C7</f>
        <v>4359</v>
      </c>
      <c r="E24" s="26">
        <f>智刚!D7</f>
        <v>4500</v>
      </c>
      <c r="F24" s="27">
        <f>D24/E24</f>
        <v>0.96866666666666668</v>
      </c>
      <c r="G24" s="26">
        <f>智刚!F7</f>
        <v>7867</v>
      </c>
      <c r="H24" s="26">
        <f>智刚!G7</f>
        <v>8000</v>
      </c>
      <c r="I24" s="28">
        <f t="shared" si="0"/>
        <v>0.983375</v>
      </c>
      <c r="J24" s="26">
        <f>智刚!I7</f>
        <v>53000</v>
      </c>
      <c r="K24" s="28">
        <f>G24/J24</f>
        <v>0.14843396226415095</v>
      </c>
    </row>
    <row r="25" spans="1:11" x14ac:dyDescent="0.2">
      <c r="B25" s="2" t="s">
        <v>6</v>
      </c>
      <c r="C25" s="69" t="s">
        <v>81</v>
      </c>
      <c r="D25" s="70">
        <f>SUM(D7:D24)</f>
        <v>21351</v>
      </c>
      <c r="E25" s="70">
        <f>SUM(E7:E24)</f>
        <v>182500</v>
      </c>
      <c r="F25" s="71">
        <f t="shared" ref="F25" si="3">D25/E25</f>
        <v>0.11699178082191782</v>
      </c>
      <c r="G25" s="70">
        <f>SUM(G7:G24)</f>
        <v>28069</v>
      </c>
      <c r="H25" s="70">
        <f>SUM(H7:H24)</f>
        <v>600000</v>
      </c>
      <c r="I25" s="72">
        <f t="shared" ref="I25" si="4">G25/H25</f>
        <v>4.6781666666666666E-2</v>
      </c>
      <c r="J25" s="70">
        <f>SUM(J7:J24)</f>
        <v>2837000</v>
      </c>
      <c r="K25" s="72">
        <f t="shared" ref="K25" si="5">G25/J25</f>
        <v>9.8939020091646113E-3</v>
      </c>
    </row>
    <row r="28" spans="1:11" x14ac:dyDescent="0.2">
      <c r="H28" s="2"/>
      <c r="J28" s="2"/>
    </row>
    <row r="29" spans="1:11" x14ac:dyDescent="0.2">
      <c r="H29" s="2"/>
      <c r="J29" s="2"/>
    </row>
    <row r="30" spans="1:11" x14ac:dyDescent="0.2">
      <c r="H30" s="2"/>
      <c r="J30" s="2"/>
    </row>
    <row r="31" spans="1:11" x14ac:dyDescent="0.2">
      <c r="H31" s="2"/>
      <c r="J31" s="2"/>
    </row>
  </sheetData>
  <mergeCells count="4">
    <mergeCell ref="C1:K1"/>
    <mergeCell ref="C2:E2"/>
    <mergeCell ref="J2:K2"/>
    <mergeCell ref="C5:C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289E-4653-4FB2-8605-EFCC7C4EEDC2}">
  <dimension ref="A1:K31"/>
  <sheetViews>
    <sheetView tabSelected="1" workbookViewId="0">
      <selection activeCell="J16" sqref="J16:J22"/>
    </sheetView>
  </sheetViews>
  <sheetFormatPr defaultColWidth="14" defaultRowHeight="15" x14ac:dyDescent="0.2"/>
  <cols>
    <col min="1" max="1" width="9.125" style="66" customWidth="1"/>
    <col min="2" max="2" width="0" style="2" hidden="1" customWidth="1"/>
    <col min="3" max="3" width="16" style="2" customWidth="1"/>
    <col min="4" max="5" width="18.375" style="4" customWidth="1"/>
    <col min="6" max="6" width="18.375" style="2" customWidth="1"/>
    <col min="7" max="7" width="24.125" style="4" customWidth="1"/>
    <col min="8" max="8" width="22.875" style="4" customWidth="1"/>
    <col min="9" max="9" width="21.75" style="2" customWidth="1"/>
    <col min="10" max="10" width="19.5" style="4" customWidth="1"/>
    <col min="11" max="16384" width="14" style="2"/>
  </cols>
  <sheetData>
    <row r="1" spans="1:11" ht="22.5" x14ac:dyDescent="0.2">
      <c r="A1" s="65"/>
      <c r="C1" s="46" t="s">
        <v>0</v>
      </c>
      <c r="D1" s="46" t="s">
        <v>0</v>
      </c>
      <c r="E1" s="46" t="s">
        <v>0</v>
      </c>
      <c r="F1" s="46" t="s">
        <v>0</v>
      </c>
      <c r="G1" s="46" t="s">
        <v>0</v>
      </c>
      <c r="H1" s="46" t="s">
        <v>0</v>
      </c>
      <c r="I1" s="46" t="s">
        <v>0</v>
      </c>
      <c r="J1" s="46" t="s">
        <v>0</v>
      </c>
      <c r="K1" s="46" t="s">
        <v>0</v>
      </c>
    </row>
    <row r="2" spans="1:11" x14ac:dyDescent="0.2">
      <c r="A2" s="65"/>
      <c r="C2" s="47" t="s">
        <v>101</v>
      </c>
      <c r="D2" s="48" t="s">
        <v>2</v>
      </c>
      <c r="E2" s="48" t="s">
        <v>2</v>
      </c>
      <c r="F2" s="3"/>
      <c r="G2" s="33" t="s">
        <v>152</v>
      </c>
      <c r="H2" s="31" t="s">
        <v>154</v>
      </c>
      <c r="I2" s="3"/>
      <c r="J2" s="49" t="s">
        <v>3</v>
      </c>
      <c r="K2" s="49" t="s">
        <v>3</v>
      </c>
    </row>
    <row r="3" spans="1:11" hidden="1" x14ac:dyDescent="0.2">
      <c r="C3" s="2" t="s">
        <v>4</v>
      </c>
      <c r="D3" s="4" t="s">
        <v>5</v>
      </c>
      <c r="E3" s="4" t="s">
        <v>5</v>
      </c>
      <c r="F3" s="2" t="s">
        <v>6</v>
      </c>
      <c r="G3" s="4" t="s">
        <v>7</v>
      </c>
      <c r="H3" s="4" t="s">
        <v>7</v>
      </c>
      <c r="I3" s="2" t="s">
        <v>6</v>
      </c>
      <c r="J3" s="4" t="s">
        <v>8</v>
      </c>
      <c r="K3" s="2" t="s">
        <v>6</v>
      </c>
    </row>
    <row r="4" spans="1:11" hidden="1" x14ac:dyDescent="0.2">
      <c r="C4" s="2" t="s">
        <v>9</v>
      </c>
      <c r="D4" s="4" t="s">
        <v>10</v>
      </c>
      <c r="E4" s="4" t="s">
        <v>11</v>
      </c>
      <c r="F4" s="2" t="s">
        <v>6</v>
      </c>
      <c r="G4" s="4" t="s">
        <v>10</v>
      </c>
      <c r="H4" s="4" t="s">
        <v>11</v>
      </c>
      <c r="I4" s="2" t="s">
        <v>6</v>
      </c>
      <c r="J4" s="4" t="s">
        <v>11</v>
      </c>
      <c r="K4" s="2" t="s">
        <v>6</v>
      </c>
    </row>
    <row r="5" spans="1:11" x14ac:dyDescent="0.2">
      <c r="A5" s="65"/>
      <c r="C5" s="73" t="s">
        <v>80</v>
      </c>
      <c r="D5" s="74" t="s">
        <v>150</v>
      </c>
      <c r="E5" s="74" t="s">
        <v>150</v>
      </c>
      <c r="F5" s="74" t="s">
        <v>13</v>
      </c>
      <c r="G5" s="75" t="s">
        <v>14</v>
      </c>
      <c r="H5" s="75" t="s">
        <v>15</v>
      </c>
      <c r="I5" s="74" t="s">
        <v>16</v>
      </c>
      <c r="J5" s="75" t="s">
        <v>17</v>
      </c>
      <c r="K5" s="74" t="s">
        <v>18</v>
      </c>
    </row>
    <row r="6" spans="1:11" x14ac:dyDescent="0.2">
      <c r="A6" s="65"/>
      <c r="B6" s="2" t="s">
        <v>19</v>
      </c>
      <c r="C6" s="76" t="s">
        <v>12</v>
      </c>
      <c r="D6" s="77" t="s">
        <v>20</v>
      </c>
      <c r="E6" s="77" t="s">
        <v>21</v>
      </c>
      <c r="F6" s="78" t="s">
        <v>22</v>
      </c>
      <c r="G6" s="77" t="s">
        <v>23</v>
      </c>
      <c r="H6" s="77" t="s">
        <v>24</v>
      </c>
      <c r="I6" s="78" t="s">
        <v>25</v>
      </c>
      <c r="J6" s="77" t="s">
        <v>26</v>
      </c>
      <c r="K6" s="78" t="s">
        <v>27</v>
      </c>
    </row>
    <row r="7" spans="1:11" x14ac:dyDescent="0.2">
      <c r="A7" s="67"/>
      <c r="B7" s="2" t="s">
        <v>28</v>
      </c>
      <c r="C7" s="59" t="s">
        <v>83</v>
      </c>
      <c r="D7" s="26">
        <f>陈锦石!C8</f>
        <v>1710.5</v>
      </c>
      <c r="E7" s="26">
        <f>陈锦石!D8</f>
        <v>17500</v>
      </c>
      <c r="F7" s="27">
        <f>D7/E7</f>
        <v>9.7742857142857145E-2</v>
      </c>
      <c r="G7" s="26">
        <f>陈锦石!F8</f>
        <v>1710.5</v>
      </c>
      <c r="H7" s="26">
        <f>陈锦石!G8</f>
        <v>35000</v>
      </c>
      <c r="I7" s="28">
        <f>G7/H7</f>
        <v>4.8871428571428573E-2</v>
      </c>
      <c r="J7" s="26">
        <f>陈锦石!I8</f>
        <v>210000</v>
      </c>
      <c r="K7" s="28">
        <f>G7/J7</f>
        <v>8.145238095238096E-3</v>
      </c>
    </row>
    <row r="8" spans="1:11" x14ac:dyDescent="0.2">
      <c r="A8" s="67"/>
      <c r="C8" s="59" t="s">
        <v>139</v>
      </c>
      <c r="D8" s="26">
        <f>曹永忠!C8</f>
        <v>0</v>
      </c>
      <c r="E8" s="26">
        <f>曹永忠!D8</f>
        <v>16500</v>
      </c>
      <c r="F8" s="27">
        <f>D8/E8</f>
        <v>0</v>
      </c>
      <c r="G8" s="26">
        <f>曹永忠!F8</f>
        <v>4673.3100000000004</v>
      </c>
      <c r="H8" s="26">
        <f>曹永忠!G8</f>
        <v>33000</v>
      </c>
      <c r="I8" s="28">
        <f>G8/H8</f>
        <v>0.14161545454545454</v>
      </c>
      <c r="J8" s="26">
        <f>曹永忠!I8</f>
        <v>198000</v>
      </c>
      <c r="K8" s="28">
        <f>G8/J8</f>
        <v>2.360257575757576E-2</v>
      </c>
    </row>
    <row r="9" spans="1:11" x14ac:dyDescent="0.2">
      <c r="A9" s="80"/>
      <c r="C9" s="79" t="s">
        <v>87</v>
      </c>
      <c r="D9" s="26">
        <f>冯亚军!C8</f>
        <v>3900</v>
      </c>
      <c r="E9" s="26">
        <f>冯亚军!D8</f>
        <v>19000</v>
      </c>
      <c r="F9" s="27">
        <f>D9/E9</f>
        <v>0.20526315789473684</v>
      </c>
      <c r="G9" s="26">
        <f>冯亚军!F8</f>
        <v>10138.43</v>
      </c>
      <c r="H9" s="26">
        <f>冯亚军!G8</f>
        <v>38000</v>
      </c>
      <c r="I9" s="28">
        <f>G9/H9</f>
        <v>0.26680078947368424</v>
      </c>
      <c r="J9" s="26">
        <f>冯亚军!I8</f>
        <v>228000</v>
      </c>
      <c r="K9" s="28">
        <f>G9/J9</f>
        <v>4.4466798245614038E-2</v>
      </c>
    </row>
    <row r="10" spans="1:11" x14ac:dyDescent="0.2">
      <c r="A10" s="67"/>
      <c r="C10" s="59" t="s">
        <v>145</v>
      </c>
      <c r="D10" s="26">
        <f>蒋炳发!C8</f>
        <v>0</v>
      </c>
      <c r="E10" s="26">
        <f>蒋炳发!D8</f>
        <v>15050</v>
      </c>
      <c r="F10" s="27">
        <f>D10/E10</f>
        <v>0</v>
      </c>
      <c r="G10" s="26">
        <f>蒋炳发!F8</f>
        <v>0</v>
      </c>
      <c r="H10" s="26">
        <f>蒋炳发!G8</f>
        <v>30100</v>
      </c>
      <c r="I10" s="28">
        <f>G10/H10</f>
        <v>0</v>
      </c>
      <c r="J10" s="26">
        <f>蒋炳发!I8</f>
        <v>180950</v>
      </c>
      <c r="K10" s="28">
        <f>G10/J10</f>
        <v>0</v>
      </c>
    </row>
    <row r="11" spans="1:11" x14ac:dyDescent="0.2">
      <c r="A11" s="67"/>
      <c r="C11" s="59" t="s">
        <v>144</v>
      </c>
      <c r="D11" s="26">
        <f>李晓辉!C8</f>
        <v>0</v>
      </c>
      <c r="E11" s="26">
        <f>李晓辉!D8</f>
        <v>11350</v>
      </c>
      <c r="F11" s="27">
        <f>D11/E11</f>
        <v>0</v>
      </c>
      <c r="G11" s="26">
        <f>李晓辉!F8</f>
        <v>0</v>
      </c>
      <c r="H11" s="26">
        <f>李晓辉!G8</f>
        <v>22700</v>
      </c>
      <c r="I11" s="28">
        <f>G11/H11</f>
        <v>0</v>
      </c>
      <c r="J11" s="26">
        <f>李晓辉!I8</f>
        <v>150200</v>
      </c>
      <c r="K11" s="28">
        <f>G11/J11</f>
        <v>0</v>
      </c>
    </row>
    <row r="12" spans="1:11" x14ac:dyDescent="0.2">
      <c r="A12" s="67"/>
      <c r="C12" s="59" t="s">
        <v>91</v>
      </c>
      <c r="D12" s="26">
        <f>陆建忠!C8</f>
        <v>0</v>
      </c>
      <c r="E12" s="26">
        <f>陆建忠!D8</f>
        <v>7500</v>
      </c>
      <c r="F12" s="27">
        <f>D12/E12</f>
        <v>0</v>
      </c>
      <c r="G12" s="26">
        <f>陆建忠!F8</f>
        <v>0</v>
      </c>
      <c r="H12" s="26">
        <f>陆建忠!G8</f>
        <v>15000</v>
      </c>
      <c r="I12" s="28">
        <f>G12/H12</f>
        <v>0</v>
      </c>
      <c r="J12" s="26">
        <f>陆建忠!I8</f>
        <v>138000</v>
      </c>
      <c r="K12" s="28">
        <f>G12/J12</f>
        <v>0</v>
      </c>
    </row>
    <row r="13" spans="1:11" x14ac:dyDescent="0.2">
      <c r="A13" s="67"/>
      <c r="C13" s="59" t="s">
        <v>89</v>
      </c>
      <c r="D13" s="26">
        <f>陆亚行!C8</f>
        <v>258</v>
      </c>
      <c r="E13" s="26">
        <f>陆亚行!D8</f>
        <v>10000</v>
      </c>
      <c r="F13" s="27">
        <f>D13/E13</f>
        <v>2.58E-2</v>
      </c>
      <c r="G13" s="26">
        <f>陆亚行!F8</f>
        <v>258</v>
      </c>
      <c r="H13" s="26">
        <f>陆亚行!G8</f>
        <v>20000</v>
      </c>
      <c r="I13" s="28">
        <f>G13/H13</f>
        <v>1.29E-2</v>
      </c>
      <c r="J13" s="26">
        <f>陆亚行!I8</f>
        <v>120000</v>
      </c>
      <c r="K13" s="28">
        <f>G13/J13</f>
        <v>2.15E-3</v>
      </c>
    </row>
    <row r="14" spans="1:11" x14ac:dyDescent="0.2">
      <c r="A14" s="68"/>
      <c r="C14" s="79" t="s">
        <v>92</v>
      </c>
      <c r="D14" s="26">
        <f>钱军!C8</f>
        <v>0</v>
      </c>
      <c r="E14" s="26">
        <f>钱军!D8</f>
        <v>12100</v>
      </c>
      <c r="F14" s="27">
        <f>D14/E14</f>
        <v>0</v>
      </c>
      <c r="G14" s="26">
        <f>钱军!F8</f>
        <v>0</v>
      </c>
      <c r="H14" s="26">
        <f>钱军!G8</f>
        <v>23700</v>
      </c>
      <c r="I14" s="28">
        <f>G14/H14</f>
        <v>0</v>
      </c>
      <c r="J14" s="26">
        <f>钱军!I8</f>
        <v>148700</v>
      </c>
      <c r="K14" s="28">
        <f>G14/J14</f>
        <v>0</v>
      </c>
    </row>
    <row r="15" spans="1:11" x14ac:dyDescent="0.2">
      <c r="A15" s="68"/>
      <c r="B15" s="2" t="s">
        <v>30</v>
      </c>
      <c r="C15" s="79" t="s">
        <v>85</v>
      </c>
      <c r="D15" s="26">
        <f>邱泽勇!C8</f>
        <v>0</v>
      </c>
      <c r="E15" s="26">
        <f>邱泽勇!D8</f>
        <v>19500</v>
      </c>
      <c r="F15" s="27">
        <f t="shared" ref="F15:F25" si="0">D15/E15</f>
        <v>0</v>
      </c>
      <c r="G15" s="26">
        <f>邱泽勇!F8</f>
        <v>6924</v>
      </c>
      <c r="H15" s="26">
        <f>邱泽勇!G8</f>
        <v>36000</v>
      </c>
      <c r="I15" s="28">
        <f t="shared" ref="I15:I25" si="1">G15/H15</f>
        <v>0.19233333333333333</v>
      </c>
      <c r="J15" s="26">
        <f>邱泽勇!I8</f>
        <v>204000</v>
      </c>
      <c r="K15" s="28">
        <f t="shared" ref="K15:K25" si="2">G15/J15</f>
        <v>3.3941176470588239E-2</v>
      </c>
    </row>
    <row r="16" spans="1:11" x14ac:dyDescent="0.2">
      <c r="A16" s="68"/>
      <c r="B16" s="2" t="s">
        <v>32</v>
      </c>
      <c r="C16" s="59" t="s">
        <v>96</v>
      </c>
      <c r="D16" s="26">
        <f>沈兵!C8</f>
        <v>591</v>
      </c>
      <c r="E16" s="26">
        <f>沈兵!D8</f>
        <v>12280</v>
      </c>
      <c r="F16" s="27">
        <f>D16/E16</f>
        <v>4.8127035830618892E-2</v>
      </c>
      <c r="G16" s="26">
        <f>沈兵!F8</f>
        <v>1470.45</v>
      </c>
      <c r="H16" s="26">
        <f>沈兵!G8</f>
        <v>24560</v>
      </c>
      <c r="I16" s="28">
        <f>G16/H16</f>
        <v>5.9871742671009774E-2</v>
      </c>
      <c r="J16" s="26">
        <f>沈兵!I8</f>
        <v>147360</v>
      </c>
      <c r="K16" s="28">
        <f t="shared" si="2"/>
        <v>9.9786237785016284E-3</v>
      </c>
    </row>
    <row r="17" spans="1:11" x14ac:dyDescent="0.2">
      <c r="C17" s="61" t="s">
        <v>160</v>
      </c>
      <c r="D17" s="26">
        <f>沈部长!C8</f>
        <v>0</v>
      </c>
      <c r="E17" s="26">
        <f>沈部长!D8</f>
        <v>5000</v>
      </c>
      <c r="F17" s="27">
        <f t="shared" ref="F17:F24" si="3">D17/E17</f>
        <v>0</v>
      </c>
      <c r="G17" s="26">
        <f>沈部长!F8</f>
        <v>0</v>
      </c>
      <c r="H17" s="26">
        <f>沈部长!G8</f>
        <v>10000</v>
      </c>
      <c r="I17" s="28">
        <f t="shared" ref="I17:I24" si="4">G17/H17</f>
        <v>0</v>
      </c>
      <c r="J17" s="26">
        <f>沈部长!I8</f>
        <v>60000</v>
      </c>
      <c r="K17" s="28">
        <f t="shared" si="2"/>
        <v>0</v>
      </c>
    </row>
    <row r="18" spans="1:11" x14ac:dyDescent="0.2">
      <c r="A18" s="68"/>
      <c r="C18" s="59" t="s">
        <v>98</v>
      </c>
      <c r="D18" s="26">
        <f>施锦华!C8</f>
        <v>0</v>
      </c>
      <c r="E18" s="26">
        <f>施锦华!D8</f>
        <v>6800</v>
      </c>
      <c r="F18" s="27">
        <f t="shared" si="3"/>
        <v>0</v>
      </c>
      <c r="G18" s="26">
        <f>施锦华!F8</f>
        <v>0</v>
      </c>
      <c r="H18" s="26">
        <f>施锦华!G8</f>
        <v>16100</v>
      </c>
      <c r="I18" s="28">
        <f t="shared" si="4"/>
        <v>0</v>
      </c>
      <c r="J18" s="26">
        <f>施锦华!I8</f>
        <v>138000</v>
      </c>
      <c r="K18" s="28">
        <f t="shared" si="2"/>
        <v>0</v>
      </c>
    </row>
    <row r="19" spans="1:11" x14ac:dyDescent="0.2">
      <c r="B19" s="2" t="s">
        <v>34</v>
      </c>
      <c r="C19" s="61" t="s">
        <v>161</v>
      </c>
      <c r="D19" s="26">
        <f>孙继泉!C8</f>
        <v>0</v>
      </c>
      <c r="E19" s="26">
        <f>孙继泉!D8</f>
        <v>7000</v>
      </c>
      <c r="F19" s="27">
        <f t="shared" si="3"/>
        <v>0</v>
      </c>
      <c r="G19" s="26">
        <f>孙继泉!F8</f>
        <v>0</v>
      </c>
      <c r="H19" s="26">
        <f>孙继泉!G8</f>
        <v>14000</v>
      </c>
      <c r="I19" s="28">
        <f t="shared" si="4"/>
        <v>0</v>
      </c>
      <c r="J19" s="26">
        <f>孙继泉!I8</f>
        <v>84000</v>
      </c>
      <c r="K19" s="28">
        <f t="shared" si="2"/>
        <v>0</v>
      </c>
    </row>
    <row r="20" spans="1:11" x14ac:dyDescent="0.2">
      <c r="C20" s="61" t="s">
        <v>162</v>
      </c>
      <c r="D20" s="26">
        <f>薛斌!C8</f>
        <v>0</v>
      </c>
      <c r="E20" s="26">
        <f>薛斌!D8</f>
        <v>18500</v>
      </c>
      <c r="F20" s="27">
        <f t="shared" si="3"/>
        <v>0</v>
      </c>
      <c r="G20" s="26">
        <f>薛斌!F8</f>
        <v>2115.88</v>
      </c>
      <c r="H20" s="26">
        <f>薛斌!G8</f>
        <v>30000</v>
      </c>
      <c r="I20" s="28">
        <f t="shared" si="4"/>
        <v>7.0529333333333333E-2</v>
      </c>
      <c r="J20" s="26">
        <f>薛斌!I8</f>
        <v>215000</v>
      </c>
      <c r="K20" s="28">
        <f t="shared" si="2"/>
        <v>9.8413023255813966E-3</v>
      </c>
    </row>
    <row r="21" spans="1:11" x14ac:dyDescent="0.2">
      <c r="C21" s="61" t="s">
        <v>163</v>
      </c>
      <c r="D21" s="26">
        <f>余明!C8</f>
        <v>3184.89</v>
      </c>
      <c r="E21" s="26">
        <f>余明!D8</f>
        <v>6800</v>
      </c>
      <c r="F21" s="27">
        <f t="shared" si="3"/>
        <v>0.4683661764705882</v>
      </c>
      <c r="G21" s="26">
        <f>余明!F8</f>
        <v>3184.89</v>
      </c>
      <c r="H21" s="26">
        <f>余明!G8</f>
        <v>22100</v>
      </c>
      <c r="I21" s="28">
        <f t="shared" si="4"/>
        <v>0.14411266968325792</v>
      </c>
      <c r="J21" s="26">
        <f>余明!I8</f>
        <v>197000</v>
      </c>
      <c r="K21" s="28">
        <f t="shared" si="2"/>
        <v>1.6166954314720813E-2</v>
      </c>
    </row>
    <row r="22" spans="1:11" x14ac:dyDescent="0.2">
      <c r="A22" s="68"/>
      <c r="C22" s="79" t="s">
        <v>94</v>
      </c>
      <c r="D22" s="26">
        <f>张剑兵!C8</f>
        <v>0</v>
      </c>
      <c r="E22" s="26">
        <f>张剑兵!D8</f>
        <v>9700</v>
      </c>
      <c r="F22" s="27">
        <f t="shared" si="3"/>
        <v>0</v>
      </c>
      <c r="G22" s="26">
        <f>张剑兵!F8</f>
        <v>0</v>
      </c>
      <c r="H22" s="26">
        <f>张剑兵!G8</f>
        <v>22400</v>
      </c>
      <c r="I22" s="28">
        <f t="shared" si="4"/>
        <v>0</v>
      </c>
      <c r="J22" s="26">
        <f>张剑兵!I8</f>
        <v>122400</v>
      </c>
      <c r="K22" s="28">
        <f t="shared" si="2"/>
        <v>0</v>
      </c>
    </row>
    <row r="23" spans="1:11" x14ac:dyDescent="0.2">
      <c r="C23" s="61" t="s">
        <v>164</v>
      </c>
      <c r="D23" s="26">
        <f>张晓强!C8</f>
        <v>0</v>
      </c>
      <c r="E23" s="26">
        <f>张晓强!D8</f>
        <v>2000</v>
      </c>
      <c r="F23" s="27">
        <f t="shared" si="3"/>
        <v>0</v>
      </c>
      <c r="G23" s="26">
        <f>张晓强!F8</f>
        <v>0</v>
      </c>
      <c r="H23" s="26">
        <f>张晓强!G8</f>
        <v>2000</v>
      </c>
      <c r="I23" s="28">
        <f t="shared" si="4"/>
        <v>0</v>
      </c>
      <c r="J23" s="64">
        <f>张晓强!I8</f>
        <v>90000</v>
      </c>
      <c r="K23" s="28">
        <f t="shared" si="2"/>
        <v>0</v>
      </c>
    </row>
    <row r="24" spans="1:11" x14ac:dyDescent="0.2">
      <c r="A24" s="68"/>
      <c r="C24" s="59" t="s">
        <v>100</v>
      </c>
      <c r="D24" s="26">
        <f>智刚!C8</f>
        <v>24899.49</v>
      </c>
      <c r="E24" s="26">
        <f>智刚!D8</f>
        <v>12300</v>
      </c>
      <c r="F24" s="27">
        <f t="shared" si="3"/>
        <v>2.0243487804878049</v>
      </c>
      <c r="G24" s="26">
        <f>智刚!F8</f>
        <v>37055.99</v>
      </c>
      <c r="H24" s="26">
        <f>智刚!G8</f>
        <v>24600</v>
      </c>
      <c r="I24" s="28">
        <f t="shared" si="4"/>
        <v>1.5063410569105691</v>
      </c>
      <c r="J24" s="26">
        <f>智刚!I8</f>
        <v>148000</v>
      </c>
      <c r="K24" s="28">
        <f t="shared" si="2"/>
        <v>0.2503783108108108</v>
      </c>
    </row>
    <row r="25" spans="1:11" x14ac:dyDescent="0.2">
      <c r="A25" s="65"/>
      <c r="B25" s="2" t="s">
        <v>6</v>
      </c>
      <c r="C25" s="63" t="s">
        <v>81</v>
      </c>
      <c r="D25" s="29">
        <f>SUM(D7:D24)</f>
        <v>34543.880000000005</v>
      </c>
      <c r="E25" s="29">
        <f>SUM(E7:E24)</f>
        <v>208880</v>
      </c>
      <c r="F25" s="27">
        <f t="shared" si="0"/>
        <v>0.16537667560321717</v>
      </c>
      <c r="G25" s="29">
        <f>SUM(G7:G24)</f>
        <v>67531.45</v>
      </c>
      <c r="H25" s="29">
        <f>SUM(H7:H24)</f>
        <v>419260</v>
      </c>
      <c r="I25" s="28">
        <f t="shared" si="1"/>
        <v>0.16107296188522635</v>
      </c>
      <c r="J25" s="29">
        <f>SUM(J7:J24)</f>
        <v>2779610</v>
      </c>
      <c r="K25" s="28">
        <f t="shared" si="2"/>
        <v>2.4295296822216064E-2</v>
      </c>
    </row>
    <row r="28" spans="1:11" x14ac:dyDescent="0.2">
      <c r="H28" s="2"/>
      <c r="J28" s="2"/>
    </row>
    <row r="29" spans="1:11" x14ac:dyDescent="0.2">
      <c r="H29" s="2"/>
      <c r="J29" s="2"/>
    </row>
    <row r="30" spans="1:11" x14ac:dyDescent="0.2">
      <c r="H30" s="2"/>
      <c r="J30" s="2"/>
    </row>
    <row r="31" spans="1:11" x14ac:dyDescent="0.2">
      <c r="H31" s="2"/>
      <c r="J31" s="2"/>
    </row>
  </sheetData>
  <mergeCells count="4">
    <mergeCell ref="C1:K1"/>
    <mergeCell ref="C2:E2"/>
    <mergeCell ref="J2:K2"/>
    <mergeCell ref="C5:C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1BC9-4601-4829-AF4B-98513E96B9F0}">
  <sheetPr>
    <tabColor theme="7"/>
  </sheetPr>
  <dimension ref="A1:J36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82</v>
      </c>
      <c r="C2" s="55" t="s">
        <v>82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30000</v>
      </c>
      <c r="E7" s="41"/>
      <c r="F7" s="40"/>
      <c r="G7" s="40">
        <v>60000</v>
      </c>
      <c r="H7" s="41"/>
      <c r="I7" s="40">
        <v>360000</v>
      </c>
      <c r="J7" s="41"/>
    </row>
    <row r="8" spans="1:10" ht="15.6" customHeight="1" x14ac:dyDescent="0.2">
      <c r="A8" s="36"/>
      <c r="B8" s="20" t="s">
        <v>115</v>
      </c>
      <c r="C8" s="39">
        <v>1710.5</v>
      </c>
      <c r="D8" s="40">
        <v>17500</v>
      </c>
      <c r="E8" s="41">
        <v>9.7699999999999995E-2</v>
      </c>
      <c r="F8" s="40">
        <v>1710.5</v>
      </c>
      <c r="G8" s="40">
        <v>35000</v>
      </c>
      <c r="H8" s="41">
        <v>4.8899999999999999E-2</v>
      </c>
      <c r="I8" s="40">
        <v>210000</v>
      </c>
      <c r="J8" s="41">
        <v>8.0999999999999996E-3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>
        <v>1710.5</v>
      </c>
      <c r="D10" s="42">
        <v>48000</v>
      </c>
      <c r="E10" s="41">
        <v>3.56E-2</v>
      </c>
      <c r="F10" s="42">
        <v>1710.5</v>
      </c>
      <c r="G10" s="42">
        <v>96000</v>
      </c>
      <c r="H10" s="41">
        <v>1.78E-2</v>
      </c>
      <c r="I10" s="42">
        <v>576000</v>
      </c>
      <c r="J10" s="41">
        <v>3.0000000000000001E-3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>
        <v>10000</v>
      </c>
      <c r="E12" s="41"/>
      <c r="F12" s="40">
        <v>4880</v>
      </c>
      <c r="G12" s="40">
        <v>20000</v>
      </c>
      <c r="H12" s="41">
        <v>0.24399999999999999</v>
      </c>
      <c r="I12" s="40">
        <v>120000</v>
      </c>
      <c r="J12" s="41">
        <v>4.07E-2</v>
      </c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>
        <v>10000</v>
      </c>
      <c r="E28" s="41"/>
      <c r="F28" s="42">
        <v>4880</v>
      </c>
      <c r="G28" s="42">
        <v>20000</v>
      </c>
      <c r="H28" s="41">
        <v>0.24399999999999999</v>
      </c>
      <c r="I28" s="42">
        <v>120000</v>
      </c>
      <c r="J28" s="41">
        <v>4.07E-2</v>
      </c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>
        <v>1710.5</v>
      </c>
      <c r="D31" s="42">
        <v>58000</v>
      </c>
      <c r="E31" s="41">
        <v>2.9499999999999998E-2</v>
      </c>
      <c r="F31" s="42">
        <v>6590.5</v>
      </c>
      <c r="G31" s="42">
        <v>116000</v>
      </c>
      <c r="H31" s="41">
        <v>5.6800000000000003E-2</v>
      </c>
      <c r="I31" s="42">
        <v>696000</v>
      </c>
      <c r="J31" s="41">
        <v>9.4999999999999998E-3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  <row r="36" s="22" customFormat="1" ht="104.25" customHeight="1" x14ac:dyDescent="0.2"/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8F95-C378-4ECC-8597-4A63EC0D9968}">
  <sheetPr>
    <tabColor theme="7"/>
  </sheetPr>
  <dimension ref="A1:J32"/>
  <sheetViews>
    <sheetView workbookViewId="0">
      <selection activeCell="D8" sqref="D8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140</v>
      </c>
      <c r="C2" s="55" t="s">
        <v>140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/>
      <c r="E7" s="41"/>
      <c r="F7" s="40"/>
      <c r="G7" s="40">
        <v>130000</v>
      </c>
      <c r="H7" s="41"/>
      <c r="I7" s="40">
        <v>320000</v>
      </c>
      <c r="J7" s="41"/>
    </row>
    <row r="8" spans="1:10" ht="15.6" customHeight="1" x14ac:dyDescent="0.2">
      <c r="A8" s="36"/>
      <c r="B8" s="20" t="s">
        <v>115</v>
      </c>
      <c r="C8" s="39"/>
      <c r="D8" s="40">
        <v>16500</v>
      </c>
      <c r="E8" s="41"/>
      <c r="F8" s="40">
        <v>4673.3100000000004</v>
      </c>
      <c r="G8" s="40">
        <v>33000</v>
      </c>
      <c r="H8" s="41">
        <v>0.1416</v>
      </c>
      <c r="I8" s="40">
        <v>198000</v>
      </c>
      <c r="J8" s="41">
        <v>2.3599999999999999E-2</v>
      </c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17000</v>
      </c>
      <c r="E10" s="41"/>
      <c r="F10" s="42">
        <v>4673.3100000000004</v>
      </c>
      <c r="G10" s="42">
        <v>164000</v>
      </c>
      <c r="H10" s="41">
        <v>2.8500000000000001E-2</v>
      </c>
      <c r="I10" s="42">
        <v>524000</v>
      </c>
      <c r="J10" s="41">
        <v>8.8999999999999999E-3</v>
      </c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17000</v>
      </c>
      <c r="E31" s="41"/>
      <c r="F31" s="42">
        <v>4673.3100000000004</v>
      </c>
      <c r="G31" s="42">
        <v>164000</v>
      </c>
      <c r="H31" s="41">
        <v>2.8500000000000001E-2</v>
      </c>
      <c r="I31" s="42">
        <v>524000</v>
      </c>
      <c r="J31" s="41">
        <v>8.8999999999999999E-3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3ABE-4D52-43E2-B065-A256F1153C34}">
  <sheetPr>
    <tabColor theme="7"/>
  </sheetPr>
  <dimension ref="A1:J32"/>
  <sheetViews>
    <sheetView workbookViewId="0">
      <selection sqref="A1:XFD1048576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x14ac:dyDescent="0.2">
      <c r="A2" s="34"/>
      <c r="B2" s="55" t="s">
        <v>86</v>
      </c>
      <c r="C2" s="55" t="s">
        <v>86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x14ac:dyDescent="0.2">
      <c r="A5" s="36"/>
      <c r="B5" s="20" t="s">
        <v>112</v>
      </c>
      <c r="C5" s="39"/>
      <c r="D5" s="40"/>
      <c r="E5" s="41"/>
      <c r="F5" s="40"/>
      <c r="G5" s="40"/>
      <c r="H5" s="41"/>
      <c r="I5" s="40"/>
      <c r="J5" s="41"/>
    </row>
    <row r="6" spans="1:10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/>
      <c r="J6" s="41"/>
    </row>
    <row r="7" spans="1:10" x14ac:dyDescent="0.2">
      <c r="A7" s="36"/>
      <c r="B7" s="20" t="s">
        <v>114</v>
      </c>
      <c r="C7" s="39">
        <v>5000</v>
      </c>
      <c r="D7" s="40">
        <v>10000</v>
      </c>
      <c r="E7" s="41">
        <v>0.5</v>
      </c>
      <c r="F7" s="40">
        <v>5000</v>
      </c>
      <c r="G7" s="40">
        <v>20000</v>
      </c>
      <c r="H7" s="41">
        <v>0.25</v>
      </c>
      <c r="I7" s="40">
        <v>120000</v>
      </c>
      <c r="J7" s="41">
        <v>4.1700000000000001E-2</v>
      </c>
    </row>
    <row r="8" spans="1:10" x14ac:dyDescent="0.2">
      <c r="A8" s="36"/>
      <c r="B8" s="20" t="s">
        <v>115</v>
      </c>
      <c r="C8" s="39">
        <v>3900</v>
      </c>
      <c r="D8" s="40">
        <v>19000</v>
      </c>
      <c r="E8" s="41">
        <v>0.20530000000000001</v>
      </c>
      <c r="F8" s="40">
        <v>10138.43</v>
      </c>
      <c r="G8" s="40">
        <v>38000</v>
      </c>
      <c r="H8" s="41">
        <v>0.26679999999999998</v>
      </c>
      <c r="I8" s="40">
        <v>228000</v>
      </c>
      <c r="J8" s="41">
        <v>4.4499999999999998E-2</v>
      </c>
    </row>
    <row r="9" spans="1:10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x14ac:dyDescent="0.2">
      <c r="A10" s="36"/>
      <c r="B10" s="21" t="s">
        <v>117</v>
      </c>
      <c r="C10" s="42">
        <v>8900</v>
      </c>
      <c r="D10" s="42">
        <v>29000</v>
      </c>
      <c r="E10" s="41">
        <v>0.30690000000000001</v>
      </c>
      <c r="F10" s="42">
        <v>15138.43</v>
      </c>
      <c r="G10" s="42">
        <v>58000</v>
      </c>
      <c r="H10" s="41">
        <v>0.26100000000000001</v>
      </c>
      <c r="I10" s="42">
        <v>348000</v>
      </c>
      <c r="J10" s="41">
        <v>4.3499999999999997E-2</v>
      </c>
    </row>
    <row r="11" spans="1:10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x14ac:dyDescent="0.2">
      <c r="A12" s="36"/>
      <c r="B12" s="20" t="s">
        <v>119</v>
      </c>
      <c r="C12" s="39"/>
      <c r="D12" s="40">
        <v>13300</v>
      </c>
      <c r="E12" s="41"/>
      <c r="F12" s="40">
        <v>39900</v>
      </c>
      <c r="G12" s="40">
        <v>26600</v>
      </c>
      <c r="H12" s="41">
        <v>1.5</v>
      </c>
      <c r="I12" s="40">
        <v>159600</v>
      </c>
      <c r="J12" s="41">
        <v>0.25</v>
      </c>
    </row>
    <row r="13" spans="1:10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x14ac:dyDescent="0.2">
      <c r="A28" s="36"/>
      <c r="B28" s="21" t="s">
        <v>135</v>
      </c>
      <c r="C28" s="42"/>
      <c r="D28" s="42">
        <v>13300</v>
      </c>
      <c r="E28" s="41"/>
      <c r="F28" s="42">
        <v>39900</v>
      </c>
      <c r="G28" s="42">
        <v>26600</v>
      </c>
      <c r="H28" s="41">
        <v>1.5</v>
      </c>
      <c r="I28" s="42">
        <v>159600</v>
      </c>
      <c r="J28" s="41">
        <v>0.25</v>
      </c>
    </row>
    <row r="29" spans="1:10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x14ac:dyDescent="0.2">
      <c r="A31" s="36"/>
      <c r="B31" s="21" t="s">
        <v>138</v>
      </c>
      <c r="C31" s="42">
        <v>8900</v>
      </c>
      <c r="D31" s="42">
        <v>42300</v>
      </c>
      <c r="E31" s="41">
        <v>0.2104</v>
      </c>
      <c r="F31" s="42">
        <v>55038.43</v>
      </c>
      <c r="G31" s="42">
        <v>84600</v>
      </c>
      <c r="H31" s="41">
        <v>0.65059999999999996</v>
      </c>
      <c r="I31" s="42">
        <v>507600</v>
      </c>
      <c r="J31" s="41">
        <v>0.1084</v>
      </c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28FD-4A73-4D70-B79B-214DB28A310C}">
  <sheetPr>
    <tabColor theme="7"/>
  </sheetPr>
  <dimension ref="A1:J32"/>
  <sheetViews>
    <sheetView workbookViewId="0">
      <selection activeCell="H34" sqref="H34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143</v>
      </c>
      <c r="C2" s="55" t="s">
        <v>143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50</v>
      </c>
      <c r="E5" s="41"/>
      <c r="F5" s="40"/>
      <c r="G5" s="40">
        <v>100</v>
      </c>
      <c r="H5" s="41"/>
      <c r="I5" s="40">
        <v>600</v>
      </c>
      <c r="J5" s="41"/>
    </row>
    <row r="6" spans="1:10" ht="15.6" customHeight="1" x14ac:dyDescent="0.2">
      <c r="A6" s="36"/>
      <c r="B6" s="20" t="s">
        <v>113</v>
      </c>
      <c r="C6" s="39"/>
      <c r="D6" s="40">
        <v>500</v>
      </c>
      <c r="E6" s="41"/>
      <c r="F6" s="40"/>
      <c r="G6" s="40">
        <v>1000</v>
      </c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2000</v>
      </c>
      <c r="E7" s="41"/>
      <c r="F7" s="40"/>
      <c r="G7" s="40">
        <v>4000</v>
      </c>
      <c r="H7" s="41"/>
      <c r="I7" s="40">
        <v>24000</v>
      </c>
      <c r="J7" s="41"/>
    </row>
    <row r="8" spans="1:10" ht="15.6" customHeight="1" x14ac:dyDescent="0.2">
      <c r="A8" s="36"/>
      <c r="B8" s="20" t="s">
        <v>115</v>
      </c>
      <c r="C8" s="39"/>
      <c r="D8" s="40">
        <v>15050</v>
      </c>
      <c r="E8" s="41"/>
      <c r="F8" s="40"/>
      <c r="G8" s="40">
        <v>30100</v>
      </c>
      <c r="H8" s="41"/>
      <c r="I8" s="40">
        <v>180950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17600</v>
      </c>
      <c r="E10" s="41"/>
      <c r="F10" s="42"/>
      <c r="G10" s="42">
        <v>35200</v>
      </c>
      <c r="H10" s="41"/>
      <c r="I10" s="42">
        <v>211550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/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/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/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17600</v>
      </c>
      <c r="E31" s="41"/>
      <c r="F31" s="42"/>
      <c r="G31" s="42">
        <v>35200</v>
      </c>
      <c r="H31" s="41"/>
      <c r="I31" s="42">
        <v>211550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8691-C405-4B20-AB3A-38AAD9A096B2}">
  <sheetPr>
    <tabColor theme="7"/>
  </sheetPr>
  <dimension ref="A1:J32"/>
  <sheetViews>
    <sheetView workbookViewId="0">
      <selection activeCell="H34" sqref="H34"/>
    </sheetView>
  </sheetViews>
  <sheetFormatPr defaultColWidth="14" defaultRowHeight="14.25" x14ac:dyDescent="0.2"/>
  <cols>
    <col min="1" max="1" width="9.125" style="22" customWidth="1"/>
    <col min="2" max="2" width="18.375" style="22" customWidth="1"/>
    <col min="3" max="9" width="20.625" style="22" customWidth="1"/>
    <col min="10" max="16384" width="14" style="22"/>
  </cols>
  <sheetData>
    <row r="1" spans="1:10" ht="22.5" x14ac:dyDescent="0.2">
      <c r="A1" s="34"/>
      <c r="B1" s="54" t="s">
        <v>102</v>
      </c>
      <c r="C1" s="54" t="s">
        <v>102</v>
      </c>
      <c r="D1" s="54" t="s">
        <v>102</v>
      </c>
      <c r="E1" s="54" t="s">
        <v>102</v>
      </c>
      <c r="F1" s="54" t="s">
        <v>102</v>
      </c>
      <c r="G1" s="54" t="s">
        <v>102</v>
      </c>
      <c r="H1" s="54" t="s">
        <v>102</v>
      </c>
      <c r="I1" s="54" t="s">
        <v>102</v>
      </c>
      <c r="J1" s="54" t="s">
        <v>102</v>
      </c>
    </row>
    <row r="2" spans="1:10" ht="15.6" customHeight="1" x14ac:dyDescent="0.2">
      <c r="A2" s="34"/>
      <c r="B2" s="55" t="s">
        <v>142</v>
      </c>
      <c r="C2" s="55" t="s">
        <v>142</v>
      </c>
      <c r="D2" s="35"/>
      <c r="E2" s="35" t="s">
        <v>151</v>
      </c>
      <c r="F2" s="35" t="s">
        <v>153</v>
      </c>
      <c r="G2" s="35"/>
      <c r="H2" s="35"/>
      <c r="I2" s="35"/>
      <c r="J2" s="35" t="s">
        <v>103</v>
      </c>
    </row>
    <row r="3" spans="1:10" ht="15.6" customHeight="1" x14ac:dyDescent="0.2">
      <c r="A3" s="36"/>
      <c r="B3" s="53" t="s">
        <v>78</v>
      </c>
      <c r="C3" s="37" t="s">
        <v>149</v>
      </c>
      <c r="D3" s="37" t="s">
        <v>149</v>
      </c>
      <c r="E3" s="37" t="s">
        <v>104</v>
      </c>
      <c r="F3" s="37" t="s">
        <v>105</v>
      </c>
      <c r="G3" s="37" t="s">
        <v>106</v>
      </c>
      <c r="H3" s="37" t="s">
        <v>107</v>
      </c>
      <c r="I3" s="37" t="s">
        <v>108</v>
      </c>
      <c r="J3" s="37" t="s">
        <v>109</v>
      </c>
    </row>
    <row r="4" spans="1:10" ht="15.6" customHeight="1" x14ac:dyDescent="0.2">
      <c r="A4" s="36"/>
      <c r="B4" s="53" t="s">
        <v>78</v>
      </c>
      <c r="C4" s="38" t="s">
        <v>110</v>
      </c>
      <c r="D4" s="38" t="s">
        <v>111</v>
      </c>
      <c r="E4" s="38" t="s">
        <v>22</v>
      </c>
      <c r="F4" s="38" t="s">
        <v>23</v>
      </c>
      <c r="G4" s="38" t="s">
        <v>24</v>
      </c>
      <c r="H4" s="38" t="s">
        <v>25</v>
      </c>
      <c r="I4" s="38" t="s">
        <v>26</v>
      </c>
      <c r="J4" s="38" t="s">
        <v>27</v>
      </c>
    </row>
    <row r="5" spans="1:10" ht="15.6" customHeight="1" x14ac:dyDescent="0.2">
      <c r="A5" s="36"/>
      <c r="B5" s="20" t="s">
        <v>112</v>
      </c>
      <c r="C5" s="39"/>
      <c r="D5" s="40">
        <v>100</v>
      </c>
      <c r="E5" s="41"/>
      <c r="F5" s="40"/>
      <c r="G5" s="40">
        <v>200</v>
      </c>
      <c r="H5" s="41"/>
      <c r="I5" s="40">
        <v>1200</v>
      </c>
      <c r="J5" s="41"/>
    </row>
    <row r="6" spans="1:10" ht="15.6" customHeight="1" x14ac:dyDescent="0.2">
      <c r="A6" s="36"/>
      <c r="B6" s="20" t="s">
        <v>113</v>
      </c>
      <c r="C6" s="39"/>
      <c r="D6" s="40"/>
      <c r="E6" s="41"/>
      <c r="F6" s="40"/>
      <c r="G6" s="40"/>
      <c r="H6" s="41"/>
      <c r="I6" s="40">
        <v>6000</v>
      </c>
      <c r="J6" s="41"/>
    </row>
    <row r="7" spans="1:10" ht="15.6" customHeight="1" x14ac:dyDescent="0.2">
      <c r="A7" s="36"/>
      <c r="B7" s="20" t="s">
        <v>114</v>
      </c>
      <c r="C7" s="39"/>
      <c r="D7" s="40">
        <v>5000</v>
      </c>
      <c r="E7" s="41"/>
      <c r="F7" s="40"/>
      <c r="G7" s="40">
        <v>10000</v>
      </c>
      <c r="H7" s="41"/>
      <c r="I7" s="40">
        <v>40000</v>
      </c>
      <c r="J7" s="41"/>
    </row>
    <row r="8" spans="1:10" ht="15.6" customHeight="1" x14ac:dyDescent="0.2">
      <c r="A8" s="36"/>
      <c r="B8" s="20" t="s">
        <v>115</v>
      </c>
      <c r="C8" s="39"/>
      <c r="D8" s="40">
        <v>11350</v>
      </c>
      <c r="E8" s="41"/>
      <c r="F8" s="40"/>
      <c r="G8" s="40">
        <v>22700</v>
      </c>
      <c r="H8" s="41"/>
      <c r="I8" s="40">
        <v>150200</v>
      </c>
      <c r="J8" s="41"/>
    </row>
    <row r="9" spans="1:10" ht="15.6" customHeight="1" x14ac:dyDescent="0.2">
      <c r="A9" s="36"/>
      <c r="B9" s="20" t="s">
        <v>116</v>
      </c>
      <c r="C9" s="39"/>
      <c r="D9" s="40"/>
      <c r="E9" s="41"/>
      <c r="F9" s="40"/>
      <c r="G9" s="40"/>
      <c r="H9" s="41"/>
      <c r="I9" s="40"/>
      <c r="J9" s="41"/>
    </row>
    <row r="10" spans="1:10" ht="15.6" customHeight="1" x14ac:dyDescent="0.2">
      <c r="A10" s="36"/>
      <c r="B10" s="21" t="s">
        <v>117</v>
      </c>
      <c r="C10" s="42"/>
      <c r="D10" s="42">
        <v>16450</v>
      </c>
      <c r="E10" s="41"/>
      <c r="F10" s="42"/>
      <c r="G10" s="42">
        <v>32900</v>
      </c>
      <c r="H10" s="41"/>
      <c r="I10" s="42">
        <v>197400</v>
      </c>
      <c r="J10" s="41"/>
    </row>
    <row r="11" spans="1:10" ht="15.6" customHeight="1" x14ac:dyDescent="0.2">
      <c r="A11" s="36"/>
      <c r="B11" s="20" t="s">
        <v>118</v>
      </c>
      <c r="C11" s="39"/>
      <c r="D11" s="40"/>
      <c r="E11" s="41"/>
      <c r="F11" s="40"/>
      <c r="G11" s="40"/>
      <c r="H11" s="41"/>
      <c r="I11" s="40"/>
      <c r="J11" s="41"/>
    </row>
    <row r="12" spans="1:10" ht="15.6" customHeight="1" x14ac:dyDescent="0.2">
      <c r="A12" s="36"/>
      <c r="B12" s="20" t="s">
        <v>119</v>
      </c>
      <c r="C12" s="39"/>
      <c r="D12" s="40"/>
      <c r="E12" s="41"/>
      <c r="F12" s="40"/>
      <c r="G12" s="40"/>
      <c r="H12" s="41"/>
      <c r="I12" s="40"/>
      <c r="J12" s="41"/>
    </row>
    <row r="13" spans="1:10" ht="15.6" customHeight="1" x14ac:dyDescent="0.2">
      <c r="A13" s="36"/>
      <c r="B13" s="20" t="s">
        <v>120</v>
      </c>
      <c r="C13" s="39"/>
      <c r="D13" s="40"/>
      <c r="E13" s="41"/>
      <c r="F13" s="40"/>
      <c r="G13" s="40"/>
      <c r="H13" s="41"/>
      <c r="I13" s="40">
        <v>60000</v>
      </c>
      <c r="J13" s="41"/>
    </row>
    <row r="14" spans="1:10" ht="15.6" customHeight="1" x14ac:dyDescent="0.2">
      <c r="A14" s="36"/>
      <c r="B14" s="20" t="s">
        <v>121</v>
      </c>
      <c r="C14" s="39"/>
      <c r="D14" s="40"/>
      <c r="E14" s="41"/>
      <c r="F14" s="40"/>
      <c r="G14" s="40"/>
      <c r="H14" s="41"/>
      <c r="I14" s="40"/>
      <c r="J14" s="41"/>
    </row>
    <row r="15" spans="1:10" ht="15.6" customHeight="1" x14ac:dyDescent="0.2">
      <c r="A15" s="36"/>
      <c r="B15" s="20" t="s">
        <v>122</v>
      </c>
      <c r="C15" s="39"/>
      <c r="D15" s="40"/>
      <c r="E15" s="41"/>
      <c r="F15" s="40"/>
      <c r="G15" s="40"/>
      <c r="H15" s="41"/>
      <c r="I15" s="40">
        <v>150000</v>
      </c>
      <c r="J15" s="41"/>
    </row>
    <row r="16" spans="1:10" ht="15.6" customHeight="1" x14ac:dyDescent="0.2">
      <c r="A16" s="36"/>
      <c r="B16" s="20" t="s">
        <v>123</v>
      </c>
      <c r="C16" s="39"/>
      <c r="D16" s="40"/>
      <c r="E16" s="41"/>
      <c r="F16" s="40"/>
      <c r="G16" s="40"/>
      <c r="H16" s="41"/>
      <c r="I16" s="40"/>
      <c r="J16" s="41"/>
    </row>
    <row r="17" spans="1:10" ht="15.6" customHeight="1" x14ac:dyDescent="0.2">
      <c r="A17" s="36"/>
      <c r="B17" s="20" t="s">
        <v>124</v>
      </c>
      <c r="C17" s="39"/>
      <c r="D17" s="40"/>
      <c r="E17" s="41"/>
      <c r="F17" s="40"/>
      <c r="G17" s="40"/>
      <c r="H17" s="41"/>
      <c r="I17" s="40"/>
      <c r="J17" s="41"/>
    </row>
    <row r="18" spans="1:10" ht="15.6" customHeight="1" x14ac:dyDescent="0.2">
      <c r="A18" s="36"/>
      <c r="B18" s="20" t="s">
        <v>125</v>
      </c>
      <c r="C18" s="39"/>
      <c r="D18" s="40"/>
      <c r="E18" s="41"/>
      <c r="F18" s="40"/>
      <c r="G18" s="40"/>
      <c r="H18" s="41"/>
      <c r="I18" s="40"/>
      <c r="J18" s="41"/>
    </row>
    <row r="19" spans="1:10" ht="15.6" customHeight="1" x14ac:dyDescent="0.2">
      <c r="A19" s="36"/>
      <c r="B19" s="20" t="s">
        <v>126</v>
      </c>
      <c r="C19" s="39"/>
      <c r="D19" s="40"/>
      <c r="E19" s="41"/>
      <c r="F19" s="40"/>
      <c r="G19" s="40"/>
      <c r="H19" s="41"/>
      <c r="I19" s="40"/>
      <c r="J19" s="41"/>
    </row>
    <row r="20" spans="1:10" ht="15.6" customHeight="1" x14ac:dyDescent="0.2">
      <c r="A20" s="36"/>
      <c r="B20" s="20" t="s">
        <v>127</v>
      </c>
      <c r="C20" s="39"/>
      <c r="D20" s="40"/>
      <c r="E20" s="41"/>
      <c r="F20" s="40"/>
      <c r="G20" s="40"/>
      <c r="H20" s="41"/>
      <c r="I20" s="40"/>
      <c r="J20" s="41"/>
    </row>
    <row r="21" spans="1:10" ht="15.6" customHeight="1" x14ac:dyDescent="0.2">
      <c r="A21" s="36"/>
      <c r="B21" s="20" t="s">
        <v>128</v>
      </c>
      <c r="C21" s="39"/>
      <c r="D21" s="40"/>
      <c r="E21" s="41"/>
      <c r="F21" s="40"/>
      <c r="G21" s="40"/>
      <c r="H21" s="41"/>
      <c r="I21" s="40"/>
      <c r="J21" s="41"/>
    </row>
    <row r="22" spans="1:10" ht="15.6" customHeight="1" x14ac:dyDescent="0.2">
      <c r="A22" s="36"/>
      <c r="B22" s="20" t="s">
        <v>129</v>
      </c>
      <c r="C22" s="39"/>
      <c r="D22" s="40"/>
      <c r="E22" s="41"/>
      <c r="F22" s="40"/>
      <c r="G22" s="40"/>
      <c r="H22" s="41"/>
      <c r="I22" s="40"/>
      <c r="J22" s="41"/>
    </row>
    <row r="23" spans="1:10" ht="15.6" customHeight="1" x14ac:dyDescent="0.2">
      <c r="A23" s="36"/>
      <c r="B23" s="20" t="s">
        <v>130</v>
      </c>
      <c r="C23" s="39"/>
      <c r="D23" s="40"/>
      <c r="E23" s="41"/>
      <c r="F23" s="40"/>
      <c r="G23" s="40"/>
      <c r="H23" s="41"/>
      <c r="I23" s="40"/>
      <c r="J23" s="41"/>
    </row>
    <row r="24" spans="1:10" ht="15.6" customHeight="1" x14ac:dyDescent="0.2">
      <c r="A24" s="36"/>
      <c r="B24" s="20" t="s">
        <v>131</v>
      </c>
      <c r="C24" s="39"/>
      <c r="D24" s="40"/>
      <c r="E24" s="41"/>
      <c r="F24" s="40"/>
      <c r="G24" s="40"/>
      <c r="H24" s="41"/>
      <c r="I24" s="40"/>
      <c r="J24" s="41"/>
    </row>
    <row r="25" spans="1:10" ht="15.6" customHeight="1" x14ac:dyDescent="0.2">
      <c r="A25" s="36"/>
      <c r="B25" s="20" t="s">
        <v>132</v>
      </c>
      <c r="C25" s="39"/>
      <c r="D25" s="40"/>
      <c r="E25" s="41"/>
      <c r="F25" s="40"/>
      <c r="G25" s="40"/>
      <c r="H25" s="41"/>
      <c r="I25" s="40"/>
      <c r="J25" s="41"/>
    </row>
    <row r="26" spans="1:10" ht="15.6" customHeight="1" x14ac:dyDescent="0.2">
      <c r="A26" s="36"/>
      <c r="B26" s="20" t="s">
        <v>133</v>
      </c>
      <c r="C26" s="39"/>
      <c r="D26" s="40"/>
      <c r="E26" s="41"/>
      <c r="F26" s="40"/>
      <c r="G26" s="40"/>
      <c r="H26" s="41"/>
      <c r="I26" s="40"/>
      <c r="J26" s="41"/>
    </row>
    <row r="27" spans="1:10" ht="15.6" customHeight="1" x14ac:dyDescent="0.2">
      <c r="A27" s="36"/>
      <c r="B27" s="20" t="s">
        <v>134</v>
      </c>
      <c r="C27" s="39"/>
      <c r="D27" s="40"/>
      <c r="E27" s="41"/>
      <c r="F27" s="40"/>
      <c r="G27" s="40"/>
      <c r="H27" s="41"/>
      <c r="I27" s="40"/>
      <c r="J27" s="41"/>
    </row>
    <row r="28" spans="1:10" ht="15.6" customHeight="1" x14ac:dyDescent="0.2">
      <c r="A28" s="36"/>
      <c r="B28" s="21" t="s">
        <v>135</v>
      </c>
      <c r="C28" s="42"/>
      <c r="D28" s="42"/>
      <c r="E28" s="41"/>
      <c r="F28" s="42"/>
      <c r="G28" s="42"/>
      <c r="H28" s="41"/>
      <c r="I28" s="42">
        <v>210000</v>
      </c>
      <c r="J28" s="41"/>
    </row>
    <row r="29" spans="1:10" ht="15.6" customHeight="1" x14ac:dyDescent="0.2">
      <c r="A29" s="36"/>
      <c r="B29" s="20" t="s">
        <v>136</v>
      </c>
      <c r="C29" s="39"/>
      <c r="D29" s="40"/>
      <c r="E29" s="41"/>
      <c r="F29" s="40"/>
      <c r="G29" s="40"/>
      <c r="H29" s="41"/>
      <c r="I29" s="40"/>
      <c r="J29" s="41"/>
    </row>
    <row r="30" spans="1:10" ht="15.6" customHeight="1" x14ac:dyDescent="0.2">
      <c r="A30" s="36"/>
      <c r="B30" s="21" t="s">
        <v>137</v>
      </c>
      <c r="C30" s="42"/>
      <c r="D30" s="42"/>
      <c r="E30" s="41"/>
      <c r="F30" s="42"/>
      <c r="G30" s="42"/>
      <c r="H30" s="41"/>
      <c r="I30" s="42"/>
      <c r="J30" s="41"/>
    </row>
    <row r="31" spans="1:10" ht="15.6" customHeight="1" x14ac:dyDescent="0.2">
      <c r="A31" s="36"/>
      <c r="B31" s="21" t="s">
        <v>138</v>
      </c>
      <c r="C31" s="42"/>
      <c r="D31" s="42">
        <v>16450</v>
      </c>
      <c r="E31" s="41"/>
      <c r="F31" s="42"/>
      <c r="G31" s="42">
        <v>32900</v>
      </c>
      <c r="H31" s="41"/>
      <c r="I31" s="42">
        <v>407400</v>
      </c>
      <c r="J31" s="41"/>
    </row>
    <row r="32" spans="1:10" x14ac:dyDescent="0.2">
      <c r="A32" s="34"/>
      <c r="B32" s="43"/>
      <c r="C32" s="44"/>
      <c r="D32" s="44"/>
      <c r="E32" s="44"/>
      <c r="F32" s="44"/>
      <c r="G32" s="44"/>
      <c r="H32" s="44"/>
      <c r="I32" s="44"/>
      <c r="J32" s="44"/>
    </row>
  </sheetData>
  <mergeCells count="3">
    <mergeCell ref="B1:J1"/>
    <mergeCell ref="B2:C2"/>
    <mergeCell ref="B3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费用类别</vt:lpstr>
      <vt:lpstr>人员类别</vt:lpstr>
      <vt:lpstr>招待费</vt:lpstr>
      <vt:lpstr>差旅费</vt:lpstr>
      <vt:lpstr>陈锦石</vt:lpstr>
      <vt:lpstr>曹永忠</vt:lpstr>
      <vt:lpstr>冯亚军</vt:lpstr>
      <vt:lpstr>蒋炳发</vt:lpstr>
      <vt:lpstr>李晓辉</vt:lpstr>
      <vt:lpstr>陆建忠</vt:lpstr>
      <vt:lpstr>陆亚行</vt:lpstr>
      <vt:lpstr>钱军</vt:lpstr>
      <vt:lpstr>邱泽勇</vt:lpstr>
      <vt:lpstr>沈兵</vt:lpstr>
      <vt:lpstr>沈部长</vt:lpstr>
      <vt:lpstr>施锦华</vt:lpstr>
      <vt:lpstr>孙继泉</vt:lpstr>
      <vt:lpstr>薛斌</vt:lpstr>
      <vt:lpstr>余明</vt:lpstr>
      <vt:lpstr>张剑兵</vt:lpstr>
      <vt:lpstr>张晓强</vt:lpstr>
      <vt:lpstr>智刚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 gu</dc:creator>
  <cp:lastModifiedBy>86182</cp:lastModifiedBy>
  <dcterms:created xsi:type="dcterms:W3CDTF">2015-06-05T18:19:34Z</dcterms:created>
  <dcterms:modified xsi:type="dcterms:W3CDTF">2022-03-09T08:49:13Z</dcterms:modified>
</cp:coreProperties>
</file>